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4.xml" ContentType="application/vnd.openxmlformats-officedocument.drawing+xml"/>
  <Override PartName="/xl/charts/chart10.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mc:AlternateContent xmlns:mc="http://schemas.openxmlformats.org/markup-compatibility/2006">
    <mc:Choice Requires="x15">
      <x15ac:absPath xmlns:x15ac="http://schemas.microsoft.com/office/spreadsheetml/2010/11/ac" url="X:\Marketing Team Files\Marketing Materials\AutoCharts&amp;Tables\Backup Files\Rational\RDM\"/>
    </mc:Choice>
  </mc:AlternateContent>
  <xr:revisionPtr revIDLastSave="0" documentId="13_ncr:1_{38D0D90E-7F2B-4326-B345-37CB96CEBB12}" xr6:coauthVersionLast="46" xr6:coauthVersionMax="46" xr10:uidLastSave="{00000000-0000-0000-0000-000000000000}"/>
  <bookViews>
    <workbookView xWindow="-28920" yWindow="-120" windowWidth="29040" windowHeight="15840" tabRatio="867" xr2:uid="{00000000-000D-0000-FFFF-FFFF00000000}"/>
  </bookViews>
  <sheets>
    <sheet name="Fact Sheet" sheetId="14" r:id="rId1"/>
    <sheet name="RDM Fact Sheet Backup ('94)" sheetId="3" r:id="rId2"/>
    <sheet name="Data Since Change" sheetId="13" r:id="rId3"/>
    <sheet name="Barclay CTA Dec Return Est" sheetId="8" r:id="rId4"/>
    <sheet name="Pg1 Volatility Chart" sheetId="10" r:id="rId5"/>
    <sheet name="Top 5 Long &amp; Short" sheetId="20" r:id="rId6"/>
    <sheet name="Transitions" sheetId="11" r:id="rId7"/>
    <sheet name="Weights" sheetId="12" r:id="rId8"/>
    <sheet name="Worst Quarters" sheetId="9" r:id="rId9"/>
    <sheet name="RDM_EXPORT_10k" sheetId="15" r:id="rId10"/>
    <sheet name="RDM_EXPORT_PerformanceTable" sheetId="16" r:id="rId11"/>
    <sheet name="RDM_EXPORT_AssetAllocationChart" sheetId="17" r:id="rId12"/>
    <sheet name="RDM_EXPORT_VolatilityChart" sheetId="18" r:id="rId13"/>
    <sheet name="RDM_EXPORT_Top_5_Long_n_Short" sheetId="21" r:id="rId14"/>
    <sheet name="RDM_EXPORT_StrategyHighlights" sheetId="19" r:id="rId15"/>
  </sheets>
  <externalReferences>
    <externalReference r:id="rId16"/>
    <externalReference r:id="rId17"/>
    <externalReference r:id="rId18"/>
    <externalReference r:id="rId19"/>
    <externalReference r:id="rId20"/>
  </externalReferences>
  <definedNames>
    <definedName name="__FDS_HYPERLINK_TOGGLE_STATE__" hidden="1">"ON"</definedName>
    <definedName name="__FDS_UNIQUE_RANGE_ID_GENERATOR_COUNTER" hidden="1">7</definedName>
    <definedName name="_1__FDSAUDITLINK__" hidden="1">{"fdsup://directions/FAT Viewer?action=UPDATE&amp;creator=factset&amp;DYN_ARGS=TRUE&amp;DOC_NAME=FAT:FQL_AUDITING_CLIENT_TEMPLATE.FAT&amp;display_string=Audit&amp;VAR:KEY=LSBADEBMNW&amp;VAR:QUERY=RkZfUEVfRElMKEFOTiw2LzMwLzIwMTEsNi8yOS8yMDEyLEFZKQ==&amp;WINDOW=FIRST_POPUP&amp;HEIGHT=450&amp;WI","DTH=450&amp;START_MAXIMIZED=FALSE&amp;VAR:CALENDAR=US&amp;VAR:SYMBOL=FNSXX&amp;VAR:INDEX=0"}</definedName>
    <definedName name="_2__FDSAUDITLINK__" hidden="1">{"fdsup://directions/FAT Viewer?action=UPDATE&amp;creator=factset&amp;DYN_ARGS=TRUE&amp;DOC_NAME=FAT:FQL_AUDITING_CLIENT_TEMPLATE.FAT&amp;display_string=Audit&amp;VAR:KEY=LCVWFIZGLE&amp;VAR:QUERY=RkZfUEVfRElMKEFOTiw2LzMwLzIwMTEsNi8yOS8yMDEyLEFZKQ==&amp;WINDOW=FIRST_POPUP&amp;HEIGHT=450&amp;WI","DTH=450&amp;START_MAXIMIZED=FALSE&amp;VAR:CALENDAR=US&amp;VAR:SYMBOL=AAPL&amp;VAR:INDEX=0"}</definedName>
    <definedName name="_3__FDSAUDITLINK__" hidden="1">{"fdsup://directions/FAT Viewer?action=UPDATE&amp;creator=factset&amp;DYN_ARGS=TRUE&amp;DOC_NAME=FAT:FQL_AUDITING_CLIENT_TEMPLATE.FAT&amp;display_string=Audit&amp;VAR:KEY=YLGNOZSPQD&amp;VAR:QUERY=RkZfUEVfRElMKENBTCwwNi8zMC8yMDExKQ==&amp;WINDOW=FIRST_POPUP&amp;HEIGHT=450&amp;WIDTH=450&amp;START_MA","XIMIZED=FALSE&amp;VAR:CALENDAR=US&amp;VAR:SYMBOL=HCA&amp;VAR:INDEX=0"}</definedName>
    <definedName name="_4__FDSAUDITLINK__" hidden="1">{"fdsup://directions/FAT Viewer?action=UPDATE&amp;creator=factset&amp;DYN_ARGS=TRUE&amp;DOC_NAME=FAT:FQL_AUDITING_CLIENT_TEMPLATE.FAT&amp;display_string=Audit&amp;VAR:KEY=ZYZGNKPSTA&amp;VAR:QUERY=RkZfUEVfRElMKEFOTiwxMi8zMC8yMDExLDA2LzI5LzIwMTIsQVkp&amp;WINDOW=FIRST_POPUP&amp;HEIGHT=450&amp;WI","DTH=450&amp;START_MAXIMIZED=FALSE&amp;VAR:CALENDAR=US&amp;VAR:SYMBOL=CHMT&amp;VAR:INDEX=0"}</definedName>
    <definedName name="_5__FDSAUDITLINK__" hidden="1">{"fdsup://directions/FAT Viewer?action=UPDATE&amp;creator=factset&amp;DYN_ARGS=TRUE&amp;DOC_NAME=FAT:FQL_AUDITING_CLIENT_TEMPLATE.FAT&amp;display_string=Audit&amp;VAR:KEY=YTILMLATQX&amp;VAR:QUERY=RkZfUEVfRElMKEFOTiwxMi8zMC8yMDExLDA2LzI5LzIwMTIsQVkp&amp;WINDOW=FIRST_POPUP&amp;HEIGHT=450&amp;WI","DTH=450&amp;START_MAXIMIZED=FALSE&amp;VAR:CALENDAR=US&amp;VAR:SYMBOL=FNSXX&amp;VAR:INDEX=0"}</definedName>
    <definedName name="_6__FDSAUDITLINK__" hidden="1">{"fdsup://directions/FAT Viewer?action=UPDATE&amp;creator=factset&amp;DYN_ARGS=TRUE&amp;DOC_NAME=FAT:FQL_AUDITING_CLIENT_TEMPLATE.FAT&amp;display_string=Audit&amp;VAR:KEY=EHQBUJUHER&amp;VAR:QUERY=RkZfUEVfRElMKEFOTiwwNi8zMC8yMDExLDA2LzI5LzIwMTIsQVkp&amp;WINDOW=FIRST_POPUP&amp;HEIGHT=450&amp;WI","DTH=450&amp;START_MAXIMIZED=FALSE&amp;VAR:CALENDAR=US&amp;VAR:SYMBOL=HSY&amp;VAR:INDEX=0"}</definedName>
    <definedName name="_xlnm._FilterDatabase" localSheetId="14" hidden="1">RDM_EXPORT_StrategyHighlights!$A$1:$B$6</definedName>
    <definedName name="_xlnm._FilterDatabase" localSheetId="13" hidden="1">RDM_EXPORT_Top_5_Long_n_Short!$A$1:$B$6</definedName>
    <definedName name="_xlnm._FilterDatabase" localSheetId="8" hidden="1">'Worst Quarters'!$A$1:$A$94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7" i="19" l="1"/>
  <c r="B7" i="19"/>
  <c r="A8" i="19"/>
  <c r="B8" i="19"/>
  <c r="A9" i="19"/>
  <c r="B9" i="19"/>
  <c r="A10" i="19"/>
  <c r="B10" i="19"/>
  <c r="A11" i="19"/>
  <c r="B11" i="19"/>
  <c r="C2" i="21"/>
  <c r="D2" i="21"/>
  <c r="C3" i="21"/>
  <c r="D3" i="21"/>
  <c r="A527" i="18"/>
  <c r="B527" i="18"/>
  <c r="C527" i="18"/>
  <c r="A528" i="18"/>
  <c r="B528" i="18"/>
  <c r="C528" i="18"/>
  <c r="A529" i="18"/>
  <c r="B529" i="18"/>
  <c r="C529" i="18"/>
  <c r="A530" i="18"/>
  <c r="B530" i="18"/>
  <c r="C530" i="18"/>
  <c r="A531" i="18"/>
  <c r="B531" i="18"/>
  <c r="C531" i="18"/>
  <c r="A532" i="18"/>
  <c r="B532" i="18"/>
  <c r="C532" i="18"/>
  <c r="A533" i="18"/>
  <c r="B533" i="18"/>
  <c r="C533" i="18"/>
  <c r="A534" i="18"/>
  <c r="B534" i="18"/>
  <c r="C534" i="18"/>
  <c r="A535" i="18"/>
  <c r="B535" i="18"/>
  <c r="C535" i="18"/>
  <c r="A536" i="18"/>
  <c r="B536" i="18"/>
  <c r="C536" i="18"/>
  <c r="A537" i="18"/>
  <c r="B537" i="18"/>
  <c r="C537" i="18"/>
  <c r="A538" i="18"/>
  <c r="B538" i="18"/>
  <c r="C538" i="18"/>
  <c r="A539" i="18"/>
  <c r="B539" i="18"/>
  <c r="C539" i="18"/>
  <c r="A540" i="18"/>
  <c r="B540" i="18"/>
  <c r="C540" i="18"/>
  <c r="A541" i="18"/>
  <c r="B541" i="18"/>
  <c r="C541" i="18"/>
  <c r="A542" i="18"/>
  <c r="B542" i="18"/>
  <c r="C542" i="18"/>
  <c r="A543" i="18"/>
  <c r="B543" i="18"/>
  <c r="C543" i="18"/>
  <c r="A544" i="18"/>
  <c r="B544" i="18"/>
  <c r="C544" i="18"/>
  <c r="A545" i="18"/>
  <c r="B545" i="18"/>
  <c r="C545" i="18"/>
  <c r="A546" i="18"/>
  <c r="B546" i="18"/>
  <c r="C546" i="18"/>
  <c r="A547" i="18"/>
  <c r="B547" i="18"/>
  <c r="C547" i="18"/>
  <c r="A548" i="18"/>
  <c r="B548" i="18"/>
  <c r="C548" i="18"/>
  <c r="A549" i="18"/>
  <c r="B549" i="18"/>
  <c r="C549" i="18"/>
  <c r="A550" i="18"/>
  <c r="B550" i="18"/>
  <c r="C550" i="18"/>
  <c r="A551" i="18"/>
  <c r="B551" i="18"/>
  <c r="C551" i="18"/>
  <c r="A552" i="18"/>
  <c r="B552" i="18"/>
  <c r="C552" i="18"/>
  <c r="A553" i="18"/>
  <c r="B553" i="18"/>
  <c r="C553" i="18"/>
  <c r="A554" i="18"/>
  <c r="B554" i="18"/>
  <c r="C554" i="18"/>
  <c r="A555" i="18"/>
  <c r="B555" i="18"/>
  <c r="C555" i="18"/>
  <c r="A556" i="18"/>
  <c r="B556" i="18"/>
  <c r="C556" i="18"/>
  <c r="A557" i="18"/>
  <c r="B557" i="18"/>
  <c r="C557" i="18"/>
  <c r="A558" i="18"/>
  <c r="B558" i="18"/>
  <c r="C558" i="18"/>
  <c r="A559" i="18"/>
  <c r="B559" i="18"/>
  <c r="C559" i="18"/>
  <c r="A560" i="18"/>
  <c r="B560" i="18"/>
  <c r="C560" i="18"/>
  <c r="A561" i="18"/>
  <c r="B561" i="18"/>
  <c r="C561" i="18"/>
  <c r="A562" i="18"/>
  <c r="B562" i="18"/>
  <c r="C562" i="18"/>
  <c r="A563" i="18"/>
  <c r="B563" i="18"/>
  <c r="C563" i="18"/>
  <c r="A564" i="18"/>
  <c r="B564" i="18"/>
  <c r="C564" i="18"/>
  <c r="A565" i="18"/>
  <c r="B565" i="18"/>
  <c r="C565" i="18"/>
  <c r="A566" i="18"/>
  <c r="B566" i="18"/>
  <c r="C566" i="18"/>
  <c r="A567" i="18"/>
  <c r="B567" i="18"/>
  <c r="C567" i="18"/>
  <c r="A568" i="18"/>
  <c r="B568" i="18"/>
  <c r="C568" i="18"/>
  <c r="A569" i="18"/>
  <c r="B569" i="18"/>
  <c r="C569" i="18"/>
  <c r="A570" i="18"/>
  <c r="B570" i="18"/>
  <c r="C570" i="18"/>
  <c r="A571" i="18"/>
  <c r="B571" i="18"/>
  <c r="C571" i="18"/>
  <c r="A572" i="18"/>
  <c r="B572" i="18"/>
  <c r="C572" i="18"/>
  <c r="A573" i="18"/>
  <c r="B573" i="18"/>
  <c r="C573" i="18"/>
  <c r="A574" i="18"/>
  <c r="B574" i="18"/>
  <c r="C574" i="18"/>
  <c r="A575" i="18"/>
  <c r="B575" i="18"/>
  <c r="C575" i="18"/>
  <c r="A576" i="18"/>
  <c r="B576" i="18"/>
  <c r="C576" i="18"/>
  <c r="A577" i="18"/>
  <c r="B577" i="18"/>
  <c r="C577" i="18"/>
  <c r="A578" i="18"/>
  <c r="B578" i="18"/>
  <c r="C578" i="18"/>
  <c r="A579" i="18"/>
  <c r="B579" i="18"/>
  <c r="C579" i="18"/>
  <c r="A580" i="18"/>
  <c r="B580" i="18"/>
  <c r="C580" i="18"/>
  <c r="A581" i="18"/>
  <c r="B581" i="18"/>
  <c r="C581" i="18"/>
  <c r="A582" i="18"/>
  <c r="B582" i="18"/>
  <c r="C582" i="18"/>
  <c r="A583" i="18"/>
  <c r="B583" i="18"/>
  <c r="C583" i="18"/>
  <c r="A584" i="18"/>
  <c r="B584" i="18"/>
  <c r="C584" i="18"/>
  <c r="A585" i="18"/>
  <c r="B585" i="18"/>
  <c r="C585" i="18"/>
  <c r="A586" i="18"/>
  <c r="B586" i="18"/>
  <c r="C586" i="18"/>
  <c r="A587" i="18"/>
  <c r="B587" i="18"/>
  <c r="C587" i="18"/>
  <c r="A37" i="15"/>
  <c r="B37" i="15"/>
  <c r="C37" i="15"/>
  <c r="A38" i="15"/>
  <c r="B38" i="15"/>
  <c r="C38" i="15"/>
  <c r="A39" i="15"/>
  <c r="B39" i="15"/>
  <c r="C39" i="15"/>
  <c r="B12" i="12"/>
  <c r="D587" i="10"/>
  <c r="C587" i="10"/>
  <c r="D586" i="10"/>
  <c r="C586" i="10"/>
  <c r="D585" i="10"/>
  <c r="C585" i="10"/>
  <c r="D584" i="10"/>
  <c r="C584" i="10"/>
  <c r="E584" i="10" s="1"/>
  <c r="D583" i="10"/>
  <c r="C583" i="10"/>
  <c r="D582" i="10"/>
  <c r="C582" i="10"/>
  <c r="D581" i="10"/>
  <c r="C581" i="10"/>
  <c r="D580" i="10"/>
  <c r="C580" i="10"/>
  <c r="D579" i="10"/>
  <c r="C579" i="10"/>
  <c r="D578" i="10"/>
  <c r="C578" i="10"/>
  <c r="D577" i="10"/>
  <c r="C577" i="10"/>
  <c r="D576" i="10"/>
  <c r="C576" i="10"/>
  <c r="D575" i="10"/>
  <c r="C575" i="10"/>
  <c r="D574" i="10"/>
  <c r="C574" i="10"/>
  <c r="D573" i="10"/>
  <c r="C573" i="10"/>
  <c r="D572" i="10"/>
  <c r="C572" i="10"/>
  <c r="D571" i="10"/>
  <c r="C571" i="10"/>
  <c r="D570" i="10"/>
  <c r="C570" i="10"/>
  <c r="D569" i="10"/>
  <c r="C569" i="10"/>
  <c r="D568" i="10"/>
  <c r="C568" i="10"/>
  <c r="D567" i="10"/>
  <c r="C567" i="10"/>
  <c r="D566" i="10"/>
  <c r="C566" i="10"/>
  <c r="D565" i="10"/>
  <c r="C565" i="10"/>
  <c r="D564" i="10"/>
  <c r="C564" i="10"/>
  <c r="D563" i="10"/>
  <c r="C563" i="10"/>
  <c r="D562" i="10"/>
  <c r="C562" i="10"/>
  <c r="D561" i="10"/>
  <c r="C561" i="10"/>
  <c r="D560" i="10"/>
  <c r="C560" i="10"/>
  <c r="D559" i="10"/>
  <c r="C559" i="10"/>
  <c r="D558" i="10"/>
  <c r="C558" i="10"/>
  <c r="D557" i="10"/>
  <c r="C557" i="10"/>
  <c r="D556" i="10"/>
  <c r="C556" i="10"/>
  <c r="D555" i="10"/>
  <c r="C555" i="10"/>
  <c r="D554" i="10"/>
  <c r="C554" i="10"/>
  <c r="D553" i="10"/>
  <c r="C553" i="10"/>
  <c r="D552" i="10"/>
  <c r="C552" i="10"/>
  <c r="D551" i="10"/>
  <c r="C551" i="10"/>
  <c r="D550" i="10"/>
  <c r="C550" i="10"/>
  <c r="D549" i="10"/>
  <c r="C549" i="10"/>
  <c r="D548" i="10"/>
  <c r="C548" i="10"/>
  <c r="D547" i="10"/>
  <c r="C547" i="10"/>
  <c r="D546" i="10"/>
  <c r="C546" i="10"/>
  <c r="D545" i="10"/>
  <c r="C545" i="10"/>
  <c r="D544" i="10"/>
  <c r="C544" i="10"/>
  <c r="D543" i="10"/>
  <c r="C543" i="10"/>
  <c r="D542" i="10"/>
  <c r="C542" i="10"/>
  <c r="D541" i="10"/>
  <c r="C541" i="10"/>
  <c r="D540" i="10"/>
  <c r="C540" i="10"/>
  <c r="D539" i="10"/>
  <c r="C539" i="10"/>
  <c r="D538" i="10"/>
  <c r="C538" i="10"/>
  <c r="D537" i="10"/>
  <c r="C537" i="10"/>
  <c r="D536" i="10"/>
  <c r="C536" i="10"/>
  <c r="D535" i="10"/>
  <c r="C535" i="10"/>
  <c r="D534" i="10"/>
  <c r="C534" i="10"/>
  <c r="D533" i="10"/>
  <c r="C533" i="10"/>
  <c r="D532" i="10"/>
  <c r="C532" i="10"/>
  <c r="D531" i="10"/>
  <c r="C531" i="10"/>
  <c r="D530" i="10"/>
  <c r="C530" i="10"/>
  <c r="D529" i="10"/>
  <c r="C529" i="10"/>
  <c r="D528" i="10"/>
  <c r="C528" i="10"/>
  <c r="D527" i="10"/>
  <c r="C527" i="10"/>
  <c r="D526" i="10"/>
  <c r="C526" i="10"/>
  <c r="D525" i="10"/>
  <c r="C525" i="10"/>
  <c r="D524" i="10"/>
  <c r="C524" i="10"/>
  <c r="D523" i="10"/>
  <c r="C523" i="10"/>
  <c r="D522" i="10"/>
  <c r="C522" i="10"/>
  <c r="D521" i="10"/>
  <c r="C521" i="10"/>
  <c r="D520" i="10"/>
  <c r="C520" i="10"/>
  <c r="D519" i="10"/>
  <c r="C519" i="10"/>
  <c r="D518" i="10"/>
  <c r="C518" i="10"/>
  <c r="D517" i="10"/>
  <c r="C517" i="10"/>
  <c r="E517" i="10" s="1"/>
  <c r="C517" i="18" s="1"/>
  <c r="D516" i="10"/>
  <c r="C516" i="10"/>
  <c r="D515" i="10"/>
  <c r="C515" i="10"/>
  <c r="D514" i="10"/>
  <c r="C514" i="10"/>
  <c r="D513" i="10"/>
  <c r="B513" i="18" s="1"/>
  <c r="C513" i="10"/>
  <c r="E513" i="10" s="1"/>
  <c r="C513" i="18" s="1"/>
  <c r="D512" i="10"/>
  <c r="C512" i="10"/>
  <c r="D511" i="10"/>
  <c r="C511" i="10"/>
  <c r="D510" i="10"/>
  <c r="C510" i="10"/>
  <c r="D509" i="10"/>
  <c r="C509" i="10"/>
  <c r="E509" i="10" s="1"/>
  <c r="C509" i="18" s="1"/>
  <c r="D508" i="10"/>
  <c r="C508" i="10"/>
  <c r="D507" i="10"/>
  <c r="C507" i="10"/>
  <c r="D506" i="10"/>
  <c r="C506" i="10"/>
  <c r="D505" i="10"/>
  <c r="B505" i="18" s="1"/>
  <c r="C505" i="10"/>
  <c r="E505" i="10" s="1"/>
  <c r="C505" i="18" s="1"/>
  <c r="D504" i="10"/>
  <c r="C504" i="10"/>
  <c r="D503" i="10"/>
  <c r="C503" i="10"/>
  <c r="D502" i="10"/>
  <c r="C502" i="10"/>
  <c r="D501" i="10"/>
  <c r="C501" i="10"/>
  <c r="D500" i="10"/>
  <c r="C500" i="10"/>
  <c r="D499" i="10"/>
  <c r="C499" i="10"/>
  <c r="D498" i="10"/>
  <c r="C498" i="10"/>
  <c r="D497" i="10"/>
  <c r="B497" i="18" s="1"/>
  <c r="C497" i="10"/>
  <c r="D496" i="10"/>
  <c r="C496" i="10"/>
  <c r="D495" i="10"/>
  <c r="C495" i="10"/>
  <c r="D494" i="10"/>
  <c r="C494" i="10"/>
  <c r="D493" i="10"/>
  <c r="C493" i="10"/>
  <c r="D492" i="10"/>
  <c r="C492" i="10"/>
  <c r="D491" i="10"/>
  <c r="C491" i="10"/>
  <c r="D490" i="10"/>
  <c r="C490" i="10"/>
  <c r="D489" i="10"/>
  <c r="C489" i="10"/>
  <c r="D488" i="10"/>
  <c r="C488" i="10"/>
  <c r="D487" i="10"/>
  <c r="C487" i="10"/>
  <c r="D486" i="10"/>
  <c r="C486" i="10"/>
  <c r="D485" i="10"/>
  <c r="C485" i="10"/>
  <c r="D484" i="10"/>
  <c r="C484" i="10"/>
  <c r="D483" i="10"/>
  <c r="C483" i="10"/>
  <c r="D482" i="10"/>
  <c r="C482" i="10"/>
  <c r="D481" i="10"/>
  <c r="C481" i="10"/>
  <c r="D480" i="10"/>
  <c r="C480" i="10"/>
  <c r="D479" i="10"/>
  <c r="C479" i="10"/>
  <c r="D478" i="10"/>
  <c r="C478" i="10"/>
  <c r="D477" i="10"/>
  <c r="C477" i="10"/>
  <c r="D476" i="10"/>
  <c r="C476" i="10"/>
  <c r="D475" i="10"/>
  <c r="C475" i="10"/>
  <c r="D474" i="10"/>
  <c r="C474" i="10"/>
  <c r="D473" i="10"/>
  <c r="B473" i="18" s="1"/>
  <c r="C473" i="10"/>
  <c r="D472" i="10"/>
  <c r="C472" i="10"/>
  <c r="D471" i="10"/>
  <c r="C471" i="10"/>
  <c r="D470" i="10"/>
  <c r="C470" i="10"/>
  <c r="D469" i="10"/>
  <c r="C469" i="10"/>
  <c r="D468" i="10"/>
  <c r="C468" i="10"/>
  <c r="D467" i="10"/>
  <c r="C467" i="10"/>
  <c r="D466" i="10"/>
  <c r="C466" i="10"/>
  <c r="D465" i="10"/>
  <c r="C465" i="10"/>
  <c r="D464" i="10"/>
  <c r="C464" i="10"/>
  <c r="D463" i="10"/>
  <c r="C463" i="10"/>
  <c r="D462" i="10"/>
  <c r="C462" i="10"/>
  <c r="D461" i="10"/>
  <c r="C461" i="10"/>
  <c r="D460" i="10"/>
  <c r="C460" i="10"/>
  <c r="D459" i="10"/>
  <c r="C459" i="10"/>
  <c r="D458" i="10"/>
  <c r="C458" i="10"/>
  <c r="D457" i="10"/>
  <c r="C457" i="10"/>
  <c r="D456" i="10"/>
  <c r="C456" i="10"/>
  <c r="D455" i="10"/>
  <c r="C455" i="10"/>
  <c r="D454" i="10"/>
  <c r="C454" i="10"/>
  <c r="D453" i="10"/>
  <c r="C453" i="10"/>
  <c r="D452" i="10"/>
  <c r="C452" i="10"/>
  <c r="D451" i="10"/>
  <c r="C451" i="10"/>
  <c r="D450" i="10"/>
  <c r="C450" i="10"/>
  <c r="D449" i="10"/>
  <c r="C449" i="10"/>
  <c r="D448" i="10"/>
  <c r="C448" i="10"/>
  <c r="D447" i="10"/>
  <c r="C447" i="10"/>
  <c r="D446" i="10"/>
  <c r="C446" i="10"/>
  <c r="D445" i="10"/>
  <c r="C445" i="10"/>
  <c r="D444" i="10"/>
  <c r="C444" i="10"/>
  <c r="D443" i="10"/>
  <c r="C443" i="10"/>
  <c r="D442" i="10"/>
  <c r="C442" i="10"/>
  <c r="D441" i="10"/>
  <c r="C441" i="10"/>
  <c r="D440" i="10"/>
  <c r="C440" i="10"/>
  <c r="D439" i="10"/>
  <c r="C439" i="10"/>
  <c r="D438" i="10"/>
  <c r="C438" i="10"/>
  <c r="D437" i="10"/>
  <c r="C437" i="10"/>
  <c r="D436" i="10"/>
  <c r="C436" i="10"/>
  <c r="D435" i="10"/>
  <c r="C435" i="10"/>
  <c r="D434" i="10"/>
  <c r="C434" i="10"/>
  <c r="D433" i="10"/>
  <c r="C433" i="10"/>
  <c r="D432" i="10"/>
  <c r="C432" i="10"/>
  <c r="D431" i="10"/>
  <c r="C431" i="10"/>
  <c r="D430" i="10"/>
  <c r="C430" i="10"/>
  <c r="D429" i="10"/>
  <c r="C429" i="10"/>
  <c r="D428" i="10"/>
  <c r="C428" i="10"/>
  <c r="D427" i="10"/>
  <c r="C427" i="10"/>
  <c r="D426" i="10"/>
  <c r="C426" i="10"/>
  <c r="D425" i="10"/>
  <c r="C425" i="10"/>
  <c r="D424" i="10"/>
  <c r="C424" i="10"/>
  <c r="D423" i="10"/>
  <c r="C423" i="10"/>
  <c r="E422" i="10"/>
  <c r="D422" i="10"/>
  <c r="C422" i="10"/>
  <c r="D421" i="10"/>
  <c r="C421" i="10"/>
  <c r="D420" i="10"/>
  <c r="C420" i="10"/>
  <c r="D419" i="10"/>
  <c r="C419" i="10"/>
  <c r="E419" i="10" s="1"/>
  <c r="D418" i="10"/>
  <c r="C418" i="10"/>
  <c r="D417" i="10"/>
  <c r="C417" i="10"/>
  <c r="D416" i="10"/>
  <c r="C416" i="10"/>
  <c r="D415" i="10"/>
  <c r="C415" i="10"/>
  <c r="E415" i="10" s="1"/>
  <c r="E414" i="10"/>
  <c r="D414" i="10"/>
  <c r="C414" i="10"/>
  <c r="D413" i="10"/>
  <c r="C413" i="10"/>
  <c r="D412" i="10"/>
  <c r="C412" i="10"/>
  <c r="D411" i="10"/>
  <c r="C411" i="10"/>
  <c r="E411" i="10" s="1"/>
  <c r="D410" i="10"/>
  <c r="C410" i="10"/>
  <c r="D409" i="10"/>
  <c r="C409" i="10"/>
  <c r="D408" i="10"/>
  <c r="C408" i="10"/>
  <c r="D407" i="10"/>
  <c r="C407" i="10"/>
  <c r="E407" i="10" s="1"/>
  <c r="D406" i="10"/>
  <c r="C406" i="10"/>
  <c r="D405" i="10"/>
  <c r="C405" i="10"/>
  <c r="D404" i="10"/>
  <c r="C404" i="10"/>
  <c r="D403" i="10"/>
  <c r="C403" i="10"/>
  <c r="D402" i="10"/>
  <c r="C402" i="10"/>
  <c r="D401" i="10"/>
  <c r="C401" i="10"/>
  <c r="D400" i="10"/>
  <c r="C400" i="10"/>
  <c r="D399" i="10"/>
  <c r="C399" i="10"/>
  <c r="D398" i="10"/>
  <c r="C398" i="10"/>
  <c r="D397" i="10"/>
  <c r="C397" i="10"/>
  <c r="D396" i="10"/>
  <c r="C396" i="10"/>
  <c r="D395" i="10"/>
  <c r="C395" i="10"/>
  <c r="D394" i="10"/>
  <c r="C394" i="10"/>
  <c r="D393" i="10"/>
  <c r="C393" i="10"/>
  <c r="D392" i="10"/>
  <c r="C392" i="10"/>
  <c r="D391" i="10"/>
  <c r="C391" i="10"/>
  <c r="D390" i="10"/>
  <c r="C390" i="10"/>
  <c r="D389" i="10"/>
  <c r="C389" i="10"/>
  <c r="D388" i="10"/>
  <c r="C388" i="10"/>
  <c r="D387" i="10"/>
  <c r="C387" i="10"/>
  <c r="D386" i="10"/>
  <c r="C386" i="10"/>
  <c r="D385" i="10"/>
  <c r="C385" i="10"/>
  <c r="D384" i="10"/>
  <c r="C384" i="10"/>
  <c r="D383" i="10"/>
  <c r="C383" i="10"/>
  <c r="D382" i="10"/>
  <c r="C382" i="10"/>
  <c r="D381" i="10"/>
  <c r="C381" i="10"/>
  <c r="D380" i="10"/>
  <c r="C380" i="10"/>
  <c r="D379" i="10"/>
  <c r="C379" i="10"/>
  <c r="D378" i="10"/>
  <c r="C378" i="10"/>
  <c r="D377" i="10"/>
  <c r="C377" i="10"/>
  <c r="D376" i="10"/>
  <c r="C376" i="10"/>
  <c r="D375" i="10"/>
  <c r="C375" i="10"/>
  <c r="D374" i="10"/>
  <c r="C374" i="10"/>
  <c r="D373" i="10"/>
  <c r="C373" i="10"/>
  <c r="D372" i="10"/>
  <c r="C372" i="10"/>
  <c r="D371" i="10"/>
  <c r="C371" i="10"/>
  <c r="D370" i="10"/>
  <c r="C370" i="10"/>
  <c r="D369" i="10"/>
  <c r="C369" i="10"/>
  <c r="D368" i="10"/>
  <c r="C368" i="10"/>
  <c r="D367" i="10"/>
  <c r="C367" i="10"/>
  <c r="D366" i="10"/>
  <c r="C366" i="10"/>
  <c r="D365" i="10"/>
  <c r="C365" i="10"/>
  <c r="D364" i="10"/>
  <c r="C364" i="10"/>
  <c r="D363" i="10"/>
  <c r="C363" i="10"/>
  <c r="D362" i="10"/>
  <c r="C362" i="10"/>
  <c r="D361" i="10"/>
  <c r="C361" i="10"/>
  <c r="D360" i="10"/>
  <c r="C360" i="10"/>
  <c r="D359" i="10"/>
  <c r="C359" i="10"/>
  <c r="D358" i="10"/>
  <c r="C358" i="10"/>
  <c r="D357" i="10"/>
  <c r="C357" i="10"/>
  <c r="D356" i="10"/>
  <c r="C356" i="10"/>
  <c r="D355" i="10"/>
  <c r="C355" i="10"/>
  <c r="D354" i="10"/>
  <c r="C354" i="10"/>
  <c r="D353" i="10"/>
  <c r="C353" i="10"/>
  <c r="D352" i="10"/>
  <c r="C352" i="10"/>
  <c r="D351" i="10"/>
  <c r="C351" i="10"/>
  <c r="D350" i="10"/>
  <c r="C350" i="10"/>
  <c r="D349" i="10"/>
  <c r="C349" i="10"/>
  <c r="D348" i="10"/>
  <c r="C348" i="10"/>
  <c r="D347" i="10"/>
  <c r="C347" i="10"/>
  <c r="D346" i="10"/>
  <c r="C346" i="10"/>
  <c r="D345" i="10"/>
  <c r="C345" i="10"/>
  <c r="D344" i="10"/>
  <c r="C344" i="10"/>
  <c r="D343" i="10"/>
  <c r="C343" i="10"/>
  <c r="D342" i="10"/>
  <c r="C342" i="10"/>
  <c r="D341" i="10"/>
  <c r="C341" i="10"/>
  <c r="D340" i="10"/>
  <c r="C340" i="10"/>
  <c r="D339" i="10"/>
  <c r="C339" i="10"/>
  <c r="D338" i="10"/>
  <c r="C338" i="10"/>
  <c r="D337" i="10"/>
  <c r="C337" i="10"/>
  <c r="D336" i="10"/>
  <c r="C336" i="10"/>
  <c r="D335" i="10"/>
  <c r="C335" i="10"/>
  <c r="D334" i="10"/>
  <c r="C334" i="10"/>
  <c r="D333" i="10"/>
  <c r="C333" i="10"/>
  <c r="E333" i="10" s="1"/>
  <c r="D332" i="10"/>
  <c r="C332" i="10"/>
  <c r="D331" i="10"/>
  <c r="C331" i="10"/>
  <c r="D330" i="10"/>
  <c r="C330" i="10"/>
  <c r="D329" i="10"/>
  <c r="C329" i="10"/>
  <c r="E329" i="10" s="1"/>
  <c r="D328" i="10"/>
  <c r="C328" i="10"/>
  <c r="D327" i="10"/>
  <c r="C327" i="10"/>
  <c r="D326" i="10"/>
  <c r="C326" i="10"/>
  <c r="D325" i="10"/>
  <c r="C325" i="10"/>
  <c r="E325" i="10" s="1"/>
  <c r="D324" i="10"/>
  <c r="C324" i="10"/>
  <c r="D323" i="10"/>
  <c r="C323" i="10"/>
  <c r="D322" i="10"/>
  <c r="C322" i="10"/>
  <c r="D321" i="10"/>
  <c r="C321" i="10"/>
  <c r="E321" i="10" s="1"/>
  <c r="D320" i="10"/>
  <c r="C320" i="10"/>
  <c r="D319" i="10"/>
  <c r="C319" i="10"/>
  <c r="D318" i="10"/>
  <c r="C318" i="10"/>
  <c r="D317" i="10"/>
  <c r="C317" i="10"/>
  <c r="E317" i="10" s="1"/>
  <c r="D316" i="10"/>
  <c r="C316" i="10"/>
  <c r="D315" i="10"/>
  <c r="C315" i="10"/>
  <c r="D314" i="10"/>
  <c r="C314" i="10"/>
  <c r="D313" i="10"/>
  <c r="C313" i="10"/>
  <c r="E313" i="10" s="1"/>
  <c r="D312" i="10"/>
  <c r="C312" i="10"/>
  <c r="D311" i="10"/>
  <c r="C311" i="10"/>
  <c r="D310" i="10"/>
  <c r="C310" i="10"/>
  <c r="D309" i="10"/>
  <c r="C309" i="10"/>
  <c r="D308" i="10"/>
  <c r="C308" i="10"/>
  <c r="D307" i="10"/>
  <c r="C307" i="10"/>
  <c r="D306" i="10"/>
  <c r="C306" i="10"/>
  <c r="D305" i="10"/>
  <c r="C305" i="10"/>
  <c r="D304" i="10"/>
  <c r="C304" i="10"/>
  <c r="D303" i="10"/>
  <c r="C303" i="10"/>
  <c r="D302" i="10"/>
  <c r="C302" i="10"/>
  <c r="D301" i="10"/>
  <c r="C301" i="10"/>
  <c r="D300" i="10"/>
  <c r="C300" i="10"/>
  <c r="D299" i="10"/>
  <c r="C299" i="10"/>
  <c r="D298" i="10"/>
  <c r="C298" i="10"/>
  <c r="D297" i="10"/>
  <c r="C297" i="10"/>
  <c r="D296" i="10"/>
  <c r="C296" i="10"/>
  <c r="D295" i="10"/>
  <c r="C295" i="10"/>
  <c r="D294" i="10"/>
  <c r="C294" i="10"/>
  <c r="D293" i="10"/>
  <c r="C293" i="10"/>
  <c r="D292" i="10"/>
  <c r="C292" i="10"/>
  <c r="D291" i="10"/>
  <c r="C291" i="10"/>
  <c r="D290" i="10"/>
  <c r="C290" i="10"/>
  <c r="D289" i="10"/>
  <c r="C289" i="10"/>
  <c r="D288" i="10"/>
  <c r="C288" i="10"/>
  <c r="D287" i="10"/>
  <c r="C287" i="10"/>
  <c r="D286" i="10"/>
  <c r="C286" i="10"/>
  <c r="D285" i="10"/>
  <c r="C285" i="10"/>
  <c r="D284" i="10"/>
  <c r="C284" i="10"/>
  <c r="D283" i="10"/>
  <c r="C283" i="10"/>
  <c r="D282" i="10"/>
  <c r="C282" i="10"/>
  <c r="D281" i="10"/>
  <c r="C281" i="10"/>
  <c r="D280" i="10"/>
  <c r="C280" i="10"/>
  <c r="D279" i="10"/>
  <c r="C279" i="10"/>
  <c r="D278" i="10"/>
  <c r="C278" i="10"/>
  <c r="D277" i="10"/>
  <c r="C277" i="10"/>
  <c r="D276" i="10"/>
  <c r="C276" i="10"/>
  <c r="D275" i="10"/>
  <c r="C275" i="10"/>
  <c r="D274" i="10"/>
  <c r="C274" i="10"/>
  <c r="D273" i="10"/>
  <c r="C273" i="10"/>
  <c r="D272" i="10"/>
  <c r="C272" i="10"/>
  <c r="D271" i="10"/>
  <c r="C271" i="10"/>
  <c r="D270" i="10"/>
  <c r="C270" i="10"/>
  <c r="D269" i="10"/>
  <c r="C269" i="10"/>
  <c r="D268" i="10"/>
  <c r="C268" i="10"/>
  <c r="D267" i="10"/>
  <c r="C267" i="10"/>
  <c r="D266" i="10"/>
  <c r="C266" i="10"/>
  <c r="D265" i="10"/>
  <c r="C265" i="10"/>
  <c r="D264" i="10"/>
  <c r="C264" i="10"/>
  <c r="D263" i="10"/>
  <c r="C263" i="10"/>
  <c r="D262" i="10"/>
  <c r="C262" i="10"/>
  <c r="D261" i="10"/>
  <c r="C261" i="10"/>
  <c r="D260" i="10"/>
  <c r="C260" i="10"/>
  <c r="D259" i="10"/>
  <c r="C259" i="10"/>
  <c r="D258" i="10"/>
  <c r="C258" i="10"/>
  <c r="D257" i="10"/>
  <c r="C257" i="10"/>
  <c r="D256" i="10"/>
  <c r="C256" i="10"/>
  <c r="D255" i="10"/>
  <c r="C255" i="10"/>
  <c r="D254" i="10"/>
  <c r="C254" i="10"/>
  <c r="D253" i="10"/>
  <c r="C253" i="10"/>
  <c r="D252" i="10"/>
  <c r="C252" i="10"/>
  <c r="D251" i="10"/>
  <c r="C251" i="10"/>
  <c r="D250" i="10"/>
  <c r="C250" i="10"/>
  <c r="D249" i="10"/>
  <c r="C249" i="10"/>
  <c r="D248" i="10"/>
  <c r="C248" i="10"/>
  <c r="D247" i="10"/>
  <c r="C247" i="10"/>
  <c r="D246" i="10"/>
  <c r="C246" i="10"/>
  <c r="D245" i="10"/>
  <c r="C245" i="10"/>
  <c r="D244" i="10"/>
  <c r="C244" i="10"/>
  <c r="D243" i="10"/>
  <c r="C243" i="10"/>
  <c r="D242" i="10"/>
  <c r="C242" i="10"/>
  <c r="D241" i="10"/>
  <c r="C241" i="10"/>
  <c r="D240" i="10"/>
  <c r="C240" i="10"/>
  <c r="D239" i="10"/>
  <c r="C239" i="10"/>
  <c r="E238" i="10"/>
  <c r="D238" i="10"/>
  <c r="C238" i="10"/>
  <c r="D237" i="10"/>
  <c r="C237" i="10"/>
  <c r="D236" i="10"/>
  <c r="C236" i="10"/>
  <c r="D235" i="10"/>
  <c r="C235" i="10"/>
  <c r="E235" i="10" s="1"/>
  <c r="D234" i="10"/>
  <c r="C234" i="10"/>
  <c r="D233" i="10"/>
  <c r="C233" i="10"/>
  <c r="D232" i="10"/>
  <c r="C232" i="10"/>
  <c r="D231" i="10"/>
  <c r="C231" i="10"/>
  <c r="E230" i="10"/>
  <c r="D230" i="10"/>
  <c r="C230" i="10"/>
  <c r="D229" i="10"/>
  <c r="C229" i="10"/>
  <c r="D228" i="10"/>
  <c r="C228" i="10"/>
  <c r="D227" i="10"/>
  <c r="C227" i="10"/>
  <c r="E227" i="10" s="1"/>
  <c r="D226" i="10"/>
  <c r="C226" i="10"/>
  <c r="D225" i="10"/>
  <c r="C225" i="10"/>
  <c r="D224" i="10"/>
  <c r="C224" i="10"/>
  <c r="D223" i="10"/>
  <c r="C223" i="10"/>
  <c r="D222" i="10"/>
  <c r="C222" i="10"/>
  <c r="D221" i="10"/>
  <c r="C221" i="10"/>
  <c r="D220" i="10"/>
  <c r="C220" i="10"/>
  <c r="E220" i="10" s="1"/>
  <c r="D219" i="10"/>
  <c r="C219" i="10"/>
  <c r="D218" i="10"/>
  <c r="C218" i="10"/>
  <c r="D217" i="10"/>
  <c r="C217" i="10"/>
  <c r="D216" i="10"/>
  <c r="C216" i="10"/>
  <c r="E216" i="10" s="1"/>
  <c r="D215" i="10"/>
  <c r="C215" i="10"/>
  <c r="D214" i="10"/>
  <c r="C214" i="10"/>
  <c r="D213" i="10"/>
  <c r="C213" i="10"/>
  <c r="D212" i="10"/>
  <c r="C212" i="10"/>
  <c r="E212" i="10" s="1"/>
  <c r="D211" i="10"/>
  <c r="C211" i="10"/>
  <c r="D210" i="10"/>
  <c r="C210" i="10"/>
  <c r="D209" i="10"/>
  <c r="C209" i="10"/>
  <c r="D208" i="10"/>
  <c r="C208" i="10"/>
  <c r="E208" i="10" s="1"/>
  <c r="D207" i="10"/>
  <c r="C207" i="10"/>
  <c r="D206" i="10"/>
  <c r="C206" i="10"/>
  <c r="D205" i="10"/>
  <c r="C205" i="10"/>
  <c r="D204" i="10"/>
  <c r="C204" i="10"/>
  <c r="E204" i="10" s="1"/>
  <c r="D203" i="10"/>
  <c r="C203" i="10"/>
  <c r="D202" i="10"/>
  <c r="C202" i="10"/>
  <c r="D201" i="10"/>
  <c r="C201" i="10"/>
  <c r="D200" i="10"/>
  <c r="C200" i="10"/>
  <c r="E200" i="10" s="1"/>
  <c r="D199" i="10"/>
  <c r="C199" i="10"/>
  <c r="D198" i="10"/>
  <c r="C198" i="10"/>
  <c r="D197" i="10"/>
  <c r="C197" i="10"/>
  <c r="D196" i="10"/>
  <c r="C196" i="10"/>
  <c r="D195" i="10"/>
  <c r="C195" i="10"/>
  <c r="D194" i="10"/>
  <c r="C194" i="10"/>
  <c r="D193" i="10"/>
  <c r="C193" i="10"/>
  <c r="D192" i="10"/>
  <c r="C192" i="10"/>
  <c r="D191" i="10"/>
  <c r="C191" i="10"/>
  <c r="D190" i="10"/>
  <c r="C190" i="10"/>
  <c r="D189" i="10"/>
  <c r="C189" i="10"/>
  <c r="D188" i="10"/>
  <c r="C188" i="10"/>
  <c r="D187" i="10"/>
  <c r="C187" i="10"/>
  <c r="D186" i="10"/>
  <c r="C186" i="10"/>
  <c r="D185" i="10"/>
  <c r="C185" i="10"/>
  <c r="D184" i="10"/>
  <c r="C184" i="10"/>
  <c r="D183" i="10"/>
  <c r="C183" i="10"/>
  <c r="D182" i="10"/>
  <c r="C182" i="10"/>
  <c r="D181" i="10"/>
  <c r="C181" i="10"/>
  <c r="D180" i="10"/>
  <c r="C180" i="10"/>
  <c r="E180" i="10" s="1"/>
  <c r="D179" i="10"/>
  <c r="C179" i="10"/>
  <c r="D178" i="10"/>
  <c r="C178" i="10"/>
  <c r="D177" i="10"/>
  <c r="C177" i="10"/>
  <c r="D176" i="10"/>
  <c r="C176" i="10"/>
  <c r="E176" i="10" s="1"/>
  <c r="D175" i="10"/>
  <c r="C175" i="10"/>
  <c r="D174" i="10"/>
  <c r="C174" i="10"/>
  <c r="D173" i="10"/>
  <c r="C173" i="10"/>
  <c r="D172" i="10"/>
  <c r="C172" i="10"/>
  <c r="D171" i="10"/>
  <c r="C171" i="10"/>
  <c r="D170" i="10"/>
  <c r="C170" i="10"/>
  <c r="D169" i="10"/>
  <c r="C169" i="10"/>
  <c r="D168" i="10"/>
  <c r="C168" i="10"/>
  <c r="D167" i="10"/>
  <c r="C167" i="10"/>
  <c r="D166" i="10"/>
  <c r="C166" i="10"/>
  <c r="D165" i="10"/>
  <c r="C165" i="10"/>
  <c r="E165" i="10" s="1"/>
  <c r="D164" i="10"/>
  <c r="C164" i="10"/>
  <c r="D163" i="10"/>
  <c r="C163" i="10"/>
  <c r="D162" i="10"/>
  <c r="C162" i="10"/>
  <c r="D161" i="10"/>
  <c r="C161" i="10"/>
  <c r="E161" i="10" s="1"/>
  <c r="D160" i="10"/>
  <c r="C160" i="10"/>
  <c r="D159" i="10"/>
  <c r="C159" i="10"/>
  <c r="D158" i="10"/>
  <c r="C158" i="10"/>
  <c r="D157" i="10"/>
  <c r="C157" i="10"/>
  <c r="D156" i="10"/>
  <c r="C156" i="10"/>
  <c r="D155" i="10"/>
  <c r="C155" i="10"/>
  <c r="D154" i="10"/>
  <c r="C154" i="10"/>
  <c r="D153" i="10"/>
  <c r="C153" i="10"/>
  <c r="D152" i="10"/>
  <c r="C152" i="10"/>
  <c r="D151" i="10"/>
  <c r="C151" i="10"/>
  <c r="D150" i="10"/>
  <c r="C150" i="10"/>
  <c r="D149" i="10"/>
  <c r="C149" i="10"/>
  <c r="D148" i="10"/>
  <c r="C148" i="10"/>
  <c r="D147" i="10"/>
  <c r="C147" i="10"/>
  <c r="D146" i="10"/>
  <c r="C146" i="10"/>
  <c r="D145" i="10"/>
  <c r="C145" i="10"/>
  <c r="D144" i="10"/>
  <c r="C144" i="10"/>
  <c r="D143" i="10"/>
  <c r="C143" i="10"/>
  <c r="D142" i="10"/>
  <c r="C142" i="10"/>
  <c r="D141" i="10"/>
  <c r="C141" i="10"/>
  <c r="D140" i="10"/>
  <c r="C140" i="10"/>
  <c r="D139" i="10"/>
  <c r="C139" i="10"/>
  <c r="D138" i="10"/>
  <c r="C138" i="10"/>
  <c r="D137" i="10"/>
  <c r="C137" i="10"/>
  <c r="D136" i="10"/>
  <c r="C136" i="10"/>
  <c r="D135" i="10"/>
  <c r="C135" i="10"/>
  <c r="D134" i="10"/>
  <c r="C134" i="10"/>
  <c r="D133" i="10"/>
  <c r="C133" i="10"/>
  <c r="D132" i="10"/>
  <c r="C132" i="10"/>
  <c r="D131" i="10"/>
  <c r="C131" i="10"/>
  <c r="D130" i="10"/>
  <c r="C130" i="10"/>
  <c r="D129" i="10"/>
  <c r="C129" i="10"/>
  <c r="D128" i="10"/>
  <c r="C128" i="10"/>
  <c r="D127" i="10"/>
  <c r="C127" i="10"/>
  <c r="D126" i="10"/>
  <c r="C126" i="10"/>
  <c r="D125" i="10"/>
  <c r="C125" i="10"/>
  <c r="D124" i="10"/>
  <c r="C124" i="10"/>
  <c r="D123" i="10"/>
  <c r="C123" i="10"/>
  <c r="D122" i="10"/>
  <c r="C122" i="10"/>
  <c r="D121" i="10"/>
  <c r="C121" i="10"/>
  <c r="D120" i="10"/>
  <c r="C120" i="10"/>
  <c r="D119" i="10"/>
  <c r="C119" i="10"/>
  <c r="D118" i="10"/>
  <c r="C118" i="10"/>
  <c r="D117" i="10"/>
  <c r="C117" i="10"/>
  <c r="D116" i="10"/>
  <c r="C116" i="10"/>
  <c r="D115" i="10"/>
  <c r="C115" i="10"/>
  <c r="D114" i="10"/>
  <c r="C114" i="10"/>
  <c r="D113" i="10"/>
  <c r="C113" i="10"/>
  <c r="D112" i="10"/>
  <c r="C112" i="10"/>
  <c r="D111" i="10"/>
  <c r="C111" i="10"/>
  <c r="E110" i="10"/>
  <c r="D110" i="10"/>
  <c r="C110" i="10"/>
  <c r="D109" i="10"/>
  <c r="C109" i="10"/>
  <c r="D108" i="10"/>
  <c r="C108" i="10"/>
  <c r="D107" i="10"/>
  <c r="C107" i="10"/>
  <c r="D106" i="10"/>
  <c r="C106" i="10"/>
  <c r="D105" i="10"/>
  <c r="C105" i="10"/>
  <c r="D104" i="10"/>
  <c r="C104" i="10"/>
  <c r="D103" i="10"/>
  <c r="C103" i="10"/>
  <c r="E102" i="10"/>
  <c r="D102" i="10"/>
  <c r="C102" i="10"/>
  <c r="D101" i="10"/>
  <c r="C101" i="10"/>
  <c r="D100" i="10"/>
  <c r="C100" i="10"/>
  <c r="D99" i="10"/>
  <c r="C99" i="10"/>
  <c r="D98" i="10"/>
  <c r="C98" i="10"/>
  <c r="D97" i="10"/>
  <c r="C97" i="10"/>
  <c r="D96" i="10"/>
  <c r="C96" i="10"/>
  <c r="E96" i="10" s="1"/>
  <c r="D95" i="10"/>
  <c r="C95" i="10"/>
  <c r="D94" i="10"/>
  <c r="C94" i="10"/>
  <c r="D93" i="10"/>
  <c r="C93" i="10"/>
  <c r="D92" i="10"/>
  <c r="C92" i="10"/>
  <c r="E92" i="10" s="1"/>
  <c r="D91" i="10"/>
  <c r="C91" i="10"/>
  <c r="D90" i="10"/>
  <c r="C90" i="10"/>
  <c r="D89" i="10"/>
  <c r="C89" i="10"/>
  <c r="D88" i="10"/>
  <c r="C88" i="10"/>
  <c r="E88" i="10" s="1"/>
  <c r="D87" i="10"/>
  <c r="C87" i="10"/>
  <c r="D86" i="10"/>
  <c r="C86" i="10"/>
  <c r="D85" i="10"/>
  <c r="C85" i="10"/>
  <c r="D84" i="10"/>
  <c r="C84" i="10"/>
  <c r="D83" i="10"/>
  <c r="C83" i="10"/>
  <c r="D82" i="10"/>
  <c r="C82" i="10"/>
  <c r="D81" i="10"/>
  <c r="C81" i="10"/>
  <c r="D80" i="10"/>
  <c r="C80" i="10"/>
  <c r="D79" i="10"/>
  <c r="C79" i="10"/>
  <c r="D78" i="10"/>
  <c r="C78" i="10"/>
  <c r="D77" i="10"/>
  <c r="C77" i="10"/>
  <c r="D76" i="10"/>
  <c r="C76" i="10"/>
  <c r="D75" i="10"/>
  <c r="C75" i="10"/>
  <c r="D74" i="10"/>
  <c r="C74" i="10"/>
  <c r="D73" i="10"/>
  <c r="C73" i="10"/>
  <c r="D72" i="10"/>
  <c r="C72" i="10"/>
  <c r="D71" i="10"/>
  <c r="C71" i="10"/>
  <c r="D70" i="10"/>
  <c r="C70" i="10"/>
  <c r="D69" i="10"/>
  <c r="C69" i="10"/>
  <c r="D68" i="10"/>
  <c r="C68" i="10"/>
  <c r="D67" i="10"/>
  <c r="C67" i="10"/>
  <c r="D66" i="10"/>
  <c r="C66" i="10"/>
  <c r="D65" i="10"/>
  <c r="C65" i="10"/>
  <c r="D64" i="10"/>
  <c r="C64" i="10"/>
  <c r="D63" i="10"/>
  <c r="C63" i="10"/>
  <c r="E63" i="10" s="1"/>
  <c r="D62" i="10"/>
  <c r="C62" i="10"/>
  <c r="E62" i="10" s="1"/>
  <c r="D61" i="10"/>
  <c r="C61" i="10"/>
  <c r="D60" i="10"/>
  <c r="C60" i="10"/>
  <c r="D59" i="10"/>
  <c r="C59" i="10"/>
  <c r="D58" i="10"/>
  <c r="C58" i="10"/>
  <c r="E58" i="10" s="1"/>
  <c r="D57" i="10"/>
  <c r="C57" i="10"/>
  <c r="D56" i="10"/>
  <c r="C56" i="10"/>
  <c r="D55" i="10"/>
  <c r="C55" i="10"/>
  <c r="D54" i="10"/>
  <c r="C54" i="10"/>
  <c r="E54" i="10" s="1"/>
  <c r="D53" i="10"/>
  <c r="C53" i="10"/>
  <c r="D52" i="10"/>
  <c r="C52" i="10"/>
  <c r="E52" i="10" s="1"/>
  <c r="D51" i="10"/>
  <c r="C51" i="10"/>
  <c r="E50" i="10"/>
  <c r="D50" i="10"/>
  <c r="C50" i="10"/>
  <c r="D49" i="10"/>
  <c r="C49" i="10"/>
  <c r="D48" i="10"/>
  <c r="C48" i="10"/>
  <c r="E48" i="10" s="1"/>
  <c r="D47" i="10"/>
  <c r="C47" i="10"/>
  <c r="D46" i="10"/>
  <c r="C46" i="10"/>
  <c r="E46" i="10" s="1"/>
  <c r="D45" i="10"/>
  <c r="C45" i="10"/>
  <c r="D44" i="10"/>
  <c r="C44" i="10"/>
  <c r="E44" i="10" s="1"/>
  <c r="D43" i="10"/>
  <c r="C43" i="10"/>
  <c r="D42" i="10"/>
  <c r="C42" i="10"/>
  <c r="D41" i="10"/>
  <c r="C41" i="10"/>
  <c r="E40" i="10"/>
  <c r="D40" i="10"/>
  <c r="C40" i="10"/>
  <c r="D39" i="10"/>
  <c r="C39" i="10"/>
  <c r="D38" i="10"/>
  <c r="C38" i="10"/>
  <c r="D37" i="10"/>
  <c r="C37" i="10"/>
  <c r="D36" i="10"/>
  <c r="C36" i="10"/>
  <c r="D35" i="10"/>
  <c r="C35" i="10"/>
  <c r="D34" i="10"/>
  <c r="C34" i="10"/>
  <c r="D33" i="10"/>
  <c r="C33" i="10"/>
  <c r="D32" i="10"/>
  <c r="C32" i="10"/>
  <c r="E32" i="10" s="1"/>
  <c r="D31" i="10"/>
  <c r="C31" i="10"/>
  <c r="E31" i="10" s="1"/>
  <c r="D30" i="10"/>
  <c r="C30" i="10"/>
  <c r="D29" i="10"/>
  <c r="C29" i="10"/>
  <c r="D28" i="10"/>
  <c r="C28" i="10"/>
  <c r="D27" i="10"/>
  <c r="C27" i="10"/>
  <c r="D26" i="10"/>
  <c r="C26" i="10"/>
  <c r="D25" i="10"/>
  <c r="C25" i="10"/>
  <c r="D24" i="10"/>
  <c r="C24" i="10"/>
  <c r="E24" i="10" s="1"/>
  <c r="D23" i="10"/>
  <c r="C23" i="10"/>
  <c r="D22" i="10"/>
  <c r="C22" i="10"/>
  <c r="E21" i="10"/>
  <c r="D21" i="10"/>
  <c r="C21" i="10"/>
  <c r="D20" i="10"/>
  <c r="C20" i="10"/>
  <c r="D19" i="10"/>
  <c r="C19" i="10"/>
  <c r="D18" i="10"/>
  <c r="C18" i="10"/>
  <c r="E18" i="10" s="1"/>
  <c r="D17" i="10"/>
  <c r="C17" i="10"/>
  <c r="D16" i="10"/>
  <c r="C16" i="10"/>
  <c r="D15" i="10"/>
  <c r="C15" i="10"/>
  <c r="D14" i="10"/>
  <c r="C14" i="10"/>
  <c r="D13" i="10"/>
  <c r="C13" i="10"/>
  <c r="D12" i="10"/>
  <c r="C12" i="10"/>
  <c r="D11" i="10"/>
  <c r="C11" i="10"/>
  <c r="D10" i="10"/>
  <c r="C10" i="10"/>
  <c r="D9" i="10"/>
  <c r="C9" i="10"/>
  <c r="D8" i="10"/>
  <c r="C8" i="10"/>
  <c r="D7" i="10"/>
  <c r="C7" i="10"/>
  <c r="E7" i="10" s="1"/>
  <c r="D6" i="10"/>
  <c r="C6" i="10"/>
  <c r="D5" i="10"/>
  <c r="C5" i="10"/>
  <c r="E5" i="10" s="1"/>
  <c r="E4" i="10"/>
  <c r="D4" i="10"/>
  <c r="C4" i="10"/>
  <c r="D3" i="10"/>
  <c r="C3" i="10"/>
  <c r="D2" i="10"/>
  <c r="C2" i="10"/>
  <c r="E358" i="10" s="1"/>
  <c r="T17" i="13"/>
  <c r="S17" i="13"/>
  <c r="R17" i="13"/>
  <c r="T15" i="13"/>
  <c r="T14" i="13"/>
  <c r="S14" i="13"/>
  <c r="S15" i="13" s="1"/>
  <c r="R14" i="13"/>
  <c r="R15" i="13" s="1"/>
  <c r="R12" i="13"/>
  <c r="T8" i="13"/>
  <c r="R8" i="13"/>
  <c r="X7" i="13"/>
  <c r="W7" i="13"/>
  <c r="T7" i="13"/>
  <c r="S7" i="13"/>
  <c r="R7" i="13"/>
  <c r="AJ6" i="13"/>
  <c r="AH6" i="13"/>
  <c r="AG6" i="13"/>
  <c r="AF6" i="13"/>
  <c r="Y6" i="13"/>
  <c r="AE6" i="13" s="1"/>
  <c r="S6" i="13"/>
  <c r="R6" i="13"/>
  <c r="A6" i="13"/>
  <c r="A7" i="13" s="1"/>
  <c r="A8" i="13" s="1"/>
  <c r="A9" i="13" s="1"/>
  <c r="A10" i="13" s="1"/>
  <c r="A11" i="13" s="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2" i="13" s="1"/>
  <c r="A33" i="13" s="1"/>
  <c r="A34" i="13" s="1"/>
  <c r="A35" i="13" s="1"/>
  <c r="R5" i="13"/>
  <c r="E5" i="13"/>
  <c r="E6" i="13" s="1"/>
  <c r="E7" i="13" s="1"/>
  <c r="E8" i="13" s="1"/>
  <c r="E9" i="13" s="1"/>
  <c r="E10" i="13" s="1"/>
  <c r="E11" i="13" s="1"/>
  <c r="E12" i="13" s="1"/>
  <c r="E13" i="13" s="1"/>
  <c r="E14" i="13" s="1"/>
  <c r="E15" i="13" s="1"/>
  <c r="E16" i="13" s="1"/>
  <c r="E17" i="13" s="1"/>
  <c r="E18" i="13" s="1"/>
  <c r="E19" i="13" s="1"/>
  <c r="E20" i="13" s="1"/>
  <c r="E21" i="13" s="1"/>
  <c r="E22" i="13" s="1"/>
  <c r="E23" i="13" s="1"/>
  <c r="E24" i="13" s="1"/>
  <c r="E25" i="13" s="1"/>
  <c r="E26" i="13" s="1"/>
  <c r="E27" i="13" s="1"/>
  <c r="E28" i="13" s="1"/>
  <c r="E29" i="13" s="1"/>
  <c r="E30" i="13" s="1"/>
  <c r="E31" i="13" s="1"/>
  <c r="E32" i="13" s="1"/>
  <c r="E33" i="13" s="1"/>
  <c r="E34" i="13" s="1"/>
  <c r="E35" i="13" s="1"/>
  <c r="E36" i="13" s="1"/>
  <c r="E37" i="13" s="1"/>
  <c r="E38" i="13" s="1"/>
  <c r="E39" i="13" s="1"/>
  <c r="E40" i="13" s="1"/>
  <c r="D5" i="13"/>
  <c r="B5" i="13"/>
  <c r="B6" i="13" s="1"/>
  <c r="A5" i="13"/>
  <c r="R4" i="13"/>
  <c r="M4" i="13"/>
  <c r="M5" i="13" s="1"/>
  <c r="J4" i="13"/>
  <c r="J5" i="13" s="1"/>
  <c r="H4" i="13"/>
  <c r="H5" i="13" s="1"/>
  <c r="H6" i="13" s="1"/>
  <c r="H7" i="13" s="1"/>
  <c r="H8" i="13" s="1"/>
  <c r="H9" i="13" s="1"/>
  <c r="H10" i="13" s="1"/>
  <c r="H11" i="13" s="1"/>
  <c r="H12" i="13" s="1"/>
  <c r="H13" i="13" s="1"/>
  <c r="H14" i="13" s="1"/>
  <c r="H15" i="13" s="1"/>
  <c r="H16" i="13" s="1"/>
  <c r="H17" i="13" s="1"/>
  <c r="H18" i="13" s="1"/>
  <c r="H19" i="13" s="1"/>
  <c r="H20" i="13" s="1"/>
  <c r="H21" i="13" s="1"/>
  <c r="H22" i="13" s="1"/>
  <c r="H23" i="13" s="1"/>
  <c r="H24" i="13" s="1"/>
  <c r="H25" i="13" s="1"/>
  <c r="H26" i="13" s="1"/>
  <c r="H27" i="13" s="1"/>
  <c r="H28" i="13" s="1"/>
  <c r="H29" i="13" s="1"/>
  <c r="H30" i="13" s="1"/>
  <c r="H31" i="13" s="1"/>
  <c r="H32" i="13" s="1"/>
  <c r="H33" i="13" s="1"/>
  <c r="H34" i="13" s="1"/>
  <c r="H35" i="13" s="1"/>
  <c r="H36" i="13" s="1"/>
  <c r="H37" i="13" s="1"/>
  <c r="H38" i="13" s="1"/>
  <c r="H39" i="13" s="1"/>
  <c r="H40" i="13" s="1"/>
  <c r="G4" i="13"/>
  <c r="G5" i="13" s="1"/>
  <c r="G6" i="13" s="1"/>
  <c r="G7" i="13" s="1"/>
  <c r="G8" i="13" s="1"/>
  <c r="G9" i="13" s="1"/>
  <c r="G10" i="13" s="1"/>
  <c r="G11" i="13" s="1"/>
  <c r="G12" i="13" s="1"/>
  <c r="G13" i="13" s="1"/>
  <c r="G14" i="13" s="1"/>
  <c r="G15" i="13" s="1"/>
  <c r="G16" i="13" s="1"/>
  <c r="G17" i="13" s="1"/>
  <c r="G18" i="13" s="1"/>
  <c r="G19" i="13" s="1"/>
  <c r="G20" i="13" s="1"/>
  <c r="G21" i="13" s="1"/>
  <c r="G22" i="13" s="1"/>
  <c r="G23" i="13" s="1"/>
  <c r="G24" i="13" s="1"/>
  <c r="G25" i="13" s="1"/>
  <c r="G26" i="13" s="1"/>
  <c r="G27" i="13" s="1"/>
  <c r="G28" i="13" s="1"/>
  <c r="G29" i="13" s="1"/>
  <c r="G30" i="13" s="1"/>
  <c r="G31" i="13" s="1"/>
  <c r="G32" i="13" s="1"/>
  <c r="G33" i="13" s="1"/>
  <c r="G34" i="13" s="1"/>
  <c r="G35" i="13" s="1"/>
  <c r="G36" i="13" s="1"/>
  <c r="G37" i="13" s="1"/>
  <c r="G38" i="13" s="1"/>
  <c r="G39" i="13" s="1"/>
  <c r="G40" i="13" s="1"/>
  <c r="E4" i="13"/>
  <c r="D4" i="13"/>
  <c r="B4" i="13"/>
  <c r="R3" i="13"/>
  <c r="G3" i="13"/>
  <c r="R1" i="13"/>
  <c r="W8" i="13" s="1"/>
  <c r="E328" i="3"/>
  <c r="D328" i="3"/>
  <c r="E327" i="3"/>
  <c r="D327" i="3"/>
  <c r="E326" i="3"/>
  <c r="D326" i="3"/>
  <c r="E325" i="3"/>
  <c r="D325" i="3"/>
  <c r="E324" i="3"/>
  <c r="D324" i="3"/>
  <c r="E323" i="3"/>
  <c r="D323" i="3"/>
  <c r="E322" i="3"/>
  <c r="D322" i="3"/>
  <c r="E321" i="3"/>
  <c r="D321" i="3"/>
  <c r="E320" i="3"/>
  <c r="D320" i="3"/>
  <c r="E319" i="3"/>
  <c r="D319" i="3"/>
  <c r="E318" i="3"/>
  <c r="D318" i="3"/>
  <c r="E317" i="3"/>
  <c r="D317" i="3"/>
  <c r="E316" i="3"/>
  <c r="D316" i="3"/>
  <c r="E315" i="3"/>
  <c r="D315" i="3"/>
  <c r="E314" i="3"/>
  <c r="D314" i="3"/>
  <c r="E313" i="3"/>
  <c r="D313" i="3"/>
  <c r="E312" i="3"/>
  <c r="D312" i="3"/>
  <c r="E311" i="3"/>
  <c r="D311" i="3"/>
  <c r="E310" i="3"/>
  <c r="D310" i="3"/>
  <c r="E309" i="3"/>
  <c r="D309" i="3"/>
  <c r="E308" i="3"/>
  <c r="D308" i="3"/>
  <c r="E307" i="3"/>
  <c r="D307" i="3"/>
  <c r="E306" i="3"/>
  <c r="D306" i="3"/>
  <c r="E305" i="3"/>
  <c r="D305" i="3"/>
  <c r="E304" i="3"/>
  <c r="D304" i="3"/>
  <c r="E303" i="3"/>
  <c r="D303" i="3"/>
  <c r="E302" i="3"/>
  <c r="D302" i="3"/>
  <c r="E301" i="3"/>
  <c r="D301" i="3"/>
  <c r="E300" i="3"/>
  <c r="D300" i="3"/>
  <c r="E299" i="3"/>
  <c r="D299" i="3"/>
  <c r="E298" i="3"/>
  <c r="D298" i="3"/>
  <c r="E297" i="3"/>
  <c r="D297" i="3"/>
  <c r="E296" i="3"/>
  <c r="D296" i="3"/>
  <c r="E295" i="3"/>
  <c r="D295" i="3"/>
  <c r="E294" i="3"/>
  <c r="D294" i="3"/>
  <c r="E293" i="3"/>
  <c r="D293" i="3"/>
  <c r="E292" i="3"/>
  <c r="D292" i="3"/>
  <c r="E291" i="3"/>
  <c r="D291" i="3"/>
  <c r="E290" i="3"/>
  <c r="D290" i="3"/>
  <c r="E289" i="3"/>
  <c r="D289" i="3"/>
  <c r="E288" i="3"/>
  <c r="D288" i="3"/>
  <c r="E287" i="3"/>
  <c r="D287" i="3"/>
  <c r="E286" i="3"/>
  <c r="D286" i="3"/>
  <c r="E285" i="3"/>
  <c r="D285" i="3"/>
  <c r="E284" i="3"/>
  <c r="D284" i="3"/>
  <c r="E283" i="3"/>
  <c r="D283" i="3"/>
  <c r="E282" i="3"/>
  <c r="D282" i="3"/>
  <c r="E281" i="3"/>
  <c r="D281" i="3"/>
  <c r="E280" i="3"/>
  <c r="D280" i="3"/>
  <c r="E279" i="3"/>
  <c r="D279" i="3"/>
  <c r="E278" i="3"/>
  <c r="D278" i="3"/>
  <c r="E277" i="3"/>
  <c r="D277" i="3"/>
  <c r="E276" i="3"/>
  <c r="D276" i="3"/>
  <c r="E275" i="3"/>
  <c r="D275" i="3"/>
  <c r="E274" i="3"/>
  <c r="D274" i="3"/>
  <c r="E273" i="3"/>
  <c r="D273" i="3"/>
  <c r="E272" i="3"/>
  <c r="D272" i="3"/>
  <c r="E271" i="3"/>
  <c r="D271" i="3"/>
  <c r="E270" i="3"/>
  <c r="D270" i="3"/>
  <c r="E269" i="3"/>
  <c r="D269" i="3"/>
  <c r="E268" i="3"/>
  <c r="D268" i="3"/>
  <c r="E267" i="3"/>
  <c r="D267" i="3"/>
  <c r="E266" i="3"/>
  <c r="D266" i="3"/>
  <c r="E265" i="3"/>
  <c r="D265" i="3"/>
  <c r="E264" i="3"/>
  <c r="D264" i="3"/>
  <c r="E263" i="3"/>
  <c r="D263" i="3"/>
  <c r="E262" i="3"/>
  <c r="D262" i="3"/>
  <c r="E261" i="3"/>
  <c r="D261" i="3"/>
  <c r="E260" i="3"/>
  <c r="D260" i="3"/>
  <c r="E259" i="3"/>
  <c r="D259" i="3"/>
  <c r="E258" i="3"/>
  <c r="D258" i="3"/>
  <c r="E257" i="3"/>
  <c r="D257" i="3"/>
  <c r="E256" i="3"/>
  <c r="D256" i="3"/>
  <c r="E255" i="3"/>
  <c r="D255" i="3"/>
  <c r="E254" i="3"/>
  <c r="D254" i="3"/>
  <c r="E253" i="3"/>
  <c r="D253" i="3"/>
  <c r="E252" i="3"/>
  <c r="D252" i="3"/>
  <c r="E251" i="3"/>
  <c r="D251" i="3"/>
  <c r="E250" i="3"/>
  <c r="D250" i="3"/>
  <c r="E249" i="3"/>
  <c r="D249" i="3"/>
  <c r="E248" i="3"/>
  <c r="D248" i="3"/>
  <c r="E247" i="3"/>
  <c r="D247" i="3"/>
  <c r="E246" i="3"/>
  <c r="D246" i="3"/>
  <c r="E245" i="3"/>
  <c r="D245" i="3"/>
  <c r="E244" i="3"/>
  <c r="D244" i="3"/>
  <c r="E243" i="3"/>
  <c r="D243" i="3"/>
  <c r="E242" i="3"/>
  <c r="D242" i="3"/>
  <c r="E241" i="3"/>
  <c r="D241" i="3"/>
  <c r="E240" i="3"/>
  <c r="D240" i="3"/>
  <c r="E239" i="3"/>
  <c r="D239" i="3"/>
  <c r="E238" i="3"/>
  <c r="D238" i="3"/>
  <c r="E237" i="3"/>
  <c r="D237" i="3"/>
  <c r="E236" i="3"/>
  <c r="D236" i="3"/>
  <c r="E235" i="3"/>
  <c r="D235" i="3"/>
  <c r="E234" i="3"/>
  <c r="D234" i="3"/>
  <c r="E233" i="3"/>
  <c r="D233" i="3"/>
  <c r="E232" i="3"/>
  <c r="D232" i="3"/>
  <c r="E231" i="3"/>
  <c r="D231" i="3"/>
  <c r="E230" i="3"/>
  <c r="D230" i="3"/>
  <c r="E229" i="3"/>
  <c r="D229" i="3"/>
  <c r="E228" i="3"/>
  <c r="D228" i="3"/>
  <c r="E227" i="3"/>
  <c r="D227" i="3"/>
  <c r="E226" i="3"/>
  <c r="D226" i="3"/>
  <c r="E225" i="3"/>
  <c r="D225" i="3"/>
  <c r="E224" i="3"/>
  <c r="D224" i="3"/>
  <c r="E223" i="3"/>
  <c r="D223" i="3"/>
  <c r="E222" i="3"/>
  <c r="D222" i="3"/>
  <c r="E221" i="3"/>
  <c r="D221" i="3"/>
  <c r="E220" i="3"/>
  <c r="D220" i="3"/>
  <c r="E219" i="3"/>
  <c r="D219" i="3"/>
  <c r="E218" i="3"/>
  <c r="D218" i="3"/>
  <c r="E217" i="3"/>
  <c r="D217" i="3"/>
  <c r="E216" i="3"/>
  <c r="D216" i="3"/>
  <c r="E215" i="3"/>
  <c r="D215" i="3"/>
  <c r="E214" i="3"/>
  <c r="D214" i="3"/>
  <c r="E213" i="3"/>
  <c r="D213" i="3"/>
  <c r="E212" i="3"/>
  <c r="D212" i="3"/>
  <c r="E211" i="3"/>
  <c r="D211" i="3"/>
  <c r="E210" i="3"/>
  <c r="D210" i="3"/>
  <c r="E209" i="3"/>
  <c r="D209" i="3"/>
  <c r="E208" i="3"/>
  <c r="D208" i="3"/>
  <c r="E207" i="3"/>
  <c r="D207" i="3"/>
  <c r="E206" i="3"/>
  <c r="D206" i="3"/>
  <c r="E205" i="3"/>
  <c r="D205" i="3"/>
  <c r="E204" i="3"/>
  <c r="D204" i="3"/>
  <c r="E203" i="3"/>
  <c r="D203" i="3"/>
  <c r="E202" i="3"/>
  <c r="D202" i="3"/>
  <c r="E201" i="3"/>
  <c r="D201" i="3"/>
  <c r="E200" i="3"/>
  <c r="D200" i="3"/>
  <c r="E199" i="3"/>
  <c r="D199" i="3"/>
  <c r="E198" i="3"/>
  <c r="D198" i="3"/>
  <c r="E197" i="3"/>
  <c r="D197" i="3"/>
  <c r="E196" i="3"/>
  <c r="D196" i="3"/>
  <c r="E195" i="3"/>
  <c r="D195" i="3"/>
  <c r="E194" i="3"/>
  <c r="D194" i="3"/>
  <c r="E193" i="3"/>
  <c r="D193" i="3"/>
  <c r="E192" i="3"/>
  <c r="D192" i="3"/>
  <c r="E191" i="3"/>
  <c r="D191" i="3"/>
  <c r="E190" i="3"/>
  <c r="D190" i="3"/>
  <c r="E189" i="3"/>
  <c r="D189" i="3"/>
  <c r="E188" i="3"/>
  <c r="D188" i="3"/>
  <c r="E187" i="3"/>
  <c r="D187" i="3"/>
  <c r="E186" i="3"/>
  <c r="D186" i="3"/>
  <c r="E185" i="3"/>
  <c r="D185" i="3"/>
  <c r="E184" i="3"/>
  <c r="D184" i="3"/>
  <c r="E183" i="3"/>
  <c r="D183" i="3"/>
  <c r="E182" i="3"/>
  <c r="D182" i="3"/>
  <c r="E181" i="3"/>
  <c r="D181" i="3"/>
  <c r="E180" i="3"/>
  <c r="D180" i="3"/>
  <c r="E179" i="3"/>
  <c r="D179" i="3"/>
  <c r="E178" i="3"/>
  <c r="D178" i="3"/>
  <c r="E177" i="3"/>
  <c r="D177" i="3"/>
  <c r="E176" i="3"/>
  <c r="D176" i="3"/>
  <c r="E175" i="3"/>
  <c r="D175" i="3"/>
  <c r="E174" i="3"/>
  <c r="D174" i="3"/>
  <c r="E173" i="3"/>
  <c r="D173" i="3"/>
  <c r="E172" i="3"/>
  <c r="D172" i="3"/>
  <c r="E171" i="3"/>
  <c r="D171" i="3"/>
  <c r="E170" i="3"/>
  <c r="D170" i="3"/>
  <c r="E169" i="3"/>
  <c r="D169" i="3"/>
  <c r="E168" i="3"/>
  <c r="D168" i="3"/>
  <c r="E167" i="3"/>
  <c r="D167" i="3"/>
  <c r="E166" i="3"/>
  <c r="D166" i="3"/>
  <c r="E165" i="3"/>
  <c r="D165" i="3"/>
  <c r="E164" i="3"/>
  <c r="D164" i="3"/>
  <c r="E163" i="3"/>
  <c r="D163" i="3"/>
  <c r="E162" i="3"/>
  <c r="D162" i="3"/>
  <c r="E161" i="3"/>
  <c r="D161" i="3"/>
  <c r="E160" i="3"/>
  <c r="D160" i="3"/>
  <c r="E159" i="3"/>
  <c r="D159" i="3"/>
  <c r="E158" i="3"/>
  <c r="D158" i="3"/>
  <c r="E157" i="3"/>
  <c r="D157" i="3"/>
  <c r="E156" i="3"/>
  <c r="D156" i="3"/>
  <c r="E155" i="3"/>
  <c r="D155" i="3"/>
  <c r="E154" i="3"/>
  <c r="D154" i="3"/>
  <c r="E153" i="3"/>
  <c r="D153" i="3"/>
  <c r="E152" i="3"/>
  <c r="D152" i="3"/>
  <c r="E151" i="3"/>
  <c r="D151" i="3"/>
  <c r="E150" i="3"/>
  <c r="D150" i="3"/>
  <c r="E149" i="3"/>
  <c r="D149" i="3"/>
  <c r="E148" i="3"/>
  <c r="D148" i="3"/>
  <c r="E147" i="3"/>
  <c r="D147" i="3"/>
  <c r="E146" i="3"/>
  <c r="D146" i="3"/>
  <c r="E145" i="3"/>
  <c r="D145" i="3"/>
  <c r="E144" i="3"/>
  <c r="D144" i="3"/>
  <c r="E143" i="3"/>
  <c r="D143" i="3"/>
  <c r="E142" i="3"/>
  <c r="D142" i="3"/>
  <c r="E141" i="3"/>
  <c r="D141" i="3"/>
  <c r="E140" i="3"/>
  <c r="D140" i="3"/>
  <c r="E139" i="3"/>
  <c r="D139" i="3"/>
  <c r="E138" i="3"/>
  <c r="D138" i="3"/>
  <c r="E137" i="3"/>
  <c r="D137" i="3"/>
  <c r="E136" i="3"/>
  <c r="D136" i="3"/>
  <c r="E135" i="3"/>
  <c r="D135" i="3"/>
  <c r="E134" i="3"/>
  <c r="D134" i="3"/>
  <c r="E133" i="3"/>
  <c r="D133" i="3"/>
  <c r="E132" i="3"/>
  <c r="D132" i="3"/>
  <c r="E131" i="3"/>
  <c r="D131" i="3"/>
  <c r="E130" i="3"/>
  <c r="D130" i="3"/>
  <c r="E129" i="3"/>
  <c r="D129" i="3"/>
  <c r="E128" i="3"/>
  <c r="D128" i="3"/>
  <c r="E127" i="3"/>
  <c r="D127" i="3"/>
  <c r="E126" i="3"/>
  <c r="D126" i="3"/>
  <c r="E125" i="3"/>
  <c r="D125" i="3"/>
  <c r="E124" i="3"/>
  <c r="D124" i="3"/>
  <c r="E123" i="3"/>
  <c r="D123" i="3"/>
  <c r="E122" i="3"/>
  <c r="D122" i="3"/>
  <c r="E121" i="3"/>
  <c r="D121" i="3"/>
  <c r="E120" i="3"/>
  <c r="D120" i="3"/>
  <c r="E119" i="3"/>
  <c r="D119" i="3"/>
  <c r="E118" i="3"/>
  <c r="D118" i="3"/>
  <c r="E117" i="3"/>
  <c r="D117" i="3"/>
  <c r="E116" i="3"/>
  <c r="D116" i="3"/>
  <c r="E115" i="3"/>
  <c r="D115" i="3"/>
  <c r="E114" i="3"/>
  <c r="D114" i="3"/>
  <c r="E113" i="3"/>
  <c r="D113" i="3"/>
  <c r="E112" i="3"/>
  <c r="D112" i="3"/>
  <c r="E111" i="3"/>
  <c r="D111" i="3"/>
  <c r="E110" i="3"/>
  <c r="D110" i="3"/>
  <c r="E109" i="3"/>
  <c r="D109" i="3"/>
  <c r="E108" i="3"/>
  <c r="D108" i="3"/>
  <c r="E107" i="3"/>
  <c r="D107" i="3"/>
  <c r="E106" i="3"/>
  <c r="D106" i="3"/>
  <c r="E105" i="3"/>
  <c r="D105" i="3"/>
  <c r="E104" i="3"/>
  <c r="D104" i="3"/>
  <c r="E103" i="3"/>
  <c r="D103" i="3"/>
  <c r="E102" i="3"/>
  <c r="D102" i="3"/>
  <c r="E101" i="3"/>
  <c r="D101" i="3"/>
  <c r="E100" i="3"/>
  <c r="D100" i="3"/>
  <c r="E99" i="3"/>
  <c r="D99" i="3"/>
  <c r="E98" i="3"/>
  <c r="D98" i="3"/>
  <c r="E97" i="3"/>
  <c r="D97" i="3"/>
  <c r="E96" i="3"/>
  <c r="D96" i="3"/>
  <c r="E95" i="3"/>
  <c r="D95" i="3"/>
  <c r="E94" i="3"/>
  <c r="D94" i="3"/>
  <c r="E93" i="3"/>
  <c r="D93" i="3"/>
  <c r="E92" i="3"/>
  <c r="D92" i="3"/>
  <c r="E91" i="3"/>
  <c r="D91" i="3"/>
  <c r="E90" i="3"/>
  <c r="D90" i="3"/>
  <c r="E89" i="3"/>
  <c r="D89" i="3"/>
  <c r="E88" i="3"/>
  <c r="D88" i="3"/>
  <c r="E87" i="3"/>
  <c r="D87" i="3"/>
  <c r="E86" i="3"/>
  <c r="D86" i="3"/>
  <c r="E85" i="3"/>
  <c r="D85" i="3"/>
  <c r="E84" i="3"/>
  <c r="D84" i="3"/>
  <c r="E83" i="3"/>
  <c r="D83" i="3"/>
  <c r="E82" i="3"/>
  <c r="D82" i="3"/>
  <c r="E81" i="3"/>
  <c r="D81" i="3"/>
  <c r="E80" i="3"/>
  <c r="D80" i="3"/>
  <c r="E79" i="3"/>
  <c r="D79" i="3"/>
  <c r="E78" i="3"/>
  <c r="D78" i="3"/>
  <c r="E77" i="3"/>
  <c r="D77" i="3"/>
  <c r="E76" i="3"/>
  <c r="D76" i="3"/>
  <c r="E75" i="3"/>
  <c r="D75" i="3"/>
  <c r="E74" i="3"/>
  <c r="D74" i="3"/>
  <c r="E73" i="3"/>
  <c r="D73" i="3"/>
  <c r="E72" i="3"/>
  <c r="D72" i="3"/>
  <c r="E71" i="3"/>
  <c r="D71" i="3"/>
  <c r="E70" i="3"/>
  <c r="D70" i="3"/>
  <c r="E69" i="3"/>
  <c r="D69" i="3"/>
  <c r="E68" i="3"/>
  <c r="D68" i="3"/>
  <c r="E67" i="3"/>
  <c r="D67" i="3"/>
  <c r="E66" i="3"/>
  <c r="D66" i="3"/>
  <c r="E65" i="3"/>
  <c r="D65" i="3"/>
  <c r="E64" i="3"/>
  <c r="D64" i="3"/>
  <c r="E63" i="3"/>
  <c r="D63" i="3"/>
  <c r="E62" i="3"/>
  <c r="D62" i="3"/>
  <c r="E61" i="3"/>
  <c r="D61" i="3"/>
  <c r="E60" i="3"/>
  <c r="D60" i="3"/>
  <c r="E59" i="3"/>
  <c r="D59" i="3"/>
  <c r="E58" i="3"/>
  <c r="D58" i="3"/>
  <c r="E57" i="3"/>
  <c r="D57" i="3"/>
  <c r="E56" i="3"/>
  <c r="D56" i="3"/>
  <c r="E55" i="3"/>
  <c r="D55" i="3"/>
  <c r="E54" i="3"/>
  <c r="D54" i="3"/>
  <c r="E53" i="3"/>
  <c r="D53" i="3"/>
  <c r="E52" i="3"/>
  <c r="D52" i="3"/>
  <c r="E51" i="3"/>
  <c r="D51" i="3"/>
  <c r="E50" i="3"/>
  <c r="D50" i="3"/>
  <c r="E49" i="3"/>
  <c r="D49" i="3"/>
  <c r="E48" i="3"/>
  <c r="D48" i="3"/>
  <c r="E47" i="3"/>
  <c r="D47" i="3"/>
  <c r="E46" i="3"/>
  <c r="D46" i="3"/>
  <c r="E45" i="3"/>
  <c r="D45" i="3"/>
  <c r="E44" i="3"/>
  <c r="D44" i="3"/>
  <c r="E43" i="3"/>
  <c r="D43" i="3"/>
  <c r="E42" i="3"/>
  <c r="D42" i="3"/>
  <c r="E41" i="3"/>
  <c r="D41" i="3"/>
  <c r="E40" i="3"/>
  <c r="D40" i="3"/>
  <c r="E39" i="3"/>
  <c r="D39" i="3"/>
  <c r="E38" i="3"/>
  <c r="D38" i="3"/>
  <c r="E37" i="3"/>
  <c r="D37" i="3"/>
  <c r="E36" i="3"/>
  <c r="D36" i="3"/>
  <c r="E35" i="3"/>
  <c r="D35" i="3"/>
  <c r="E34" i="3"/>
  <c r="D34" i="3"/>
  <c r="E33" i="3"/>
  <c r="D33" i="3"/>
  <c r="E32" i="3"/>
  <c r="D32" i="3"/>
  <c r="E31" i="3"/>
  <c r="D31" i="3"/>
  <c r="E30" i="3"/>
  <c r="D30" i="3"/>
  <c r="E29" i="3"/>
  <c r="D29" i="3"/>
  <c r="E28" i="3"/>
  <c r="D28" i="3"/>
  <c r="E27" i="3"/>
  <c r="D27" i="3"/>
  <c r="E26" i="3"/>
  <c r="D26" i="3"/>
  <c r="E25" i="3"/>
  <c r="D25" i="3"/>
  <c r="E24" i="3"/>
  <c r="D24" i="3"/>
  <c r="E23" i="3"/>
  <c r="D23" i="3"/>
  <c r="E22" i="3"/>
  <c r="D22" i="3"/>
  <c r="E21" i="3"/>
  <c r="D21" i="3"/>
  <c r="S20" i="3"/>
  <c r="R20" i="3"/>
  <c r="Q20" i="3"/>
  <c r="P20" i="3"/>
  <c r="O20" i="3"/>
  <c r="E20" i="3"/>
  <c r="D20" i="3"/>
  <c r="Y19" i="3"/>
  <c r="E19" i="3"/>
  <c r="D19" i="3"/>
  <c r="Y18" i="3"/>
  <c r="E18" i="3"/>
  <c r="D18" i="3"/>
  <c r="P17" i="3"/>
  <c r="O17" i="3"/>
  <c r="E17" i="3"/>
  <c r="D17" i="3"/>
  <c r="AE16" i="3"/>
  <c r="AC16" i="3"/>
  <c r="E16" i="3"/>
  <c r="D16" i="3"/>
  <c r="E15" i="3"/>
  <c r="D15" i="3"/>
  <c r="S14" i="3"/>
  <c r="P14" i="3"/>
  <c r="O14" i="3"/>
  <c r="E14" i="3"/>
  <c r="D14" i="3"/>
  <c r="E13" i="3"/>
  <c r="D13" i="3"/>
  <c r="S12" i="3"/>
  <c r="E12" i="3"/>
  <c r="D12" i="3"/>
  <c r="S11" i="3"/>
  <c r="E11" i="3"/>
  <c r="D11" i="3"/>
  <c r="S10" i="3"/>
  <c r="E10" i="3"/>
  <c r="D10" i="3"/>
  <c r="S9" i="3"/>
  <c r="E9" i="3"/>
  <c r="D9" i="3"/>
  <c r="S8" i="3"/>
  <c r="P8" i="3"/>
  <c r="E8" i="3"/>
  <c r="D8" i="3"/>
  <c r="P7" i="3"/>
  <c r="O7" i="3"/>
  <c r="E7" i="3"/>
  <c r="D7" i="3"/>
  <c r="N8" i="3" s="1"/>
  <c r="AD6" i="3"/>
  <c r="AC6" i="3"/>
  <c r="AA6" i="3"/>
  <c r="Z6" i="3"/>
  <c r="AB6" i="3" s="1"/>
  <c r="U6" i="3"/>
  <c r="X6" i="3" s="1"/>
  <c r="O6" i="3"/>
  <c r="N6" i="3"/>
  <c r="E6" i="3"/>
  <c r="D6" i="3"/>
  <c r="A6" i="3"/>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s="1"/>
  <c r="A182" i="3" s="1"/>
  <c r="A183" i="3" s="1"/>
  <c r="A184" i="3" s="1"/>
  <c r="A185" i="3" s="1"/>
  <c r="A186" i="3" s="1"/>
  <c r="A187" i="3" s="1"/>
  <c r="A188" i="3" s="1"/>
  <c r="A189" i="3" s="1"/>
  <c r="A190" i="3" s="1"/>
  <c r="A191" i="3" s="1"/>
  <c r="A192" i="3" s="1"/>
  <c r="A193" i="3" s="1"/>
  <c r="A194" i="3" s="1"/>
  <c r="A195" i="3" s="1"/>
  <c r="A196" i="3" s="1"/>
  <c r="A197" i="3" s="1"/>
  <c r="A198" i="3" s="1"/>
  <c r="A199" i="3" s="1"/>
  <c r="A200" i="3" s="1"/>
  <c r="A201" i="3" s="1"/>
  <c r="A202" i="3" s="1"/>
  <c r="A203" i="3" s="1"/>
  <c r="A204" i="3" s="1"/>
  <c r="A205" i="3" s="1"/>
  <c r="A206" i="3" s="1"/>
  <c r="A207" i="3" s="1"/>
  <c r="A208" i="3" s="1"/>
  <c r="A209" i="3" s="1"/>
  <c r="A210" i="3" s="1"/>
  <c r="A211" i="3" s="1"/>
  <c r="A212" i="3" s="1"/>
  <c r="A213" i="3" s="1"/>
  <c r="A214" i="3" s="1"/>
  <c r="A215" i="3" s="1"/>
  <c r="A216" i="3" s="1"/>
  <c r="A217" i="3" s="1"/>
  <c r="A218" i="3" s="1"/>
  <c r="A219" i="3" s="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246" i="3" s="1"/>
  <c r="A247" i="3" s="1"/>
  <c r="A248" i="3" s="1"/>
  <c r="A249" i="3" s="1"/>
  <c r="A250" i="3" s="1"/>
  <c r="A251" i="3" s="1"/>
  <c r="A252" i="3" s="1"/>
  <c r="A253" i="3" s="1"/>
  <c r="A254" i="3" s="1"/>
  <c r="A255" i="3" s="1"/>
  <c r="A256" i="3" s="1"/>
  <c r="A257" i="3" s="1"/>
  <c r="A258" i="3" s="1"/>
  <c r="A259" i="3" s="1"/>
  <c r="A260" i="3" s="1"/>
  <c r="A261" i="3" s="1"/>
  <c r="A262" i="3" s="1"/>
  <c r="A263" i="3" s="1"/>
  <c r="A264" i="3" s="1"/>
  <c r="A265" i="3" s="1"/>
  <c r="A266" i="3" s="1"/>
  <c r="A267" i="3" s="1"/>
  <c r="A268" i="3" s="1"/>
  <c r="A269" i="3" s="1"/>
  <c r="A270" i="3" s="1"/>
  <c r="A271" i="3" s="1"/>
  <c r="A272" i="3" s="1"/>
  <c r="A273" i="3" s="1"/>
  <c r="A274" i="3" s="1"/>
  <c r="A275" i="3" s="1"/>
  <c r="A276" i="3" s="1"/>
  <c r="A277" i="3" s="1"/>
  <c r="A278" i="3" s="1"/>
  <c r="A279" i="3" s="1"/>
  <c r="A280" i="3" s="1"/>
  <c r="A281" i="3" s="1"/>
  <c r="A282" i="3" s="1"/>
  <c r="A283" i="3" s="1"/>
  <c r="A284" i="3" s="1"/>
  <c r="A285" i="3" s="1"/>
  <c r="A286" i="3" s="1"/>
  <c r="A287" i="3" s="1"/>
  <c r="A288" i="3" s="1"/>
  <c r="A289" i="3" s="1"/>
  <c r="A290" i="3" s="1"/>
  <c r="A291" i="3" s="1"/>
  <c r="A292" i="3" s="1"/>
  <c r="A293" i="3" s="1"/>
  <c r="A294" i="3" s="1"/>
  <c r="A295" i="3" s="1"/>
  <c r="A296" i="3" s="1"/>
  <c r="A297" i="3" s="1"/>
  <c r="A298" i="3" s="1"/>
  <c r="A299" i="3" s="1"/>
  <c r="A300" i="3" s="1"/>
  <c r="A301" i="3" s="1"/>
  <c r="A302" i="3" s="1"/>
  <c r="A303" i="3" s="1"/>
  <c r="A304" i="3" s="1"/>
  <c r="A305" i="3" s="1"/>
  <c r="A306" i="3" s="1"/>
  <c r="A307" i="3" s="1"/>
  <c r="A308" i="3" s="1"/>
  <c r="A309" i="3" s="1"/>
  <c r="A310" i="3" s="1"/>
  <c r="A311" i="3" s="1"/>
  <c r="A312" i="3" s="1"/>
  <c r="A313" i="3" s="1"/>
  <c r="A314" i="3" s="1"/>
  <c r="A315" i="3" s="1"/>
  <c r="A316" i="3" s="1"/>
  <c r="A317" i="3" s="1"/>
  <c r="A318" i="3" s="1"/>
  <c r="A319" i="3" s="1"/>
  <c r="A320" i="3" s="1"/>
  <c r="A321" i="3" s="1"/>
  <c r="A322" i="3" s="1"/>
  <c r="A323" i="3" s="1"/>
  <c r="A324" i="3" s="1"/>
  <c r="A325" i="3" s="1"/>
  <c r="A326" i="3" s="1"/>
  <c r="A327" i="3" s="1"/>
  <c r="A328" i="3" s="1"/>
  <c r="N5" i="3"/>
  <c r="T13" i="3" s="1"/>
  <c r="E5" i="3"/>
  <c r="D5" i="3"/>
  <c r="A5" i="3"/>
  <c r="K4" i="3"/>
  <c r="I4" i="3"/>
  <c r="I5" i="3" s="1"/>
  <c r="F4" i="3"/>
  <c r="H4" i="3" s="1"/>
  <c r="E4" i="3"/>
  <c r="D4" i="3"/>
  <c r="N12" i="3" s="1"/>
  <c r="I8" i="14"/>
  <c r="H8" i="14"/>
  <c r="G8" i="14"/>
  <c r="F8" i="14"/>
  <c r="E8" i="14"/>
  <c r="D8" i="14"/>
  <c r="C8" i="14"/>
  <c r="I7" i="14"/>
  <c r="H7" i="14"/>
  <c r="G7" i="14"/>
  <c r="F7" i="14"/>
  <c r="E7" i="14"/>
  <c r="D7" i="14"/>
  <c r="C7" i="14"/>
  <c r="I6" i="14"/>
  <c r="H6" i="14"/>
  <c r="G6" i="14"/>
  <c r="F6" i="14"/>
  <c r="E6" i="14"/>
  <c r="D6" i="14"/>
  <c r="C6" i="14"/>
  <c r="I5" i="14"/>
  <c r="H5" i="14"/>
  <c r="G5" i="14"/>
  <c r="F5" i="14"/>
  <c r="E5" i="14"/>
  <c r="D5" i="14"/>
  <c r="C5" i="14"/>
  <c r="I4" i="14"/>
  <c r="H4" i="14"/>
  <c r="G4" i="14"/>
  <c r="F4" i="14"/>
  <c r="E4" i="14"/>
  <c r="D4" i="14"/>
  <c r="C4" i="14"/>
  <c r="I3" i="14"/>
  <c r="H3" i="14"/>
  <c r="G3" i="14"/>
  <c r="F3" i="14"/>
  <c r="E3" i="14"/>
  <c r="D3" i="14"/>
  <c r="C3" i="14"/>
  <c r="I2" i="14"/>
  <c r="H2" i="14"/>
  <c r="G2" i="14"/>
  <c r="F2" i="14"/>
  <c r="E2" i="14"/>
  <c r="D2" i="14"/>
  <c r="C2" i="14"/>
  <c r="A516" i="18"/>
  <c r="B516" i="18"/>
  <c r="A517" i="18"/>
  <c r="B517" i="18"/>
  <c r="A518" i="18"/>
  <c r="B518" i="18"/>
  <c r="A519" i="18"/>
  <c r="B519" i="18"/>
  <c r="A520" i="18"/>
  <c r="B520" i="18"/>
  <c r="A521" i="18"/>
  <c r="B521" i="18"/>
  <c r="A522" i="18"/>
  <c r="B522" i="18"/>
  <c r="A523" i="18"/>
  <c r="B523" i="18"/>
  <c r="A524" i="18"/>
  <c r="B524" i="18"/>
  <c r="A525" i="18"/>
  <c r="B525" i="18"/>
  <c r="A526" i="18"/>
  <c r="B526" i="18"/>
  <c r="A463" i="18"/>
  <c r="B463" i="18"/>
  <c r="A464" i="18"/>
  <c r="B464" i="18"/>
  <c r="A465" i="18"/>
  <c r="B465" i="18"/>
  <c r="A466" i="18"/>
  <c r="B466" i="18"/>
  <c r="A467" i="18"/>
  <c r="B467" i="18"/>
  <c r="A468" i="18"/>
  <c r="B468" i="18"/>
  <c r="A469" i="18"/>
  <c r="B469" i="18"/>
  <c r="A470" i="18"/>
  <c r="B470" i="18"/>
  <c r="A471" i="18"/>
  <c r="B471" i="18"/>
  <c r="A472" i="18"/>
  <c r="B472" i="18"/>
  <c r="A473" i="18"/>
  <c r="A474" i="18"/>
  <c r="B474" i="18"/>
  <c r="A475" i="18"/>
  <c r="B475" i="18"/>
  <c r="A476" i="18"/>
  <c r="B476" i="18"/>
  <c r="A477" i="18"/>
  <c r="B477" i="18"/>
  <c r="A478" i="18"/>
  <c r="B478" i="18"/>
  <c r="A479" i="18"/>
  <c r="B479" i="18"/>
  <c r="A480" i="18"/>
  <c r="B480" i="18"/>
  <c r="A481" i="18"/>
  <c r="B481" i="18"/>
  <c r="A482" i="18"/>
  <c r="B482" i="18"/>
  <c r="A483" i="18"/>
  <c r="B483" i="18"/>
  <c r="A484" i="18"/>
  <c r="B484" i="18"/>
  <c r="A485" i="18"/>
  <c r="B485" i="18"/>
  <c r="A486" i="18"/>
  <c r="B486" i="18"/>
  <c r="A487" i="18"/>
  <c r="B487" i="18"/>
  <c r="A488" i="18"/>
  <c r="B488" i="18"/>
  <c r="A489" i="18"/>
  <c r="B489" i="18"/>
  <c r="A490" i="18"/>
  <c r="B490" i="18"/>
  <c r="A491" i="18"/>
  <c r="B491" i="18"/>
  <c r="A492" i="18"/>
  <c r="B492" i="18"/>
  <c r="A493" i="18"/>
  <c r="B493" i="18"/>
  <c r="A494" i="18"/>
  <c r="B494" i="18"/>
  <c r="A495" i="18"/>
  <c r="B495" i="18"/>
  <c r="A496" i="18"/>
  <c r="B496" i="18"/>
  <c r="A497" i="18"/>
  <c r="A498" i="18"/>
  <c r="B498" i="18"/>
  <c r="A499" i="18"/>
  <c r="B499" i="18"/>
  <c r="A500" i="18"/>
  <c r="B500" i="18"/>
  <c r="A501" i="18"/>
  <c r="B501" i="18"/>
  <c r="A502" i="18"/>
  <c r="B502" i="18"/>
  <c r="A503" i="18"/>
  <c r="B503" i="18"/>
  <c r="A504" i="18"/>
  <c r="B504" i="18"/>
  <c r="A505" i="18"/>
  <c r="A506" i="18"/>
  <c r="B506" i="18"/>
  <c r="A507" i="18"/>
  <c r="B507" i="18"/>
  <c r="A508" i="18"/>
  <c r="B508" i="18"/>
  <c r="A509" i="18"/>
  <c r="B509" i="18"/>
  <c r="A510" i="18"/>
  <c r="B510" i="18"/>
  <c r="A511" i="18"/>
  <c r="B511" i="18"/>
  <c r="A512" i="18"/>
  <c r="B512" i="18"/>
  <c r="A513" i="18"/>
  <c r="A514" i="18"/>
  <c r="B514" i="18"/>
  <c r="A515" i="18"/>
  <c r="B515" i="18"/>
  <c r="E71" i="10" l="1"/>
  <c r="E74" i="10"/>
  <c r="E81" i="10"/>
  <c r="E158" i="10"/>
  <c r="E201" i="10"/>
  <c r="E205" i="10"/>
  <c r="E287" i="10"/>
  <c r="E291" i="10"/>
  <c r="E294" i="10"/>
  <c r="E479" i="10"/>
  <c r="C479" i="18" s="1"/>
  <c r="E483" i="10"/>
  <c r="C483" i="18" s="1"/>
  <c r="E486" i="10"/>
  <c r="C486" i="18" s="1"/>
  <c r="E55" i="10"/>
  <c r="E85" i="10"/>
  <c r="E134" i="10"/>
  <c r="E185" i="10"/>
  <c r="E189" i="10"/>
  <c r="E193" i="10"/>
  <c r="E197" i="10"/>
  <c r="E279" i="10"/>
  <c r="E283" i="10"/>
  <c r="E286" i="10"/>
  <c r="E478" i="10"/>
  <c r="C478" i="18" s="1"/>
  <c r="E569" i="10"/>
  <c r="E577" i="10"/>
  <c r="E35" i="10"/>
  <c r="E3" i="10"/>
  <c r="E12" i="10"/>
  <c r="E56" i="10"/>
  <c r="E78" i="10"/>
  <c r="E101" i="10"/>
  <c r="E112" i="10"/>
  <c r="E116" i="10"/>
  <c r="E166" i="10"/>
  <c r="E225" i="10"/>
  <c r="E229" i="10"/>
  <c r="E240" i="10"/>
  <c r="E244" i="10"/>
  <c r="E268" i="10"/>
  <c r="E276" i="10"/>
  <c r="E284" i="10"/>
  <c r="E295" i="10"/>
  <c r="E299" i="10"/>
  <c r="E302" i="10"/>
  <c r="E377" i="10"/>
  <c r="E381" i="10"/>
  <c r="E385" i="10"/>
  <c r="E389" i="10"/>
  <c r="E393" i="10"/>
  <c r="E397" i="10"/>
  <c r="E456" i="10"/>
  <c r="E460" i="10"/>
  <c r="E464" i="10"/>
  <c r="C464" i="18" s="1"/>
  <c r="E468" i="10"/>
  <c r="C468" i="18" s="1"/>
  <c r="E535" i="10"/>
  <c r="E539" i="10"/>
  <c r="E542" i="10"/>
  <c r="E34" i="10"/>
  <c r="E37" i="10"/>
  <c r="E396" i="10"/>
  <c r="E475" i="10"/>
  <c r="C475" i="18" s="1"/>
  <c r="E581" i="10"/>
  <c r="E16" i="10"/>
  <c r="E22" i="10"/>
  <c r="E13" i="10"/>
  <c r="E20" i="10"/>
  <c r="E29" i="10"/>
  <c r="E49" i="10"/>
  <c r="E60" i="10"/>
  <c r="E68" i="10"/>
  <c r="E72" i="10"/>
  <c r="E136" i="10"/>
  <c r="E140" i="10"/>
  <c r="E144" i="10"/>
  <c r="E148" i="10"/>
  <c r="E152" i="10"/>
  <c r="E156" i="10"/>
  <c r="E174" i="10"/>
  <c r="E343" i="10"/>
  <c r="E347" i="10"/>
  <c r="E350" i="10"/>
  <c r="E543" i="10"/>
  <c r="E547" i="10"/>
  <c r="E550" i="10"/>
  <c r="E6" i="10"/>
  <c r="E15" i="10"/>
  <c r="E10" i="10"/>
  <c r="E26" i="10"/>
  <c r="E30" i="10"/>
  <c r="E43" i="10"/>
  <c r="E86" i="10"/>
  <c r="E121" i="10"/>
  <c r="E125" i="10"/>
  <c r="E129" i="10"/>
  <c r="E133" i="10"/>
  <c r="E198" i="10"/>
  <c r="E249" i="10"/>
  <c r="E253" i="10"/>
  <c r="E257" i="10"/>
  <c r="E261" i="10"/>
  <c r="E265" i="10"/>
  <c r="E269" i="10"/>
  <c r="E351" i="10"/>
  <c r="E355" i="10"/>
  <c r="E441" i="10"/>
  <c r="E445" i="10"/>
  <c r="E449" i="10"/>
  <c r="E453" i="10"/>
  <c r="E520" i="10"/>
  <c r="C520" i="18" s="1"/>
  <c r="E524" i="10"/>
  <c r="C524" i="18" s="1"/>
  <c r="E528" i="10"/>
  <c r="E532" i="10"/>
  <c r="E219" i="10"/>
  <c r="E211" i="10"/>
  <c r="E203" i="10"/>
  <c r="E195" i="10"/>
  <c r="E187" i="10"/>
  <c r="E179" i="10"/>
  <c r="E171" i="10"/>
  <c r="E163" i="10"/>
  <c r="E155" i="10"/>
  <c r="E147" i="10"/>
  <c r="E139" i="10"/>
  <c r="E131" i="10"/>
  <c r="E123" i="10"/>
  <c r="E115" i="10"/>
  <c r="E107" i="10"/>
  <c r="E99" i="10"/>
  <c r="E91" i="10"/>
  <c r="E83" i="10"/>
  <c r="E75" i="10"/>
  <c r="E67" i="10"/>
  <c r="E408" i="10"/>
  <c r="E400" i="10"/>
  <c r="E392" i="10"/>
  <c r="E384" i="10"/>
  <c r="E376" i="10"/>
  <c r="E368" i="10"/>
  <c r="E360" i="10"/>
  <c r="E352" i="10"/>
  <c r="E344" i="10"/>
  <c r="E336" i="10"/>
  <c r="E328" i="10"/>
  <c r="E320" i="10"/>
  <c r="E312" i="10"/>
  <c r="E304" i="10"/>
  <c r="E296" i="10"/>
  <c r="E288" i="10"/>
  <c r="E280" i="10"/>
  <c r="E272" i="10"/>
  <c r="E264" i="10"/>
  <c r="E256" i="10"/>
  <c r="E570" i="10"/>
  <c r="E562" i="10"/>
  <c r="E554" i="10"/>
  <c r="E546" i="10"/>
  <c r="E538" i="10"/>
  <c r="E530" i="10"/>
  <c r="E522" i="10"/>
  <c r="C522" i="18" s="1"/>
  <c r="E514" i="10"/>
  <c r="C514" i="18" s="1"/>
  <c r="E506" i="10"/>
  <c r="C506" i="18" s="1"/>
  <c r="E498" i="10"/>
  <c r="C498" i="18" s="1"/>
  <c r="E490" i="10"/>
  <c r="C490" i="18" s="1"/>
  <c r="E482" i="10"/>
  <c r="C482" i="18" s="1"/>
  <c r="E474" i="10"/>
  <c r="C474" i="18" s="1"/>
  <c r="E466" i="10"/>
  <c r="C466" i="18" s="1"/>
  <c r="E458" i="10"/>
  <c r="C458" i="18" s="1"/>
  <c r="E450" i="10"/>
  <c r="C450" i="18" s="1"/>
  <c r="E442" i="10"/>
  <c r="E434" i="10"/>
  <c r="E426" i="10"/>
  <c r="E418" i="10"/>
  <c r="C418" i="18" s="1"/>
  <c r="E410" i="10"/>
  <c r="E402" i="10"/>
  <c r="C402" i="18" s="1"/>
  <c r="E394" i="10"/>
  <c r="E386" i="10"/>
  <c r="E378" i="10"/>
  <c r="E370" i="10"/>
  <c r="E362" i="10"/>
  <c r="E354" i="10"/>
  <c r="E346" i="10"/>
  <c r="E338" i="10"/>
  <c r="E330" i="10"/>
  <c r="E322" i="10"/>
  <c r="E314" i="10"/>
  <c r="E306" i="10"/>
  <c r="E298" i="10"/>
  <c r="E290" i="10"/>
  <c r="E282" i="10"/>
  <c r="E274" i="10"/>
  <c r="E266" i="10"/>
  <c r="E258" i="10"/>
  <c r="E250" i="10"/>
  <c r="E242" i="10"/>
  <c r="E234" i="10"/>
  <c r="E226" i="10"/>
  <c r="E218" i="10"/>
  <c r="E210" i="10"/>
  <c r="E202" i="10"/>
  <c r="E194" i="10"/>
  <c r="E186" i="10"/>
  <c r="E178" i="10"/>
  <c r="E170" i="10"/>
  <c r="E162" i="10"/>
  <c r="E154" i="10"/>
  <c r="E146" i="10"/>
  <c r="E138" i="10"/>
  <c r="E130" i="10"/>
  <c r="E122" i="10"/>
  <c r="E114" i="10"/>
  <c r="E106" i="10"/>
  <c r="E231" i="10"/>
  <c r="E223" i="10"/>
  <c r="E215" i="10"/>
  <c r="E207" i="10"/>
  <c r="E199" i="10"/>
  <c r="E191" i="10"/>
  <c r="E183" i="10"/>
  <c r="E175" i="10"/>
  <c r="E167" i="10"/>
  <c r="E159" i="10"/>
  <c r="E151" i="10"/>
  <c r="E143" i="10"/>
  <c r="E135" i="10"/>
  <c r="E127" i="10"/>
  <c r="E119" i="10"/>
  <c r="E111" i="10"/>
  <c r="E103" i="10"/>
  <c r="E113" i="10"/>
  <c r="E105" i="10"/>
  <c r="E97" i="10"/>
  <c r="E89" i="10"/>
  <c r="E534" i="10"/>
  <c r="E470" i="10"/>
  <c r="C470" i="18" s="1"/>
  <c r="E406" i="10"/>
  <c r="C406" i="18" s="1"/>
  <c r="E342" i="10"/>
  <c r="E278" i="10"/>
  <c r="E214" i="10"/>
  <c r="E150" i="10"/>
  <c r="E94" i="10"/>
  <c r="E70" i="10"/>
  <c r="E57" i="10"/>
  <c r="E45" i="10"/>
  <c r="E17" i="10"/>
  <c r="E582" i="10"/>
  <c r="E518" i="10"/>
  <c r="C518" i="18" s="1"/>
  <c r="E390" i="10"/>
  <c r="E526" i="10"/>
  <c r="C526" i="18" s="1"/>
  <c r="E462" i="10"/>
  <c r="E398" i="10"/>
  <c r="E334" i="10"/>
  <c r="E270" i="10"/>
  <c r="E206" i="10"/>
  <c r="E142" i="10"/>
  <c r="E90" i="10"/>
  <c r="E73" i="10"/>
  <c r="E66" i="10"/>
  <c r="E39" i="10"/>
  <c r="E28" i="10"/>
  <c r="E25" i="10"/>
  <c r="E14" i="10"/>
  <c r="E454" i="10"/>
  <c r="E262" i="10"/>
  <c r="E326" i="10"/>
  <c r="E574" i="10"/>
  <c r="E510" i="10"/>
  <c r="C510" i="18" s="1"/>
  <c r="E446" i="10"/>
  <c r="E382" i="10"/>
  <c r="E318" i="10"/>
  <c r="E254" i="10"/>
  <c r="E190" i="10"/>
  <c r="E126" i="10"/>
  <c r="E82" i="10"/>
  <c r="E41" i="10"/>
  <c r="E2" i="10"/>
  <c r="E494" i="10"/>
  <c r="C494" i="18" s="1"/>
  <c r="E430" i="10"/>
  <c r="E566" i="10"/>
  <c r="E502" i="10"/>
  <c r="C502" i="18" s="1"/>
  <c r="E438" i="10"/>
  <c r="C438" i="18" s="1"/>
  <c r="E374" i="10"/>
  <c r="E310" i="10"/>
  <c r="E246" i="10"/>
  <c r="E182" i="10"/>
  <c r="E118" i="10"/>
  <c r="E65" i="10"/>
  <c r="E558" i="10"/>
  <c r="E8" i="10"/>
  <c r="E404" i="10"/>
  <c r="E471" i="10"/>
  <c r="C471" i="18" s="1"/>
  <c r="E573" i="10"/>
  <c r="E38" i="10"/>
  <c r="E42" i="10"/>
  <c r="E9" i="10"/>
  <c r="E23" i="10"/>
  <c r="E27" i="10"/>
  <c r="E33" i="10"/>
  <c r="E36" i="10"/>
  <c r="E61" i="10"/>
  <c r="E80" i="10"/>
  <c r="E95" i="10"/>
  <c r="E98" i="10"/>
  <c r="E137" i="10"/>
  <c r="E141" i="10"/>
  <c r="E222" i="10"/>
  <c r="E308" i="10"/>
  <c r="E332" i="10"/>
  <c r="E340" i="10"/>
  <c r="E348" i="10"/>
  <c r="E359" i="10"/>
  <c r="E363" i="10"/>
  <c r="E366" i="10"/>
  <c r="E521" i="10"/>
  <c r="C521" i="18" s="1"/>
  <c r="E525" i="10"/>
  <c r="C525" i="18" s="1"/>
  <c r="E536" i="10"/>
  <c r="E551" i="10"/>
  <c r="E585" i="10"/>
  <c r="E19" i="10"/>
  <c r="E47" i="10"/>
  <c r="E53" i="10"/>
  <c r="E59" i="10"/>
  <c r="E69" i="10"/>
  <c r="E79" i="10"/>
  <c r="E93" i="10"/>
  <c r="E100" i="10"/>
  <c r="E145" i="10"/>
  <c r="E149" i="10"/>
  <c r="E160" i="10"/>
  <c r="E164" i="10"/>
  <c r="E209" i="10"/>
  <c r="E213" i="10"/>
  <c r="E224" i="10"/>
  <c r="E228" i="10"/>
  <c r="E239" i="10"/>
  <c r="E243" i="10"/>
  <c r="E273" i="10"/>
  <c r="E277" i="10"/>
  <c r="E292" i="10"/>
  <c r="E303" i="10"/>
  <c r="E307" i="10"/>
  <c r="E337" i="10"/>
  <c r="E341" i="10"/>
  <c r="E356" i="10"/>
  <c r="E367" i="10"/>
  <c r="E371" i="10"/>
  <c r="E401" i="10"/>
  <c r="E405" i="10"/>
  <c r="E416" i="10"/>
  <c r="C416" i="18" s="1"/>
  <c r="E420" i="10"/>
  <c r="E431" i="10"/>
  <c r="C431" i="18" s="1"/>
  <c r="E435" i="10"/>
  <c r="E465" i="10"/>
  <c r="C465" i="18" s="1"/>
  <c r="E469" i="10"/>
  <c r="C469" i="18" s="1"/>
  <c r="E480" i="10"/>
  <c r="C480" i="18" s="1"/>
  <c r="E484" i="10"/>
  <c r="C484" i="18" s="1"/>
  <c r="E495" i="10"/>
  <c r="C495" i="18" s="1"/>
  <c r="E499" i="10"/>
  <c r="C499" i="18" s="1"/>
  <c r="E529" i="10"/>
  <c r="E533" i="10"/>
  <c r="E544" i="10"/>
  <c r="E548" i="10"/>
  <c r="E559" i="10"/>
  <c r="E563" i="10"/>
  <c r="E578" i="10"/>
  <c r="E412" i="10"/>
  <c r="E423" i="10"/>
  <c r="E427" i="10"/>
  <c r="C427" i="18" s="1"/>
  <c r="E457" i="10"/>
  <c r="C457" i="18" s="1"/>
  <c r="E461" i="10"/>
  <c r="E472" i="10"/>
  <c r="C472" i="18" s="1"/>
  <c r="E476" i="10"/>
  <c r="C476" i="18" s="1"/>
  <c r="E487" i="10"/>
  <c r="C487" i="18" s="1"/>
  <c r="E491" i="10"/>
  <c r="C491" i="18" s="1"/>
  <c r="E540" i="10"/>
  <c r="E555" i="10"/>
  <c r="E11" i="10"/>
  <c r="E76" i="10"/>
  <c r="E104" i="10"/>
  <c r="E108" i="10"/>
  <c r="E153" i="10"/>
  <c r="E157" i="10"/>
  <c r="E168" i="10"/>
  <c r="E172" i="10"/>
  <c r="E217" i="10"/>
  <c r="E221" i="10"/>
  <c r="E232" i="10"/>
  <c r="E236" i="10"/>
  <c r="E247" i="10"/>
  <c r="E251" i="10"/>
  <c r="E281" i="10"/>
  <c r="E285" i="10"/>
  <c r="E300" i="10"/>
  <c r="E311" i="10"/>
  <c r="E315" i="10"/>
  <c r="E345" i="10"/>
  <c r="E349" i="10"/>
  <c r="E364" i="10"/>
  <c r="E375" i="10"/>
  <c r="E379" i="10"/>
  <c r="E409" i="10"/>
  <c r="C409" i="18" s="1"/>
  <c r="E413" i="10"/>
  <c r="E424" i="10"/>
  <c r="E428" i="10"/>
  <c r="C428" i="18" s="1"/>
  <c r="E439" i="10"/>
  <c r="E443" i="10"/>
  <c r="E473" i="10"/>
  <c r="C473" i="18" s="1"/>
  <c r="E477" i="10"/>
  <c r="C477" i="18" s="1"/>
  <c r="E488" i="10"/>
  <c r="C488" i="18" s="1"/>
  <c r="E492" i="10"/>
  <c r="C492" i="18" s="1"/>
  <c r="E503" i="10"/>
  <c r="C503" i="18" s="1"/>
  <c r="E507" i="10"/>
  <c r="C507" i="18" s="1"/>
  <c r="E537" i="10"/>
  <c r="E541" i="10"/>
  <c r="E552" i="10"/>
  <c r="E556" i="10"/>
  <c r="E567" i="10"/>
  <c r="E571" i="10"/>
  <c r="E586" i="10"/>
  <c r="E319" i="10"/>
  <c r="E323" i="10"/>
  <c r="E353" i="10"/>
  <c r="E357" i="10"/>
  <c r="E383" i="10"/>
  <c r="E564" i="10"/>
  <c r="E575" i="10"/>
  <c r="E579" i="10"/>
  <c r="E255" i="10"/>
  <c r="E259" i="10"/>
  <c r="E289" i="10"/>
  <c r="E293" i="10"/>
  <c r="E436" i="10"/>
  <c r="C436" i="18" s="1"/>
  <c r="E447" i="10"/>
  <c r="C447" i="18" s="1"/>
  <c r="E451" i="10"/>
  <c r="E481" i="10"/>
  <c r="C481" i="18" s="1"/>
  <c r="E485" i="10"/>
  <c r="C485" i="18" s="1"/>
  <c r="E496" i="10"/>
  <c r="C496" i="18" s="1"/>
  <c r="E511" i="10"/>
  <c r="C511" i="18" s="1"/>
  <c r="E515" i="10"/>
  <c r="C515" i="18" s="1"/>
  <c r="E545" i="10"/>
  <c r="E560" i="10"/>
  <c r="E51" i="10"/>
  <c r="E77" i="10"/>
  <c r="E87" i="10"/>
  <c r="E109" i="10"/>
  <c r="E120" i="10"/>
  <c r="E124" i="10"/>
  <c r="E169" i="10"/>
  <c r="E173" i="10"/>
  <c r="E184" i="10"/>
  <c r="E188" i="10"/>
  <c r="E233" i="10"/>
  <c r="E237" i="10"/>
  <c r="E248" i="10"/>
  <c r="E252" i="10"/>
  <c r="E263" i="10"/>
  <c r="E267" i="10"/>
  <c r="E297" i="10"/>
  <c r="E301" i="10"/>
  <c r="E316" i="10"/>
  <c r="E327" i="10"/>
  <c r="E331" i="10"/>
  <c r="E361" i="10"/>
  <c r="E365" i="10"/>
  <c r="E380" i="10"/>
  <c r="E391" i="10"/>
  <c r="E395" i="10"/>
  <c r="E425" i="10"/>
  <c r="C425" i="18" s="1"/>
  <c r="E429" i="10"/>
  <c r="E440" i="10"/>
  <c r="E444" i="10"/>
  <c r="E455" i="10"/>
  <c r="E459" i="10"/>
  <c r="C459" i="18" s="1"/>
  <c r="E489" i="10"/>
  <c r="C489" i="18" s="1"/>
  <c r="E493" i="10"/>
  <c r="C493" i="18" s="1"/>
  <c r="E504" i="10"/>
  <c r="C504" i="18" s="1"/>
  <c r="E508" i="10"/>
  <c r="C508" i="18" s="1"/>
  <c r="E519" i="10"/>
  <c r="C519" i="18" s="1"/>
  <c r="E523" i="10"/>
  <c r="C523" i="18" s="1"/>
  <c r="E553" i="10"/>
  <c r="E557" i="10"/>
  <c r="E568" i="10"/>
  <c r="E572" i="10"/>
  <c r="E583" i="10"/>
  <c r="E587" i="10"/>
  <c r="E372" i="10"/>
  <c r="E387" i="10"/>
  <c r="E417" i="10"/>
  <c r="C417" i="18" s="1"/>
  <c r="E421" i="10"/>
  <c r="C421" i="18" s="1"/>
  <c r="E432" i="10"/>
  <c r="E500" i="10"/>
  <c r="C500" i="18" s="1"/>
  <c r="E549" i="10"/>
  <c r="E64" i="10"/>
  <c r="E84" i="10"/>
  <c r="E117" i="10"/>
  <c r="E128" i="10"/>
  <c r="E132" i="10"/>
  <c r="E177" i="10"/>
  <c r="E181" i="10"/>
  <c r="E192" i="10"/>
  <c r="E196" i="10"/>
  <c r="E241" i="10"/>
  <c r="E245" i="10"/>
  <c r="E260" i="10"/>
  <c r="E271" i="10"/>
  <c r="E275" i="10"/>
  <c r="E305" i="10"/>
  <c r="E309" i="10"/>
  <c r="E324" i="10"/>
  <c r="E335" i="10"/>
  <c r="E339" i="10"/>
  <c r="E369" i="10"/>
  <c r="E373" i="10"/>
  <c r="E388" i="10"/>
  <c r="E399" i="10"/>
  <c r="E403" i="10"/>
  <c r="E433" i="10"/>
  <c r="C433" i="18" s="1"/>
  <c r="E437" i="10"/>
  <c r="E448" i="10"/>
  <c r="C448" i="18" s="1"/>
  <c r="E452" i="10"/>
  <c r="C452" i="18" s="1"/>
  <c r="E463" i="10"/>
  <c r="C463" i="18" s="1"/>
  <c r="E467" i="10"/>
  <c r="C467" i="18" s="1"/>
  <c r="E497" i="10"/>
  <c r="C497" i="18" s="1"/>
  <c r="E501" i="10"/>
  <c r="C501" i="18" s="1"/>
  <c r="E512" i="10"/>
  <c r="C512" i="18" s="1"/>
  <c r="E516" i="10"/>
  <c r="C516" i="18" s="1"/>
  <c r="E527" i="10"/>
  <c r="E531" i="10"/>
  <c r="E561" i="10"/>
  <c r="E565" i="10"/>
  <c r="E576" i="10"/>
  <c r="E580" i="10"/>
  <c r="O5" i="13"/>
  <c r="M6" i="13"/>
  <c r="J6" i="13"/>
  <c r="L5" i="13"/>
  <c r="B7" i="13"/>
  <c r="D6" i="13"/>
  <c r="A36" i="13"/>
  <c r="A34" i="15"/>
  <c r="L4" i="13"/>
  <c r="O4" i="13"/>
  <c r="U9" i="3"/>
  <c r="K5" i="3"/>
  <c r="I6" i="3"/>
  <c r="U11" i="3"/>
  <c r="U14" i="3"/>
  <c r="N17" i="3"/>
  <c r="N16" i="3"/>
  <c r="F5" i="3"/>
  <c r="V12" i="3"/>
  <c r="AA16" i="3" s="1"/>
  <c r="U12" i="3"/>
  <c r="Z16" i="3" s="1"/>
  <c r="W12" i="3"/>
  <c r="AB16" i="3" s="1"/>
  <c r="Y20" i="3"/>
  <c r="U8" i="3"/>
  <c r="Z19" i="3"/>
  <c r="Z17" i="3"/>
  <c r="N7" i="3"/>
  <c r="U10" i="3"/>
  <c r="U7" i="3"/>
  <c r="P15" i="3"/>
  <c r="N14" i="3"/>
  <c r="N15" i="3" s="1"/>
  <c r="N4" i="3"/>
  <c r="Z18" i="3"/>
  <c r="AC18" i="3" s="1"/>
  <c r="C426" i="18"/>
  <c r="C441" i="18"/>
  <c r="C456" i="18"/>
  <c r="C434" i="18"/>
  <c r="C455" i="18"/>
  <c r="C415" i="18"/>
  <c r="C407" i="18"/>
  <c r="C399" i="18"/>
  <c r="C444" i="18"/>
  <c r="C412" i="18"/>
  <c r="C424" i="18"/>
  <c r="D5" i="21"/>
  <c r="D4" i="21"/>
  <c r="C4" i="21"/>
  <c r="C5" i="21"/>
  <c r="B2" i="21"/>
  <c r="B3" i="21"/>
  <c r="B4" i="21"/>
  <c r="B5" i="21"/>
  <c r="B6" i="21"/>
  <c r="A2" i="21"/>
  <c r="A3" i="21"/>
  <c r="A4" i="21"/>
  <c r="A5" i="21"/>
  <c r="A6" i="21"/>
  <c r="B3" i="19"/>
  <c r="B4" i="19"/>
  <c r="B5" i="19"/>
  <c r="B6" i="19"/>
  <c r="B2" i="19"/>
  <c r="A3" i="19"/>
  <c r="A4" i="19"/>
  <c r="A5" i="19"/>
  <c r="A6" i="19"/>
  <c r="A2" i="19"/>
  <c r="A399" i="18"/>
  <c r="B399" i="18"/>
  <c r="A400" i="18"/>
  <c r="B400" i="18"/>
  <c r="C400" i="18"/>
  <c r="A401" i="18"/>
  <c r="B401" i="18"/>
  <c r="C401" i="18"/>
  <c r="A402" i="18"/>
  <c r="B402" i="18"/>
  <c r="A403" i="18"/>
  <c r="B403" i="18"/>
  <c r="C403" i="18"/>
  <c r="A404" i="18"/>
  <c r="B404" i="18"/>
  <c r="C404" i="18"/>
  <c r="A405" i="18"/>
  <c r="B405" i="18"/>
  <c r="C405" i="18"/>
  <c r="A406" i="18"/>
  <c r="B406" i="18"/>
  <c r="A407" i="18"/>
  <c r="B407" i="18"/>
  <c r="A408" i="18"/>
  <c r="B408" i="18"/>
  <c r="C408" i="18"/>
  <c r="A409" i="18"/>
  <c r="B409" i="18"/>
  <c r="A410" i="18"/>
  <c r="B410" i="18"/>
  <c r="C410" i="18"/>
  <c r="A411" i="18"/>
  <c r="B411" i="18"/>
  <c r="C411" i="18"/>
  <c r="A412" i="18"/>
  <c r="B412" i="18"/>
  <c r="A413" i="18"/>
  <c r="B413" i="18"/>
  <c r="C413" i="18"/>
  <c r="A414" i="18"/>
  <c r="B414" i="18"/>
  <c r="C414" i="18"/>
  <c r="A415" i="18"/>
  <c r="B415" i="18"/>
  <c r="A416" i="18"/>
  <c r="B416" i="18"/>
  <c r="A417" i="18"/>
  <c r="B417" i="18"/>
  <c r="A418" i="18"/>
  <c r="B418" i="18"/>
  <c r="A419" i="18"/>
  <c r="B419" i="18"/>
  <c r="C419" i="18"/>
  <c r="A420" i="18"/>
  <c r="B420" i="18"/>
  <c r="C420" i="18"/>
  <c r="A421" i="18"/>
  <c r="B421" i="18"/>
  <c r="A422" i="18"/>
  <c r="B422" i="18"/>
  <c r="C422" i="18"/>
  <c r="A423" i="18"/>
  <c r="B423" i="18"/>
  <c r="C423" i="18"/>
  <c r="A424" i="18"/>
  <c r="B424" i="18"/>
  <c r="A425" i="18"/>
  <c r="B425" i="18"/>
  <c r="A426" i="18"/>
  <c r="B426" i="18"/>
  <c r="A427" i="18"/>
  <c r="B427" i="18"/>
  <c r="A428" i="18"/>
  <c r="B428" i="18"/>
  <c r="A429" i="18"/>
  <c r="B429" i="18"/>
  <c r="C429" i="18"/>
  <c r="A430" i="18"/>
  <c r="B430" i="18"/>
  <c r="C430" i="18"/>
  <c r="A431" i="18"/>
  <c r="B431" i="18"/>
  <c r="A432" i="18"/>
  <c r="B432" i="18"/>
  <c r="C432" i="18"/>
  <c r="A433" i="18"/>
  <c r="B433" i="18"/>
  <c r="A434" i="18"/>
  <c r="B434" i="18"/>
  <c r="A435" i="18"/>
  <c r="B435" i="18"/>
  <c r="C435" i="18"/>
  <c r="A436" i="18"/>
  <c r="B436" i="18"/>
  <c r="A437" i="18"/>
  <c r="B437" i="18"/>
  <c r="C437" i="18"/>
  <c r="A438" i="18"/>
  <c r="B438" i="18"/>
  <c r="A439" i="18"/>
  <c r="B439" i="18"/>
  <c r="C439" i="18"/>
  <c r="A440" i="18"/>
  <c r="B440" i="18"/>
  <c r="C440" i="18"/>
  <c r="A441" i="18"/>
  <c r="B441" i="18"/>
  <c r="A442" i="18"/>
  <c r="B442" i="18"/>
  <c r="C442" i="18"/>
  <c r="A443" i="18"/>
  <c r="B443" i="18"/>
  <c r="C443" i="18"/>
  <c r="A444" i="18"/>
  <c r="B444" i="18"/>
  <c r="A445" i="18"/>
  <c r="B445" i="18"/>
  <c r="C445" i="18"/>
  <c r="A446" i="18"/>
  <c r="B446" i="18"/>
  <c r="C446" i="18"/>
  <c r="A447" i="18"/>
  <c r="B447" i="18"/>
  <c r="A448" i="18"/>
  <c r="B448" i="18"/>
  <c r="A449" i="18"/>
  <c r="B449" i="18"/>
  <c r="C449" i="18"/>
  <c r="A450" i="18"/>
  <c r="B450" i="18"/>
  <c r="A451" i="18"/>
  <c r="B451" i="18"/>
  <c r="C451" i="18"/>
  <c r="A452" i="18"/>
  <c r="B452" i="18"/>
  <c r="A453" i="18"/>
  <c r="B453" i="18"/>
  <c r="C453" i="18"/>
  <c r="A454" i="18"/>
  <c r="B454" i="18"/>
  <c r="C454" i="18"/>
  <c r="A455" i="18"/>
  <c r="B455" i="18"/>
  <c r="A456" i="18"/>
  <c r="B456" i="18"/>
  <c r="A457" i="18"/>
  <c r="B457" i="18"/>
  <c r="A458" i="18"/>
  <c r="B458" i="18"/>
  <c r="A459" i="18"/>
  <c r="B459" i="18"/>
  <c r="A460" i="18"/>
  <c r="B460" i="18"/>
  <c r="C460" i="18"/>
  <c r="A461" i="18"/>
  <c r="B461" i="18"/>
  <c r="C461" i="18"/>
  <c r="A462" i="18"/>
  <c r="B462" i="18"/>
  <c r="C462" i="18"/>
  <c r="A31" i="15"/>
  <c r="A32" i="15"/>
  <c r="A33" i="15"/>
  <c r="M7" i="13" l="1"/>
  <c r="O6" i="13"/>
  <c r="B8" i="13"/>
  <c r="D7" i="13"/>
  <c r="J7" i="13"/>
  <c r="L6" i="13"/>
  <c r="A35" i="15"/>
  <c r="A37" i="13"/>
  <c r="Z20" i="3"/>
  <c r="AC20" i="3" s="1"/>
  <c r="Y21" i="3"/>
  <c r="AC19" i="3"/>
  <c r="I7" i="3"/>
  <c r="K6" i="3"/>
  <c r="AC17" i="3"/>
  <c r="T12" i="3"/>
  <c r="O15" i="3"/>
  <c r="H5" i="3"/>
  <c r="F6" i="3"/>
  <c r="X8" i="3"/>
  <c r="O21" i="3" s="1"/>
  <c r="X7" i="3"/>
  <c r="N21" i="3" s="1"/>
  <c r="X10" i="3"/>
  <c r="Q21" i="3" s="1"/>
  <c r="X12" i="3"/>
  <c r="S21" i="3" s="1"/>
  <c r="N9" i="3"/>
  <c r="N10" i="3"/>
  <c r="X9" i="3"/>
  <c r="P21" i="3" s="1"/>
  <c r="X11" i="3"/>
  <c r="R21" i="3" s="1"/>
  <c r="A36" i="15" l="1"/>
  <c r="A38" i="13"/>
  <c r="B9" i="13"/>
  <c r="D8" i="13"/>
  <c r="M8" i="13"/>
  <c r="O7" i="13"/>
  <c r="J8" i="13"/>
  <c r="L7" i="13"/>
  <c r="I8" i="3"/>
  <c r="K7" i="3"/>
  <c r="H6" i="3"/>
  <c r="F7" i="3"/>
  <c r="Y22" i="3"/>
  <c r="Z21" i="3"/>
  <c r="AC21" i="3" s="1"/>
  <c r="N13" i="3"/>
  <c r="C360" i="18"/>
  <c r="C368" i="18"/>
  <c r="C376" i="18"/>
  <c r="C339" i="18"/>
  <c r="A336" i="18"/>
  <c r="B336" i="18"/>
  <c r="C336" i="18"/>
  <c r="A337" i="18"/>
  <c r="B337" i="18"/>
  <c r="C337" i="18"/>
  <c r="A338" i="18"/>
  <c r="B338" i="18"/>
  <c r="C338" i="18"/>
  <c r="A339" i="18"/>
  <c r="B339" i="18"/>
  <c r="A340" i="18"/>
  <c r="B340" i="18"/>
  <c r="C340" i="18"/>
  <c r="A341" i="18"/>
  <c r="B341" i="18"/>
  <c r="C341" i="18"/>
  <c r="A342" i="18"/>
  <c r="B342" i="18"/>
  <c r="C342" i="18"/>
  <c r="A343" i="18"/>
  <c r="B343" i="18"/>
  <c r="C343" i="18"/>
  <c r="A344" i="18"/>
  <c r="B344" i="18"/>
  <c r="C344" i="18"/>
  <c r="A345" i="18"/>
  <c r="B345" i="18"/>
  <c r="C345" i="18"/>
  <c r="A346" i="18"/>
  <c r="B346" i="18"/>
  <c r="C346" i="18"/>
  <c r="A347" i="18"/>
  <c r="B347" i="18"/>
  <c r="C347" i="18"/>
  <c r="A348" i="18"/>
  <c r="B348" i="18"/>
  <c r="C348" i="18"/>
  <c r="A349" i="18"/>
  <c r="B349" i="18"/>
  <c r="C349" i="18"/>
  <c r="A350" i="18"/>
  <c r="B350" i="18"/>
  <c r="C350" i="18"/>
  <c r="A351" i="18"/>
  <c r="B351" i="18"/>
  <c r="C351" i="18"/>
  <c r="A352" i="18"/>
  <c r="B352" i="18"/>
  <c r="C352" i="18"/>
  <c r="A353" i="18"/>
  <c r="B353" i="18"/>
  <c r="C353" i="18"/>
  <c r="A354" i="18"/>
  <c r="B354" i="18"/>
  <c r="C354" i="18"/>
  <c r="A355" i="18"/>
  <c r="B355" i="18"/>
  <c r="C355" i="18"/>
  <c r="A356" i="18"/>
  <c r="B356" i="18"/>
  <c r="C356" i="18"/>
  <c r="A357" i="18"/>
  <c r="B357" i="18"/>
  <c r="C357" i="18"/>
  <c r="A358" i="18"/>
  <c r="B358" i="18"/>
  <c r="C358" i="18"/>
  <c r="A359" i="18"/>
  <c r="B359" i="18"/>
  <c r="C359" i="18"/>
  <c r="A360" i="18"/>
  <c r="B360" i="18"/>
  <c r="A361" i="18"/>
  <c r="B361" i="18"/>
  <c r="C361" i="18"/>
  <c r="A362" i="18"/>
  <c r="B362" i="18"/>
  <c r="C362" i="18"/>
  <c r="A363" i="18"/>
  <c r="B363" i="18"/>
  <c r="C363" i="18"/>
  <c r="A364" i="18"/>
  <c r="B364" i="18"/>
  <c r="C364" i="18"/>
  <c r="A365" i="18"/>
  <c r="B365" i="18"/>
  <c r="C365" i="18"/>
  <c r="A366" i="18"/>
  <c r="B366" i="18"/>
  <c r="C366" i="18"/>
  <c r="A367" i="18"/>
  <c r="B367" i="18"/>
  <c r="C367" i="18"/>
  <c r="A368" i="18"/>
  <c r="B368" i="18"/>
  <c r="A369" i="18"/>
  <c r="B369" i="18"/>
  <c r="C369" i="18"/>
  <c r="A370" i="18"/>
  <c r="B370" i="18"/>
  <c r="C370" i="18"/>
  <c r="A371" i="18"/>
  <c r="B371" i="18"/>
  <c r="C371" i="18"/>
  <c r="A372" i="18"/>
  <c r="B372" i="18"/>
  <c r="C372" i="18"/>
  <c r="A373" i="18"/>
  <c r="B373" i="18"/>
  <c r="C373" i="18"/>
  <c r="A374" i="18"/>
  <c r="B374" i="18"/>
  <c r="C374" i="18"/>
  <c r="A375" i="18"/>
  <c r="B375" i="18"/>
  <c r="C375" i="18"/>
  <c r="A376" i="18"/>
  <c r="B376" i="18"/>
  <c r="A377" i="18"/>
  <c r="B377" i="18"/>
  <c r="C377" i="18"/>
  <c r="A378" i="18"/>
  <c r="B378" i="18"/>
  <c r="C378" i="18"/>
  <c r="A379" i="18"/>
  <c r="B379" i="18"/>
  <c r="C379" i="18"/>
  <c r="A380" i="18"/>
  <c r="B380" i="18"/>
  <c r="C380" i="18"/>
  <c r="A381" i="18"/>
  <c r="B381" i="18"/>
  <c r="C381" i="18"/>
  <c r="A382" i="18"/>
  <c r="B382" i="18"/>
  <c r="C382" i="18"/>
  <c r="A383" i="18"/>
  <c r="B383" i="18"/>
  <c r="C383" i="18"/>
  <c r="A384" i="18"/>
  <c r="B384" i="18"/>
  <c r="C384" i="18"/>
  <c r="A385" i="18"/>
  <c r="B385" i="18"/>
  <c r="C385" i="18"/>
  <c r="A386" i="18"/>
  <c r="B386" i="18"/>
  <c r="C386" i="18"/>
  <c r="A387" i="18"/>
  <c r="B387" i="18"/>
  <c r="C387" i="18"/>
  <c r="A388" i="18"/>
  <c r="B388" i="18"/>
  <c r="C388" i="18"/>
  <c r="A389" i="18"/>
  <c r="B389" i="18"/>
  <c r="C389" i="18"/>
  <c r="A390" i="18"/>
  <c r="B390" i="18"/>
  <c r="C390" i="18"/>
  <c r="A391" i="18"/>
  <c r="B391" i="18"/>
  <c r="C391" i="18"/>
  <c r="A392" i="18"/>
  <c r="B392" i="18"/>
  <c r="C392" i="18"/>
  <c r="A393" i="18"/>
  <c r="B393" i="18"/>
  <c r="C393" i="18"/>
  <c r="A394" i="18"/>
  <c r="B394" i="18"/>
  <c r="C394" i="18"/>
  <c r="A395" i="18"/>
  <c r="B395" i="18"/>
  <c r="C395" i="18"/>
  <c r="A396" i="18"/>
  <c r="B396" i="18"/>
  <c r="C396" i="18"/>
  <c r="A397" i="18"/>
  <c r="B397" i="18"/>
  <c r="C397" i="18"/>
  <c r="A398" i="18"/>
  <c r="B398" i="18"/>
  <c r="C398" i="18"/>
  <c r="A139" i="17"/>
  <c r="I139" i="17"/>
  <c r="H139" i="17"/>
  <c r="G139" i="17"/>
  <c r="F139" i="17"/>
  <c r="E139" i="17"/>
  <c r="D139" i="17"/>
  <c r="C139" i="17"/>
  <c r="B139" i="17"/>
  <c r="A140" i="17"/>
  <c r="I140" i="17"/>
  <c r="H140" i="17"/>
  <c r="G140" i="17"/>
  <c r="F140" i="17"/>
  <c r="E140" i="17"/>
  <c r="D140" i="17"/>
  <c r="C140" i="17"/>
  <c r="B140" i="17"/>
  <c r="A141" i="17"/>
  <c r="I141" i="17"/>
  <c r="H141" i="17"/>
  <c r="G141" i="17"/>
  <c r="F141" i="17"/>
  <c r="E141" i="17"/>
  <c r="D141" i="17"/>
  <c r="C141" i="17"/>
  <c r="B141" i="17"/>
  <c r="A142" i="17"/>
  <c r="I142" i="17"/>
  <c r="H142" i="17"/>
  <c r="G142" i="17"/>
  <c r="F142" i="17"/>
  <c r="E142" i="17"/>
  <c r="D142" i="17"/>
  <c r="C142" i="17"/>
  <c r="B142" i="17"/>
  <c r="A143" i="17"/>
  <c r="I143" i="17"/>
  <c r="H143" i="17"/>
  <c r="G143" i="17"/>
  <c r="F143" i="17"/>
  <c r="E143" i="17"/>
  <c r="D143" i="17"/>
  <c r="C143" i="17"/>
  <c r="B143" i="17"/>
  <c r="A144" i="17"/>
  <c r="I144" i="17"/>
  <c r="H144" i="17"/>
  <c r="G144" i="17"/>
  <c r="F144" i="17"/>
  <c r="E144" i="17"/>
  <c r="D144" i="17"/>
  <c r="C144" i="17"/>
  <c r="B144" i="17"/>
  <c r="A145" i="17"/>
  <c r="I145" i="17"/>
  <c r="H145" i="17"/>
  <c r="G145" i="17"/>
  <c r="F145" i="17"/>
  <c r="E145" i="17"/>
  <c r="D145" i="17"/>
  <c r="C145" i="17"/>
  <c r="B145" i="17"/>
  <c r="A146" i="17"/>
  <c r="I146" i="17"/>
  <c r="H146" i="17"/>
  <c r="G146" i="17"/>
  <c r="F146" i="17"/>
  <c r="E146" i="17"/>
  <c r="D146" i="17"/>
  <c r="C146" i="17"/>
  <c r="B146" i="17"/>
  <c r="A147" i="17"/>
  <c r="I147" i="17"/>
  <c r="H147" i="17"/>
  <c r="G147" i="17"/>
  <c r="F147" i="17"/>
  <c r="E147" i="17"/>
  <c r="D147" i="17"/>
  <c r="C147" i="17"/>
  <c r="B147" i="17"/>
  <c r="A148" i="17"/>
  <c r="I148" i="17"/>
  <c r="H148" i="17"/>
  <c r="G148" i="17"/>
  <c r="F148" i="17"/>
  <c r="E148" i="17"/>
  <c r="D148" i="17"/>
  <c r="C148" i="17"/>
  <c r="B148" i="17"/>
  <c r="A149" i="17"/>
  <c r="I149" i="17"/>
  <c r="H149" i="17"/>
  <c r="G149" i="17"/>
  <c r="F149" i="17"/>
  <c r="E149" i="17"/>
  <c r="D149" i="17"/>
  <c r="C149" i="17"/>
  <c r="B149" i="17"/>
  <c r="A150" i="17"/>
  <c r="I150" i="17"/>
  <c r="H150" i="17"/>
  <c r="G150" i="17"/>
  <c r="F150" i="17"/>
  <c r="E150" i="17"/>
  <c r="D150" i="17"/>
  <c r="C150" i="17"/>
  <c r="B150" i="17"/>
  <c r="A151" i="17"/>
  <c r="I151" i="17"/>
  <c r="H151" i="17"/>
  <c r="G151" i="17"/>
  <c r="F151" i="17"/>
  <c r="E151" i="17"/>
  <c r="D151" i="17"/>
  <c r="C151" i="17"/>
  <c r="B151" i="17"/>
  <c r="A152" i="17"/>
  <c r="I152" i="17"/>
  <c r="H152" i="17"/>
  <c r="G152" i="17"/>
  <c r="F152" i="17"/>
  <c r="E152" i="17"/>
  <c r="D152" i="17"/>
  <c r="C152" i="17"/>
  <c r="B152" i="17"/>
  <c r="A153" i="17"/>
  <c r="I153" i="17"/>
  <c r="H153" i="17"/>
  <c r="G153" i="17"/>
  <c r="F153" i="17"/>
  <c r="E153" i="17"/>
  <c r="D153" i="17"/>
  <c r="C153" i="17"/>
  <c r="B153" i="17"/>
  <c r="A154" i="17"/>
  <c r="I154" i="17"/>
  <c r="H154" i="17"/>
  <c r="G154" i="17"/>
  <c r="F154" i="17"/>
  <c r="E154" i="17"/>
  <c r="D154" i="17"/>
  <c r="C154" i="17"/>
  <c r="B154" i="17"/>
  <c r="A155" i="17"/>
  <c r="I155" i="17"/>
  <c r="H155" i="17"/>
  <c r="G155" i="17"/>
  <c r="F155" i="17"/>
  <c r="E155" i="17"/>
  <c r="D155" i="17"/>
  <c r="C155" i="17"/>
  <c r="B155" i="17"/>
  <c r="A156" i="17"/>
  <c r="I156" i="17"/>
  <c r="H156" i="17"/>
  <c r="G156" i="17"/>
  <c r="F156" i="17"/>
  <c r="E156" i="17"/>
  <c r="D156" i="17"/>
  <c r="C156" i="17"/>
  <c r="B156" i="17"/>
  <c r="A157" i="17"/>
  <c r="I157" i="17"/>
  <c r="H157" i="17"/>
  <c r="G157" i="17"/>
  <c r="F157" i="17"/>
  <c r="E157" i="17"/>
  <c r="D157" i="17"/>
  <c r="C157" i="17"/>
  <c r="B157" i="17"/>
  <c r="A158" i="17"/>
  <c r="I158" i="17"/>
  <c r="H158" i="17"/>
  <c r="G158" i="17"/>
  <c r="F158" i="17"/>
  <c r="E158" i="17"/>
  <c r="D158" i="17"/>
  <c r="C158" i="17"/>
  <c r="B158" i="17"/>
  <c r="A159" i="17"/>
  <c r="I159" i="17"/>
  <c r="H159" i="17"/>
  <c r="G159" i="17"/>
  <c r="F159" i="17"/>
  <c r="E159" i="17"/>
  <c r="D159" i="17"/>
  <c r="C159" i="17"/>
  <c r="B159" i="17"/>
  <c r="A160" i="17"/>
  <c r="I160" i="17"/>
  <c r="H160" i="17"/>
  <c r="G160" i="17"/>
  <c r="F160" i="17"/>
  <c r="E160" i="17"/>
  <c r="D160" i="17"/>
  <c r="C160" i="17"/>
  <c r="B160" i="17"/>
  <c r="A161" i="17"/>
  <c r="I161" i="17"/>
  <c r="H161" i="17"/>
  <c r="G161" i="17"/>
  <c r="F161" i="17"/>
  <c r="E161" i="17"/>
  <c r="D161" i="17"/>
  <c r="C161" i="17"/>
  <c r="B161" i="17"/>
  <c r="A162" i="17"/>
  <c r="I162" i="17"/>
  <c r="H162" i="17"/>
  <c r="G162" i="17"/>
  <c r="F162" i="17"/>
  <c r="E162" i="17"/>
  <c r="D162" i="17"/>
  <c r="C162" i="17"/>
  <c r="B162" i="17"/>
  <c r="A163" i="17"/>
  <c r="I163" i="17"/>
  <c r="H163" i="17"/>
  <c r="G163" i="17"/>
  <c r="F163" i="17"/>
  <c r="E163" i="17"/>
  <c r="D163" i="17"/>
  <c r="C163" i="17"/>
  <c r="B163" i="17"/>
  <c r="A164" i="17"/>
  <c r="I164" i="17"/>
  <c r="H164" i="17"/>
  <c r="G164" i="17"/>
  <c r="F164" i="17"/>
  <c r="E164" i="17"/>
  <c r="D164" i="17"/>
  <c r="C164" i="17"/>
  <c r="B164" i="17"/>
  <c r="A165" i="17"/>
  <c r="I165" i="17"/>
  <c r="H165" i="17"/>
  <c r="G165" i="17"/>
  <c r="F165" i="17"/>
  <c r="E165" i="17"/>
  <c r="D165" i="17"/>
  <c r="C165" i="17"/>
  <c r="B165" i="17"/>
  <c r="A166" i="17"/>
  <c r="I166" i="17"/>
  <c r="H166" i="17"/>
  <c r="G166" i="17"/>
  <c r="F166" i="17"/>
  <c r="E166" i="17"/>
  <c r="D166" i="17"/>
  <c r="C166" i="17"/>
  <c r="B166" i="17"/>
  <c r="A167" i="17"/>
  <c r="I167" i="17"/>
  <c r="H167" i="17"/>
  <c r="G167" i="17"/>
  <c r="F167" i="17"/>
  <c r="E167" i="17"/>
  <c r="D167" i="17"/>
  <c r="C167" i="17"/>
  <c r="B167" i="17"/>
  <c r="A168" i="17"/>
  <c r="I168" i="17"/>
  <c r="H168" i="17"/>
  <c r="G168" i="17"/>
  <c r="F168" i="17"/>
  <c r="E168" i="17"/>
  <c r="D168" i="17"/>
  <c r="C168" i="17"/>
  <c r="B168" i="17"/>
  <c r="A169" i="17"/>
  <c r="I169" i="17"/>
  <c r="H169" i="17"/>
  <c r="G169" i="17"/>
  <c r="F169" i="17"/>
  <c r="E169" i="17"/>
  <c r="D169" i="17"/>
  <c r="C169" i="17"/>
  <c r="B169" i="17"/>
  <c r="A170" i="17"/>
  <c r="I170" i="17"/>
  <c r="H170" i="17"/>
  <c r="G170" i="17"/>
  <c r="F170" i="17"/>
  <c r="E170" i="17"/>
  <c r="D170" i="17"/>
  <c r="C170" i="17"/>
  <c r="B170" i="17"/>
  <c r="A171" i="17"/>
  <c r="I171" i="17"/>
  <c r="H171" i="17"/>
  <c r="G171" i="17"/>
  <c r="F171" i="17"/>
  <c r="E171" i="17"/>
  <c r="D171" i="17"/>
  <c r="C171" i="17"/>
  <c r="B171" i="17"/>
  <c r="A172" i="17"/>
  <c r="I172" i="17"/>
  <c r="H172" i="17"/>
  <c r="G172" i="17"/>
  <c r="F172" i="17"/>
  <c r="E172" i="17"/>
  <c r="D172" i="17"/>
  <c r="C172" i="17"/>
  <c r="B172" i="17"/>
  <c r="A173" i="17"/>
  <c r="I173" i="17"/>
  <c r="H173" i="17"/>
  <c r="G173" i="17"/>
  <c r="F173" i="17"/>
  <c r="E173" i="17"/>
  <c r="D173" i="17"/>
  <c r="C173" i="17"/>
  <c r="B173" i="17"/>
  <c r="A174" i="17"/>
  <c r="I174" i="17"/>
  <c r="H174" i="17"/>
  <c r="G174" i="17"/>
  <c r="F174" i="17"/>
  <c r="E174" i="17"/>
  <c r="D174" i="17"/>
  <c r="C174" i="17"/>
  <c r="B174" i="17"/>
  <c r="A175" i="17"/>
  <c r="I175" i="17"/>
  <c r="H175" i="17"/>
  <c r="G175" i="17"/>
  <c r="F175" i="17"/>
  <c r="E175" i="17"/>
  <c r="D175" i="17"/>
  <c r="C175" i="17"/>
  <c r="B175" i="17"/>
  <c r="A176" i="17"/>
  <c r="I176" i="17"/>
  <c r="H176" i="17"/>
  <c r="G176" i="17"/>
  <c r="F176" i="17"/>
  <c r="E176" i="17"/>
  <c r="D176" i="17"/>
  <c r="C176" i="17"/>
  <c r="B176" i="17"/>
  <c r="A177" i="17"/>
  <c r="I177" i="17"/>
  <c r="H177" i="17"/>
  <c r="G177" i="17"/>
  <c r="F177" i="17"/>
  <c r="E177" i="17"/>
  <c r="D177" i="17"/>
  <c r="C177" i="17"/>
  <c r="B177" i="17"/>
  <c r="A178" i="17"/>
  <c r="I178" i="17"/>
  <c r="H178" i="17"/>
  <c r="G178" i="17"/>
  <c r="F178" i="17"/>
  <c r="E178" i="17"/>
  <c r="D178" i="17"/>
  <c r="C178" i="17"/>
  <c r="B178" i="17"/>
  <c r="A179" i="17"/>
  <c r="I179" i="17"/>
  <c r="H179" i="17"/>
  <c r="G179" i="17"/>
  <c r="F179" i="17"/>
  <c r="E179" i="17"/>
  <c r="D179" i="17"/>
  <c r="C179" i="17"/>
  <c r="B179" i="17"/>
  <c r="A180" i="17"/>
  <c r="I180" i="17"/>
  <c r="H180" i="17"/>
  <c r="G180" i="17"/>
  <c r="F180" i="17"/>
  <c r="E180" i="17"/>
  <c r="D180" i="17"/>
  <c r="C180" i="17"/>
  <c r="B180" i="17"/>
  <c r="A181" i="17"/>
  <c r="I181" i="17"/>
  <c r="H181" i="17"/>
  <c r="G181" i="17"/>
  <c r="F181" i="17"/>
  <c r="E181" i="17"/>
  <c r="D181" i="17"/>
  <c r="C181" i="17"/>
  <c r="B181" i="17"/>
  <c r="A182" i="17"/>
  <c r="I182" i="17"/>
  <c r="H182" i="17"/>
  <c r="G182" i="17"/>
  <c r="F182" i="17"/>
  <c r="E182" i="17"/>
  <c r="D182" i="17"/>
  <c r="C182" i="17"/>
  <c r="B182" i="17"/>
  <c r="A183" i="17"/>
  <c r="I183" i="17"/>
  <c r="H183" i="17"/>
  <c r="G183" i="17"/>
  <c r="F183" i="17"/>
  <c r="E183" i="17"/>
  <c r="D183" i="17"/>
  <c r="C183" i="17"/>
  <c r="B183" i="17"/>
  <c r="A184" i="17"/>
  <c r="I184" i="17"/>
  <c r="H184" i="17"/>
  <c r="G184" i="17"/>
  <c r="F184" i="17"/>
  <c r="E184" i="17"/>
  <c r="D184" i="17"/>
  <c r="C184" i="17"/>
  <c r="B184" i="17"/>
  <c r="A185" i="17"/>
  <c r="I185" i="17"/>
  <c r="H185" i="17"/>
  <c r="G185" i="17"/>
  <c r="F185" i="17"/>
  <c r="E185" i="17"/>
  <c r="D185" i="17"/>
  <c r="C185" i="17"/>
  <c r="B185" i="17"/>
  <c r="A186" i="17"/>
  <c r="I186" i="17"/>
  <c r="H186" i="17"/>
  <c r="G186" i="17"/>
  <c r="F186" i="17"/>
  <c r="E186" i="17"/>
  <c r="D186" i="17"/>
  <c r="C186" i="17"/>
  <c r="B186" i="17"/>
  <c r="A187" i="17"/>
  <c r="I187" i="17"/>
  <c r="H187" i="17"/>
  <c r="G187" i="17"/>
  <c r="F187" i="17"/>
  <c r="E187" i="17"/>
  <c r="D187" i="17"/>
  <c r="C187" i="17"/>
  <c r="B187" i="17"/>
  <c r="A188" i="17"/>
  <c r="I188" i="17"/>
  <c r="H188" i="17"/>
  <c r="G188" i="17"/>
  <c r="F188" i="17"/>
  <c r="E188" i="17"/>
  <c r="D188" i="17"/>
  <c r="C188" i="17"/>
  <c r="B188" i="17"/>
  <c r="A189" i="17"/>
  <c r="I189" i="17"/>
  <c r="H189" i="17"/>
  <c r="G189" i="17"/>
  <c r="F189" i="17"/>
  <c r="E189" i="17"/>
  <c r="D189" i="17"/>
  <c r="C189" i="17"/>
  <c r="B189" i="17"/>
  <c r="A190" i="17"/>
  <c r="I190" i="17"/>
  <c r="H190" i="17"/>
  <c r="G190" i="17"/>
  <c r="F190" i="17"/>
  <c r="E190" i="17"/>
  <c r="D190" i="17"/>
  <c r="C190" i="17"/>
  <c r="B190" i="17"/>
  <c r="A191" i="17"/>
  <c r="I191" i="17"/>
  <c r="H191" i="17"/>
  <c r="G191" i="17"/>
  <c r="F191" i="17"/>
  <c r="E191" i="17"/>
  <c r="D191" i="17"/>
  <c r="C191" i="17"/>
  <c r="B191" i="17"/>
  <c r="A192" i="17"/>
  <c r="I192" i="17"/>
  <c r="H192" i="17"/>
  <c r="G192" i="17"/>
  <c r="F192" i="17"/>
  <c r="E192" i="17"/>
  <c r="D192" i="17"/>
  <c r="C192" i="17"/>
  <c r="B192" i="17"/>
  <c r="A193" i="17"/>
  <c r="I193" i="17"/>
  <c r="H193" i="17"/>
  <c r="G193" i="17"/>
  <c r="F193" i="17"/>
  <c r="E193" i="17"/>
  <c r="D193" i="17"/>
  <c r="C193" i="17"/>
  <c r="B193" i="17"/>
  <c r="A194" i="17"/>
  <c r="I194" i="17"/>
  <c r="H194" i="17"/>
  <c r="G194" i="17"/>
  <c r="F194" i="17"/>
  <c r="E194" i="17"/>
  <c r="D194" i="17"/>
  <c r="C194" i="17"/>
  <c r="B194" i="17"/>
  <c r="A195" i="17"/>
  <c r="I195" i="17"/>
  <c r="H195" i="17"/>
  <c r="G195" i="17"/>
  <c r="F195" i="17"/>
  <c r="E195" i="17"/>
  <c r="D195" i="17"/>
  <c r="C195" i="17"/>
  <c r="B195" i="17"/>
  <c r="A196" i="17"/>
  <c r="I196" i="17"/>
  <c r="H196" i="17"/>
  <c r="G196" i="17"/>
  <c r="F196" i="17"/>
  <c r="E196" i="17"/>
  <c r="D196" i="17"/>
  <c r="C196" i="17"/>
  <c r="B196" i="17"/>
  <c r="A197" i="17"/>
  <c r="I197" i="17"/>
  <c r="H197" i="17"/>
  <c r="G197" i="17"/>
  <c r="F197" i="17"/>
  <c r="E197" i="17"/>
  <c r="D197" i="17"/>
  <c r="C197" i="17"/>
  <c r="B197" i="17"/>
  <c r="A198" i="17"/>
  <c r="I198" i="17"/>
  <c r="H198" i="17"/>
  <c r="G198" i="17"/>
  <c r="F198" i="17"/>
  <c r="E198" i="17"/>
  <c r="D198" i="17"/>
  <c r="C198" i="17"/>
  <c r="B198" i="17"/>
  <c r="A199" i="17"/>
  <c r="I199" i="17"/>
  <c r="H199" i="17"/>
  <c r="G199" i="17"/>
  <c r="F199" i="17"/>
  <c r="E199" i="17"/>
  <c r="D199" i="17"/>
  <c r="C199" i="17"/>
  <c r="B199" i="17"/>
  <c r="A200" i="17"/>
  <c r="I200" i="17"/>
  <c r="H200" i="17"/>
  <c r="G200" i="17"/>
  <c r="F200" i="17"/>
  <c r="E200" i="17"/>
  <c r="D200" i="17"/>
  <c r="C200" i="17"/>
  <c r="B200" i="17"/>
  <c r="A201" i="17"/>
  <c r="I201" i="17"/>
  <c r="H201" i="17"/>
  <c r="G201" i="17"/>
  <c r="F201" i="17"/>
  <c r="E201" i="17"/>
  <c r="D201" i="17"/>
  <c r="C201" i="17"/>
  <c r="B201" i="17"/>
  <c r="A28" i="15"/>
  <c r="A29" i="15"/>
  <c r="A30" i="15"/>
  <c r="C101" i="9"/>
  <c r="B101" i="9"/>
  <c r="C100" i="9"/>
  <c r="E100" i="9" s="1"/>
  <c r="B100" i="9"/>
  <c r="D100" i="9" s="1"/>
  <c r="C99" i="9"/>
  <c r="B99" i="9"/>
  <c r="C98" i="9"/>
  <c r="E98" i="9" s="1"/>
  <c r="B98" i="9"/>
  <c r="C97" i="9"/>
  <c r="B97" i="9"/>
  <c r="C96" i="9"/>
  <c r="E96" i="9" s="1"/>
  <c r="B96" i="9"/>
  <c r="D96" i="9" s="1"/>
  <c r="C95" i="9"/>
  <c r="B95" i="9"/>
  <c r="C94" i="9"/>
  <c r="E94" i="9" s="1"/>
  <c r="B94" i="9"/>
  <c r="C93" i="9"/>
  <c r="B93" i="9"/>
  <c r="C92" i="9"/>
  <c r="E92" i="9" s="1"/>
  <c r="B92" i="9"/>
  <c r="D92" i="9" s="1"/>
  <c r="C91" i="9"/>
  <c r="B91" i="9"/>
  <c r="C90" i="9"/>
  <c r="E90" i="9" s="1"/>
  <c r="B90" i="9"/>
  <c r="C89" i="9"/>
  <c r="B89" i="9"/>
  <c r="C88" i="9"/>
  <c r="E88" i="9" s="1"/>
  <c r="B88" i="9"/>
  <c r="D88" i="9" s="1"/>
  <c r="C87" i="9"/>
  <c r="B87" i="9"/>
  <c r="C86" i="9"/>
  <c r="E86" i="9" s="1"/>
  <c r="B86" i="9"/>
  <c r="C85" i="9"/>
  <c r="B85" i="9"/>
  <c r="C84" i="9"/>
  <c r="E84" i="9" s="1"/>
  <c r="B84" i="9"/>
  <c r="D84" i="9" s="1"/>
  <c r="C83" i="9"/>
  <c r="B83" i="9"/>
  <c r="C82" i="9"/>
  <c r="E82" i="9" s="1"/>
  <c r="B82" i="9"/>
  <c r="C81" i="9"/>
  <c r="B81" i="9"/>
  <c r="C80" i="9"/>
  <c r="E80" i="9" s="1"/>
  <c r="B80" i="9"/>
  <c r="D80" i="9" s="1"/>
  <c r="C79" i="9"/>
  <c r="B79" i="9"/>
  <c r="C78" i="9"/>
  <c r="E78" i="9" s="1"/>
  <c r="B78" i="9"/>
  <c r="C77" i="9"/>
  <c r="B77" i="9"/>
  <c r="C76" i="9"/>
  <c r="E76" i="9" s="1"/>
  <c r="B76" i="9"/>
  <c r="D76" i="9" s="1"/>
  <c r="C75" i="9"/>
  <c r="B75" i="9"/>
  <c r="C74" i="9"/>
  <c r="E74" i="9" s="1"/>
  <c r="B74" i="9"/>
  <c r="C73" i="9"/>
  <c r="B73" i="9"/>
  <c r="C72" i="9"/>
  <c r="E72" i="9" s="1"/>
  <c r="B72" i="9"/>
  <c r="D72" i="9" s="1"/>
  <c r="C71" i="9"/>
  <c r="B71" i="9"/>
  <c r="C70" i="9"/>
  <c r="E70" i="9" s="1"/>
  <c r="B70" i="9"/>
  <c r="C69" i="9"/>
  <c r="B69" i="9"/>
  <c r="C68" i="9"/>
  <c r="E68" i="9" s="1"/>
  <c r="B68" i="9"/>
  <c r="D68" i="9" s="1"/>
  <c r="C67" i="9"/>
  <c r="B67" i="9"/>
  <c r="C66" i="9"/>
  <c r="E66" i="9" s="1"/>
  <c r="B66" i="9"/>
  <c r="C65" i="9"/>
  <c r="B65" i="9"/>
  <c r="C64" i="9"/>
  <c r="E64" i="9" s="1"/>
  <c r="B64" i="9"/>
  <c r="D64" i="9" s="1"/>
  <c r="C63" i="9"/>
  <c r="B63" i="9"/>
  <c r="C62" i="9"/>
  <c r="E62" i="9" s="1"/>
  <c r="B62" i="9"/>
  <c r="C61" i="9"/>
  <c r="B61" i="9"/>
  <c r="C60" i="9"/>
  <c r="E60" i="9" s="1"/>
  <c r="B60" i="9"/>
  <c r="D60" i="9" s="1"/>
  <c r="C59" i="9"/>
  <c r="B59" i="9"/>
  <c r="C58" i="9"/>
  <c r="E58" i="9" s="1"/>
  <c r="B58" i="9"/>
  <c r="C57" i="9"/>
  <c r="B57" i="9"/>
  <c r="C56" i="9"/>
  <c r="E56" i="9" s="1"/>
  <c r="B56" i="9"/>
  <c r="D56" i="9" s="1"/>
  <c r="C55" i="9"/>
  <c r="B55" i="9"/>
  <c r="C54" i="9"/>
  <c r="E54" i="9" s="1"/>
  <c r="B54" i="9"/>
  <c r="C53" i="9"/>
  <c r="B53" i="9"/>
  <c r="C52" i="9"/>
  <c r="E52" i="9" s="1"/>
  <c r="B52" i="9"/>
  <c r="D52" i="9" s="1"/>
  <c r="C51" i="9"/>
  <c r="B51" i="9"/>
  <c r="C50" i="9"/>
  <c r="E50" i="9" s="1"/>
  <c r="B50" i="9"/>
  <c r="C49" i="9"/>
  <c r="B49" i="9"/>
  <c r="C48" i="9"/>
  <c r="E48" i="9" s="1"/>
  <c r="B48" i="9"/>
  <c r="D48" i="9" s="1"/>
  <c r="C47" i="9"/>
  <c r="B47" i="9"/>
  <c r="C46" i="9"/>
  <c r="E46" i="9" s="1"/>
  <c r="B46" i="9"/>
  <c r="C45" i="9"/>
  <c r="B45" i="9"/>
  <c r="C44" i="9"/>
  <c r="E44" i="9" s="1"/>
  <c r="B44" i="9"/>
  <c r="D44" i="9" s="1"/>
  <c r="C43" i="9"/>
  <c r="B43" i="9"/>
  <c r="C42" i="9"/>
  <c r="E42" i="9" s="1"/>
  <c r="B42" i="9"/>
  <c r="C41" i="9"/>
  <c r="B41" i="9"/>
  <c r="C40" i="9"/>
  <c r="E40" i="9" s="1"/>
  <c r="B40" i="9"/>
  <c r="D40" i="9" s="1"/>
  <c r="C39" i="9"/>
  <c r="B39" i="9"/>
  <c r="C38" i="9"/>
  <c r="E38" i="9" s="1"/>
  <c r="B38" i="9"/>
  <c r="C37" i="9"/>
  <c r="B37" i="9"/>
  <c r="C36" i="9"/>
  <c r="E36" i="9" s="1"/>
  <c r="B36" i="9"/>
  <c r="D36" i="9" s="1"/>
  <c r="C35" i="9"/>
  <c r="B35" i="9"/>
  <c r="C34" i="9"/>
  <c r="E34" i="9" s="1"/>
  <c r="B34" i="9"/>
  <c r="C33" i="9"/>
  <c r="B33" i="9"/>
  <c r="C32" i="9"/>
  <c r="E32" i="9" s="1"/>
  <c r="B32" i="9"/>
  <c r="D32" i="9" s="1"/>
  <c r="C31" i="9"/>
  <c r="B31" i="9"/>
  <c r="C30" i="9"/>
  <c r="E30" i="9" s="1"/>
  <c r="B30" i="9"/>
  <c r="C29" i="9"/>
  <c r="B29" i="9"/>
  <c r="C28" i="9"/>
  <c r="E28" i="9" s="1"/>
  <c r="B28" i="9"/>
  <c r="D28" i="9" s="1"/>
  <c r="C27" i="9"/>
  <c r="B27" i="9"/>
  <c r="C26" i="9"/>
  <c r="E26" i="9" s="1"/>
  <c r="B26" i="9"/>
  <c r="C25" i="9"/>
  <c r="B25" i="9"/>
  <c r="C24" i="9"/>
  <c r="E24" i="9" s="1"/>
  <c r="B24" i="9"/>
  <c r="D24" i="9" s="1"/>
  <c r="C23" i="9"/>
  <c r="B23" i="9"/>
  <c r="D23" i="9" s="1"/>
  <c r="C22" i="9"/>
  <c r="B22" i="9"/>
  <c r="C21" i="9"/>
  <c r="B21" i="9"/>
  <c r="D22" i="9" s="1"/>
  <c r="C20" i="9"/>
  <c r="B20" i="9"/>
  <c r="C19" i="9"/>
  <c r="E19" i="9" s="1"/>
  <c r="B19" i="9"/>
  <c r="D19" i="9" s="1"/>
  <c r="C18" i="9"/>
  <c r="B18" i="9"/>
  <c r="C17" i="9"/>
  <c r="B17" i="9"/>
  <c r="C16" i="9"/>
  <c r="E16" i="9" s="1"/>
  <c r="B16" i="9"/>
  <c r="C15" i="9"/>
  <c r="B15" i="9"/>
  <c r="C14" i="9"/>
  <c r="B14" i="9"/>
  <c r="C13" i="9"/>
  <c r="E13" i="9" s="1"/>
  <c r="B13" i="9"/>
  <c r="D13" i="9" s="1"/>
  <c r="L12" i="9"/>
  <c r="C12" i="9"/>
  <c r="B12" i="9"/>
  <c r="L11" i="9"/>
  <c r="C11" i="9"/>
  <c r="E11" i="9" s="1"/>
  <c r="B11" i="9"/>
  <c r="D12" i="9" s="1"/>
  <c r="L10" i="9"/>
  <c r="C10" i="9"/>
  <c r="B10" i="9"/>
  <c r="L9" i="9"/>
  <c r="C9" i="9"/>
  <c r="B9" i="9"/>
  <c r="D9" i="9" s="1"/>
  <c r="L8" i="9"/>
  <c r="C8" i="9"/>
  <c r="B8" i="9"/>
  <c r="L7" i="9"/>
  <c r="C7" i="9"/>
  <c r="E7" i="9" s="1"/>
  <c r="B7" i="9"/>
  <c r="D7" i="9" s="1"/>
  <c r="L6" i="9"/>
  <c r="C6" i="9"/>
  <c r="B6" i="9"/>
  <c r="D6" i="9" s="1"/>
  <c r="L5" i="9"/>
  <c r="C5" i="9"/>
  <c r="B5" i="9"/>
  <c r="L4" i="9"/>
  <c r="E4" i="9"/>
  <c r="D4" i="9"/>
  <c r="C4" i="9"/>
  <c r="B4" i="9"/>
  <c r="L3" i="9"/>
  <c r="C3" i="9"/>
  <c r="B3" i="9"/>
  <c r="C2" i="9"/>
  <c r="E3" i="9" s="1"/>
  <c r="B2" i="9"/>
  <c r="B10" i="13" l="1"/>
  <c r="D9" i="13"/>
  <c r="A39" i="13"/>
  <c r="J9" i="13"/>
  <c r="L8" i="13"/>
  <c r="O8" i="13"/>
  <c r="M9" i="13"/>
  <c r="Y23" i="3"/>
  <c r="Z22" i="3"/>
  <c r="AC22" i="3" s="1"/>
  <c r="F8" i="3"/>
  <c r="H7" i="3"/>
  <c r="I9" i="3"/>
  <c r="K8" i="3"/>
  <c r="D3" i="9"/>
  <c r="E17" i="9"/>
  <c r="E8" i="9"/>
  <c r="E12" i="9"/>
  <c r="D16" i="9"/>
  <c r="D8" i="9"/>
  <c r="D5" i="9"/>
  <c r="E9" i="9"/>
  <c r="D11" i="9"/>
  <c r="D18" i="9"/>
  <c r="E5" i="9"/>
  <c r="E14" i="9"/>
  <c r="E22" i="9"/>
  <c r="D26" i="9"/>
  <c r="D30" i="9"/>
  <c r="D34" i="9"/>
  <c r="D38" i="9"/>
  <c r="D42" i="9"/>
  <c r="D46" i="9"/>
  <c r="D50" i="9"/>
  <c r="D54" i="9"/>
  <c r="D58" i="9"/>
  <c r="D62" i="9"/>
  <c r="D66" i="9"/>
  <c r="D70" i="9"/>
  <c r="D74" i="9"/>
  <c r="D78" i="9"/>
  <c r="D82" i="9"/>
  <c r="D86" i="9"/>
  <c r="D90" i="9"/>
  <c r="D94" i="9"/>
  <c r="D98" i="9"/>
  <c r="D27" i="9"/>
  <c r="D31" i="9"/>
  <c r="D35" i="9"/>
  <c r="D39" i="9"/>
  <c r="D43" i="9"/>
  <c r="D47" i="9"/>
  <c r="D51" i="9"/>
  <c r="D55" i="9"/>
  <c r="D59" i="9"/>
  <c r="D63" i="9"/>
  <c r="D67" i="9"/>
  <c r="D71" i="9"/>
  <c r="D75" i="9"/>
  <c r="D79" i="9"/>
  <c r="D83" i="9"/>
  <c r="D87" i="9"/>
  <c r="D91" i="9"/>
  <c r="D95" i="9"/>
  <c r="D99" i="9"/>
  <c r="D10" i="9"/>
  <c r="D17" i="9"/>
  <c r="E20" i="9"/>
  <c r="E23" i="9"/>
  <c r="E27" i="9"/>
  <c r="E31" i="9"/>
  <c r="E35" i="9"/>
  <c r="E39" i="9"/>
  <c r="E43" i="9"/>
  <c r="E47" i="9"/>
  <c r="E51" i="9"/>
  <c r="E55" i="9"/>
  <c r="E59" i="9"/>
  <c r="E63" i="9"/>
  <c r="E67" i="9"/>
  <c r="E71" i="9"/>
  <c r="E75" i="9"/>
  <c r="E79" i="9"/>
  <c r="E83" i="9"/>
  <c r="E87" i="9"/>
  <c r="E91" i="9"/>
  <c r="E95" i="9"/>
  <c r="E99" i="9"/>
  <c r="D20" i="9"/>
  <c r="E6" i="9"/>
  <c r="E10" i="9"/>
  <c r="D14" i="9"/>
  <c r="D15" i="9"/>
  <c r="E18" i="9"/>
  <c r="E21" i="9"/>
  <c r="D25" i="9"/>
  <c r="D29" i="9"/>
  <c r="D33" i="9"/>
  <c r="D37" i="9"/>
  <c r="D41" i="9"/>
  <c r="D45" i="9"/>
  <c r="D49" i="9"/>
  <c r="D53" i="9"/>
  <c r="D57" i="9"/>
  <c r="D61" i="9"/>
  <c r="D65" i="9"/>
  <c r="D69" i="9"/>
  <c r="D73" i="9"/>
  <c r="D77" i="9"/>
  <c r="D81" i="9"/>
  <c r="D85" i="9"/>
  <c r="D89" i="9"/>
  <c r="D93" i="9"/>
  <c r="D97" i="9"/>
  <c r="D101" i="9"/>
  <c r="D21" i="9"/>
  <c r="E15" i="9"/>
  <c r="E25" i="9"/>
  <c r="E29" i="9"/>
  <c r="E33" i="9"/>
  <c r="E37" i="9"/>
  <c r="E41" i="9"/>
  <c r="E45" i="9"/>
  <c r="E49" i="9"/>
  <c r="E53" i="9"/>
  <c r="E57" i="9"/>
  <c r="E61" i="9"/>
  <c r="E65" i="9"/>
  <c r="E69" i="9"/>
  <c r="E73" i="9"/>
  <c r="E77" i="9"/>
  <c r="E81" i="9"/>
  <c r="E85" i="9"/>
  <c r="E89" i="9"/>
  <c r="E93" i="9"/>
  <c r="E97" i="9"/>
  <c r="E101" i="9"/>
  <c r="A40" i="13" l="1"/>
  <c r="Z8" i="13"/>
  <c r="AD7" i="13"/>
  <c r="J10" i="13"/>
  <c r="L9" i="13"/>
  <c r="B11" i="13"/>
  <c r="D10" i="13"/>
  <c r="M10" i="13"/>
  <c r="O9" i="13"/>
  <c r="Y24" i="3"/>
  <c r="Z23" i="3"/>
  <c r="AC23" i="3" s="1"/>
  <c r="I10" i="3"/>
  <c r="K9" i="3"/>
  <c r="H8" i="3"/>
  <c r="F9" i="3"/>
  <c r="B12" i="13" l="1"/>
  <c r="D11" i="13"/>
  <c r="L10" i="13"/>
  <c r="J11" i="13"/>
  <c r="AB8" i="13"/>
  <c r="AH7" i="13" s="1"/>
  <c r="R26" i="13" s="1"/>
  <c r="AB7" i="13"/>
  <c r="Z7" i="13"/>
  <c r="AA7" i="13" s="1"/>
  <c r="AA8" i="13"/>
  <c r="AG7" i="13" s="1"/>
  <c r="R29" i="13" s="1"/>
  <c r="Y7" i="13"/>
  <c r="AC7" i="13"/>
  <c r="O10" i="13"/>
  <c r="M11" i="13"/>
  <c r="F10" i="3"/>
  <c r="H9" i="3"/>
  <c r="I11" i="3"/>
  <c r="K10" i="3"/>
  <c r="Z24" i="3"/>
  <c r="AC24" i="3" s="1"/>
  <c r="Y25" i="3"/>
  <c r="D12" i="13" l="1"/>
  <c r="B13" i="13"/>
  <c r="M12" i="13"/>
  <c r="O11" i="13"/>
  <c r="AF7" i="13"/>
  <c r="R25" i="13" s="1"/>
  <c r="J12" i="13"/>
  <c r="L11" i="13"/>
  <c r="Y26" i="3"/>
  <c r="Z25" i="3"/>
  <c r="AC25" i="3" s="1"/>
  <c r="K11" i="3"/>
  <c r="I12" i="3"/>
  <c r="F11" i="3"/>
  <c r="H10" i="3"/>
  <c r="J13" i="13" l="1"/>
  <c r="L12" i="13"/>
  <c r="O12" i="13"/>
  <c r="M13" i="13"/>
  <c r="B14" i="13"/>
  <c r="D13" i="13"/>
  <c r="F12" i="3"/>
  <c r="H11" i="3"/>
  <c r="I13" i="3"/>
  <c r="K12" i="3"/>
  <c r="Y27" i="3"/>
  <c r="Z26" i="3"/>
  <c r="AC26" i="3" s="1"/>
  <c r="B15" i="13" l="1"/>
  <c r="D14" i="13"/>
  <c r="M14" i="13"/>
  <c r="O13" i="13"/>
  <c r="J14" i="13"/>
  <c r="L13" i="13"/>
  <c r="F13" i="3"/>
  <c r="H12" i="3"/>
  <c r="Y28" i="3"/>
  <c r="Z27" i="3"/>
  <c r="AC27" i="3" s="1"/>
  <c r="I14" i="3"/>
  <c r="K13" i="3"/>
  <c r="AB17" i="3"/>
  <c r="AE17" i="3" s="1"/>
  <c r="L14" i="13" l="1"/>
  <c r="J15" i="13"/>
  <c r="O14" i="13"/>
  <c r="M15" i="13"/>
  <c r="B16" i="13"/>
  <c r="D15" i="13"/>
  <c r="I15" i="3"/>
  <c r="K14" i="3"/>
  <c r="Y29" i="3"/>
  <c r="Z28" i="3"/>
  <c r="AC28" i="3" s="1"/>
  <c r="F14" i="3"/>
  <c r="H13" i="3"/>
  <c r="AA17" i="3"/>
  <c r="AD17" i="3" s="1"/>
  <c r="B17" i="13" l="1"/>
  <c r="D16" i="13"/>
  <c r="O15" i="13"/>
  <c r="M16" i="13"/>
  <c r="J16" i="13"/>
  <c r="L15" i="13"/>
  <c r="Y30" i="3"/>
  <c r="Z29" i="3"/>
  <c r="AC29" i="3" s="1"/>
  <c r="H14" i="3"/>
  <c r="F15" i="3"/>
  <c r="K15" i="3"/>
  <c r="I16" i="3"/>
  <c r="L16" i="13" l="1"/>
  <c r="J17" i="13"/>
  <c r="D17" i="13"/>
  <c r="B18" i="13"/>
  <c r="M17" i="13"/>
  <c r="O16" i="13"/>
  <c r="H15" i="3"/>
  <c r="F16" i="3"/>
  <c r="K16" i="3"/>
  <c r="I17" i="3"/>
  <c r="Y31" i="3"/>
  <c r="Z30" i="3"/>
  <c r="AC30" i="3" s="1"/>
  <c r="O17" i="13" l="1"/>
  <c r="M18" i="13"/>
  <c r="B19" i="13"/>
  <c r="D18" i="13"/>
  <c r="L17" i="13"/>
  <c r="J18" i="13"/>
  <c r="Y32" i="3"/>
  <c r="Z31" i="3"/>
  <c r="AC31" i="3" s="1"/>
  <c r="K17" i="3"/>
  <c r="I18" i="3"/>
  <c r="F17" i="3"/>
  <c r="H16" i="3"/>
  <c r="L18" i="13" l="1"/>
  <c r="J19" i="13"/>
  <c r="B20" i="13"/>
  <c r="D19" i="13"/>
  <c r="M19" i="13"/>
  <c r="O18" i="13"/>
  <c r="I19" i="3"/>
  <c r="K18" i="3"/>
  <c r="F18" i="3"/>
  <c r="H17" i="3"/>
  <c r="Z32" i="3"/>
  <c r="AC32" i="3" s="1"/>
  <c r="Y33" i="3"/>
  <c r="M20" i="13" l="1"/>
  <c r="O19" i="13"/>
  <c r="D20" i="13"/>
  <c r="B21" i="13"/>
  <c r="J20" i="13"/>
  <c r="L19" i="13"/>
  <c r="Y34" i="3"/>
  <c r="Z33" i="3"/>
  <c r="AC33" i="3" s="1"/>
  <c r="F19" i="3"/>
  <c r="H18" i="3"/>
  <c r="I20" i="3"/>
  <c r="K19" i="3"/>
  <c r="O20" i="13" l="1"/>
  <c r="M21" i="13"/>
  <c r="J21" i="13"/>
  <c r="L20" i="13"/>
  <c r="B22" i="13"/>
  <c r="D21" i="13"/>
  <c r="K20" i="3"/>
  <c r="I21" i="3"/>
  <c r="H19" i="3"/>
  <c r="F20" i="3"/>
  <c r="Y35" i="3"/>
  <c r="Z34" i="3"/>
  <c r="AC34" i="3" s="1"/>
  <c r="B23" i="13" l="1"/>
  <c r="D22" i="13"/>
  <c r="L21" i="13"/>
  <c r="J22" i="13"/>
  <c r="M22" i="13"/>
  <c r="O21" i="13"/>
  <c r="Y36" i="3"/>
  <c r="Z35" i="3"/>
  <c r="AC35" i="3" s="1"/>
  <c r="I22" i="3"/>
  <c r="K21" i="3"/>
  <c r="F21" i="3"/>
  <c r="H20" i="3"/>
  <c r="M23" i="13" l="1"/>
  <c r="O22" i="13"/>
  <c r="L22" i="13"/>
  <c r="J23" i="13"/>
  <c r="D23" i="13"/>
  <c r="B24" i="13"/>
  <c r="H21" i="3"/>
  <c r="F22" i="3"/>
  <c r="I23" i="3"/>
  <c r="K22" i="3"/>
  <c r="Y37" i="3"/>
  <c r="Z36" i="3"/>
  <c r="AC36" i="3" s="1"/>
  <c r="J24" i="13" l="1"/>
  <c r="L23" i="13"/>
  <c r="B25" i="13"/>
  <c r="D24" i="13"/>
  <c r="O23" i="13"/>
  <c r="M24" i="13"/>
  <c r="F23" i="3"/>
  <c r="H22" i="3"/>
  <c r="Y38" i="3"/>
  <c r="Z37" i="3"/>
  <c r="AC37" i="3" s="1"/>
  <c r="K23" i="3"/>
  <c r="I24" i="3"/>
  <c r="M25" i="13" l="1"/>
  <c r="O24" i="13"/>
  <c r="B26" i="13"/>
  <c r="D25" i="13"/>
  <c r="L24" i="13"/>
  <c r="J25" i="13"/>
  <c r="I25" i="3"/>
  <c r="K24" i="3"/>
  <c r="Y39" i="3"/>
  <c r="Z38" i="3"/>
  <c r="AC38" i="3" s="1"/>
  <c r="F24" i="3"/>
  <c r="H23" i="3"/>
  <c r="J26" i="13" l="1"/>
  <c r="L25" i="13"/>
  <c r="D26" i="13"/>
  <c r="B27" i="13"/>
  <c r="M26" i="13"/>
  <c r="O25" i="13"/>
  <c r="I26" i="3"/>
  <c r="K25" i="3"/>
  <c r="AB18" i="3"/>
  <c r="AE18" i="3" s="1"/>
  <c r="F25" i="3"/>
  <c r="H24" i="3"/>
  <c r="Y40" i="3"/>
  <c r="Z39" i="3"/>
  <c r="AC39" i="3" s="1"/>
  <c r="O26" i="13" l="1"/>
  <c r="M27" i="13"/>
  <c r="B28" i="13"/>
  <c r="D27" i="13"/>
  <c r="J27" i="13"/>
  <c r="L26" i="13"/>
  <c r="Z40" i="3"/>
  <c r="AC40" i="3" s="1"/>
  <c r="Y41" i="3"/>
  <c r="H25" i="3"/>
  <c r="F26" i="3"/>
  <c r="AA18" i="3"/>
  <c r="AD18" i="3" s="1"/>
  <c r="I27" i="3"/>
  <c r="K26" i="3"/>
  <c r="L27" i="13" l="1"/>
  <c r="J28" i="13"/>
  <c r="D28" i="13"/>
  <c r="B29" i="13"/>
  <c r="M28" i="13"/>
  <c r="O27" i="13"/>
  <c r="F27" i="3"/>
  <c r="H26" i="3"/>
  <c r="K27" i="3"/>
  <c r="I28" i="3"/>
  <c r="Z41" i="3"/>
  <c r="AC41" i="3" s="1"/>
  <c r="M29" i="13" l="1"/>
  <c r="C28" i="15" s="1"/>
  <c r="O28" i="13"/>
  <c r="D29" i="13"/>
  <c r="B30" i="13"/>
  <c r="J29" i="13"/>
  <c r="L28" i="13"/>
  <c r="I29" i="3"/>
  <c r="K28" i="3"/>
  <c r="F28" i="3"/>
  <c r="H27" i="3"/>
  <c r="B31" i="13" l="1"/>
  <c r="D30" i="13"/>
  <c r="L29" i="13"/>
  <c r="J30" i="13"/>
  <c r="O29" i="13"/>
  <c r="M30" i="13"/>
  <c r="C29" i="15" s="1"/>
  <c r="F29" i="3"/>
  <c r="H28" i="3"/>
  <c r="I30" i="3"/>
  <c r="K29" i="3"/>
  <c r="L30" i="13" l="1"/>
  <c r="J31" i="13"/>
  <c r="M31" i="13"/>
  <c r="O30" i="13"/>
  <c r="B32" i="13"/>
  <c r="D31" i="13"/>
  <c r="K30" i="3"/>
  <c r="I31" i="3"/>
  <c r="F30" i="3"/>
  <c r="H29" i="3"/>
  <c r="C30" i="15"/>
  <c r="B28" i="15"/>
  <c r="D32" i="13" l="1"/>
  <c r="B33" i="13"/>
  <c r="M32" i="13"/>
  <c r="O31" i="13"/>
  <c r="B31" i="15"/>
  <c r="J32" i="13"/>
  <c r="L31" i="13"/>
  <c r="H30" i="3"/>
  <c r="F31" i="3"/>
  <c r="I32" i="3"/>
  <c r="K31" i="3"/>
  <c r="B32" i="15"/>
  <c r="C31" i="15"/>
  <c r="B29" i="15"/>
  <c r="O32" i="13" l="1"/>
  <c r="M33" i="13"/>
  <c r="J33" i="13"/>
  <c r="L32" i="13"/>
  <c r="B34" i="13"/>
  <c r="D33" i="13"/>
  <c r="I33" i="3"/>
  <c r="K32" i="3"/>
  <c r="F32" i="3"/>
  <c r="H31" i="3"/>
  <c r="C32" i="15"/>
  <c r="B30" i="15"/>
  <c r="B35" i="13" l="1"/>
  <c r="D34" i="13"/>
  <c r="B33" i="15"/>
  <c r="L33" i="13"/>
  <c r="J34" i="13"/>
  <c r="O33" i="13"/>
  <c r="M34" i="13"/>
  <c r="F33" i="3"/>
  <c r="H32" i="3"/>
  <c r="I34" i="3"/>
  <c r="K33" i="3"/>
  <c r="B36" i="13" l="1"/>
  <c r="D35" i="13"/>
  <c r="B34" i="15"/>
  <c r="M35" i="13"/>
  <c r="O34" i="13"/>
  <c r="C33" i="15"/>
  <c r="L34" i="13"/>
  <c r="J35" i="13"/>
  <c r="I35" i="3"/>
  <c r="K34" i="3"/>
  <c r="H33" i="3"/>
  <c r="F34" i="3"/>
  <c r="J36" i="13" l="1"/>
  <c r="L35" i="13"/>
  <c r="M36" i="13"/>
  <c r="O35" i="13"/>
  <c r="C34" i="15"/>
  <c r="B35" i="15"/>
  <c r="B37" i="13"/>
  <c r="D36" i="13"/>
  <c r="F35" i="3"/>
  <c r="H34" i="3"/>
  <c r="K35" i="3"/>
  <c r="I36" i="3"/>
  <c r="B38" i="13" l="1"/>
  <c r="B36" i="15"/>
  <c r="D37" i="13"/>
  <c r="J37" i="13"/>
  <c r="L36" i="13"/>
  <c r="O36" i="13"/>
  <c r="C35" i="15"/>
  <c r="M37" i="13"/>
  <c r="I37" i="3"/>
  <c r="K36" i="3"/>
  <c r="F36" i="3"/>
  <c r="H35" i="3"/>
  <c r="B1" i="18"/>
  <c r="C3" i="18"/>
  <c r="C4" i="18"/>
  <c r="C5" i="18"/>
  <c r="C6" i="18"/>
  <c r="C7" i="18"/>
  <c r="C8" i="18"/>
  <c r="C9" i="18"/>
  <c r="C10" i="18"/>
  <c r="C11" i="18"/>
  <c r="C12" i="18"/>
  <c r="C13" i="18"/>
  <c r="C14" i="18"/>
  <c r="C15" i="18"/>
  <c r="C16" i="18"/>
  <c r="C17" i="18"/>
  <c r="C18" i="18"/>
  <c r="C19" i="18"/>
  <c r="C20" i="18"/>
  <c r="C21" i="18"/>
  <c r="C22" i="18"/>
  <c r="C23" i="18"/>
  <c r="C24" i="18"/>
  <c r="C25" i="18"/>
  <c r="C26" i="18"/>
  <c r="C27" i="18"/>
  <c r="C28" i="18"/>
  <c r="C29" i="18"/>
  <c r="C30" i="18"/>
  <c r="C31" i="18"/>
  <c r="C32" i="18"/>
  <c r="C33" i="18"/>
  <c r="C34" i="18"/>
  <c r="C35" i="18"/>
  <c r="C36" i="18"/>
  <c r="C37" i="18"/>
  <c r="C38" i="18"/>
  <c r="C39" i="18"/>
  <c r="C40" i="18"/>
  <c r="C41" i="18"/>
  <c r="C42" i="18"/>
  <c r="C43" i="18"/>
  <c r="C44" i="18"/>
  <c r="C45" i="18"/>
  <c r="C46" i="18"/>
  <c r="C47" i="18"/>
  <c r="C48" i="18"/>
  <c r="C49" i="18"/>
  <c r="C50" i="18"/>
  <c r="C51" i="18"/>
  <c r="C52" i="18"/>
  <c r="C53" i="18"/>
  <c r="C54" i="18"/>
  <c r="C55" i="18"/>
  <c r="C56" i="18"/>
  <c r="C57" i="18"/>
  <c r="C58" i="18"/>
  <c r="C59" i="18"/>
  <c r="C60" i="18"/>
  <c r="C61" i="18"/>
  <c r="C62" i="18"/>
  <c r="C63" i="18"/>
  <c r="C64" i="18"/>
  <c r="C65" i="18"/>
  <c r="C66" i="18"/>
  <c r="C67" i="18"/>
  <c r="C68" i="18"/>
  <c r="C69" i="18"/>
  <c r="C70" i="18"/>
  <c r="C71" i="18"/>
  <c r="C72" i="18"/>
  <c r="C73" i="18"/>
  <c r="C74" i="18"/>
  <c r="C75" i="18"/>
  <c r="C76" i="18"/>
  <c r="C77" i="18"/>
  <c r="C78" i="18"/>
  <c r="C79" i="18"/>
  <c r="C80" i="18"/>
  <c r="C81" i="18"/>
  <c r="C82" i="18"/>
  <c r="C83" i="18"/>
  <c r="C84" i="18"/>
  <c r="C85" i="18"/>
  <c r="C86" i="18"/>
  <c r="C87" i="18"/>
  <c r="C88" i="18"/>
  <c r="C89" i="18"/>
  <c r="C90" i="18"/>
  <c r="C91" i="18"/>
  <c r="C92" i="18"/>
  <c r="C93" i="18"/>
  <c r="C94" i="18"/>
  <c r="C95" i="18"/>
  <c r="C96" i="18"/>
  <c r="C97" i="18"/>
  <c r="C98" i="18"/>
  <c r="C99" i="18"/>
  <c r="C100" i="18"/>
  <c r="C101" i="18"/>
  <c r="C102" i="18"/>
  <c r="C103" i="18"/>
  <c r="C104" i="18"/>
  <c r="C105" i="18"/>
  <c r="C106" i="18"/>
  <c r="C107" i="18"/>
  <c r="C108" i="18"/>
  <c r="C109" i="18"/>
  <c r="C110" i="18"/>
  <c r="C111" i="18"/>
  <c r="C112" i="18"/>
  <c r="C113" i="18"/>
  <c r="C114" i="18"/>
  <c r="C115" i="18"/>
  <c r="C116" i="18"/>
  <c r="C117" i="18"/>
  <c r="C118" i="18"/>
  <c r="C119" i="18"/>
  <c r="C120" i="18"/>
  <c r="C121" i="18"/>
  <c r="C122" i="18"/>
  <c r="C123" i="18"/>
  <c r="C124" i="18"/>
  <c r="C125" i="18"/>
  <c r="C126" i="18"/>
  <c r="C127" i="18"/>
  <c r="C128" i="18"/>
  <c r="C129" i="18"/>
  <c r="C130" i="18"/>
  <c r="C131" i="18"/>
  <c r="C132" i="18"/>
  <c r="C133" i="18"/>
  <c r="C134" i="18"/>
  <c r="C135" i="18"/>
  <c r="C136" i="18"/>
  <c r="C137" i="18"/>
  <c r="C138" i="18"/>
  <c r="C139" i="18"/>
  <c r="C140" i="18"/>
  <c r="C141" i="18"/>
  <c r="C142" i="18"/>
  <c r="C143" i="18"/>
  <c r="C144" i="18"/>
  <c r="C145" i="18"/>
  <c r="C146" i="18"/>
  <c r="C147" i="18"/>
  <c r="C148" i="18"/>
  <c r="C149" i="18"/>
  <c r="C150" i="18"/>
  <c r="C151" i="18"/>
  <c r="C152" i="18"/>
  <c r="C153" i="18"/>
  <c r="C154" i="18"/>
  <c r="C155" i="18"/>
  <c r="C156" i="18"/>
  <c r="C157" i="18"/>
  <c r="C158" i="18"/>
  <c r="C159" i="18"/>
  <c r="C160" i="18"/>
  <c r="C161" i="18"/>
  <c r="C162" i="18"/>
  <c r="C163" i="18"/>
  <c r="C164" i="18"/>
  <c r="C165" i="18"/>
  <c r="C166" i="18"/>
  <c r="C167" i="18"/>
  <c r="C168" i="18"/>
  <c r="C169" i="18"/>
  <c r="C170" i="18"/>
  <c r="C171" i="18"/>
  <c r="C172" i="18"/>
  <c r="C173" i="18"/>
  <c r="C174" i="18"/>
  <c r="C175" i="18"/>
  <c r="C176" i="18"/>
  <c r="C177" i="18"/>
  <c r="C178" i="18"/>
  <c r="C179" i="18"/>
  <c r="C180" i="18"/>
  <c r="C181" i="18"/>
  <c r="C182" i="18"/>
  <c r="C183" i="18"/>
  <c r="C184" i="18"/>
  <c r="C185" i="18"/>
  <c r="C186" i="18"/>
  <c r="C187" i="18"/>
  <c r="C188" i="18"/>
  <c r="C189" i="18"/>
  <c r="C190" i="18"/>
  <c r="C191" i="18"/>
  <c r="C192" i="18"/>
  <c r="C193" i="18"/>
  <c r="C194" i="18"/>
  <c r="C195" i="18"/>
  <c r="C196" i="18"/>
  <c r="C197" i="18"/>
  <c r="C198" i="18"/>
  <c r="C199" i="18"/>
  <c r="C200" i="18"/>
  <c r="C201" i="18"/>
  <c r="C202" i="18"/>
  <c r="C203" i="18"/>
  <c r="C204" i="18"/>
  <c r="C205" i="18"/>
  <c r="C206" i="18"/>
  <c r="C207" i="18"/>
  <c r="C208" i="18"/>
  <c r="C209" i="18"/>
  <c r="C210" i="18"/>
  <c r="C211" i="18"/>
  <c r="C212" i="18"/>
  <c r="C213" i="18"/>
  <c r="C214" i="18"/>
  <c r="C215" i="18"/>
  <c r="C216" i="18"/>
  <c r="C217" i="18"/>
  <c r="C218" i="18"/>
  <c r="C219" i="18"/>
  <c r="C220" i="18"/>
  <c r="C221" i="18"/>
  <c r="C222" i="18"/>
  <c r="C223" i="18"/>
  <c r="C224" i="18"/>
  <c r="C225" i="18"/>
  <c r="C226" i="18"/>
  <c r="C227" i="18"/>
  <c r="C228" i="18"/>
  <c r="C229" i="18"/>
  <c r="C230" i="18"/>
  <c r="C231" i="18"/>
  <c r="C232" i="18"/>
  <c r="C233" i="18"/>
  <c r="C234" i="18"/>
  <c r="C235" i="18"/>
  <c r="C236" i="18"/>
  <c r="C237" i="18"/>
  <c r="C238" i="18"/>
  <c r="C239" i="18"/>
  <c r="C240" i="18"/>
  <c r="C241" i="18"/>
  <c r="C242" i="18"/>
  <c r="C243" i="18"/>
  <c r="C244" i="18"/>
  <c r="C245" i="18"/>
  <c r="C246" i="18"/>
  <c r="C247" i="18"/>
  <c r="C248" i="18"/>
  <c r="C249" i="18"/>
  <c r="C250" i="18"/>
  <c r="C251" i="18"/>
  <c r="C252" i="18"/>
  <c r="C253" i="18"/>
  <c r="C254" i="18"/>
  <c r="C255" i="18"/>
  <c r="C256" i="18"/>
  <c r="C257" i="18"/>
  <c r="C258" i="18"/>
  <c r="C259" i="18"/>
  <c r="C260" i="18"/>
  <c r="C261" i="18"/>
  <c r="C262" i="18"/>
  <c r="C263" i="18"/>
  <c r="C264" i="18"/>
  <c r="C265" i="18"/>
  <c r="C266" i="18"/>
  <c r="C267" i="18"/>
  <c r="C268" i="18"/>
  <c r="C269" i="18"/>
  <c r="C270" i="18"/>
  <c r="C271" i="18"/>
  <c r="C272" i="18"/>
  <c r="C273" i="18"/>
  <c r="C274" i="18"/>
  <c r="C275" i="18"/>
  <c r="C276" i="18"/>
  <c r="C277" i="18"/>
  <c r="C278" i="18"/>
  <c r="C279" i="18"/>
  <c r="C280" i="18"/>
  <c r="C281" i="18"/>
  <c r="C282" i="18"/>
  <c r="C283" i="18"/>
  <c r="C284" i="18"/>
  <c r="C285" i="18"/>
  <c r="C286" i="18"/>
  <c r="C287" i="18"/>
  <c r="C288" i="18"/>
  <c r="C289" i="18"/>
  <c r="C290" i="18"/>
  <c r="C291" i="18"/>
  <c r="C292" i="18"/>
  <c r="C293" i="18"/>
  <c r="C294" i="18"/>
  <c r="C295" i="18"/>
  <c r="C296" i="18"/>
  <c r="C297" i="18"/>
  <c r="C298" i="18"/>
  <c r="C299" i="18"/>
  <c r="C300" i="18"/>
  <c r="C301" i="18"/>
  <c r="C302" i="18"/>
  <c r="C303" i="18"/>
  <c r="C304" i="18"/>
  <c r="C305" i="18"/>
  <c r="C306" i="18"/>
  <c r="C307" i="18"/>
  <c r="C308" i="18"/>
  <c r="C309" i="18"/>
  <c r="C310" i="18"/>
  <c r="C311" i="18"/>
  <c r="C312" i="18"/>
  <c r="C313" i="18"/>
  <c r="C314" i="18"/>
  <c r="C315" i="18"/>
  <c r="C316" i="18"/>
  <c r="C317" i="18"/>
  <c r="C318" i="18"/>
  <c r="C319" i="18"/>
  <c r="C320" i="18"/>
  <c r="C321" i="18"/>
  <c r="C322" i="18"/>
  <c r="C323" i="18"/>
  <c r="C324" i="18"/>
  <c r="C325" i="18"/>
  <c r="C326" i="18"/>
  <c r="C327" i="18"/>
  <c r="C328" i="18"/>
  <c r="C329" i="18"/>
  <c r="C330" i="18"/>
  <c r="C331" i="18"/>
  <c r="C332" i="18"/>
  <c r="C333" i="18"/>
  <c r="C334" i="18"/>
  <c r="C335" i="18"/>
  <c r="C2" i="18"/>
  <c r="B3" i="18"/>
  <c r="B4" i="18"/>
  <c r="B5" i="18"/>
  <c r="B6" i="18"/>
  <c r="B7" i="18"/>
  <c r="B8" i="18"/>
  <c r="B9" i="18"/>
  <c r="B10" i="18"/>
  <c r="B11" i="18"/>
  <c r="B12" i="18"/>
  <c r="B13" i="18"/>
  <c r="B14" i="18"/>
  <c r="B15" i="18"/>
  <c r="B16" i="18"/>
  <c r="B17" i="18"/>
  <c r="B18" i="18"/>
  <c r="B19" i="18"/>
  <c r="B20" i="18"/>
  <c r="B21" i="18"/>
  <c r="B22" i="18"/>
  <c r="B23" i="18"/>
  <c r="B24" i="18"/>
  <c r="B25" i="18"/>
  <c r="B26" i="18"/>
  <c r="B27" i="18"/>
  <c r="B28" i="18"/>
  <c r="B29" i="18"/>
  <c r="B30" i="18"/>
  <c r="B31" i="18"/>
  <c r="B32" i="18"/>
  <c r="B33" i="18"/>
  <c r="B34" i="18"/>
  <c r="B35" i="18"/>
  <c r="B36" i="18"/>
  <c r="B37" i="18"/>
  <c r="B38" i="18"/>
  <c r="B39" i="18"/>
  <c r="B40" i="18"/>
  <c r="B41" i="18"/>
  <c r="B42" i="18"/>
  <c r="B43" i="18"/>
  <c r="B44" i="18"/>
  <c r="B45" i="18"/>
  <c r="B46" i="18"/>
  <c r="B47" i="18"/>
  <c r="B48" i="18"/>
  <c r="B49" i="18"/>
  <c r="B50" i="18"/>
  <c r="B51" i="18"/>
  <c r="B52" i="18"/>
  <c r="B53" i="18"/>
  <c r="B54" i="18"/>
  <c r="B55" i="18"/>
  <c r="B56" i="18"/>
  <c r="B57" i="18"/>
  <c r="B58" i="18"/>
  <c r="B59" i="18"/>
  <c r="B60" i="18"/>
  <c r="B61" i="18"/>
  <c r="B62" i="18"/>
  <c r="B63" i="18"/>
  <c r="B64" i="18"/>
  <c r="B65" i="18"/>
  <c r="B66" i="18"/>
  <c r="B67" i="18"/>
  <c r="B68" i="18"/>
  <c r="B69" i="18"/>
  <c r="B70" i="18"/>
  <c r="B71" i="18"/>
  <c r="B72" i="18"/>
  <c r="B73" i="18"/>
  <c r="B74" i="18"/>
  <c r="B75" i="18"/>
  <c r="B76" i="18"/>
  <c r="B77" i="18"/>
  <c r="B78" i="18"/>
  <c r="B79" i="18"/>
  <c r="B80" i="18"/>
  <c r="B81" i="18"/>
  <c r="B82" i="18"/>
  <c r="B83" i="18"/>
  <c r="B84" i="18"/>
  <c r="B85" i="18"/>
  <c r="B86" i="18"/>
  <c r="B87" i="18"/>
  <c r="B88" i="18"/>
  <c r="B89" i="18"/>
  <c r="B90" i="18"/>
  <c r="B91" i="18"/>
  <c r="B92" i="18"/>
  <c r="B93" i="18"/>
  <c r="B94" i="18"/>
  <c r="B95" i="18"/>
  <c r="B96" i="18"/>
  <c r="B97" i="18"/>
  <c r="B98" i="18"/>
  <c r="B99" i="18"/>
  <c r="B100" i="18"/>
  <c r="B101" i="18"/>
  <c r="B102" i="18"/>
  <c r="B103" i="18"/>
  <c r="B104" i="18"/>
  <c r="B105" i="18"/>
  <c r="B106" i="18"/>
  <c r="B107" i="18"/>
  <c r="B108" i="18"/>
  <c r="B109" i="18"/>
  <c r="B110" i="18"/>
  <c r="B111" i="18"/>
  <c r="B112" i="18"/>
  <c r="B113" i="18"/>
  <c r="B114" i="18"/>
  <c r="B115" i="18"/>
  <c r="B116" i="18"/>
  <c r="B117" i="18"/>
  <c r="B118" i="18"/>
  <c r="B119" i="18"/>
  <c r="B120" i="18"/>
  <c r="B121" i="18"/>
  <c r="B122" i="18"/>
  <c r="B123" i="18"/>
  <c r="B124" i="18"/>
  <c r="B125" i="18"/>
  <c r="B126" i="18"/>
  <c r="B127" i="18"/>
  <c r="B128" i="18"/>
  <c r="B129" i="18"/>
  <c r="B130" i="18"/>
  <c r="B131" i="18"/>
  <c r="B132" i="18"/>
  <c r="B133" i="18"/>
  <c r="B134" i="18"/>
  <c r="B135" i="18"/>
  <c r="B136" i="18"/>
  <c r="B137" i="18"/>
  <c r="B138" i="18"/>
  <c r="B139" i="18"/>
  <c r="B140" i="18"/>
  <c r="B141" i="18"/>
  <c r="B142" i="18"/>
  <c r="B143" i="18"/>
  <c r="B144" i="18"/>
  <c r="B145" i="18"/>
  <c r="B146" i="18"/>
  <c r="B147" i="18"/>
  <c r="B148" i="18"/>
  <c r="B149" i="18"/>
  <c r="B150" i="18"/>
  <c r="B151" i="18"/>
  <c r="B152" i="18"/>
  <c r="B153" i="18"/>
  <c r="B154" i="18"/>
  <c r="B155" i="18"/>
  <c r="B156" i="18"/>
  <c r="B157" i="18"/>
  <c r="B158" i="18"/>
  <c r="B159" i="18"/>
  <c r="B160" i="18"/>
  <c r="B161" i="18"/>
  <c r="B162" i="18"/>
  <c r="B163" i="18"/>
  <c r="B164" i="18"/>
  <c r="B165" i="18"/>
  <c r="B166" i="18"/>
  <c r="B167" i="18"/>
  <c r="B168" i="18"/>
  <c r="B169" i="18"/>
  <c r="B170" i="18"/>
  <c r="B171" i="18"/>
  <c r="B172" i="18"/>
  <c r="B173" i="18"/>
  <c r="B174" i="18"/>
  <c r="B175" i="18"/>
  <c r="B176" i="18"/>
  <c r="B177" i="18"/>
  <c r="B178" i="18"/>
  <c r="B179" i="18"/>
  <c r="B180" i="18"/>
  <c r="B181" i="18"/>
  <c r="B182" i="18"/>
  <c r="B183" i="18"/>
  <c r="B184" i="18"/>
  <c r="B185" i="18"/>
  <c r="B186" i="18"/>
  <c r="B187" i="18"/>
  <c r="B188" i="18"/>
  <c r="B189" i="18"/>
  <c r="B190" i="18"/>
  <c r="B191" i="18"/>
  <c r="B192" i="18"/>
  <c r="B193" i="18"/>
  <c r="B194" i="18"/>
  <c r="B195" i="18"/>
  <c r="B196" i="18"/>
  <c r="B197" i="18"/>
  <c r="B198" i="18"/>
  <c r="B199" i="18"/>
  <c r="B200" i="18"/>
  <c r="B201" i="18"/>
  <c r="B202" i="18"/>
  <c r="B203" i="18"/>
  <c r="B204" i="18"/>
  <c r="B205" i="18"/>
  <c r="B206" i="18"/>
  <c r="B207" i="18"/>
  <c r="B208" i="18"/>
  <c r="B209" i="18"/>
  <c r="B210" i="18"/>
  <c r="B211" i="18"/>
  <c r="B212" i="18"/>
  <c r="B213" i="18"/>
  <c r="B214" i="18"/>
  <c r="B215" i="18"/>
  <c r="B216" i="18"/>
  <c r="B217" i="18"/>
  <c r="B218" i="18"/>
  <c r="B219" i="18"/>
  <c r="B220" i="18"/>
  <c r="B221" i="18"/>
  <c r="B222" i="18"/>
  <c r="B223" i="18"/>
  <c r="B224" i="18"/>
  <c r="B225" i="18"/>
  <c r="B226" i="18"/>
  <c r="B227" i="18"/>
  <c r="B228" i="18"/>
  <c r="B229" i="18"/>
  <c r="B230" i="18"/>
  <c r="B231" i="18"/>
  <c r="B232" i="18"/>
  <c r="B233" i="18"/>
  <c r="B234" i="18"/>
  <c r="B235" i="18"/>
  <c r="B236" i="18"/>
  <c r="B237" i="18"/>
  <c r="B238" i="18"/>
  <c r="B239" i="18"/>
  <c r="B240" i="18"/>
  <c r="B241" i="18"/>
  <c r="B242" i="18"/>
  <c r="B243" i="18"/>
  <c r="B244" i="18"/>
  <c r="B245" i="18"/>
  <c r="B246" i="18"/>
  <c r="B247" i="18"/>
  <c r="B248" i="18"/>
  <c r="B249" i="18"/>
  <c r="B250" i="18"/>
  <c r="B251" i="18"/>
  <c r="B252" i="18"/>
  <c r="B253" i="18"/>
  <c r="B254" i="18"/>
  <c r="B255" i="18"/>
  <c r="B256" i="18"/>
  <c r="B257" i="18"/>
  <c r="B258" i="18"/>
  <c r="B259" i="18"/>
  <c r="B260" i="18"/>
  <c r="B261" i="18"/>
  <c r="B262" i="18"/>
  <c r="B263" i="18"/>
  <c r="B264" i="18"/>
  <c r="B265" i="18"/>
  <c r="B266" i="18"/>
  <c r="B267" i="18"/>
  <c r="B268" i="18"/>
  <c r="B269" i="18"/>
  <c r="B270" i="18"/>
  <c r="B271" i="18"/>
  <c r="B272" i="18"/>
  <c r="B273" i="18"/>
  <c r="B274" i="18"/>
  <c r="B275" i="18"/>
  <c r="B276" i="18"/>
  <c r="B277" i="18"/>
  <c r="B278" i="18"/>
  <c r="B279" i="18"/>
  <c r="B280" i="18"/>
  <c r="B281" i="18"/>
  <c r="B282" i="18"/>
  <c r="B283" i="18"/>
  <c r="B284" i="18"/>
  <c r="B285" i="18"/>
  <c r="B286" i="18"/>
  <c r="B287" i="18"/>
  <c r="B288" i="18"/>
  <c r="B289" i="18"/>
  <c r="B290" i="18"/>
  <c r="B291" i="18"/>
  <c r="B292" i="18"/>
  <c r="B293" i="18"/>
  <c r="B294" i="18"/>
  <c r="B295" i="18"/>
  <c r="B296" i="18"/>
  <c r="B297" i="18"/>
  <c r="B298" i="18"/>
  <c r="B299" i="18"/>
  <c r="B300" i="18"/>
  <c r="B301" i="18"/>
  <c r="B302" i="18"/>
  <c r="B303" i="18"/>
  <c r="B304" i="18"/>
  <c r="B305" i="18"/>
  <c r="B306" i="18"/>
  <c r="B307" i="18"/>
  <c r="B308" i="18"/>
  <c r="B309" i="18"/>
  <c r="B310" i="18"/>
  <c r="B311" i="18"/>
  <c r="B312" i="18"/>
  <c r="B313" i="18"/>
  <c r="B314" i="18"/>
  <c r="B315" i="18"/>
  <c r="B316" i="18"/>
  <c r="B317" i="18"/>
  <c r="B318" i="18"/>
  <c r="B319" i="18"/>
  <c r="B320" i="18"/>
  <c r="B321" i="18"/>
  <c r="B322" i="18"/>
  <c r="B323" i="18"/>
  <c r="B324" i="18"/>
  <c r="B325" i="18"/>
  <c r="B326" i="18"/>
  <c r="B327" i="18"/>
  <c r="B328" i="18"/>
  <c r="B329" i="18"/>
  <c r="B330" i="18"/>
  <c r="B331" i="18"/>
  <c r="B332" i="18"/>
  <c r="B333" i="18"/>
  <c r="B334" i="18"/>
  <c r="B335" i="18"/>
  <c r="B2" i="18"/>
  <c r="C1" i="18"/>
  <c r="A333" i="18"/>
  <c r="A334" i="18"/>
  <c r="A335" i="18"/>
  <c r="A327" i="18"/>
  <c r="A328" i="18"/>
  <c r="A329" i="18"/>
  <c r="A330" i="18"/>
  <c r="A331" i="18"/>
  <c r="A332" i="18"/>
  <c r="A312" i="18"/>
  <c r="A313" i="18"/>
  <c r="A314" i="18"/>
  <c r="A315" i="18"/>
  <c r="A316" i="18"/>
  <c r="A317" i="18"/>
  <c r="A318" i="18"/>
  <c r="A319" i="18"/>
  <c r="A320" i="18"/>
  <c r="A321" i="18"/>
  <c r="A322" i="18"/>
  <c r="A323" i="18"/>
  <c r="A324" i="18"/>
  <c r="A325" i="18"/>
  <c r="A326" i="18"/>
  <c r="A298" i="18"/>
  <c r="A299" i="18"/>
  <c r="A300" i="18"/>
  <c r="A301" i="18"/>
  <c r="A302" i="18"/>
  <c r="A303" i="18"/>
  <c r="A304" i="18"/>
  <c r="A305" i="18"/>
  <c r="A306" i="18"/>
  <c r="A307" i="18"/>
  <c r="A308" i="18"/>
  <c r="A309" i="18"/>
  <c r="A310" i="18"/>
  <c r="A311" i="18"/>
  <c r="A284" i="18"/>
  <c r="A285" i="18"/>
  <c r="A286" i="18"/>
  <c r="A287" i="18"/>
  <c r="A288" i="18"/>
  <c r="A289" i="18"/>
  <c r="A290" i="18"/>
  <c r="A291" i="18"/>
  <c r="A292" i="18"/>
  <c r="A293" i="18"/>
  <c r="A294" i="18"/>
  <c r="A295" i="18"/>
  <c r="A296" i="18"/>
  <c r="A297" i="18"/>
  <c r="A259" i="18"/>
  <c r="A260" i="18"/>
  <c r="A261" i="18"/>
  <c r="A262" i="18"/>
  <c r="A263" i="18"/>
  <c r="A264" i="18"/>
  <c r="A265" i="18"/>
  <c r="A266" i="18"/>
  <c r="A267" i="18"/>
  <c r="A268" i="18"/>
  <c r="A269" i="18"/>
  <c r="A270" i="18"/>
  <c r="A271" i="18"/>
  <c r="A272" i="18"/>
  <c r="A273" i="18"/>
  <c r="A274" i="18"/>
  <c r="A275" i="18"/>
  <c r="A276" i="18"/>
  <c r="A277" i="18"/>
  <c r="A278" i="18"/>
  <c r="A279" i="18"/>
  <c r="A280" i="18"/>
  <c r="A281" i="18"/>
  <c r="A282" i="18"/>
  <c r="A283" i="18"/>
  <c r="A225" i="18"/>
  <c r="A226" i="18"/>
  <c r="A227" i="18"/>
  <c r="A228" i="18"/>
  <c r="A229" i="18"/>
  <c r="A230" i="18"/>
  <c r="A231" i="18"/>
  <c r="A232" i="18"/>
  <c r="A233" i="18"/>
  <c r="A234" i="18"/>
  <c r="A235" i="18"/>
  <c r="A236" i="18"/>
  <c r="A237" i="18"/>
  <c r="A238" i="18"/>
  <c r="A239" i="18"/>
  <c r="A240" i="18"/>
  <c r="A241" i="18"/>
  <c r="A242" i="18"/>
  <c r="A243" i="18"/>
  <c r="A244" i="18"/>
  <c r="A245" i="18"/>
  <c r="A246" i="18"/>
  <c r="A247" i="18"/>
  <c r="A248" i="18"/>
  <c r="A249" i="18"/>
  <c r="A250" i="18"/>
  <c r="A251" i="18"/>
  <c r="A252" i="18"/>
  <c r="A253" i="18"/>
  <c r="A254" i="18"/>
  <c r="A255" i="18"/>
  <c r="A256" i="18"/>
  <c r="A257" i="18"/>
  <c r="A258" i="18"/>
  <c r="A173" i="18"/>
  <c r="A174" i="18"/>
  <c r="A175" i="18"/>
  <c r="A176" i="18"/>
  <c r="A177" i="18"/>
  <c r="A178" i="18"/>
  <c r="A179" i="18"/>
  <c r="A180" i="18"/>
  <c r="A181" i="18"/>
  <c r="A182" i="18"/>
  <c r="A183" i="18"/>
  <c r="A184" i="18"/>
  <c r="A185" i="18"/>
  <c r="A186" i="18"/>
  <c r="A187" i="18"/>
  <c r="A188" i="18"/>
  <c r="A189" i="18"/>
  <c r="A190" i="18"/>
  <c r="A191" i="18"/>
  <c r="A192" i="18"/>
  <c r="A193" i="18"/>
  <c r="A194" i="18"/>
  <c r="A195" i="18"/>
  <c r="A196" i="18"/>
  <c r="A197" i="18"/>
  <c r="A198" i="18"/>
  <c r="A199" i="18"/>
  <c r="A200" i="18"/>
  <c r="A201" i="18"/>
  <c r="A202" i="18"/>
  <c r="A203" i="18"/>
  <c r="A204" i="18"/>
  <c r="A205" i="18"/>
  <c r="A206" i="18"/>
  <c r="A207" i="18"/>
  <c r="A208" i="18"/>
  <c r="A209" i="18"/>
  <c r="A210" i="18"/>
  <c r="A211" i="18"/>
  <c r="A212" i="18"/>
  <c r="A213" i="18"/>
  <c r="A214" i="18"/>
  <c r="A215" i="18"/>
  <c r="A216" i="18"/>
  <c r="A217" i="18"/>
  <c r="A218" i="18"/>
  <c r="A219" i="18"/>
  <c r="A220" i="18"/>
  <c r="A221" i="18"/>
  <c r="A222" i="18"/>
  <c r="A223" i="18"/>
  <c r="A224" i="18"/>
  <c r="A127" i="18"/>
  <c r="A128" i="18"/>
  <c r="A129" i="18"/>
  <c r="A130" i="18"/>
  <c r="A131" i="18"/>
  <c r="A132" i="18"/>
  <c r="A133" i="18"/>
  <c r="A134" i="18"/>
  <c r="A135" i="18"/>
  <c r="A136" i="18"/>
  <c r="A137" i="18"/>
  <c r="A138" i="18"/>
  <c r="A139" i="18"/>
  <c r="A140" i="18"/>
  <c r="A141" i="18"/>
  <c r="A142" i="18"/>
  <c r="A143" i="18"/>
  <c r="A144" i="18"/>
  <c r="A145" i="18"/>
  <c r="A146" i="18"/>
  <c r="A147" i="18"/>
  <c r="A148" i="18"/>
  <c r="A149" i="18"/>
  <c r="A150" i="18"/>
  <c r="A151" i="18"/>
  <c r="A152" i="18"/>
  <c r="A153" i="18"/>
  <c r="A154" i="18"/>
  <c r="A155" i="18"/>
  <c r="A156" i="18"/>
  <c r="A157" i="18"/>
  <c r="A158" i="18"/>
  <c r="A159" i="18"/>
  <c r="A160" i="18"/>
  <c r="A161" i="18"/>
  <c r="A162" i="18"/>
  <c r="A163" i="18"/>
  <c r="A164" i="18"/>
  <c r="A165" i="18"/>
  <c r="A166" i="18"/>
  <c r="A167" i="18"/>
  <c r="A168" i="18"/>
  <c r="A169" i="18"/>
  <c r="A170" i="18"/>
  <c r="A171" i="18"/>
  <c r="A172" i="18"/>
  <c r="A3" i="18"/>
  <c r="A4" i="18"/>
  <c r="A5" i="18"/>
  <c r="A6" i="18"/>
  <c r="A7" i="18"/>
  <c r="A8" i="18"/>
  <c r="A9" i="18"/>
  <c r="A10" i="18"/>
  <c r="A11" i="18"/>
  <c r="A12" i="18"/>
  <c r="A13" i="18"/>
  <c r="A14" i="18"/>
  <c r="A15" i="18"/>
  <c r="A16" i="18"/>
  <c r="A17" i="18"/>
  <c r="A18" i="18"/>
  <c r="A19" i="18"/>
  <c r="A20" i="18"/>
  <c r="A21" i="18"/>
  <c r="A22" i="18"/>
  <c r="A23" i="18"/>
  <c r="A24" i="18"/>
  <c r="A25" i="18"/>
  <c r="A26" i="18"/>
  <c r="A27" i="18"/>
  <c r="A28" i="18"/>
  <c r="A29" i="18"/>
  <c r="A30" i="18"/>
  <c r="A31" i="18"/>
  <c r="A32" i="18"/>
  <c r="A33" i="18"/>
  <c r="A34" i="18"/>
  <c r="A35" i="18"/>
  <c r="A36" i="18"/>
  <c r="A37" i="18"/>
  <c r="A38" i="18"/>
  <c r="A39" i="18"/>
  <c r="A40" i="18"/>
  <c r="A41" i="18"/>
  <c r="A42" i="18"/>
  <c r="A43" i="18"/>
  <c r="A44" i="18"/>
  <c r="A45" i="18"/>
  <c r="A46" i="18"/>
  <c r="A47" i="18"/>
  <c r="A48" i="18"/>
  <c r="A49" i="18"/>
  <c r="A50" i="18"/>
  <c r="A51" i="18"/>
  <c r="A52" i="18"/>
  <c r="A53" i="18"/>
  <c r="A54" i="18"/>
  <c r="A55" i="18"/>
  <c r="A56" i="18"/>
  <c r="A57" i="18"/>
  <c r="A58" i="18"/>
  <c r="A59" i="18"/>
  <c r="A60" i="18"/>
  <c r="A61" i="18"/>
  <c r="A62" i="18"/>
  <c r="A63" i="18"/>
  <c r="A64" i="18"/>
  <c r="A65" i="18"/>
  <c r="A66" i="18"/>
  <c r="A67" i="18"/>
  <c r="A68" i="18"/>
  <c r="A69" i="18"/>
  <c r="A70" i="18"/>
  <c r="A71" i="18"/>
  <c r="A72" i="18"/>
  <c r="A73" i="18"/>
  <c r="A74" i="18"/>
  <c r="A75" i="18"/>
  <c r="A76" i="18"/>
  <c r="A77" i="18"/>
  <c r="A78" i="18"/>
  <c r="A79" i="18"/>
  <c r="A80" i="18"/>
  <c r="A81" i="18"/>
  <c r="A82" i="18"/>
  <c r="A83" i="18"/>
  <c r="A84" i="18"/>
  <c r="A85" i="18"/>
  <c r="A86" i="18"/>
  <c r="A87" i="18"/>
  <c r="A88" i="18"/>
  <c r="A89" i="18"/>
  <c r="A90" i="18"/>
  <c r="A91" i="18"/>
  <c r="A92" i="18"/>
  <c r="A93" i="18"/>
  <c r="A94" i="18"/>
  <c r="A95" i="18"/>
  <c r="A96" i="18"/>
  <c r="A97" i="18"/>
  <c r="A98" i="18"/>
  <c r="A99" i="18"/>
  <c r="A100" i="18"/>
  <c r="A101" i="18"/>
  <c r="A102" i="18"/>
  <c r="A103" i="18"/>
  <c r="A104" i="18"/>
  <c r="A105" i="18"/>
  <c r="A106" i="18"/>
  <c r="A107" i="18"/>
  <c r="A108" i="18"/>
  <c r="A109" i="18"/>
  <c r="A110" i="18"/>
  <c r="A111" i="18"/>
  <c r="A112" i="18"/>
  <c r="A113" i="18"/>
  <c r="A114" i="18"/>
  <c r="A115" i="18"/>
  <c r="A116" i="18"/>
  <c r="A117" i="18"/>
  <c r="A118" i="18"/>
  <c r="A119" i="18"/>
  <c r="A120" i="18"/>
  <c r="A121" i="18"/>
  <c r="A122" i="18"/>
  <c r="A123" i="18"/>
  <c r="A124" i="18"/>
  <c r="A125" i="18"/>
  <c r="A126" i="18"/>
  <c r="A2" i="18"/>
  <c r="O37" i="13" l="1"/>
  <c r="M38" i="13"/>
  <c r="C36" i="15"/>
  <c r="L37" i="13"/>
  <c r="J38" i="13"/>
  <c r="B39" i="13"/>
  <c r="D38" i="13"/>
  <c r="F37" i="3"/>
  <c r="H36" i="3"/>
  <c r="I38" i="3"/>
  <c r="K37" i="3"/>
  <c r="AB19" i="3"/>
  <c r="AE19" i="3" s="1"/>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2" i="17"/>
  <c r="B40" i="13" l="1"/>
  <c r="D39" i="13"/>
  <c r="L38" i="13"/>
  <c r="J39" i="13"/>
  <c r="M39" i="13"/>
  <c r="O38" i="13"/>
  <c r="F38" i="3"/>
  <c r="H37" i="3"/>
  <c r="AA19" i="3"/>
  <c r="AD19" i="3" s="1"/>
  <c r="K38" i="3"/>
  <c r="I39" i="3"/>
  <c r="B3" i="17"/>
  <c r="B4" i="17"/>
  <c r="B5" i="17"/>
  <c r="B6" i="17"/>
  <c r="B7" i="17"/>
  <c r="B8" i="17"/>
  <c r="B9" i="17"/>
  <c r="B10" i="17"/>
  <c r="B11" i="17"/>
  <c r="B12" i="17"/>
  <c r="B13" i="17"/>
  <c r="B14" i="17"/>
  <c r="B15" i="17"/>
  <c r="B16" i="17"/>
  <c r="B17" i="17"/>
  <c r="B18" i="17"/>
  <c r="B19" i="17"/>
  <c r="B20" i="17"/>
  <c r="B21" i="17"/>
  <c r="B22" i="17"/>
  <c r="B23" i="17"/>
  <c r="B24" i="17"/>
  <c r="B25" i="17"/>
  <c r="B26" i="17"/>
  <c r="B27" i="17"/>
  <c r="B28" i="17"/>
  <c r="B29" i="17"/>
  <c r="B30" i="17"/>
  <c r="B31" i="17"/>
  <c r="B32" i="17"/>
  <c r="B33" i="17"/>
  <c r="B34" i="17"/>
  <c r="B35" i="17"/>
  <c r="B36" i="17"/>
  <c r="B37" i="17"/>
  <c r="B38" i="17"/>
  <c r="B39" i="17"/>
  <c r="B40" i="17"/>
  <c r="B41" i="17"/>
  <c r="B42" i="17"/>
  <c r="B43" i="17"/>
  <c r="B44" i="17"/>
  <c r="B45" i="17"/>
  <c r="B46" i="17"/>
  <c r="B47" i="17"/>
  <c r="B48" i="17"/>
  <c r="B49" i="17"/>
  <c r="B50" i="17"/>
  <c r="B51" i="17"/>
  <c r="B52" i="17"/>
  <c r="B53" i="17"/>
  <c r="B54" i="17"/>
  <c r="B55" i="17"/>
  <c r="B56" i="17"/>
  <c r="B57" i="17"/>
  <c r="B58" i="17"/>
  <c r="B59" i="17"/>
  <c r="B60" i="17"/>
  <c r="B61" i="17"/>
  <c r="B62" i="17"/>
  <c r="B63" i="17"/>
  <c r="B64" i="17"/>
  <c r="B65" i="17"/>
  <c r="B66" i="17"/>
  <c r="B67" i="17"/>
  <c r="B68" i="17"/>
  <c r="B69" i="17"/>
  <c r="B70" i="17"/>
  <c r="B71" i="17"/>
  <c r="B72" i="17"/>
  <c r="B73" i="17"/>
  <c r="B74" i="17"/>
  <c r="B75" i="17"/>
  <c r="B76" i="17"/>
  <c r="B77" i="17"/>
  <c r="B78" i="17"/>
  <c r="B79" i="17"/>
  <c r="B80" i="17"/>
  <c r="B81" i="17"/>
  <c r="B82" i="17"/>
  <c r="B83" i="17"/>
  <c r="B84" i="17"/>
  <c r="B85" i="17"/>
  <c r="B86" i="17"/>
  <c r="B87" i="17"/>
  <c r="B88" i="17"/>
  <c r="B89" i="17"/>
  <c r="B90" i="17"/>
  <c r="B91" i="17"/>
  <c r="B92" i="17"/>
  <c r="B93" i="17"/>
  <c r="B94" i="17"/>
  <c r="B95" i="17"/>
  <c r="B96" i="17"/>
  <c r="B97" i="17"/>
  <c r="B98" i="17"/>
  <c r="B99" i="17"/>
  <c r="B100" i="17"/>
  <c r="B101" i="17"/>
  <c r="B102" i="17"/>
  <c r="B103" i="17"/>
  <c r="B104" i="17"/>
  <c r="B105" i="17"/>
  <c r="B106" i="17"/>
  <c r="B107" i="17"/>
  <c r="B108" i="17"/>
  <c r="B109" i="17"/>
  <c r="B110" i="17"/>
  <c r="B111" i="17"/>
  <c r="B112" i="17"/>
  <c r="B113" i="17"/>
  <c r="B114" i="17"/>
  <c r="B115" i="17"/>
  <c r="B116" i="17"/>
  <c r="B117" i="17"/>
  <c r="B118" i="17"/>
  <c r="B119" i="17"/>
  <c r="B120" i="17"/>
  <c r="B121" i="17"/>
  <c r="B122" i="17"/>
  <c r="B123" i="17"/>
  <c r="B124" i="17"/>
  <c r="B125" i="17"/>
  <c r="B126" i="17"/>
  <c r="B127" i="17"/>
  <c r="B128" i="17"/>
  <c r="B129" i="17"/>
  <c r="B130" i="17"/>
  <c r="B131" i="17"/>
  <c r="B132" i="17"/>
  <c r="B133" i="17"/>
  <c r="B134" i="17"/>
  <c r="B135" i="17"/>
  <c r="B136" i="17"/>
  <c r="B137" i="17"/>
  <c r="B138" i="17"/>
  <c r="B2" i="17"/>
  <c r="C3" i="17"/>
  <c r="C4" i="17"/>
  <c r="C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C55" i="17"/>
  <c r="C56" i="17"/>
  <c r="C57" i="17"/>
  <c r="C58" i="17"/>
  <c r="C59" i="17"/>
  <c r="C60" i="17"/>
  <c r="C61" i="17"/>
  <c r="C62" i="17"/>
  <c r="C63" i="17"/>
  <c r="C64" i="17"/>
  <c r="C65" i="17"/>
  <c r="C66" i="17"/>
  <c r="C67" i="17"/>
  <c r="C68" i="17"/>
  <c r="C69" i="17"/>
  <c r="C70" i="17"/>
  <c r="C71" i="17"/>
  <c r="C72" i="17"/>
  <c r="C73" i="17"/>
  <c r="C74" i="17"/>
  <c r="C75" i="17"/>
  <c r="C76" i="17"/>
  <c r="C77" i="17"/>
  <c r="C78" i="17"/>
  <c r="C79" i="17"/>
  <c r="C80" i="17"/>
  <c r="C81" i="17"/>
  <c r="C82" i="17"/>
  <c r="C83" i="17"/>
  <c r="C84" i="17"/>
  <c r="C85" i="17"/>
  <c r="C86" i="17"/>
  <c r="C87" i="17"/>
  <c r="C88" i="17"/>
  <c r="C89" i="17"/>
  <c r="C90" i="17"/>
  <c r="C91" i="17"/>
  <c r="C92" i="17"/>
  <c r="C93" i="17"/>
  <c r="C94" i="17"/>
  <c r="C95" i="17"/>
  <c r="C96" i="17"/>
  <c r="C97" i="17"/>
  <c r="C98" i="17"/>
  <c r="C99" i="17"/>
  <c r="C100" i="17"/>
  <c r="C101" i="17"/>
  <c r="C102" i="17"/>
  <c r="C103" i="17"/>
  <c r="C104" i="17"/>
  <c r="C105" i="17"/>
  <c r="C106" i="17"/>
  <c r="C107" i="17"/>
  <c r="C108" i="17"/>
  <c r="C109" i="17"/>
  <c r="C110" i="17"/>
  <c r="C111" i="17"/>
  <c r="C112" i="17"/>
  <c r="C113" i="17"/>
  <c r="C114" i="17"/>
  <c r="C115" i="17"/>
  <c r="C116" i="17"/>
  <c r="C117" i="17"/>
  <c r="C118" i="17"/>
  <c r="C119" i="17"/>
  <c r="C120" i="17"/>
  <c r="C121" i="17"/>
  <c r="C122" i="17"/>
  <c r="C123" i="17"/>
  <c r="C124" i="17"/>
  <c r="C125" i="17"/>
  <c r="C126" i="17"/>
  <c r="C127" i="17"/>
  <c r="C128" i="17"/>
  <c r="C129" i="17"/>
  <c r="C130" i="17"/>
  <c r="C131" i="17"/>
  <c r="C132" i="17"/>
  <c r="C133" i="17"/>
  <c r="C134" i="17"/>
  <c r="C135" i="17"/>
  <c r="C136" i="17"/>
  <c r="C137" i="17"/>
  <c r="C138" i="17"/>
  <c r="C2" i="17"/>
  <c r="D3" i="17"/>
  <c r="D4" i="17"/>
  <c r="D5" i="17"/>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5" i="17"/>
  <c r="D56" i="17"/>
  <c r="D57" i="17"/>
  <c r="D58" i="17"/>
  <c r="D59" i="17"/>
  <c r="D60" i="17"/>
  <c r="D61" i="17"/>
  <c r="D62" i="17"/>
  <c r="D63" i="17"/>
  <c r="D64" i="17"/>
  <c r="D65" i="17"/>
  <c r="D66" i="17"/>
  <c r="D67" i="17"/>
  <c r="D68" i="17"/>
  <c r="D69" i="17"/>
  <c r="D70" i="17"/>
  <c r="D71" i="17"/>
  <c r="D72" i="17"/>
  <c r="D73" i="17"/>
  <c r="D74" i="17"/>
  <c r="D75" i="17"/>
  <c r="D76" i="17"/>
  <c r="D77" i="17"/>
  <c r="D78" i="17"/>
  <c r="D79" i="17"/>
  <c r="D80" i="17"/>
  <c r="D81" i="17"/>
  <c r="D82" i="17"/>
  <c r="D83" i="17"/>
  <c r="D84" i="17"/>
  <c r="D85" i="17"/>
  <c r="D86" i="17"/>
  <c r="D87" i="17"/>
  <c r="D88" i="17"/>
  <c r="D89" i="17"/>
  <c r="D90" i="17"/>
  <c r="D91" i="17"/>
  <c r="D92" i="17"/>
  <c r="D93" i="17"/>
  <c r="D94" i="17"/>
  <c r="D95" i="17"/>
  <c r="D96" i="17"/>
  <c r="D97" i="17"/>
  <c r="D98" i="17"/>
  <c r="D99" i="17"/>
  <c r="D100" i="17"/>
  <c r="D101" i="17"/>
  <c r="D102" i="17"/>
  <c r="D103" i="17"/>
  <c r="D104" i="17"/>
  <c r="D105" i="17"/>
  <c r="D106" i="17"/>
  <c r="D107" i="17"/>
  <c r="D108" i="17"/>
  <c r="D109" i="17"/>
  <c r="D110" i="17"/>
  <c r="D111" i="17"/>
  <c r="D112" i="17"/>
  <c r="D113" i="17"/>
  <c r="D114" i="17"/>
  <c r="D115" i="17"/>
  <c r="D116" i="17"/>
  <c r="D117" i="17"/>
  <c r="D118" i="17"/>
  <c r="D119" i="17"/>
  <c r="D120" i="17"/>
  <c r="D121" i="17"/>
  <c r="D122" i="17"/>
  <c r="D123" i="17"/>
  <c r="D124" i="17"/>
  <c r="D125" i="17"/>
  <c r="D126" i="17"/>
  <c r="D127" i="17"/>
  <c r="D128" i="17"/>
  <c r="D129" i="17"/>
  <c r="D130" i="17"/>
  <c r="D131" i="17"/>
  <c r="D132" i="17"/>
  <c r="D133" i="17"/>
  <c r="D134" i="17"/>
  <c r="D135" i="17"/>
  <c r="D136" i="17"/>
  <c r="D137" i="17"/>
  <c r="D138" i="17"/>
  <c r="D2" i="17"/>
  <c r="E3" i="17"/>
  <c r="E4" i="17"/>
  <c r="E5" i="17"/>
  <c r="E6" i="17"/>
  <c r="E7" i="17"/>
  <c r="E8" i="17"/>
  <c r="E9" i="17"/>
  <c r="E10" i="17"/>
  <c r="E11" i="17"/>
  <c r="E12" i="17"/>
  <c r="E13" i="17"/>
  <c r="E14" i="17"/>
  <c r="E15" i="17"/>
  <c r="E16" i="17"/>
  <c r="E17" i="17"/>
  <c r="E18" i="17"/>
  <c r="E19" i="17"/>
  <c r="E20" i="17"/>
  <c r="E21" i="17"/>
  <c r="E22" i="17"/>
  <c r="E23" i="17"/>
  <c r="E24" i="17"/>
  <c r="E25" i="17"/>
  <c r="E26" i="17"/>
  <c r="E27" i="17"/>
  <c r="E28" i="17"/>
  <c r="E29" i="17"/>
  <c r="E30" i="17"/>
  <c r="E31" i="17"/>
  <c r="E32" i="17"/>
  <c r="E33" i="17"/>
  <c r="E34" i="17"/>
  <c r="E35" i="17"/>
  <c r="E36" i="17"/>
  <c r="E37" i="17"/>
  <c r="E38" i="17"/>
  <c r="E39" i="17"/>
  <c r="E40" i="17"/>
  <c r="E41" i="17"/>
  <c r="E42" i="17"/>
  <c r="E43" i="17"/>
  <c r="E44" i="17"/>
  <c r="E45" i="17"/>
  <c r="E46" i="17"/>
  <c r="E47" i="17"/>
  <c r="E48" i="17"/>
  <c r="E49" i="17"/>
  <c r="E50" i="17"/>
  <c r="E51" i="17"/>
  <c r="E52" i="17"/>
  <c r="E53" i="17"/>
  <c r="E54" i="17"/>
  <c r="E55" i="17"/>
  <c r="E56" i="17"/>
  <c r="E57" i="17"/>
  <c r="E58" i="17"/>
  <c r="E59" i="17"/>
  <c r="E60" i="17"/>
  <c r="E61" i="17"/>
  <c r="E62" i="17"/>
  <c r="E63" i="17"/>
  <c r="E64" i="17"/>
  <c r="E65" i="17"/>
  <c r="E66" i="17"/>
  <c r="E67" i="17"/>
  <c r="E68" i="17"/>
  <c r="E69" i="17"/>
  <c r="E70" i="17"/>
  <c r="E71" i="17"/>
  <c r="E72" i="17"/>
  <c r="E73" i="17"/>
  <c r="E74" i="17"/>
  <c r="E75" i="17"/>
  <c r="E76" i="17"/>
  <c r="E77" i="17"/>
  <c r="E78" i="17"/>
  <c r="E79" i="17"/>
  <c r="E80" i="17"/>
  <c r="E81" i="17"/>
  <c r="E82" i="17"/>
  <c r="E83" i="17"/>
  <c r="E84" i="17"/>
  <c r="E85" i="17"/>
  <c r="E86" i="17"/>
  <c r="E87" i="17"/>
  <c r="E88" i="17"/>
  <c r="E89" i="17"/>
  <c r="E90" i="17"/>
  <c r="E91" i="17"/>
  <c r="E92" i="17"/>
  <c r="E93" i="17"/>
  <c r="E94" i="17"/>
  <c r="E95" i="17"/>
  <c r="E96" i="17"/>
  <c r="E97" i="17"/>
  <c r="E98" i="17"/>
  <c r="E99" i="17"/>
  <c r="E100" i="17"/>
  <c r="E101" i="17"/>
  <c r="E102" i="17"/>
  <c r="E103" i="17"/>
  <c r="E104" i="17"/>
  <c r="E105" i="17"/>
  <c r="E106" i="17"/>
  <c r="E107" i="17"/>
  <c r="E108" i="17"/>
  <c r="E109" i="17"/>
  <c r="E110" i="17"/>
  <c r="E111" i="17"/>
  <c r="E112" i="17"/>
  <c r="E113" i="17"/>
  <c r="E114" i="17"/>
  <c r="E115" i="17"/>
  <c r="E116" i="17"/>
  <c r="E117" i="17"/>
  <c r="E118" i="17"/>
  <c r="E119" i="17"/>
  <c r="E120" i="17"/>
  <c r="E121" i="17"/>
  <c r="E122" i="17"/>
  <c r="E123" i="17"/>
  <c r="E124" i="17"/>
  <c r="E125" i="17"/>
  <c r="E126" i="17"/>
  <c r="E127" i="17"/>
  <c r="E128" i="17"/>
  <c r="E129" i="17"/>
  <c r="E130" i="17"/>
  <c r="E131" i="17"/>
  <c r="E132" i="17"/>
  <c r="E133" i="17"/>
  <c r="E134" i="17"/>
  <c r="E135" i="17"/>
  <c r="E136" i="17"/>
  <c r="E137" i="17"/>
  <c r="E138" i="17"/>
  <c r="E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2" i="17"/>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2" i="17"/>
  <c r="A130" i="17"/>
  <c r="A131" i="17"/>
  <c r="A132" i="17"/>
  <c r="A133" i="17"/>
  <c r="A134" i="17"/>
  <c r="A135" i="17"/>
  <c r="A136" i="17"/>
  <c r="A137" i="17"/>
  <c r="A138" i="17"/>
  <c r="A127" i="17"/>
  <c r="A128" i="17"/>
  <c r="A129" i="17"/>
  <c r="A125" i="17"/>
  <c r="A126" i="17"/>
  <c r="A123" i="17"/>
  <c r="A124" i="17"/>
  <c r="A119" i="17"/>
  <c r="A120" i="17"/>
  <c r="A121" i="17"/>
  <c r="A122" i="17"/>
  <c r="A111" i="17"/>
  <c r="A112" i="17"/>
  <c r="A113" i="17"/>
  <c r="A114" i="17"/>
  <c r="A115" i="17"/>
  <c r="A116" i="17"/>
  <c r="A117" i="17"/>
  <c r="A118" i="17"/>
  <c r="A101" i="17"/>
  <c r="A102" i="17"/>
  <c r="A103" i="17"/>
  <c r="A104" i="17"/>
  <c r="A105" i="17"/>
  <c r="A106" i="17"/>
  <c r="A107" i="17"/>
  <c r="A108" i="17"/>
  <c r="A109" i="17"/>
  <c r="A110" i="17"/>
  <c r="A91" i="17"/>
  <c r="A92" i="17"/>
  <c r="A93" i="17"/>
  <c r="A94" i="17"/>
  <c r="A95" i="17"/>
  <c r="A96" i="17"/>
  <c r="A97" i="17"/>
  <c r="A98" i="17"/>
  <c r="A99" i="17"/>
  <c r="A100" i="17"/>
  <c r="A61" i="17"/>
  <c r="A62" i="17"/>
  <c r="A63" i="17"/>
  <c r="A64" i="17"/>
  <c r="A65" i="17"/>
  <c r="A66" i="17"/>
  <c r="A67" i="17"/>
  <c r="A68" i="17"/>
  <c r="A69" i="17"/>
  <c r="A70" i="17"/>
  <c r="A71" i="17"/>
  <c r="A72" i="17"/>
  <c r="A73" i="17"/>
  <c r="A74" i="17"/>
  <c r="A75" i="17"/>
  <c r="A76" i="17"/>
  <c r="A77" i="17"/>
  <c r="A78" i="17"/>
  <c r="A79" i="17"/>
  <c r="A80" i="17"/>
  <c r="A81" i="17"/>
  <c r="A82" i="17"/>
  <c r="A83" i="17"/>
  <c r="A84" i="17"/>
  <c r="A85" i="17"/>
  <c r="A86" i="17"/>
  <c r="A87" i="17"/>
  <c r="A88" i="17"/>
  <c r="A89" i="17"/>
  <c r="A90" i="17"/>
  <c r="A35" i="17"/>
  <c r="A36" i="17"/>
  <c r="A37" i="17"/>
  <c r="A38" i="17"/>
  <c r="A39" i="17"/>
  <c r="A40" i="17"/>
  <c r="A41" i="17"/>
  <c r="A42" i="17"/>
  <c r="A43" i="17"/>
  <c r="A44" i="17"/>
  <c r="A45" i="17"/>
  <c r="A46" i="17"/>
  <c r="A47" i="17"/>
  <c r="A48" i="17"/>
  <c r="A49" i="17"/>
  <c r="A50" i="17"/>
  <c r="A51" i="17"/>
  <c r="A52" i="17"/>
  <c r="A53" i="17"/>
  <c r="A54" i="17"/>
  <c r="A55" i="17"/>
  <c r="A56" i="17"/>
  <c r="A57" i="17"/>
  <c r="A58" i="17"/>
  <c r="A59" i="17"/>
  <c r="A60" i="17"/>
  <c r="A3" i="17"/>
  <c r="A4" i="17"/>
  <c r="A5" i="17"/>
  <c r="A6" i="17"/>
  <c r="A7" i="17"/>
  <c r="A8" i="17"/>
  <c r="A9" i="17"/>
  <c r="A10" i="17"/>
  <c r="A11" i="17"/>
  <c r="A12" i="17"/>
  <c r="A13" i="17"/>
  <c r="A14" i="17"/>
  <c r="A15" i="17"/>
  <c r="A16" i="17"/>
  <c r="A17" i="17"/>
  <c r="A18" i="17"/>
  <c r="A19" i="17"/>
  <c r="A20" i="17"/>
  <c r="A21" i="17"/>
  <c r="A22" i="17"/>
  <c r="A23" i="17"/>
  <c r="A24" i="17"/>
  <c r="A25" i="17"/>
  <c r="A26" i="17"/>
  <c r="A27" i="17"/>
  <c r="A28" i="17"/>
  <c r="A29" i="17"/>
  <c r="A30" i="17"/>
  <c r="A31" i="17"/>
  <c r="A32" i="17"/>
  <c r="A33" i="17"/>
  <c r="A34" i="17"/>
  <c r="A2" i="17"/>
  <c r="B2" i="16"/>
  <c r="C2" i="16"/>
  <c r="D2" i="16"/>
  <c r="E2" i="16"/>
  <c r="F2" i="16"/>
  <c r="G2" i="16"/>
  <c r="H2" i="16"/>
  <c r="B3" i="16"/>
  <c r="C3" i="16"/>
  <c r="D3" i="16"/>
  <c r="E3" i="16"/>
  <c r="F3" i="16"/>
  <c r="G3" i="16"/>
  <c r="H3" i="16"/>
  <c r="B4" i="16"/>
  <c r="C4" i="16"/>
  <c r="D4" i="16"/>
  <c r="E4" i="16"/>
  <c r="F4" i="16"/>
  <c r="G4" i="16"/>
  <c r="H4" i="16"/>
  <c r="B5" i="16"/>
  <c r="C5" i="16"/>
  <c r="D5" i="16"/>
  <c r="E5" i="16"/>
  <c r="F5" i="16"/>
  <c r="G5" i="16"/>
  <c r="H5" i="16"/>
  <c r="B6" i="16"/>
  <c r="C6" i="16"/>
  <c r="D6" i="16"/>
  <c r="E6" i="16"/>
  <c r="F6" i="16"/>
  <c r="G6" i="16"/>
  <c r="H6" i="16"/>
  <c r="B7" i="16"/>
  <c r="C7" i="16"/>
  <c r="D7" i="16"/>
  <c r="E7" i="16"/>
  <c r="F7" i="16"/>
  <c r="G7" i="16"/>
  <c r="H7" i="16"/>
  <c r="A3" i="16"/>
  <c r="A4" i="16"/>
  <c r="A5" i="16"/>
  <c r="A6" i="16"/>
  <c r="A7" i="16"/>
  <c r="C3" i="15"/>
  <c r="C4" i="15"/>
  <c r="C5" i="15"/>
  <c r="C6" i="15"/>
  <c r="C7" i="15"/>
  <c r="C8" i="15"/>
  <c r="C9" i="15"/>
  <c r="C10" i="15"/>
  <c r="C11" i="15"/>
  <c r="C12" i="15"/>
  <c r="C13" i="15"/>
  <c r="C14" i="15"/>
  <c r="C15" i="15"/>
  <c r="C16" i="15"/>
  <c r="C17" i="15"/>
  <c r="C18" i="15"/>
  <c r="C19" i="15"/>
  <c r="C20" i="15"/>
  <c r="C21" i="15"/>
  <c r="C22" i="15"/>
  <c r="C23" i="15"/>
  <c r="C24" i="15"/>
  <c r="C25" i="15"/>
  <c r="C26" i="15"/>
  <c r="C27" i="15"/>
  <c r="C2" i="15"/>
  <c r="B3" i="15"/>
  <c r="B4" i="15"/>
  <c r="B5" i="15"/>
  <c r="B6" i="15"/>
  <c r="B7" i="15"/>
  <c r="B8" i="15"/>
  <c r="B9" i="15"/>
  <c r="B10" i="15"/>
  <c r="B11" i="15"/>
  <c r="B12" i="15"/>
  <c r="B13" i="15"/>
  <c r="B14" i="15"/>
  <c r="B15" i="15"/>
  <c r="B16" i="15"/>
  <c r="B17" i="15"/>
  <c r="B18" i="15"/>
  <c r="B19" i="15"/>
  <c r="B20" i="15"/>
  <c r="B21" i="15"/>
  <c r="B22" i="15"/>
  <c r="B23" i="15"/>
  <c r="B24" i="15"/>
  <c r="B25" i="15"/>
  <c r="B26" i="15"/>
  <c r="B27" i="15"/>
  <c r="B2" i="15"/>
  <c r="A23" i="15"/>
  <c r="A24" i="15"/>
  <c r="A25" i="15"/>
  <c r="A26" i="15"/>
  <c r="A27" i="15"/>
  <c r="A3" i="15"/>
  <c r="A4" i="15"/>
  <c r="A5" i="15"/>
  <c r="A6" i="15"/>
  <c r="A7" i="15"/>
  <c r="A8" i="15"/>
  <c r="A9" i="15"/>
  <c r="A10" i="15"/>
  <c r="A11" i="15"/>
  <c r="A12" i="15"/>
  <c r="A13" i="15"/>
  <c r="A14" i="15"/>
  <c r="A15" i="15"/>
  <c r="A16" i="15"/>
  <c r="A17" i="15"/>
  <c r="A18" i="15"/>
  <c r="A19" i="15"/>
  <c r="A20" i="15"/>
  <c r="A21" i="15"/>
  <c r="A22" i="15"/>
  <c r="A2" i="15"/>
  <c r="D40" i="13" l="1"/>
  <c r="R16" i="13" s="1"/>
  <c r="Y8" i="13"/>
  <c r="J40" i="13"/>
  <c r="L39" i="13"/>
  <c r="M40" i="13"/>
  <c r="O39" i="13"/>
  <c r="I40" i="3"/>
  <c r="K39" i="3"/>
  <c r="H38" i="3"/>
  <c r="F39" i="3"/>
  <c r="O40" i="13" l="1"/>
  <c r="T16" i="13" s="1"/>
  <c r="AD8" i="13"/>
  <c r="L40" i="13"/>
  <c r="S16" i="13" s="1"/>
  <c r="AC8" i="13"/>
  <c r="R10" i="13"/>
  <c r="R9" i="13"/>
  <c r="AE7" i="13"/>
  <c r="R22" i="13" s="1"/>
  <c r="F40" i="3"/>
  <c r="H39" i="3"/>
  <c r="I41" i="3"/>
  <c r="K40" i="3"/>
  <c r="R11" i="13" l="1"/>
  <c r="R13" i="13"/>
  <c r="S9" i="13"/>
  <c r="AI7" i="13"/>
  <c r="R24" i="13" s="1"/>
  <c r="R28" i="13" s="1"/>
  <c r="S10" i="13"/>
  <c r="S13" i="13" s="1"/>
  <c r="T9" i="13"/>
  <c r="AJ7" i="13"/>
  <c r="R23" i="13" s="1"/>
  <c r="R27" i="13" s="1"/>
  <c r="T10" i="13"/>
  <c r="T13" i="13" s="1"/>
  <c r="I42" i="3"/>
  <c r="K41" i="3"/>
  <c r="F41" i="3"/>
  <c r="H40" i="3"/>
  <c r="H41" i="3" l="1"/>
  <c r="F42" i="3"/>
  <c r="K42" i="3"/>
  <c r="I43" i="3"/>
  <c r="K43" i="3" l="1"/>
  <c r="I44" i="3"/>
  <c r="F43" i="3"/>
  <c r="H42" i="3"/>
  <c r="I45" i="3" l="1"/>
  <c r="K44" i="3"/>
  <c r="H43" i="3"/>
  <c r="F44" i="3"/>
  <c r="I46" i="3" l="1"/>
  <c r="K45" i="3"/>
  <c r="H44" i="3"/>
  <c r="F45" i="3"/>
  <c r="K46" i="3" l="1"/>
  <c r="I47" i="3"/>
  <c r="F46" i="3"/>
  <c r="H45" i="3"/>
  <c r="H46" i="3" l="1"/>
  <c r="F47" i="3"/>
  <c r="K47" i="3"/>
  <c r="I48" i="3"/>
  <c r="K48" i="3" l="1"/>
  <c r="I49" i="3"/>
  <c r="H47" i="3"/>
  <c r="F48" i="3"/>
  <c r="F49" i="3" l="1"/>
  <c r="H48" i="3"/>
  <c r="I50" i="3"/>
  <c r="K49" i="3"/>
  <c r="AB20" i="3"/>
  <c r="AE20" i="3" s="1"/>
  <c r="I51" i="3" l="1"/>
  <c r="K50" i="3"/>
  <c r="F50" i="3"/>
  <c r="H49" i="3"/>
  <c r="AA20" i="3"/>
  <c r="AD20" i="3" s="1"/>
  <c r="F51" i="3" l="1"/>
  <c r="H50" i="3"/>
  <c r="I52" i="3"/>
  <c r="K51" i="3"/>
  <c r="I53" i="3" l="1"/>
  <c r="K52" i="3"/>
  <c r="H51" i="3"/>
  <c r="F52" i="3"/>
  <c r="H52" i="3" l="1"/>
  <c r="F53" i="3"/>
  <c r="K53" i="3"/>
  <c r="I54" i="3"/>
  <c r="K54" i="3" l="1"/>
  <c r="I55" i="3"/>
  <c r="H53" i="3"/>
  <c r="F54" i="3"/>
  <c r="F55" i="3" l="1"/>
  <c r="H54" i="3"/>
  <c r="I56" i="3"/>
  <c r="K55" i="3"/>
  <c r="H55" i="3" l="1"/>
  <c r="F56" i="3"/>
  <c r="K56" i="3"/>
  <c r="I57" i="3"/>
  <c r="K57" i="3" l="1"/>
  <c r="I58" i="3"/>
  <c r="H56" i="3"/>
  <c r="F57" i="3"/>
  <c r="F58" i="3" l="1"/>
  <c r="H57" i="3"/>
  <c r="K58" i="3"/>
  <c r="I59" i="3"/>
  <c r="F59" i="3" l="1"/>
  <c r="H58" i="3"/>
  <c r="K59" i="3"/>
  <c r="I60" i="3"/>
  <c r="I61" i="3" l="1"/>
  <c r="K60" i="3"/>
  <c r="F60" i="3"/>
  <c r="H59" i="3"/>
  <c r="K61" i="3" l="1"/>
  <c r="I62" i="3"/>
  <c r="AB21" i="3"/>
  <c r="AE21" i="3" s="1"/>
  <c r="H60" i="3"/>
  <c r="F61" i="3"/>
  <c r="K62" i="3" l="1"/>
  <c r="I63" i="3"/>
  <c r="H61" i="3"/>
  <c r="F62" i="3"/>
  <c r="AA21" i="3"/>
  <c r="AD21" i="3" s="1"/>
  <c r="H62" i="3" l="1"/>
  <c r="F63" i="3"/>
  <c r="I64" i="3"/>
  <c r="K63" i="3"/>
  <c r="I65" i="3" l="1"/>
  <c r="K64" i="3"/>
  <c r="F64" i="3"/>
  <c r="H63" i="3"/>
  <c r="I66" i="3" l="1"/>
  <c r="K65" i="3"/>
  <c r="H64" i="3"/>
  <c r="F65" i="3"/>
  <c r="H65" i="3" l="1"/>
  <c r="F66" i="3"/>
  <c r="I67" i="3"/>
  <c r="K66" i="3"/>
  <c r="I68" i="3" l="1"/>
  <c r="K67" i="3"/>
  <c r="F67" i="3"/>
  <c r="H66" i="3"/>
  <c r="I69" i="3" l="1"/>
  <c r="K68" i="3"/>
  <c r="H67" i="3"/>
  <c r="F68" i="3"/>
  <c r="I70" i="3" l="1"/>
  <c r="K69" i="3"/>
  <c r="H68" i="3"/>
  <c r="F69" i="3"/>
  <c r="H69" i="3" l="1"/>
  <c r="F70" i="3"/>
  <c r="K70" i="3"/>
  <c r="I71" i="3"/>
  <c r="K71" i="3" l="1"/>
  <c r="I72" i="3"/>
  <c r="H70" i="3"/>
  <c r="F71" i="3"/>
  <c r="I73" i="3" l="1"/>
  <c r="K72" i="3"/>
  <c r="F72" i="3"/>
  <c r="H71" i="3"/>
  <c r="K73" i="3" l="1"/>
  <c r="I74" i="3"/>
  <c r="AB22" i="3"/>
  <c r="AE22" i="3" s="1"/>
  <c r="F73" i="3"/>
  <c r="H72" i="3"/>
  <c r="F74" i="3" l="1"/>
  <c r="H73" i="3"/>
  <c r="AA22" i="3"/>
  <c r="AD22" i="3" s="1"/>
  <c r="K74" i="3"/>
  <c r="I75" i="3"/>
  <c r="K75" i="3" l="1"/>
  <c r="I76" i="3"/>
  <c r="F75" i="3"/>
  <c r="H74" i="3"/>
  <c r="I77" i="3" l="1"/>
  <c r="K76" i="3"/>
  <c r="F76" i="3"/>
  <c r="H75" i="3"/>
  <c r="H76" i="3" l="1"/>
  <c r="F77" i="3"/>
  <c r="I78" i="3"/>
  <c r="K77" i="3"/>
  <c r="K78" i="3" l="1"/>
  <c r="I79" i="3"/>
  <c r="H77" i="3"/>
  <c r="F78" i="3"/>
  <c r="F79" i="3" l="1"/>
  <c r="H78" i="3"/>
  <c r="K79" i="3"/>
  <c r="I80" i="3"/>
  <c r="I81" i="3" l="1"/>
  <c r="K80" i="3"/>
  <c r="F80" i="3"/>
  <c r="H79" i="3"/>
  <c r="F81" i="3" l="1"/>
  <c r="H80" i="3"/>
  <c r="I82" i="3"/>
  <c r="K81" i="3"/>
  <c r="K82" i="3" l="1"/>
  <c r="I83" i="3"/>
  <c r="F82" i="3"/>
  <c r="H81" i="3"/>
  <c r="F83" i="3" l="1"/>
  <c r="H82" i="3"/>
  <c r="I84" i="3"/>
  <c r="K83" i="3"/>
  <c r="I85" i="3" l="1"/>
  <c r="K84" i="3"/>
  <c r="F84" i="3"/>
  <c r="H83" i="3"/>
  <c r="H84" i="3" l="1"/>
  <c r="F85" i="3"/>
  <c r="I86" i="3"/>
  <c r="K85" i="3"/>
  <c r="AB23" i="3"/>
  <c r="AE23" i="3" s="1"/>
  <c r="K86" i="3" l="1"/>
  <c r="I87" i="3"/>
  <c r="H85" i="3"/>
  <c r="F86" i="3"/>
  <c r="AA23" i="3"/>
  <c r="AD23" i="3" s="1"/>
  <c r="H86" i="3" l="1"/>
  <c r="F87" i="3"/>
  <c r="K87" i="3"/>
  <c r="I88" i="3"/>
  <c r="I89" i="3" l="1"/>
  <c r="K88" i="3"/>
  <c r="H87" i="3"/>
  <c r="F88" i="3"/>
  <c r="H88" i="3" l="1"/>
  <c r="F89" i="3"/>
  <c r="I90" i="3"/>
  <c r="K89" i="3"/>
  <c r="K90" i="3" l="1"/>
  <c r="I91" i="3"/>
  <c r="H89" i="3"/>
  <c r="F90" i="3"/>
  <c r="F91" i="3" l="1"/>
  <c r="H90" i="3"/>
  <c r="I92" i="3"/>
  <c r="K91" i="3"/>
  <c r="I93" i="3" l="1"/>
  <c r="K92" i="3"/>
  <c r="F92" i="3"/>
  <c r="H91" i="3"/>
  <c r="H92" i="3" l="1"/>
  <c r="F93" i="3"/>
  <c r="I94" i="3"/>
  <c r="K93" i="3"/>
  <c r="K94" i="3" l="1"/>
  <c r="I95" i="3"/>
  <c r="H93" i="3"/>
  <c r="F94" i="3"/>
  <c r="H94" i="3" l="1"/>
  <c r="F95" i="3"/>
  <c r="K95" i="3"/>
  <c r="I96" i="3"/>
  <c r="K96" i="3" l="1"/>
  <c r="I97" i="3"/>
  <c r="H95" i="3"/>
  <c r="F96" i="3"/>
  <c r="F97" i="3" l="1"/>
  <c r="H96" i="3"/>
  <c r="K97" i="3"/>
  <c r="I98" i="3"/>
  <c r="AB24" i="3"/>
  <c r="AE24" i="3" s="1"/>
  <c r="K98" i="3" l="1"/>
  <c r="I99" i="3"/>
  <c r="F98" i="3"/>
  <c r="H97" i="3"/>
  <c r="AA24" i="3"/>
  <c r="AD24" i="3" s="1"/>
  <c r="F99" i="3" l="1"/>
  <c r="H98" i="3"/>
  <c r="K99" i="3"/>
  <c r="I100" i="3"/>
  <c r="F100" i="3" l="1"/>
  <c r="H99" i="3"/>
  <c r="I101" i="3"/>
  <c r="K100" i="3"/>
  <c r="I102" i="3" l="1"/>
  <c r="K101" i="3"/>
  <c r="H100" i="3"/>
  <c r="F101" i="3"/>
  <c r="K102" i="3" l="1"/>
  <c r="I103" i="3"/>
  <c r="H101" i="3"/>
  <c r="F102" i="3"/>
  <c r="F103" i="3" l="1"/>
  <c r="H102" i="3"/>
  <c r="K103" i="3"/>
  <c r="I104" i="3"/>
  <c r="I105" i="3" l="1"/>
  <c r="K104" i="3"/>
  <c r="F104" i="3"/>
  <c r="H103" i="3"/>
  <c r="I106" i="3" l="1"/>
  <c r="K105" i="3"/>
  <c r="H104" i="3"/>
  <c r="F105" i="3"/>
  <c r="H105" i="3" l="1"/>
  <c r="F106" i="3"/>
  <c r="I107" i="3"/>
  <c r="K106" i="3"/>
  <c r="K107" i="3" l="1"/>
  <c r="I108" i="3"/>
  <c r="F107" i="3"/>
  <c r="H106" i="3"/>
  <c r="F108" i="3" l="1"/>
  <c r="H107" i="3"/>
  <c r="I109" i="3"/>
  <c r="K108" i="3"/>
  <c r="I110" i="3" l="1"/>
  <c r="K109" i="3"/>
  <c r="AB25" i="3"/>
  <c r="AE25" i="3" s="1"/>
  <c r="H108" i="3"/>
  <c r="F109" i="3"/>
  <c r="H109" i="3" l="1"/>
  <c r="F110" i="3"/>
  <c r="AA25" i="3"/>
  <c r="AD25" i="3" s="1"/>
  <c r="K110" i="3"/>
  <c r="I111" i="3"/>
  <c r="K111" i="3" l="1"/>
  <c r="I112" i="3"/>
  <c r="F111" i="3"/>
  <c r="H110" i="3"/>
  <c r="H111" i="3" l="1"/>
  <c r="F112" i="3"/>
  <c r="K112" i="3"/>
  <c r="I113" i="3"/>
  <c r="K113" i="3" l="1"/>
  <c r="I114" i="3"/>
  <c r="F113" i="3"/>
  <c r="H112" i="3"/>
  <c r="H113" i="3" l="1"/>
  <c r="F114" i="3"/>
  <c r="I115" i="3"/>
  <c r="K114" i="3"/>
  <c r="K115" i="3" l="1"/>
  <c r="I116" i="3"/>
  <c r="F115" i="3"/>
  <c r="H114" i="3"/>
  <c r="F116" i="3" l="1"/>
  <c r="H115" i="3"/>
  <c r="I117" i="3"/>
  <c r="K116" i="3"/>
  <c r="I118" i="3" l="1"/>
  <c r="K117" i="3"/>
  <c r="H116" i="3"/>
  <c r="F117" i="3"/>
  <c r="H117" i="3" l="1"/>
  <c r="F118" i="3"/>
  <c r="K118" i="3"/>
  <c r="I119" i="3"/>
  <c r="K119" i="3" l="1"/>
  <c r="I120" i="3"/>
  <c r="F119" i="3"/>
  <c r="H118" i="3"/>
  <c r="F120" i="3" l="1"/>
  <c r="H119" i="3"/>
  <c r="I121" i="3"/>
  <c r="K120" i="3"/>
  <c r="I122" i="3" l="1"/>
  <c r="K121" i="3"/>
  <c r="AB26" i="3"/>
  <c r="AE26" i="3" s="1"/>
  <c r="F121" i="3"/>
  <c r="H120" i="3"/>
  <c r="H121" i="3" l="1"/>
  <c r="F122" i="3"/>
  <c r="AA26" i="3"/>
  <c r="AD26" i="3" s="1"/>
  <c r="I123" i="3"/>
  <c r="K122" i="3"/>
  <c r="K123" i="3" l="1"/>
  <c r="I124" i="3"/>
  <c r="H122" i="3"/>
  <c r="F123" i="3"/>
  <c r="F124" i="3" l="1"/>
  <c r="H123" i="3"/>
  <c r="K124" i="3"/>
  <c r="I125" i="3"/>
  <c r="I126" i="3" l="1"/>
  <c r="K125" i="3"/>
  <c r="H124" i="3"/>
  <c r="F125" i="3"/>
  <c r="H125" i="3" l="1"/>
  <c r="F126" i="3"/>
  <c r="I127" i="3"/>
  <c r="K126" i="3"/>
  <c r="K127" i="3" l="1"/>
  <c r="I128" i="3"/>
  <c r="F127" i="3"/>
  <c r="H126" i="3"/>
  <c r="F128" i="3" l="1"/>
  <c r="H127" i="3"/>
  <c r="I129" i="3"/>
  <c r="K128" i="3"/>
  <c r="F129" i="3" l="1"/>
  <c r="H128" i="3"/>
  <c r="I130" i="3"/>
  <c r="K129" i="3"/>
  <c r="I131" i="3" l="1"/>
  <c r="K130" i="3"/>
  <c r="H129" i="3"/>
  <c r="F130" i="3"/>
  <c r="K131" i="3" l="1"/>
  <c r="I132" i="3"/>
  <c r="H130" i="3"/>
  <c r="F131" i="3"/>
  <c r="F132" i="3" l="1"/>
  <c r="H131" i="3"/>
  <c r="K132" i="3"/>
  <c r="I133" i="3"/>
  <c r="H132" i="3" l="1"/>
  <c r="F133" i="3"/>
  <c r="I134" i="3"/>
  <c r="K133" i="3"/>
  <c r="AB27" i="3"/>
  <c r="AE27" i="3" s="1"/>
  <c r="K134" i="3" l="1"/>
  <c r="I135" i="3"/>
  <c r="H133" i="3"/>
  <c r="F134" i="3"/>
  <c r="AA27" i="3"/>
  <c r="AD27" i="3" s="1"/>
  <c r="F135" i="3" l="1"/>
  <c r="H134" i="3"/>
  <c r="K135" i="3"/>
  <c r="I136" i="3"/>
  <c r="K136" i="3" l="1"/>
  <c r="I137" i="3"/>
  <c r="F136" i="3"/>
  <c r="H135" i="3"/>
  <c r="F137" i="3" l="1"/>
  <c r="H136" i="3"/>
  <c r="I138" i="3"/>
  <c r="K137" i="3"/>
  <c r="I139" i="3" l="1"/>
  <c r="K138" i="3"/>
  <c r="H137" i="3"/>
  <c r="F138" i="3"/>
  <c r="K139" i="3" l="1"/>
  <c r="I140" i="3"/>
  <c r="H138" i="3"/>
  <c r="F139" i="3"/>
  <c r="F140" i="3" l="1"/>
  <c r="H139" i="3"/>
  <c r="K140" i="3"/>
  <c r="I141" i="3"/>
  <c r="I142" i="3" l="1"/>
  <c r="K141" i="3"/>
  <c r="F141" i="3"/>
  <c r="H140" i="3"/>
  <c r="H141" i="3" l="1"/>
  <c r="F142" i="3"/>
  <c r="K142" i="3"/>
  <c r="I143" i="3"/>
  <c r="F143" i="3" l="1"/>
  <c r="H142" i="3"/>
  <c r="K143" i="3"/>
  <c r="I144" i="3"/>
  <c r="K144" i="3" l="1"/>
  <c r="I145" i="3"/>
  <c r="F144" i="3"/>
  <c r="H143" i="3"/>
  <c r="F145" i="3" l="1"/>
  <c r="H144" i="3"/>
  <c r="I146" i="3"/>
  <c r="K145" i="3"/>
  <c r="AB28" i="3"/>
  <c r="AE28" i="3" s="1"/>
  <c r="H145" i="3" l="1"/>
  <c r="F146" i="3"/>
  <c r="AA28" i="3"/>
  <c r="AD28" i="3" s="1"/>
  <c r="I147" i="3"/>
  <c r="K146" i="3"/>
  <c r="K147" i="3" l="1"/>
  <c r="I148" i="3"/>
  <c r="H146" i="3"/>
  <c r="F147" i="3"/>
  <c r="F148" i="3" l="1"/>
  <c r="H147" i="3"/>
  <c r="K148" i="3"/>
  <c r="I149" i="3"/>
  <c r="I150" i="3" l="1"/>
  <c r="K149" i="3"/>
  <c r="F149" i="3"/>
  <c r="H148" i="3"/>
  <c r="K150" i="3" l="1"/>
  <c r="I151" i="3"/>
  <c r="H149" i="3"/>
  <c r="F150" i="3"/>
  <c r="H150" i="3" l="1"/>
  <c r="F151" i="3"/>
  <c r="K151" i="3"/>
  <c r="I152" i="3"/>
  <c r="I153" i="3" l="1"/>
  <c r="K152" i="3"/>
  <c r="F152" i="3"/>
  <c r="H151" i="3"/>
  <c r="F153" i="3" l="1"/>
  <c r="H152" i="3"/>
  <c r="I154" i="3"/>
  <c r="K153" i="3"/>
  <c r="I155" i="3" l="1"/>
  <c r="K154" i="3"/>
  <c r="H153" i="3"/>
  <c r="F154" i="3"/>
  <c r="H154" i="3" l="1"/>
  <c r="F155" i="3"/>
  <c r="K155" i="3"/>
  <c r="I156" i="3"/>
  <c r="K156" i="3" l="1"/>
  <c r="I157" i="3"/>
  <c r="F156" i="3"/>
  <c r="H155" i="3"/>
  <c r="F157" i="3" l="1"/>
  <c r="H156" i="3"/>
  <c r="I158" i="3"/>
  <c r="K157" i="3"/>
  <c r="AB29" i="3"/>
  <c r="AE29" i="3" s="1"/>
  <c r="I159" i="3" l="1"/>
  <c r="K158" i="3"/>
  <c r="H157" i="3"/>
  <c r="F158" i="3"/>
  <c r="AA29" i="3"/>
  <c r="AD29" i="3" s="1"/>
  <c r="H158" i="3" l="1"/>
  <c r="F159" i="3"/>
  <c r="K159" i="3"/>
  <c r="I160" i="3"/>
  <c r="I161" i="3" l="1"/>
  <c r="K160" i="3"/>
  <c r="F160" i="3"/>
  <c r="H159" i="3"/>
  <c r="F161" i="3" l="1"/>
  <c r="H160" i="3"/>
  <c r="I162" i="3"/>
  <c r="K161" i="3"/>
  <c r="H161" i="3" l="1"/>
  <c r="F162" i="3"/>
  <c r="I163" i="3"/>
  <c r="K162" i="3"/>
  <c r="K163" i="3" l="1"/>
  <c r="I164" i="3"/>
  <c r="H162" i="3"/>
  <c r="F163" i="3"/>
  <c r="F164" i="3" l="1"/>
  <c r="H163" i="3"/>
  <c r="K164" i="3"/>
  <c r="I165" i="3"/>
  <c r="I166" i="3" l="1"/>
  <c r="K165" i="3"/>
  <c r="F165" i="3"/>
  <c r="H164" i="3"/>
  <c r="H165" i="3" l="1"/>
  <c r="F166" i="3"/>
  <c r="K166" i="3"/>
  <c r="I167" i="3"/>
  <c r="K167" i="3" l="1"/>
  <c r="I168" i="3"/>
  <c r="F167" i="3"/>
  <c r="H166" i="3"/>
  <c r="F168" i="3" l="1"/>
  <c r="H167" i="3"/>
  <c r="K168" i="3"/>
  <c r="I169" i="3"/>
  <c r="I170" i="3" l="1"/>
  <c r="K169" i="3"/>
  <c r="AB30" i="3"/>
  <c r="AE30" i="3" s="1"/>
  <c r="F169" i="3"/>
  <c r="H168" i="3"/>
  <c r="H169" i="3" l="1"/>
  <c r="F170" i="3"/>
  <c r="AA30" i="3"/>
  <c r="AD30" i="3" s="1"/>
  <c r="I171" i="3"/>
  <c r="K170" i="3"/>
  <c r="K171" i="3" l="1"/>
  <c r="I172" i="3"/>
  <c r="H170" i="3"/>
  <c r="F171" i="3"/>
  <c r="F172" i="3" l="1"/>
  <c r="H171" i="3"/>
  <c r="K172" i="3"/>
  <c r="I173" i="3"/>
  <c r="I174" i="3" l="1"/>
  <c r="K173" i="3"/>
  <c r="H172" i="3"/>
  <c r="F173" i="3"/>
  <c r="H173" i="3" l="1"/>
  <c r="F174" i="3"/>
  <c r="K174" i="3"/>
  <c r="I175" i="3"/>
  <c r="K175" i="3" l="1"/>
  <c r="I176" i="3"/>
  <c r="H174" i="3"/>
  <c r="F175" i="3"/>
  <c r="F176" i="3" l="1"/>
  <c r="H175" i="3"/>
  <c r="I177" i="3"/>
  <c r="K176" i="3"/>
  <c r="I178" i="3" l="1"/>
  <c r="K177" i="3"/>
  <c r="F177" i="3"/>
  <c r="H176" i="3"/>
  <c r="H177" i="3" l="1"/>
  <c r="F178" i="3"/>
  <c r="I179" i="3"/>
  <c r="K178" i="3"/>
  <c r="K179" i="3" l="1"/>
  <c r="I180" i="3"/>
  <c r="H178" i="3"/>
  <c r="F179" i="3"/>
  <c r="F180" i="3" l="1"/>
  <c r="H179" i="3"/>
  <c r="K180" i="3"/>
  <c r="I181" i="3"/>
  <c r="I182" i="3" l="1"/>
  <c r="K181" i="3"/>
  <c r="AB31" i="3"/>
  <c r="AE31" i="3" s="1"/>
  <c r="H180" i="3"/>
  <c r="F181" i="3"/>
  <c r="H181" i="3" l="1"/>
  <c r="F182" i="3"/>
  <c r="AA31" i="3"/>
  <c r="AD31" i="3" s="1"/>
  <c r="I183" i="3"/>
  <c r="K182" i="3"/>
  <c r="K183" i="3" l="1"/>
  <c r="I184" i="3"/>
  <c r="H182" i="3"/>
  <c r="F183" i="3"/>
  <c r="F184" i="3" l="1"/>
  <c r="H183" i="3"/>
  <c r="I185" i="3"/>
  <c r="K184" i="3"/>
  <c r="I186" i="3" l="1"/>
  <c r="K185" i="3"/>
  <c r="F185" i="3"/>
  <c r="H184" i="3"/>
  <c r="H185" i="3" l="1"/>
  <c r="F186" i="3"/>
  <c r="I187" i="3"/>
  <c r="K186" i="3"/>
  <c r="K187" i="3" l="1"/>
  <c r="I188" i="3"/>
  <c r="H186" i="3"/>
  <c r="F187" i="3"/>
  <c r="F188" i="3" l="1"/>
  <c r="H187" i="3"/>
  <c r="K188" i="3"/>
  <c r="I189" i="3"/>
  <c r="I190" i="3" l="1"/>
  <c r="K189" i="3"/>
  <c r="H188" i="3"/>
  <c r="F189" i="3"/>
  <c r="H189" i="3" l="1"/>
  <c r="F190" i="3"/>
  <c r="I191" i="3"/>
  <c r="K190" i="3"/>
  <c r="K191" i="3" l="1"/>
  <c r="I192" i="3"/>
  <c r="F191" i="3"/>
  <c r="H190" i="3"/>
  <c r="F192" i="3" l="1"/>
  <c r="H191" i="3"/>
  <c r="K192" i="3"/>
  <c r="I193" i="3"/>
  <c r="I194" i="3" l="1"/>
  <c r="K193" i="3"/>
  <c r="AB32" i="3"/>
  <c r="AE32" i="3" s="1"/>
  <c r="F193" i="3"/>
  <c r="H192" i="3"/>
  <c r="H193" i="3" l="1"/>
  <c r="F194" i="3"/>
  <c r="AA32" i="3"/>
  <c r="AD32" i="3" s="1"/>
  <c r="K194" i="3"/>
  <c r="I195" i="3"/>
  <c r="K195" i="3" l="1"/>
  <c r="I196" i="3"/>
  <c r="F195" i="3"/>
  <c r="H194" i="3"/>
  <c r="F196" i="3" l="1"/>
  <c r="H195" i="3"/>
  <c r="K196" i="3"/>
  <c r="I197" i="3"/>
  <c r="I198" i="3" l="1"/>
  <c r="K197" i="3"/>
  <c r="F197" i="3"/>
  <c r="H196" i="3"/>
  <c r="F198" i="3" l="1"/>
  <c r="H197" i="3"/>
  <c r="I199" i="3"/>
  <c r="K198" i="3"/>
  <c r="I200" i="3" l="1"/>
  <c r="K199" i="3"/>
  <c r="H198" i="3"/>
  <c r="F199" i="3"/>
  <c r="H199" i="3" l="1"/>
  <c r="F200" i="3"/>
  <c r="K200" i="3"/>
  <c r="I201" i="3"/>
  <c r="K201" i="3" l="1"/>
  <c r="I202" i="3"/>
  <c r="F201" i="3"/>
  <c r="H200" i="3"/>
  <c r="H201" i="3" l="1"/>
  <c r="F202" i="3"/>
  <c r="I203" i="3"/>
  <c r="K202" i="3"/>
  <c r="I204" i="3" l="1"/>
  <c r="K203" i="3"/>
  <c r="H202" i="3"/>
  <c r="F203" i="3"/>
  <c r="F204" i="3" l="1"/>
  <c r="H203" i="3"/>
  <c r="K204" i="3"/>
  <c r="I205" i="3"/>
  <c r="I206" i="3" l="1"/>
  <c r="K205" i="3"/>
  <c r="AB33" i="3"/>
  <c r="AE33" i="3" s="1"/>
  <c r="F205" i="3"/>
  <c r="H204" i="3"/>
  <c r="F206" i="3" l="1"/>
  <c r="H205" i="3"/>
  <c r="AA33" i="3"/>
  <c r="AD33" i="3" s="1"/>
  <c r="I207" i="3"/>
  <c r="K206" i="3"/>
  <c r="I208" i="3" l="1"/>
  <c r="K207" i="3"/>
  <c r="H206" i="3"/>
  <c r="F207" i="3"/>
  <c r="H207" i="3" l="1"/>
  <c r="F208" i="3"/>
  <c r="K208" i="3"/>
  <c r="I209" i="3"/>
  <c r="W11" i="3"/>
  <c r="K209" i="3" l="1"/>
  <c r="I210" i="3"/>
  <c r="F209" i="3"/>
  <c r="H208" i="3"/>
  <c r="V11" i="3"/>
  <c r="H209" i="3" l="1"/>
  <c r="F210" i="3"/>
  <c r="I211" i="3"/>
  <c r="K210" i="3"/>
  <c r="I212" i="3" l="1"/>
  <c r="K211" i="3"/>
  <c r="H210" i="3"/>
  <c r="F211" i="3"/>
  <c r="F212" i="3" l="1"/>
  <c r="H211" i="3"/>
  <c r="K212" i="3"/>
  <c r="I213" i="3"/>
  <c r="K213" i="3" l="1"/>
  <c r="I214" i="3"/>
  <c r="F213" i="3"/>
  <c r="H212" i="3"/>
  <c r="F214" i="3" l="1"/>
  <c r="H213" i="3"/>
  <c r="I215" i="3"/>
  <c r="K214" i="3"/>
  <c r="I216" i="3" l="1"/>
  <c r="K215" i="3"/>
  <c r="H214" i="3"/>
  <c r="F215" i="3"/>
  <c r="H215" i="3" l="1"/>
  <c r="F216" i="3"/>
  <c r="K216" i="3"/>
  <c r="I217" i="3"/>
  <c r="K217" i="3" l="1"/>
  <c r="I218" i="3"/>
  <c r="AB34" i="3"/>
  <c r="AE34" i="3" s="1"/>
  <c r="F217" i="3"/>
  <c r="H216" i="3"/>
  <c r="H217" i="3" l="1"/>
  <c r="F218" i="3"/>
  <c r="AA34" i="3"/>
  <c r="AD34" i="3" s="1"/>
  <c r="I219" i="3"/>
  <c r="K218" i="3"/>
  <c r="K219" i="3" l="1"/>
  <c r="I220" i="3"/>
  <c r="H218" i="3"/>
  <c r="F219" i="3"/>
  <c r="H219" i="3" l="1"/>
  <c r="F220" i="3"/>
  <c r="K220" i="3"/>
  <c r="I221" i="3"/>
  <c r="K221" i="3" l="1"/>
  <c r="I222" i="3"/>
  <c r="F221" i="3"/>
  <c r="H220" i="3"/>
  <c r="F222" i="3" l="1"/>
  <c r="H221" i="3"/>
  <c r="I223" i="3"/>
  <c r="K222" i="3"/>
  <c r="I224" i="3" l="1"/>
  <c r="K223" i="3"/>
  <c r="H222" i="3"/>
  <c r="F223" i="3"/>
  <c r="H223" i="3" l="1"/>
  <c r="F224" i="3"/>
  <c r="K224" i="3"/>
  <c r="I225" i="3"/>
  <c r="K225" i="3" l="1"/>
  <c r="I226" i="3"/>
  <c r="H224" i="3"/>
  <c r="F225" i="3"/>
  <c r="H225" i="3" l="1"/>
  <c r="F226" i="3"/>
  <c r="K226" i="3"/>
  <c r="I227" i="3"/>
  <c r="K227" i="3" l="1"/>
  <c r="I228" i="3"/>
  <c r="H226" i="3"/>
  <c r="F227" i="3"/>
  <c r="H227" i="3" l="1"/>
  <c r="F228" i="3"/>
  <c r="K228" i="3"/>
  <c r="I229" i="3"/>
  <c r="I230" i="3" l="1"/>
  <c r="K229" i="3"/>
  <c r="AB35" i="3"/>
  <c r="AE35" i="3" s="1"/>
  <c r="F229" i="3"/>
  <c r="H228" i="3"/>
  <c r="F230" i="3" l="1"/>
  <c r="H229" i="3"/>
  <c r="AA35" i="3"/>
  <c r="AD35" i="3" s="1"/>
  <c r="I231" i="3"/>
  <c r="K230" i="3"/>
  <c r="I232" i="3" l="1"/>
  <c r="K231" i="3"/>
  <c r="H230" i="3"/>
  <c r="F231" i="3"/>
  <c r="H231" i="3" l="1"/>
  <c r="F232" i="3"/>
  <c r="K232" i="3"/>
  <c r="I233" i="3"/>
  <c r="K233" i="3" l="1"/>
  <c r="I234" i="3"/>
  <c r="H232" i="3"/>
  <c r="F233" i="3"/>
  <c r="H233" i="3" l="1"/>
  <c r="F234" i="3"/>
  <c r="K234" i="3"/>
  <c r="I235" i="3"/>
  <c r="K235" i="3" l="1"/>
  <c r="I236" i="3"/>
  <c r="H234" i="3"/>
  <c r="F235" i="3"/>
  <c r="H235" i="3" l="1"/>
  <c r="F236" i="3"/>
  <c r="K236" i="3"/>
  <c r="I237" i="3"/>
  <c r="I238" i="3" l="1"/>
  <c r="K237" i="3"/>
  <c r="F237" i="3"/>
  <c r="H236" i="3"/>
  <c r="F238" i="3" l="1"/>
  <c r="H237" i="3"/>
  <c r="I239" i="3"/>
  <c r="K238" i="3"/>
  <c r="I240" i="3" l="1"/>
  <c r="K239" i="3"/>
  <c r="H238" i="3"/>
  <c r="F239" i="3"/>
  <c r="H239" i="3" l="1"/>
  <c r="F240" i="3"/>
  <c r="K240" i="3"/>
  <c r="I241" i="3"/>
  <c r="K241" i="3" l="1"/>
  <c r="I242" i="3"/>
  <c r="AB36" i="3"/>
  <c r="AE36" i="3" s="1"/>
  <c r="H240" i="3"/>
  <c r="F241" i="3"/>
  <c r="H241" i="3" l="1"/>
  <c r="F242" i="3"/>
  <c r="AA36" i="3"/>
  <c r="AD36" i="3" s="1"/>
  <c r="K242" i="3"/>
  <c r="I243" i="3"/>
  <c r="K243" i="3" l="1"/>
  <c r="I244" i="3"/>
  <c r="H242" i="3"/>
  <c r="F243" i="3"/>
  <c r="F244" i="3" l="1"/>
  <c r="H243" i="3"/>
  <c r="K244" i="3"/>
  <c r="I245" i="3"/>
  <c r="K245" i="3" l="1"/>
  <c r="I246" i="3"/>
  <c r="F245" i="3"/>
  <c r="H244" i="3"/>
  <c r="F246" i="3" l="1"/>
  <c r="H245" i="3"/>
  <c r="I247" i="3"/>
  <c r="K246" i="3"/>
  <c r="I248" i="3" l="1"/>
  <c r="K247" i="3"/>
  <c r="H246" i="3"/>
  <c r="F247" i="3"/>
  <c r="H247" i="3" l="1"/>
  <c r="F248" i="3"/>
  <c r="K248" i="3"/>
  <c r="I249" i="3"/>
  <c r="K249" i="3" l="1"/>
  <c r="I250" i="3"/>
  <c r="H248" i="3"/>
  <c r="F249" i="3"/>
  <c r="H249" i="3" l="1"/>
  <c r="F250" i="3"/>
  <c r="K250" i="3"/>
  <c r="I251" i="3"/>
  <c r="K251" i="3" l="1"/>
  <c r="I252" i="3"/>
  <c r="H250" i="3"/>
  <c r="F251" i="3"/>
  <c r="F252" i="3" l="1"/>
  <c r="H251" i="3"/>
  <c r="K252" i="3"/>
  <c r="I253" i="3"/>
  <c r="K253" i="3" l="1"/>
  <c r="I254" i="3"/>
  <c r="AB37" i="3"/>
  <c r="AE37" i="3" s="1"/>
  <c r="F253" i="3"/>
  <c r="H252" i="3"/>
  <c r="F254" i="3" l="1"/>
  <c r="H253" i="3"/>
  <c r="AA37" i="3"/>
  <c r="AD37" i="3" s="1"/>
  <c r="I255" i="3"/>
  <c r="K254" i="3"/>
  <c r="I256" i="3" l="1"/>
  <c r="K255" i="3"/>
  <c r="H254" i="3"/>
  <c r="F255" i="3"/>
  <c r="H255" i="3" l="1"/>
  <c r="F256" i="3"/>
  <c r="K256" i="3"/>
  <c r="I257" i="3"/>
  <c r="K257" i="3" l="1"/>
  <c r="I258" i="3"/>
  <c r="H256" i="3"/>
  <c r="F257" i="3"/>
  <c r="H257" i="3" l="1"/>
  <c r="F258" i="3"/>
  <c r="K258" i="3"/>
  <c r="I259" i="3"/>
  <c r="K259" i="3" l="1"/>
  <c r="I260" i="3"/>
  <c r="H258" i="3"/>
  <c r="F259" i="3"/>
  <c r="F260" i="3" l="1"/>
  <c r="H259" i="3"/>
  <c r="K260" i="3"/>
  <c r="I261" i="3"/>
  <c r="I262" i="3" l="1"/>
  <c r="K261" i="3"/>
  <c r="F261" i="3"/>
  <c r="H260" i="3"/>
  <c r="F262" i="3" l="1"/>
  <c r="H261" i="3"/>
  <c r="I263" i="3"/>
  <c r="K262" i="3"/>
  <c r="I264" i="3" l="1"/>
  <c r="K263" i="3"/>
  <c r="H262" i="3"/>
  <c r="F263" i="3"/>
  <c r="H263" i="3" l="1"/>
  <c r="F264" i="3"/>
  <c r="K264" i="3"/>
  <c r="I265" i="3"/>
  <c r="K265" i="3" l="1"/>
  <c r="I266" i="3"/>
  <c r="AB38" i="3"/>
  <c r="AE38" i="3" s="1"/>
  <c r="H264" i="3"/>
  <c r="F265" i="3"/>
  <c r="H265" i="3" l="1"/>
  <c r="F266" i="3"/>
  <c r="AA38" i="3"/>
  <c r="AD38" i="3" s="1"/>
  <c r="K266" i="3"/>
  <c r="I267" i="3"/>
  <c r="K267" i="3" l="1"/>
  <c r="I268" i="3"/>
  <c r="H266" i="3"/>
  <c r="F267" i="3"/>
  <c r="H267" i="3" l="1"/>
  <c r="F268" i="3"/>
  <c r="K268" i="3"/>
  <c r="I269" i="3"/>
  <c r="W10" i="3"/>
  <c r="I270" i="3" l="1"/>
  <c r="K269" i="3"/>
  <c r="F269" i="3"/>
  <c r="H268" i="3"/>
  <c r="V10" i="3"/>
  <c r="F270" i="3" l="1"/>
  <c r="H269" i="3"/>
  <c r="I271" i="3"/>
  <c r="K270" i="3"/>
  <c r="I272" i="3" l="1"/>
  <c r="K271" i="3"/>
  <c r="H270" i="3"/>
  <c r="F271" i="3"/>
  <c r="H271" i="3" l="1"/>
  <c r="F272" i="3"/>
  <c r="K272" i="3"/>
  <c r="I273" i="3"/>
  <c r="K273" i="3" l="1"/>
  <c r="I274" i="3"/>
  <c r="H272" i="3"/>
  <c r="F273" i="3"/>
  <c r="H273" i="3" l="1"/>
  <c r="F274" i="3"/>
  <c r="K274" i="3"/>
  <c r="I275" i="3"/>
  <c r="AB13" i="3"/>
  <c r="K275" i="3" l="1"/>
  <c r="I276" i="3"/>
  <c r="H274" i="3"/>
  <c r="F275" i="3"/>
  <c r="AA13" i="3"/>
  <c r="F276" i="3" l="1"/>
  <c r="H275" i="3"/>
  <c r="K276" i="3"/>
  <c r="I277" i="3"/>
  <c r="I278" i="3" l="1"/>
  <c r="K277" i="3"/>
  <c r="AB39" i="3"/>
  <c r="AE39" i="3" s="1"/>
  <c r="F277" i="3"/>
  <c r="H276" i="3"/>
  <c r="F278" i="3" l="1"/>
  <c r="H277" i="3"/>
  <c r="AA39" i="3"/>
  <c r="AD39" i="3" s="1"/>
  <c r="I279" i="3"/>
  <c r="K278" i="3"/>
  <c r="I280" i="3" l="1"/>
  <c r="K279" i="3"/>
  <c r="H278" i="3"/>
  <c r="F279" i="3"/>
  <c r="H279" i="3" l="1"/>
  <c r="F280" i="3"/>
  <c r="K280" i="3"/>
  <c r="I281" i="3"/>
  <c r="K281" i="3" l="1"/>
  <c r="I282" i="3"/>
  <c r="H280" i="3"/>
  <c r="F281" i="3"/>
  <c r="H281" i="3" l="1"/>
  <c r="F282" i="3"/>
  <c r="K282" i="3"/>
  <c r="I283" i="3"/>
  <c r="K283" i="3" l="1"/>
  <c r="I284" i="3"/>
  <c r="H282" i="3"/>
  <c r="F283" i="3"/>
  <c r="F284" i="3" l="1"/>
  <c r="H283" i="3"/>
  <c r="K284" i="3"/>
  <c r="I285" i="3"/>
  <c r="I286" i="3" l="1"/>
  <c r="K285" i="3"/>
  <c r="F285" i="3"/>
  <c r="H284" i="3"/>
  <c r="F286" i="3" l="1"/>
  <c r="H285" i="3"/>
  <c r="I287" i="3"/>
  <c r="K286" i="3"/>
  <c r="I288" i="3" l="1"/>
  <c r="K287" i="3"/>
  <c r="H286" i="3"/>
  <c r="F287" i="3"/>
  <c r="H287" i="3" l="1"/>
  <c r="F288" i="3"/>
  <c r="K288" i="3"/>
  <c r="I289" i="3"/>
  <c r="K289" i="3" l="1"/>
  <c r="I290" i="3"/>
  <c r="AB40" i="3"/>
  <c r="AE40" i="3" s="1"/>
  <c r="H288" i="3"/>
  <c r="F289" i="3"/>
  <c r="H289" i="3" l="1"/>
  <c r="F290" i="3"/>
  <c r="AA40" i="3"/>
  <c r="AD40" i="3" s="1"/>
  <c r="K290" i="3"/>
  <c r="I291" i="3"/>
  <c r="K291" i="3" l="1"/>
  <c r="I292" i="3"/>
  <c r="H290" i="3"/>
  <c r="F291" i="3"/>
  <c r="H291" i="3" l="1"/>
  <c r="F292" i="3"/>
  <c r="K292" i="3"/>
  <c r="I293" i="3"/>
  <c r="W9" i="3"/>
  <c r="K293" i="3" l="1"/>
  <c r="I294" i="3"/>
  <c r="F293" i="3"/>
  <c r="H292" i="3"/>
  <c r="V9" i="3"/>
  <c r="F294" i="3" l="1"/>
  <c r="H293" i="3"/>
  <c r="I295" i="3"/>
  <c r="K294" i="3"/>
  <c r="I296" i="3" l="1"/>
  <c r="K295" i="3"/>
  <c r="H294" i="3"/>
  <c r="F295" i="3"/>
  <c r="H295" i="3" l="1"/>
  <c r="F296" i="3"/>
  <c r="K296" i="3"/>
  <c r="I297" i="3"/>
  <c r="K297" i="3" l="1"/>
  <c r="I298" i="3"/>
  <c r="H296" i="3"/>
  <c r="F297" i="3"/>
  <c r="H297" i="3" l="1"/>
  <c r="F298" i="3"/>
  <c r="K298" i="3"/>
  <c r="I299" i="3"/>
  <c r="K299" i="3" l="1"/>
  <c r="I300" i="3"/>
  <c r="H298" i="3"/>
  <c r="F299" i="3"/>
  <c r="H299" i="3" l="1"/>
  <c r="F300" i="3"/>
  <c r="K300" i="3"/>
  <c r="I301" i="3"/>
  <c r="I302" i="3" l="1"/>
  <c r="K301" i="3"/>
  <c r="AB41" i="3"/>
  <c r="AE41" i="3" s="1"/>
  <c r="F301" i="3"/>
  <c r="H300" i="3"/>
  <c r="F302" i="3" l="1"/>
  <c r="H301" i="3"/>
  <c r="AA41" i="3"/>
  <c r="AD41" i="3" s="1"/>
  <c r="I303" i="3"/>
  <c r="K302" i="3"/>
  <c r="I304" i="3" l="1"/>
  <c r="K303" i="3"/>
  <c r="H302" i="3"/>
  <c r="F303" i="3"/>
  <c r="H303" i="3" l="1"/>
  <c r="F304" i="3"/>
  <c r="K304" i="3"/>
  <c r="I305" i="3"/>
  <c r="K305" i="3" l="1"/>
  <c r="I306" i="3"/>
  <c r="H304" i="3"/>
  <c r="F305" i="3"/>
  <c r="H305" i="3" l="1"/>
  <c r="F306" i="3"/>
  <c r="K306" i="3"/>
  <c r="I307" i="3"/>
  <c r="K307" i="3" l="1"/>
  <c r="I308" i="3"/>
  <c r="H306" i="3"/>
  <c r="F307" i="3"/>
  <c r="H307" i="3" l="1"/>
  <c r="F308" i="3"/>
  <c r="K308" i="3"/>
  <c r="I309" i="3"/>
  <c r="K309" i="3" l="1"/>
  <c r="I310" i="3"/>
  <c r="F309" i="3"/>
  <c r="H308" i="3"/>
  <c r="F310" i="3" l="1"/>
  <c r="H309" i="3"/>
  <c r="I311" i="3"/>
  <c r="K310" i="3"/>
  <c r="I312" i="3" l="1"/>
  <c r="K311" i="3"/>
  <c r="H310" i="3"/>
  <c r="F311" i="3"/>
  <c r="H311" i="3" l="1"/>
  <c r="F312" i="3"/>
  <c r="K312" i="3"/>
  <c r="I313" i="3"/>
  <c r="K313" i="3" l="1"/>
  <c r="I314" i="3"/>
  <c r="H312" i="3"/>
  <c r="F313" i="3"/>
  <c r="H313" i="3" l="1"/>
  <c r="F314" i="3"/>
  <c r="K314" i="3"/>
  <c r="I315" i="3"/>
  <c r="K315" i="3" l="1"/>
  <c r="I316" i="3"/>
  <c r="H314" i="3"/>
  <c r="F315" i="3"/>
  <c r="F316" i="3" l="1"/>
  <c r="H315" i="3"/>
  <c r="K316" i="3"/>
  <c r="I317" i="3"/>
  <c r="W8" i="3"/>
  <c r="K317" i="3" l="1"/>
  <c r="I318" i="3"/>
  <c r="F317" i="3"/>
  <c r="H316" i="3"/>
  <c r="V8" i="3"/>
  <c r="F318" i="3" l="1"/>
  <c r="H317" i="3"/>
  <c r="I319" i="3"/>
  <c r="K318" i="3"/>
  <c r="I320" i="3" l="1"/>
  <c r="K319" i="3"/>
  <c r="H318" i="3"/>
  <c r="F319" i="3"/>
  <c r="H319" i="3" l="1"/>
  <c r="F320" i="3"/>
  <c r="K320" i="3"/>
  <c r="I321" i="3"/>
  <c r="K321" i="3" l="1"/>
  <c r="I322" i="3"/>
  <c r="H320" i="3"/>
  <c r="F321" i="3"/>
  <c r="H321" i="3" l="1"/>
  <c r="F322" i="3"/>
  <c r="K322" i="3"/>
  <c r="I323" i="3"/>
  <c r="K323" i="3" l="1"/>
  <c r="I324" i="3"/>
  <c r="H322" i="3"/>
  <c r="F323" i="3"/>
  <c r="F324" i="3" l="1"/>
  <c r="H323" i="3"/>
  <c r="K324" i="3"/>
  <c r="I325" i="3"/>
  <c r="K325" i="3" l="1"/>
  <c r="I326" i="3"/>
  <c r="W7" i="3"/>
  <c r="F325" i="3"/>
  <c r="H324" i="3"/>
  <c r="F326" i="3" l="1"/>
  <c r="H325" i="3"/>
  <c r="V7" i="3"/>
  <c r="I327" i="3"/>
  <c r="K326" i="3"/>
  <c r="I328" i="3" l="1"/>
  <c r="K327" i="3"/>
  <c r="H326" i="3"/>
  <c r="F327" i="3"/>
  <c r="H327" i="3" l="1"/>
  <c r="F328" i="3"/>
  <c r="K328" i="3"/>
  <c r="P16" i="3" s="1"/>
  <c r="W14" i="3"/>
  <c r="AB14" i="3"/>
  <c r="AD13" i="3" s="1"/>
  <c r="Z12" i="3" l="1"/>
  <c r="S22" i="3" s="1"/>
  <c r="P9" i="3"/>
  <c r="Z8" i="3"/>
  <c r="O22" i="3" s="1"/>
  <c r="Z11" i="3"/>
  <c r="R22" i="3" s="1"/>
  <c r="P10" i="3"/>
  <c r="P13" i="3" s="1"/>
  <c r="Z9" i="3"/>
  <c r="P22" i="3" s="1"/>
  <c r="Z7" i="3"/>
  <c r="N22" i="3" s="1"/>
  <c r="Z10" i="3"/>
  <c r="Q22" i="3" s="1"/>
  <c r="H328" i="3"/>
  <c r="O16" i="3" s="1"/>
  <c r="V14" i="3"/>
  <c r="AA14" i="3"/>
  <c r="AC13" i="3" s="1"/>
  <c r="O9" i="3" l="1"/>
  <c r="Y8" i="3"/>
  <c r="O23" i="3" s="1"/>
  <c r="Y12" i="3"/>
  <c r="S23" i="3" s="1"/>
  <c r="Y10" i="3"/>
  <c r="Q23" i="3" s="1"/>
  <c r="Y11" i="3"/>
  <c r="R23" i="3" s="1"/>
  <c r="O10" i="3"/>
  <c r="Y9" i="3"/>
  <c r="P23" i="3" s="1"/>
  <c r="Y7" i="3"/>
  <c r="N23" i="3" s="1"/>
  <c r="O13" i="3" l="1"/>
  <c r="N11" i="3"/>
</calcChain>
</file>

<file path=xl/sharedStrings.xml><?xml version="1.0" encoding="utf-8"?>
<sst xmlns="http://schemas.openxmlformats.org/spreadsheetml/2006/main" count="204" uniqueCount="105">
  <si>
    <t>SP500TR</t>
  </si>
  <si>
    <t>max DD</t>
  </si>
  <si>
    <t>% positive months</t>
  </si>
  <si>
    <t># positive months</t>
  </si>
  <si>
    <t>Sharpe Ratio:</t>
  </si>
  <si>
    <t>R-squared:</t>
  </si>
  <si>
    <t>Alpha:</t>
  </si>
  <si>
    <t>Ann. Inception</t>
  </si>
  <si>
    <t>Cumulative Return</t>
  </si>
  <si>
    <t>Beta:</t>
  </si>
  <si>
    <t>Standard Deviation:</t>
  </si>
  <si>
    <t>Months:</t>
  </si>
  <si>
    <t>Risk Free Rate:</t>
  </si>
  <si>
    <t>DD</t>
  </si>
  <si>
    <t>S&amp;P 500  TR</t>
  </si>
  <si>
    <t>% Return</t>
  </si>
  <si>
    <t>Date</t>
  </si>
  <si>
    <t>1Yr</t>
  </si>
  <si>
    <t>CURRENT</t>
  </si>
  <si>
    <t>3yrs</t>
  </si>
  <si>
    <t>5YRS</t>
  </si>
  <si>
    <t>10YRS</t>
  </si>
  <si>
    <t>Incep</t>
  </si>
  <si>
    <t>Current</t>
  </si>
  <si>
    <t>RDMIX</t>
  </si>
  <si>
    <t>Correlation</t>
  </si>
  <si>
    <t>BarclayHedge</t>
  </si>
  <si>
    <t>BarCTA</t>
  </si>
  <si>
    <t>NAV</t>
  </si>
  <si>
    <t>Institutional Class</t>
  </si>
  <si>
    <t>BarclayHedge CTA Index</t>
  </si>
  <si>
    <t>S&amp;P 500 TR Index</t>
  </si>
  <si>
    <t>Class A</t>
  </si>
  <si>
    <t>n/a</t>
  </si>
  <si>
    <t>Class C</t>
  </si>
  <si>
    <t>Class A w/ Sales Charge</t>
  </si>
  <si>
    <t>Time Period</t>
  </si>
  <si>
    <t>COPY FROM LEFT AND HARD CODE</t>
  </si>
  <si>
    <t>x</t>
  </si>
  <si>
    <t>02/28/1994</t>
  </si>
  <si>
    <t>YTD</t>
  </si>
  <si>
    <t>https://www.barclayhedge.com/research/cta-indices.html</t>
  </si>
  <si>
    <t>Since 9/30/2016</t>
  </si>
  <si>
    <t>A &amp; C Incep</t>
  </si>
  <si>
    <t>A&amp;C Months:</t>
  </si>
  <si>
    <t>Gold</t>
  </si>
  <si>
    <t>Source: ReSolve</t>
  </si>
  <si>
    <t>US Stocks</t>
  </si>
  <si>
    <t>Foreign Stocks</t>
  </si>
  <si>
    <t>US Bonds</t>
  </si>
  <si>
    <t>Foreign Bonds</t>
  </si>
  <si>
    <t>US Real Estate</t>
  </si>
  <si>
    <t>Commodities</t>
  </si>
  <si>
    <t>Currencies</t>
  </si>
  <si>
    <t>NDUEACWF Index</t>
  </si>
  <si>
    <t>Rational/ReSolve Adaptive Asset Allocation Fund</t>
  </si>
  <si>
    <t>MSCI All Country World Index</t>
  </si>
  <si>
    <t>Growth of $100: The Strategy Attempts to Limit Volatility During Equity Market Corrections Without Sacrificing Returns</t>
  </si>
  <si>
    <t>BarclayHedge Est. RoR as of 1/10</t>
  </si>
  <si>
    <t>RDMAX</t>
  </si>
  <si>
    <t>RDMCX</t>
  </si>
  <si>
    <t>RDMAX w/ Load</t>
  </si>
  <si>
    <t>Since 02/28/2018</t>
  </si>
  <si>
    <t>RDMAX w/ LOAD</t>
  </si>
  <si>
    <t>Previous Manager</t>
  </si>
  <si>
    <t>XX</t>
  </si>
  <si>
    <t>Label</t>
  </si>
  <si>
    <t>1 Year</t>
  </si>
  <si>
    <t>3 Years</t>
  </si>
  <si>
    <t>5 Years</t>
  </si>
  <si>
    <t>10 Years</t>
  </si>
  <si>
    <t>Inception</t>
  </si>
  <si>
    <t>ID</t>
  </si>
  <si>
    <t>Value</t>
  </si>
  <si>
    <t>*Inception: 02/01/1994. The performance shown prior to September 30, 2016 is that of the Predecessor Fund, which reflects all of the Predecessor Fund's actual fees and expenses adjusted to include any fees of each share class.</t>
  </si>
  <si>
    <t>I Class</t>
  </si>
  <si>
    <t xml:space="preserve">Portfolio Risk Allocations </t>
  </si>
  <si>
    <t xml:space="preserve"> Weight </t>
  </si>
  <si>
    <t>Volatility</t>
  </si>
  <si>
    <t>DO NOT USE ANYMORE</t>
  </si>
  <si>
    <t>Position</t>
  </si>
  <si>
    <t>Risk-Weighted Allocation</t>
  </si>
  <si>
    <t>Position2</t>
  </si>
  <si>
    <t>Risk-Weighted Allocation2</t>
  </si>
  <si>
    <t>Copper</t>
  </si>
  <si>
    <t>Nat Gas</t>
  </si>
  <si>
    <t>EUR</t>
  </si>
  <si>
    <t>BarclayHedge Est. RoR as of 04/07/21</t>
  </si>
  <si>
    <t>RDMIX vs MSCI All Country World Index – December 2018 to March 2021</t>
  </si>
  <si>
    <t>Top Long positions (risk weighted)</t>
  </si>
  <si>
    <t>Bottom Short positions (risk weighted)</t>
  </si>
  <si>
    <t>Heating oil</t>
  </si>
  <si>
    <t>JGB</t>
  </si>
  <si>
    <t>Mini VSTOXX</t>
  </si>
  <si>
    <t>Buxl</t>
  </si>
  <si>
    <t>Ital BTP</t>
  </si>
  <si>
    <t>JPY</t>
  </si>
  <si>
    <t>Bonds</t>
  </si>
  <si>
    <t>Energies</t>
  </si>
  <si>
    <t>Grains</t>
  </si>
  <si>
    <t>Indices</t>
  </si>
  <si>
    <t>Meats</t>
  </si>
  <si>
    <t>Metals</t>
  </si>
  <si>
    <t>Rates</t>
  </si>
  <si>
    <t>Softs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</si>
</sst>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_(* \(#,##0.00\);_(* &quot;-&quot;??_);_(@_)"/>
    <numFmt numFmtId="164" formatCode="_-* #,##0.00_-;\-* #,##0.00_-;_-* &quot;-&quot;??_-;_-@_-"/>
    <numFmt numFmtId="165" formatCode="_-* #,##0_-;\-* #,##0_-;_-* &quot;-&quot;??_-;_-@_-"/>
    <numFmt numFmtId="166" formatCode="_(* #,##0_);_(* \(#,##0\);_(* &quot;-&quot;??_);_(@_)"/>
    <numFmt numFmtId="167" formatCode="0.0%"/>
    <numFmt numFmtId="168" formatCode="_-* #,##0.0000_-;\-* #,##0.0000_-;_-* &quot;-&quot;??_-;_-@_-"/>
    <numFmt numFmtId="169" formatCode="0.0000%"/>
    <numFmt numFmtId="170" formatCode="[$-10409]#,##0.00;\(#,##0.00\)"/>
    <numFmt numFmtId="171" formatCode="0.000000000"/>
    <numFmt numFmtId="172" formatCode="0.0"/>
    <numFmt numFmtId="173" formatCode="mmmm\ yyyy"/>
  </numFmts>
  <fonts count="38">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1"/>
      <color rgb="FFFF0000"/>
      <name val="Calibri"/>
      <family val="2"/>
      <scheme val="minor"/>
    </font>
    <font>
      <u/>
      <sz val="11"/>
      <color theme="10"/>
      <name val="Calibri"/>
      <family val="2"/>
      <scheme val="minor"/>
    </font>
    <font>
      <b/>
      <sz val="8"/>
      <color theme="1"/>
      <name val="Arial"/>
      <family val="2"/>
    </font>
    <font>
      <b/>
      <sz val="9"/>
      <color theme="1"/>
      <name val="Calibri"/>
      <family val="2"/>
      <scheme val="minor"/>
    </font>
    <font>
      <sz val="8"/>
      <color rgb="FFFF0000"/>
      <name val="Calibri"/>
      <family val="2"/>
      <scheme val="minor"/>
    </font>
    <font>
      <b/>
      <sz val="9"/>
      <color theme="0"/>
      <name val="Arial"/>
      <family val="2"/>
    </font>
    <font>
      <sz val="8"/>
      <name val="Arial"/>
      <family val="2"/>
    </font>
    <font>
      <b/>
      <sz val="7"/>
      <color rgb="FF000000"/>
      <name val="Trade Gothic LT Std"/>
      <family val="3"/>
    </font>
    <font>
      <sz val="7"/>
      <color rgb="FF000000"/>
      <name val="Trade Gothic LT Std Light"/>
      <family val="3"/>
    </font>
    <font>
      <sz val="7.5"/>
      <color rgb="FF000000"/>
      <name val="Trade Gothic LT Std Light"/>
      <family val="3"/>
    </font>
    <font>
      <sz val="7.5"/>
      <color rgb="FFFF0000"/>
      <name val="Trade Gothic LT Std Light"/>
      <family val="3"/>
    </font>
    <font>
      <b/>
      <sz val="6"/>
      <color rgb="FF000000"/>
      <name val="Trade Gothic LT Std Light"/>
      <family val="3"/>
    </font>
    <font>
      <b/>
      <sz val="11"/>
      <color rgb="FFFF0000"/>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b/>
      <sz val="11"/>
      <color theme="1"/>
      <name val="Arial"/>
      <family val="2"/>
    </font>
    <font>
      <sz val="8"/>
      <color rgb="FF000000"/>
      <name val="Helvetica LT Std Light"/>
      <family val="2"/>
    </font>
    <font>
      <b/>
      <sz val="12"/>
      <name val="Calibri"/>
      <family val="2"/>
      <scheme val="minor"/>
    </font>
    <font>
      <sz val="12"/>
      <name val="Calibri"/>
      <family val="2"/>
      <scheme val="minor"/>
    </font>
    <font>
      <sz val="10"/>
      <name val="Calibri"/>
      <family val="2"/>
      <scheme val="minor"/>
    </font>
    <font>
      <b/>
      <sz val="10"/>
      <name val="Calibri"/>
      <family val="2"/>
      <scheme val="minor"/>
    </font>
    <font>
      <b/>
      <sz val="18"/>
      <color theme="1"/>
      <name val="Calibri"/>
      <family val="2"/>
      <scheme val="minor"/>
    </font>
  </fonts>
  <fills count="42">
    <fill>
      <patternFill patternType="none"/>
    </fill>
    <fill>
      <patternFill patternType="gray125"/>
    </fill>
    <fill>
      <patternFill patternType="solid">
        <fgColor rgb="FFFFFF00"/>
        <bgColor indexed="64"/>
      </patternFill>
    </fill>
    <fill>
      <patternFill patternType="solid">
        <fgColor theme="4"/>
        <bgColor indexed="64"/>
      </patternFill>
    </fill>
    <fill>
      <patternFill patternType="solid">
        <fgColor theme="0"/>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1" tint="0.4999847407452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s>
  <borders count="27">
    <border>
      <left/>
      <right/>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bottom style="thin">
        <color rgb="FF000000"/>
      </bottom>
      <diagonal/>
    </border>
    <border>
      <left/>
      <right/>
      <top style="thin">
        <color rgb="FF000000"/>
      </top>
      <bottom/>
      <diagonal/>
    </border>
    <border>
      <left/>
      <right/>
      <top/>
      <bottom style="thin">
        <color rgb="FFBFBFBF"/>
      </bottom>
      <diagonal/>
    </border>
    <border>
      <left/>
      <right/>
      <top style="thin">
        <color rgb="FFBFBFBF"/>
      </top>
      <bottom/>
      <diagonal/>
    </border>
    <border>
      <left/>
      <right/>
      <top style="thin">
        <color rgb="FFBFBFBF"/>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3">
    <xf numFmtId="0" fontId="0" fillId="0" borderId="0"/>
    <xf numFmtId="16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9" fontId="3" fillId="0" borderId="0" applyFont="0" applyFill="0" applyBorder="0" applyAlignment="0" applyProtection="0"/>
    <xf numFmtId="0" fontId="1" fillId="0" borderId="0"/>
    <xf numFmtId="0" fontId="5" fillId="0" borderId="0" applyNumberFormat="0" applyFill="0" applyBorder="0" applyAlignment="0" applyProtection="0"/>
    <xf numFmtId="0" fontId="17" fillId="0" borderId="0" applyNumberFormat="0" applyFill="0" applyBorder="0" applyAlignment="0" applyProtection="0"/>
    <xf numFmtId="0" fontId="18" fillId="0" borderId="18" applyNumberFormat="0" applyFill="0" applyAlignment="0" applyProtection="0"/>
    <xf numFmtId="0" fontId="19" fillId="0" borderId="19" applyNumberFormat="0" applyFill="0" applyAlignment="0" applyProtection="0"/>
    <xf numFmtId="0" fontId="20" fillId="0" borderId="20" applyNumberFormat="0" applyFill="0" applyAlignment="0" applyProtection="0"/>
    <xf numFmtId="0" fontId="20" fillId="0" borderId="0" applyNumberFormat="0" applyFill="0" applyBorder="0" applyAlignment="0" applyProtection="0"/>
    <xf numFmtId="0" fontId="21" fillId="10" borderId="0" applyNumberFormat="0" applyBorder="0" applyAlignment="0" applyProtection="0"/>
    <xf numFmtId="0" fontId="22" fillId="11" borderId="0" applyNumberFormat="0" applyBorder="0" applyAlignment="0" applyProtection="0"/>
    <xf numFmtId="0" fontId="23" fillId="12" borderId="0" applyNumberFormat="0" applyBorder="0" applyAlignment="0" applyProtection="0"/>
    <xf numFmtId="0" fontId="24" fillId="13" borderId="21" applyNumberFormat="0" applyAlignment="0" applyProtection="0"/>
    <xf numFmtId="0" fontId="25" fillId="14" borderId="22" applyNumberFormat="0" applyAlignment="0" applyProtection="0"/>
    <xf numFmtId="0" fontId="26" fillId="14" borderId="21" applyNumberFormat="0" applyAlignment="0" applyProtection="0"/>
    <xf numFmtId="0" fontId="27" fillId="0" borderId="23" applyNumberFormat="0" applyFill="0" applyAlignment="0" applyProtection="0"/>
    <xf numFmtId="0" fontId="28" fillId="15" borderId="24" applyNumberFormat="0" applyAlignment="0" applyProtection="0"/>
    <xf numFmtId="0" fontId="4" fillId="0" borderId="0" applyNumberFormat="0" applyFill="0" applyBorder="0" applyAlignment="0" applyProtection="0"/>
    <xf numFmtId="0" fontId="1" fillId="16" borderId="25" applyNumberFormat="0" applyFont="0" applyAlignment="0" applyProtection="0"/>
    <xf numFmtId="0" fontId="29" fillId="0" borderId="0" applyNumberFormat="0" applyFill="0" applyBorder="0" applyAlignment="0" applyProtection="0"/>
    <xf numFmtId="0" fontId="2" fillId="0" borderId="26" applyNumberFormat="0" applyFill="0" applyAlignment="0" applyProtection="0"/>
    <xf numFmtId="0" fontId="30"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30"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30"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30"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30"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30"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cellStyleXfs>
  <cellXfs count="145">
    <xf numFmtId="0" fontId="0" fillId="0" borderId="0" xfId="0"/>
    <xf numFmtId="0" fontId="2" fillId="0" borderId="0" xfId="0" applyFont="1"/>
    <xf numFmtId="10" fontId="0" fillId="0" borderId="0" xfId="0" applyNumberFormat="1"/>
    <xf numFmtId="10" fontId="0" fillId="0" borderId="0" xfId="2" applyNumberFormat="1" applyFont="1"/>
    <xf numFmtId="14" fontId="0" fillId="6" borderId="0" xfId="0" applyNumberFormat="1" applyFill="1"/>
    <xf numFmtId="10" fontId="0" fillId="6" borderId="0" xfId="2" applyNumberFormat="1" applyFont="1" applyFill="1"/>
    <xf numFmtId="0" fontId="4" fillId="0" borderId="0" xfId="0" applyFont="1"/>
    <xf numFmtId="14" fontId="6" fillId="0" borderId="0" xfId="0" applyNumberFormat="1" applyFont="1"/>
    <xf numFmtId="165" fontId="6" fillId="0" borderId="0" xfId="1" applyNumberFormat="1" applyFont="1" applyAlignment="1">
      <alignment horizontal="center"/>
    </xf>
    <xf numFmtId="0" fontId="7" fillId="0" borderId="0" xfId="0" applyFont="1" applyAlignment="1">
      <alignment horizontal="center"/>
    </xf>
    <xf numFmtId="0" fontId="7" fillId="0" borderId="10" xfId="0" applyFont="1" applyBorder="1" applyAlignment="1">
      <alignment horizontal="center"/>
    </xf>
    <xf numFmtId="43" fontId="9" fillId="3" borderId="10" xfId="0" applyNumberFormat="1" applyFont="1" applyFill="1" applyBorder="1" applyAlignment="1">
      <alignment horizontal="center" wrapText="1"/>
    </xf>
    <xf numFmtId="0" fontId="7" fillId="0" borderId="2" xfId="0" applyFont="1" applyBorder="1" applyAlignment="1">
      <alignment horizontal="center"/>
    </xf>
    <xf numFmtId="0" fontId="7" fillId="0" borderId="4" xfId="0" applyFont="1" applyBorder="1" applyAlignment="1">
      <alignment horizontal="center"/>
    </xf>
    <xf numFmtId="0" fontId="7" fillId="0" borderId="6" xfId="0" applyFont="1" applyBorder="1" applyAlignment="1">
      <alignment horizontal="center"/>
    </xf>
    <xf numFmtId="0" fontId="10" fillId="0" borderId="13" xfId="0" applyFont="1" applyBorder="1" applyAlignment="1">
      <alignment vertical="center"/>
    </xf>
    <xf numFmtId="0" fontId="11" fillId="0" borderId="13" xfId="0" applyFont="1" applyBorder="1" applyAlignment="1">
      <alignment horizontal="center" readingOrder="1"/>
    </xf>
    <xf numFmtId="0" fontId="12" fillId="0" borderId="14" xfId="0" applyFont="1" applyBorder="1" applyAlignment="1">
      <alignment horizontal="left" vertical="center" readingOrder="1"/>
    </xf>
    <xf numFmtId="2" fontId="13" fillId="0" borderId="0" xfId="0" applyNumberFormat="1" applyFont="1" applyAlignment="1">
      <alignment horizontal="center" vertical="center" readingOrder="1"/>
    </xf>
    <xf numFmtId="0" fontId="12" fillId="0" borderId="0" xfId="0" applyFont="1" applyAlignment="1">
      <alignment horizontal="left" vertical="center" readingOrder="1"/>
    </xf>
    <xf numFmtId="0" fontId="12" fillId="0" borderId="15" xfId="0" applyFont="1" applyBorder="1" applyAlignment="1">
      <alignment horizontal="left" vertical="center" readingOrder="1"/>
    </xf>
    <xf numFmtId="2" fontId="13" fillId="0" borderId="15" xfId="0" applyNumberFormat="1" applyFont="1" applyBorder="1" applyAlignment="1">
      <alignment horizontal="center" vertical="center" readingOrder="1"/>
    </xf>
    <xf numFmtId="0" fontId="12" fillId="0" borderId="16" xfId="0" applyFont="1" applyBorder="1" applyAlignment="1">
      <alignment horizontal="left" vertical="center" readingOrder="1"/>
    </xf>
    <xf numFmtId="2" fontId="13" fillId="5" borderId="15" xfId="0" applyNumberFormat="1" applyFont="1" applyFill="1" applyBorder="1" applyAlignment="1">
      <alignment horizontal="center" vertical="center" readingOrder="1"/>
    </xf>
    <xf numFmtId="2" fontId="14" fillId="0" borderId="0" xfId="0" applyNumberFormat="1" applyFont="1" applyAlignment="1">
      <alignment horizontal="left" vertical="center" readingOrder="1"/>
    </xf>
    <xf numFmtId="0" fontId="12" fillId="0" borderId="13" xfId="0" applyFont="1" applyBorder="1" applyAlignment="1">
      <alignment horizontal="left" vertical="center" readingOrder="1"/>
    </xf>
    <xf numFmtId="2" fontId="13" fillId="5" borderId="17" xfId="0" applyNumberFormat="1" applyFont="1" applyFill="1" applyBorder="1" applyAlignment="1">
      <alignment horizontal="center" vertical="center" readingOrder="1"/>
    </xf>
    <xf numFmtId="3" fontId="7" fillId="0" borderId="0" xfId="0" applyNumberFormat="1" applyFont="1" applyAlignment="1">
      <alignment horizontal="center"/>
    </xf>
    <xf numFmtId="0" fontId="15" fillId="0" borderId="0" xfId="0" applyFont="1" applyAlignment="1">
      <alignment horizontal="center" wrapText="1" readingOrder="1"/>
    </xf>
    <xf numFmtId="0" fontId="0" fillId="0" borderId="0" xfId="0" applyAlignment="1">
      <alignment horizontal="center"/>
    </xf>
    <xf numFmtId="10" fontId="0" fillId="0" borderId="0" xfId="2" applyNumberFormat="1" applyFont="1" applyAlignment="1">
      <alignment horizontal="center"/>
    </xf>
    <xf numFmtId="10" fontId="0" fillId="0" borderId="2" xfId="2" applyNumberFormat="1" applyFont="1" applyBorder="1" applyAlignment="1">
      <alignment horizontal="center"/>
    </xf>
    <xf numFmtId="10" fontId="0" fillId="6" borderId="0" xfId="0" applyNumberFormat="1" applyFill="1"/>
    <xf numFmtId="0" fontId="5" fillId="0" borderId="0" xfId="11"/>
    <xf numFmtId="14" fontId="0" fillId="0" borderId="0" xfId="0" applyNumberFormat="1"/>
    <xf numFmtId="0" fontId="31" fillId="0" borderId="0" xfId="0" applyFont="1"/>
    <xf numFmtId="167" fontId="0" fillId="0" borderId="0" xfId="2" applyNumberFormat="1" applyFont="1"/>
    <xf numFmtId="43" fontId="9" fillId="3" borderId="12" xfId="0" applyNumberFormat="1" applyFont="1" applyFill="1" applyBorder="1" applyAlignment="1">
      <alignment horizontal="center" wrapText="1"/>
    </xf>
    <xf numFmtId="43" fontId="9" fillId="3" borderId="6" xfId="0" applyNumberFormat="1" applyFont="1" applyFill="1" applyBorder="1" applyAlignment="1">
      <alignment horizontal="center" wrapText="1"/>
    </xf>
    <xf numFmtId="43" fontId="9" fillId="3" borderId="7" xfId="0" applyNumberFormat="1" applyFont="1" applyFill="1" applyBorder="1" applyAlignment="1">
      <alignment horizontal="center" wrapText="1"/>
    </xf>
    <xf numFmtId="0" fontId="0" fillId="0" borderId="0" xfId="2" applyNumberFormat="1" applyFont="1"/>
    <xf numFmtId="171" fontId="0" fillId="0" borderId="0" xfId="2" applyNumberFormat="1" applyFont="1"/>
    <xf numFmtId="2" fontId="0" fillId="0" borderId="0" xfId="0" applyNumberFormat="1"/>
    <xf numFmtId="172" fontId="0" fillId="0" borderId="0" xfId="0" applyNumberFormat="1"/>
    <xf numFmtId="2" fontId="13" fillId="0" borderId="17" xfId="0" applyNumberFormat="1" applyFont="1" applyBorder="1" applyAlignment="1">
      <alignment horizontal="center" vertical="center" readingOrder="1"/>
    </xf>
    <xf numFmtId="10" fontId="2" fillId="0" borderId="0" xfId="2" applyNumberFormat="1" applyFont="1" applyAlignment="1">
      <alignment horizontal="center"/>
    </xf>
    <xf numFmtId="0" fontId="2" fillId="0" borderId="0" xfId="0" applyFont="1" applyAlignment="1">
      <alignment horizontal="center"/>
    </xf>
    <xf numFmtId="0" fontId="2" fillId="4" borderId="8" xfId="0" applyFont="1" applyFill="1" applyBorder="1"/>
    <xf numFmtId="14" fontId="1" fillId="2" borderId="8" xfId="0" applyNumberFormat="1" applyFont="1" applyFill="1" applyBorder="1"/>
    <xf numFmtId="0" fontId="1" fillId="0" borderId="0" xfId="0" applyFont="1" applyAlignment="1">
      <alignment horizontal="center"/>
    </xf>
    <xf numFmtId="14" fontId="1" fillId="0" borderId="0" xfId="0" applyNumberFormat="1" applyFont="1"/>
    <xf numFmtId="168" fontId="1" fillId="0" borderId="0" xfId="1" applyNumberFormat="1" applyFont="1"/>
    <xf numFmtId="170" fontId="1" fillId="0" borderId="0" xfId="1" applyNumberFormat="1" applyFont="1" applyAlignment="1">
      <alignment horizontal="center"/>
    </xf>
    <xf numFmtId="10" fontId="1" fillId="0" borderId="0" xfId="2" applyNumberFormat="1" applyFont="1" applyAlignment="1">
      <alignment horizontal="center"/>
    </xf>
    <xf numFmtId="165" fontId="1" fillId="0" borderId="0" xfId="1" applyNumberFormat="1" applyFont="1" applyAlignment="1">
      <alignment horizontal="center"/>
    </xf>
    <xf numFmtId="0" fontId="1" fillId="0" borderId="0" xfId="0" applyFont="1"/>
    <xf numFmtId="169" fontId="1" fillId="2" borderId="0" xfId="0" applyNumberFormat="1" applyFont="1" applyFill="1" applyAlignment="1">
      <alignment horizontal="center"/>
    </xf>
    <xf numFmtId="169" fontId="1" fillId="0" borderId="0" xfId="2" applyNumberFormat="1" applyFont="1" applyAlignment="1">
      <alignment horizontal="center"/>
    </xf>
    <xf numFmtId="2" fontId="1" fillId="0" borderId="0" xfId="0" applyNumberFormat="1" applyFont="1" applyAlignment="1">
      <alignment horizontal="center"/>
    </xf>
    <xf numFmtId="43" fontId="2" fillId="0" borderId="6" xfId="0" applyNumberFormat="1" applyFont="1" applyBorder="1" applyAlignment="1">
      <alignment horizontal="center"/>
    </xf>
    <xf numFmtId="166" fontId="2" fillId="0" borderId="7" xfId="0" applyNumberFormat="1" applyFont="1" applyBorder="1" applyAlignment="1">
      <alignment horizontal="center"/>
    </xf>
    <xf numFmtId="166" fontId="2" fillId="0" borderId="9" xfId="0" applyNumberFormat="1" applyFont="1" applyBorder="1" applyAlignment="1">
      <alignment horizontal="center"/>
    </xf>
    <xf numFmtId="0" fontId="1" fillId="0" borderId="12" xfId="0" applyFont="1" applyBorder="1"/>
    <xf numFmtId="166" fontId="2" fillId="0" borderId="12" xfId="0" applyNumberFormat="1" applyFont="1" applyBorder="1" applyAlignment="1">
      <alignment horizontal="center" vertical="center"/>
    </xf>
    <xf numFmtId="166" fontId="2" fillId="0" borderId="11" xfId="0" applyNumberFormat="1" applyFont="1" applyBorder="1" applyAlignment="1">
      <alignment horizontal="center" vertical="center"/>
    </xf>
    <xf numFmtId="0" fontId="1" fillId="0" borderId="6" xfId="0" applyFont="1" applyBorder="1"/>
    <xf numFmtId="10" fontId="1" fillId="0" borderId="6" xfId="2" applyNumberFormat="1" applyFont="1" applyBorder="1" applyAlignment="1">
      <alignment horizontal="center"/>
    </xf>
    <xf numFmtId="10" fontId="1" fillId="0" borderId="7" xfId="2" applyNumberFormat="1" applyFont="1" applyBorder="1" applyAlignment="1">
      <alignment horizontal="center"/>
    </xf>
    <xf numFmtId="10" fontId="1" fillId="0" borderId="9" xfId="2" applyNumberFormat="1" applyFont="1" applyBorder="1" applyAlignment="1">
      <alignment horizontal="center"/>
    </xf>
    <xf numFmtId="14" fontId="1" fillId="2" borderId="7" xfId="0" applyNumberFormat="1" applyFont="1" applyFill="1" applyBorder="1"/>
    <xf numFmtId="2" fontId="1" fillId="5" borderId="7" xfId="0" applyNumberFormat="1" applyFont="1" applyFill="1" applyBorder="1"/>
    <xf numFmtId="166" fontId="1" fillId="0" borderId="7" xfId="3" applyNumberFormat="1" applyFont="1" applyBorder="1" applyAlignment="1">
      <alignment horizontal="center"/>
    </xf>
    <xf numFmtId="0" fontId="1" fillId="0" borderId="2" xfId="0" applyFont="1" applyBorder="1"/>
    <xf numFmtId="2" fontId="1" fillId="5" borderId="2" xfId="0" applyNumberFormat="1" applyFont="1" applyFill="1" applyBorder="1" applyAlignment="1">
      <alignment horizontal="center"/>
    </xf>
    <xf numFmtId="2" fontId="1" fillId="5" borderId="3" xfId="0" applyNumberFormat="1" applyFont="1" applyFill="1" applyBorder="1" applyAlignment="1">
      <alignment horizontal="center"/>
    </xf>
    <xf numFmtId="2" fontId="1" fillId="5" borderId="0" xfId="0" applyNumberFormat="1" applyFont="1" applyFill="1"/>
    <xf numFmtId="166" fontId="1" fillId="0" borderId="0" xfId="3" applyNumberFormat="1" applyFont="1" applyAlignment="1">
      <alignment horizontal="center"/>
    </xf>
    <xf numFmtId="10" fontId="1" fillId="0" borderId="2" xfId="2" applyNumberFormat="1" applyFont="1" applyBorder="1" applyAlignment="1">
      <alignment horizontal="center"/>
    </xf>
    <xf numFmtId="10" fontId="1" fillId="0" borderId="3" xfId="2" applyNumberFormat="1" applyFont="1" applyBorder="1" applyAlignment="1">
      <alignment horizontal="center"/>
    </xf>
    <xf numFmtId="2" fontId="1" fillId="5" borderId="2" xfId="2" applyNumberFormat="1" applyFont="1" applyFill="1" applyBorder="1" applyAlignment="1">
      <alignment horizontal="center"/>
    </xf>
    <xf numFmtId="0" fontId="1" fillId="0" borderId="3" xfId="0" applyFont="1" applyBorder="1" applyAlignment="1">
      <alignment horizontal="center"/>
    </xf>
    <xf numFmtId="2" fontId="1" fillId="0" borderId="2" xfId="3" applyNumberFormat="1" applyFont="1" applyBorder="1" applyAlignment="1">
      <alignment horizontal="center"/>
    </xf>
    <xf numFmtId="14" fontId="1" fillId="0" borderId="0" xfId="0" applyNumberFormat="1" applyFont="1" applyAlignment="1">
      <alignment horizontal="center"/>
    </xf>
    <xf numFmtId="166" fontId="1" fillId="0" borderId="2" xfId="3" applyNumberFormat="1" applyFont="1" applyBorder="1" applyAlignment="1">
      <alignment horizontal="center"/>
    </xf>
    <xf numFmtId="166" fontId="1" fillId="0" borderId="3" xfId="3" applyNumberFormat="1" applyFont="1" applyBorder="1" applyAlignment="1">
      <alignment horizontal="center"/>
    </xf>
    <xf numFmtId="2" fontId="1" fillId="0" borderId="2" xfId="0" applyNumberFormat="1" applyFont="1" applyBorder="1" applyAlignment="1">
      <alignment horizontal="center"/>
    </xf>
    <xf numFmtId="2" fontId="1" fillId="0" borderId="3" xfId="0" applyNumberFormat="1" applyFont="1" applyBorder="1" applyAlignment="1">
      <alignment horizontal="center"/>
    </xf>
    <xf numFmtId="0" fontId="1" fillId="0" borderId="2" xfId="0" applyFont="1" applyBorder="1" applyAlignment="1">
      <alignment horizontal="center"/>
    </xf>
    <xf numFmtId="14" fontId="1" fillId="0" borderId="1" xfId="0" applyNumberFormat="1" applyFont="1" applyBorder="1" applyAlignment="1">
      <alignment horizontal="center"/>
    </xf>
    <xf numFmtId="2" fontId="1" fillId="5" borderId="1" xfId="0" applyNumberFormat="1" applyFont="1" applyFill="1" applyBorder="1"/>
    <xf numFmtId="166" fontId="1" fillId="0" borderId="1" xfId="3" applyNumberFormat="1" applyFont="1" applyBorder="1" applyAlignment="1">
      <alignment horizontal="center"/>
    </xf>
    <xf numFmtId="10" fontId="1" fillId="0" borderId="4" xfId="2" applyNumberFormat="1" applyFont="1" applyBorder="1" applyAlignment="1">
      <alignment horizontal="center"/>
    </xf>
    <xf numFmtId="0" fontId="1" fillId="0" borderId="1" xfId="0" applyFont="1" applyBorder="1" applyAlignment="1">
      <alignment horizontal="center"/>
    </xf>
    <xf numFmtId="0" fontId="1" fillId="0" borderId="5" xfId="0" applyFont="1" applyBorder="1" applyAlignment="1">
      <alignment horizontal="center"/>
    </xf>
    <xf numFmtId="166" fontId="1" fillId="0" borderId="4" xfId="3" applyNumberFormat="1" applyFont="1" applyBorder="1" applyAlignment="1">
      <alignment horizontal="center"/>
    </xf>
    <xf numFmtId="166" fontId="1" fillId="0" borderId="5" xfId="3" applyNumberFormat="1" applyFont="1" applyBorder="1" applyAlignment="1">
      <alignment horizontal="center"/>
    </xf>
    <xf numFmtId="167" fontId="1" fillId="0" borderId="2" xfId="2" applyNumberFormat="1" applyFont="1" applyBorder="1" applyAlignment="1">
      <alignment horizontal="center"/>
    </xf>
    <xf numFmtId="167" fontId="1" fillId="0" borderId="0" xfId="2" applyNumberFormat="1" applyFont="1" applyAlignment="1">
      <alignment horizontal="center"/>
    </xf>
    <xf numFmtId="167" fontId="1" fillId="0" borderId="3" xfId="2" applyNumberFormat="1" applyFont="1" applyBorder="1" applyAlignment="1">
      <alignment horizontal="center"/>
    </xf>
    <xf numFmtId="10" fontId="1" fillId="5" borderId="2" xfId="0" applyNumberFormat="1" applyFont="1" applyFill="1" applyBorder="1" applyAlignment="1">
      <alignment horizontal="center"/>
    </xf>
    <xf numFmtId="10" fontId="1" fillId="5" borderId="0" xfId="0" applyNumberFormat="1" applyFont="1" applyFill="1" applyAlignment="1">
      <alignment horizontal="center"/>
    </xf>
    <xf numFmtId="10" fontId="1" fillId="5" borderId="3" xfId="0" applyNumberFormat="1" applyFont="1" applyFill="1" applyBorder="1" applyAlignment="1">
      <alignment horizontal="center"/>
    </xf>
    <xf numFmtId="0" fontId="1" fillId="0" borderId="7" xfId="0" applyFont="1" applyBorder="1" applyAlignment="1">
      <alignment horizontal="center"/>
    </xf>
    <xf numFmtId="166" fontId="1" fillId="0" borderId="7" xfId="0" applyNumberFormat="1" applyFont="1" applyBorder="1" applyAlignment="1">
      <alignment horizontal="center"/>
    </xf>
    <xf numFmtId="166" fontId="1" fillId="0" borderId="9" xfId="0" applyNumberFormat="1" applyFont="1" applyBorder="1" applyAlignment="1">
      <alignment horizontal="center"/>
    </xf>
    <xf numFmtId="0" fontId="1" fillId="0" borderId="4" xfId="0" applyFont="1" applyBorder="1"/>
    <xf numFmtId="2" fontId="1" fillId="5" borderId="4" xfId="0" applyNumberFormat="1" applyFont="1" applyFill="1" applyBorder="1" applyAlignment="1">
      <alignment horizontal="center"/>
    </xf>
    <xf numFmtId="2" fontId="1" fillId="0" borderId="1" xfId="0" applyNumberFormat="1" applyFont="1" applyBorder="1" applyAlignment="1">
      <alignment horizontal="center"/>
    </xf>
    <xf numFmtId="2" fontId="1" fillId="5" borderId="5" xfId="0" applyNumberFormat="1" applyFont="1" applyFill="1" applyBorder="1" applyAlignment="1">
      <alignment horizontal="center"/>
    </xf>
    <xf numFmtId="10" fontId="2" fillId="0" borderId="2" xfId="2" applyNumberFormat="1" applyFont="1" applyBorder="1" applyAlignment="1">
      <alignment horizontal="center"/>
    </xf>
    <xf numFmtId="10" fontId="2" fillId="0" borderId="3" xfId="2" applyNumberFormat="1" applyFont="1" applyBorder="1" applyAlignment="1">
      <alignment horizontal="center"/>
    </xf>
    <xf numFmtId="14" fontId="1" fillId="0" borderId="1" xfId="0" applyNumberFormat="1" applyFont="1" applyBorder="1"/>
    <xf numFmtId="10" fontId="2" fillId="0" borderId="4" xfId="2" applyNumberFormat="1" applyFont="1" applyBorder="1" applyAlignment="1">
      <alignment horizontal="center"/>
    </xf>
    <xf numFmtId="10" fontId="2" fillId="0" borderId="1" xfId="2" applyNumberFormat="1" applyFont="1" applyBorder="1" applyAlignment="1">
      <alignment horizontal="center"/>
    </xf>
    <xf numFmtId="10" fontId="2" fillId="0" borderId="5" xfId="2" applyNumberFormat="1" applyFont="1" applyBorder="1" applyAlignment="1">
      <alignment horizontal="center"/>
    </xf>
    <xf numFmtId="3" fontId="1" fillId="0" borderId="0" xfId="0" applyNumberFormat="1" applyFont="1"/>
    <xf numFmtId="3" fontId="1" fillId="0" borderId="0" xfId="0" applyNumberFormat="1" applyFont="1" applyAlignment="1">
      <alignment horizontal="center"/>
    </xf>
    <xf numFmtId="169" fontId="1" fillId="0" borderId="0" xfId="2" applyNumberFormat="1" applyFont="1"/>
    <xf numFmtId="0" fontId="1" fillId="9" borderId="0" xfId="0" applyFont="1" applyFill="1"/>
    <xf numFmtId="170" fontId="1" fillId="8" borderId="0" xfId="1" applyNumberFormat="1" applyFont="1" applyFill="1" applyAlignment="1">
      <alignment horizontal="center"/>
    </xf>
    <xf numFmtId="10" fontId="1" fillId="8" borderId="0" xfId="2" applyNumberFormat="1" applyFont="1" applyFill="1" applyAlignment="1">
      <alignment horizontal="center"/>
    </xf>
    <xf numFmtId="10" fontId="1" fillId="7" borderId="0" xfId="2" applyNumberFormat="1" applyFont="1" applyFill="1" applyAlignment="1">
      <alignment horizontal="center"/>
    </xf>
    <xf numFmtId="14" fontId="1" fillId="7" borderId="8" xfId="0" applyNumberFormat="1" applyFont="1" applyFill="1" applyBorder="1"/>
    <xf numFmtId="169" fontId="1" fillId="7" borderId="0" xfId="0" applyNumberFormat="1" applyFont="1" applyFill="1" applyAlignment="1">
      <alignment horizontal="center"/>
    </xf>
    <xf numFmtId="169" fontId="1" fillId="8" borderId="0" xfId="2" applyNumberFormat="1" applyFont="1" applyFill="1" applyAlignment="1">
      <alignment horizontal="center"/>
    </xf>
    <xf numFmtId="166" fontId="2" fillId="0" borderId="7" xfId="0" applyNumberFormat="1" applyFont="1" applyBorder="1" applyAlignment="1">
      <alignment horizontal="center" vertical="center"/>
    </xf>
    <xf numFmtId="166" fontId="2" fillId="0" borderId="9" xfId="0" applyNumberFormat="1" applyFont="1" applyBorder="1" applyAlignment="1">
      <alignment horizontal="center" vertical="center"/>
    </xf>
    <xf numFmtId="14" fontId="1" fillId="0" borderId="7" xfId="0" applyNumberFormat="1" applyFont="1" applyBorder="1" applyAlignment="1">
      <alignment horizontal="center"/>
    </xf>
    <xf numFmtId="166" fontId="1" fillId="7" borderId="7" xfId="3" applyNumberFormat="1" applyFont="1" applyFill="1" applyBorder="1" applyAlignment="1">
      <alignment horizontal="center"/>
    </xf>
    <xf numFmtId="10" fontId="1" fillId="0" borderId="1" xfId="2" applyNumberFormat="1" applyFont="1" applyBorder="1" applyAlignment="1">
      <alignment horizontal="center"/>
    </xf>
    <xf numFmtId="3" fontId="1" fillId="8" borderId="0" xfId="1" applyNumberFormat="1" applyFont="1" applyFill="1" applyAlignment="1">
      <alignment horizontal="center"/>
    </xf>
    <xf numFmtId="173" fontId="33" fillId="0" borderId="1" xfId="6" applyNumberFormat="1" applyFont="1" applyBorder="1" applyAlignment="1">
      <alignment horizontal="left" vertical="top"/>
    </xf>
    <xf numFmtId="0" fontId="34" fillId="0" borderId="1" xfId="6" applyFont="1" applyBorder="1" applyAlignment="1">
      <alignment horizontal="left" vertical="center" wrapText="1"/>
    </xf>
    <xf numFmtId="0" fontId="34" fillId="0" borderId="1" xfId="6" applyFont="1" applyBorder="1"/>
    <xf numFmtId="173" fontId="33" fillId="0" borderId="0" xfId="6" applyNumberFormat="1" applyFont="1" applyAlignment="1">
      <alignment horizontal="center" vertical="center"/>
    </xf>
    <xf numFmtId="0" fontId="34" fillId="0" borderId="0" xfId="6" applyFont="1"/>
    <xf numFmtId="0" fontId="33" fillId="0" borderId="1" xfId="6" applyFont="1" applyBorder="1" applyAlignment="1">
      <alignment horizontal="right"/>
    </xf>
    <xf numFmtId="0" fontId="35" fillId="0" borderId="0" xfId="6" applyFont="1"/>
    <xf numFmtId="10" fontId="35" fillId="0" borderId="0" xfId="7" applyNumberFormat="1" applyFont="1"/>
    <xf numFmtId="2" fontId="37" fillId="41" borderId="0" xfId="0" applyNumberFormat="1" applyFont="1" applyFill="1"/>
    <xf numFmtId="10" fontId="32" fillId="4" borderId="0" xfId="0" applyNumberFormat="1" applyFont="1" applyFill="1" applyAlignment="1">
      <alignment horizontal="left" vertical="center" wrapText="1"/>
    </xf>
    <xf numFmtId="0" fontId="0" fillId="6" borderId="0" xfId="0" applyFill="1" applyAlignment="1">
      <alignment horizontal="center"/>
    </xf>
    <xf numFmtId="0" fontId="8" fillId="0" borderId="0" xfId="0" applyFont="1" applyAlignment="1">
      <alignment horizontal="left"/>
    </xf>
    <xf numFmtId="0" fontId="16" fillId="0" borderId="1" xfId="0" applyFont="1" applyBorder="1" applyAlignment="1">
      <alignment horizontal="center"/>
    </xf>
    <xf numFmtId="0" fontId="36" fillId="0" borderId="0" xfId="6" applyFont="1" applyAlignment="1">
      <alignment horizontal="center"/>
    </xf>
  </cellXfs>
  <cellStyles count="53">
    <cellStyle name="20% - Accent1" xfId="30" builtinId="30" customBuiltin="1"/>
    <cellStyle name="20% - Accent2" xfId="34" builtinId="34" customBuiltin="1"/>
    <cellStyle name="20% - Accent3" xfId="38" builtinId="38" customBuiltin="1"/>
    <cellStyle name="20% - Accent4" xfId="42" builtinId="42" customBuiltin="1"/>
    <cellStyle name="20% - Accent5" xfId="46" builtinId="46" customBuiltin="1"/>
    <cellStyle name="20% - Accent6" xfId="50" builtinId="50" customBuiltin="1"/>
    <cellStyle name="40% - Accent1" xfId="31" builtinId="31" customBuiltin="1"/>
    <cellStyle name="40% - Accent2" xfId="35" builtinId="35" customBuiltin="1"/>
    <cellStyle name="40% - Accent3" xfId="39" builtinId="39" customBuiltin="1"/>
    <cellStyle name="40% - Accent4" xfId="43" builtinId="43" customBuiltin="1"/>
    <cellStyle name="40% - Accent5" xfId="47" builtinId="47" customBuiltin="1"/>
    <cellStyle name="40% - Accent6" xfId="51" builtinId="51" customBuiltin="1"/>
    <cellStyle name="60% - Accent1" xfId="32" builtinId="32" customBuiltin="1"/>
    <cellStyle name="60% - Accent2" xfId="36" builtinId="36" customBuiltin="1"/>
    <cellStyle name="60% - Accent3" xfId="40" builtinId="40" customBuiltin="1"/>
    <cellStyle name="60% - Accent4" xfId="44" builtinId="44" customBuiltin="1"/>
    <cellStyle name="60% - Accent5" xfId="48" builtinId="48" customBuiltin="1"/>
    <cellStyle name="60% - Accent6" xfId="52" builtinId="52" customBuiltin="1"/>
    <cellStyle name="Accent1" xfId="29" builtinId="29" customBuiltin="1"/>
    <cellStyle name="Accent2" xfId="33" builtinId="33" customBuiltin="1"/>
    <cellStyle name="Accent3" xfId="37" builtinId="37" customBuiltin="1"/>
    <cellStyle name="Accent4" xfId="41" builtinId="41" customBuiltin="1"/>
    <cellStyle name="Accent5" xfId="45" builtinId="45" customBuiltin="1"/>
    <cellStyle name="Accent6" xfId="49" builtinId="49" customBuiltin="1"/>
    <cellStyle name="Bad" xfId="18" builtinId="27" customBuiltin="1"/>
    <cellStyle name="Calculation" xfId="22" builtinId="22" customBuiltin="1"/>
    <cellStyle name="Check Cell" xfId="24" builtinId="23" customBuiltin="1"/>
    <cellStyle name="Comma" xfId="1" builtinId="3"/>
    <cellStyle name="Comma 2" xfId="3" xr:uid="{00000000-0005-0000-0000-000001000000}"/>
    <cellStyle name="Explanatory Text" xfId="27" builtinId="53" customBuiltin="1"/>
    <cellStyle name="Good" xfId="17" builtinId="26" customBuiltin="1"/>
    <cellStyle name="Heading 1" xfId="13" builtinId="16" customBuiltin="1"/>
    <cellStyle name="Heading 2" xfId="14" builtinId="17" customBuiltin="1"/>
    <cellStyle name="Heading 3" xfId="15" builtinId="18" customBuiltin="1"/>
    <cellStyle name="Heading 4" xfId="16" builtinId="19" customBuiltin="1"/>
    <cellStyle name="Hyperlink" xfId="11" builtinId="8"/>
    <cellStyle name="Input" xfId="20" builtinId="20" customBuiltin="1"/>
    <cellStyle name="Linked Cell" xfId="23" builtinId="24" customBuiltin="1"/>
    <cellStyle name="Neutral" xfId="19" builtinId="28" customBuiltin="1"/>
    <cellStyle name="Normal" xfId="0" builtinId="0"/>
    <cellStyle name="Normal 2" xfId="6" xr:uid="{00000000-0005-0000-0000-000004000000}"/>
    <cellStyle name="Normal 3" xfId="4" xr:uid="{00000000-0005-0000-0000-000005000000}"/>
    <cellStyle name="Normal 4" xfId="8" xr:uid="{00000000-0005-0000-0000-000006000000}"/>
    <cellStyle name="Normal 5" xfId="10" xr:uid="{00000000-0005-0000-0000-000007000000}"/>
    <cellStyle name="Note" xfId="26" builtinId="10" customBuiltin="1"/>
    <cellStyle name="Output" xfId="21" builtinId="21" customBuiltin="1"/>
    <cellStyle name="Percent" xfId="2" builtinId="5"/>
    <cellStyle name="Percent 2" xfId="7" xr:uid="{00000000-0005-0000-0000-000009000000}"/>
    <cellStyle name="Percent 3" xfId="9" xr:uid="{00000000-0005-0000-0000-00000A000000}"/>
    <cellStyle name="Percent 4" xfId="5" xr:uid="{00000000-0005-0000-0000-00000B000000}"/>
    <cellStyle name="Title" xfId="12" builtinId="15" customBuiltin="1"/>
    <cellStyle name="Total" xfId="28" builtinId="25" customBuiltin="1"/>
    <cellStyle name="Warning Text" xfId="25" builtinId="11" customBuiltin="1"/>
  </cellStyles>
  <dxfs count="6">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externalLink" Target="externalLinks/externalLink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'[2]Pg1 Volatility Chart'!$D$1</c:f>
              <c:strCache>
                <c:ptCount val="1"/>
                <c:pt idx="0">
                  <c:v>Rational/ReSolve Adaptive Asset Allocation Fund</c:v>
                </c:pt>
              </c:strCache>
            </c:strRef>
          </c:tx>
          <c:spPr>
            <a:ln w="28575" cap="rnd">
              <a:solidFill>
                <a:schemeClr val="accent1"/>
              </a:solidFill>
              <a:round/>
            </a:ln>
            <a:effectLst/>
          </c:spPr>
          <c:marker>
            <c:symbol val="none"/>
          </c:marker>
          <c:cat>
            <c:numRef>
              <c:f>'[2]Pg1 Volatility Chart'!$A$2:$A$462</c:f>
              <c:numCache>
                <c:formatCode>General</c:formatCode>
                <c:ptCount val="461"/>
                <c:pt idx="0">
                  <c:v>43434</c:v>
                </c:pt>
                <c:pt idx="1">
                  <c:v>43437</c:v>
                </c:pt>
                <c:pt idx="2">
                  <c:v>43438</c:v>
                </c:pt>
                <c:pt idx="3">
                  <c:v>43440</c:v>
                </c:pt>
                <c:pt idx="4">
                  <c:v>43441</c:v>
                </c:pt>
                <c:pt idx="5">
                  <c:v>43444</c:v>
                </c:pt>
                <c:pt idx="6">
                  <c:v>43445</c:v>
                </c:pt>
                <c:pt idx="7">
                  <c:v>43446</c:v>
                </c:pt>
                <c:pt idx="8">
                  <c:v>43447</c:v>
                </c:pt>
                <c:pt idx="9">
                  <c:v>43448</c:v>
                </c:pt>
                <c:pt idx="10">
                  <c:v>43451</c:v>
                </c:pt>
                <c:pt idx="11">
                  <c:v>43452</c:v>
                </c:pt>
                <c:pt idx="12">
                  <c:v>43453</c:v>
                </c:pt>
                <c:pt idx="13">
                  <c:v>43454</c:v>
                </c:pt>
                <c:pt idx="14">
                  <c:v>43455</c:v>
                </c:pt>
                <c:pt idx="15">
                  <c:v>43458</c:v>
                </c:pt>
                <c:pt idx="16">
                  <c:v>43460</c:v>
                </c:pt>
                <c:pt idx="17">
                  <c:v>43461</c:v>
                </c:pt>
                <c:pt idx="18">
                  <c:v>43462</c:v>
                </c:pt>
                <c:pt idx="19">
                  <c:v>43465</c:v>
                </c:pt>
                <c:pt idx="20">
                  <c:v>43467</c:v>
                </c:pt>
                <c:pt idx="21">
                  <c:v>43468</c:v>
                </c:pt>
                <c:pt idx="22">
                  <c:v>43469</c:v>
                </c:pt>
                <c:pt idx="23">
                  <c:v>43472</c:v>
                </c:pt>
                <c:pt idx="24">
                  <c:v>43473</c:v>
                </c:pt>
                <c:pt idx="25">
                  <c:v>43474</c:v>
                </c:pt>
                <c:pt idx="26">
                  <c:v>43475</c:v>
                </c:pt>
                <c:pt idx="27">
                  <c:v>43476</c:v>
                </c:pt>
                <c:pt idx="28">
                  <c:v>43479</c:v>
                </c:pt>
                <c:pt idx="29">
                  <c:v>43480</c:v>
                </c:pt>
                <c:pt idx="30">
                  <c:v>43481</c:v>
                </c:pt>
                <c:pt idx="31">
                  <c:v>43482</c:v>
                </c:pt>
                <c:pt idx="32">
                  <c:v>43483</c:v>
                </c:pt>
                <c:pt idx="33">
                  <c:v>43487</c:v>
                </c:pt>
                <c:pt idx="34">
                  <c:v>43488</c:v>
                </c:pt>
                <c:pt idx="35">
                  <c:v>43489</c:v>
                </c:pt>
                <c:pt idx="36">
                  <c:v>43490</c:v>
                </c:pt>
                <c:pt idx="37">
                  <c:v>43493</c:v>
                </c:pt>
                <c:pt idx="38">
                  <c:v>43494</c:v>
                </c:pt>
                <c:pt idx="39">
                  <c:v>43495</c:v>
                </c:pt>
                <c:pt idx="40">
                  <c:v>43496</c:v>
                </c:pt>
                <c:pt idx="41">
                  <c:v>43497</c:v>
                </c:pt>
                <c:pt idx="42">
                  <c:v>43500</c:v>
                </c:pt>
                <c:pt idx="43">
                  <c:v>43501</c:v>
                </c:pt>
                <c:pt idx="44">
                  <c:v>43502</c:v>
                </c:pt>
                <c:pt idx="45">
                  <c:v>43503</c:v>
                </c:pt>
                <c:pt idx="46">
                  <c:v>43504</c:v>
                </c:pt>
                <c:pt idx="47">
                  <c:v>43507</c:v>
                </c:pt>
                <c:pt idx="48">
                  <c:v>43508</c:v>
                </c:pt>
                <c:pt idx="49">
                  <c:v>43509</c:v>
                </c:pt>
                <c:pt idx="50">
                  <c:v>43510</c:v>
                </c:pt>
                <c:pt idx="51">
                  <c:v>43511</c:v>
                </c:pt>
                <c:pt idx="52">
                  <c:v>43515</c:v>
                </c:pt>
                <c:pt idx="53">
                  <c:v>43516</c:v>
                </c:pt>
                <c:pt idx="54">
                  <c:v>43517</c:v>
                </c:pt>
                <c:pt idx="55">
                  <c:v>43518</c:v>
                </c:pt>
                <c:pt idx="56">
                  <c:v>43521</c:v>
                </c:pt>
                <c:pt idx="57">
                  <c:v>43522</c:v>
                </c:pt>
                <c:pt idx="58">
                  <c:v>43523</c:v>
                </c:pt>
                <c:pt idx="59">
                  <c:v>43524</c:v>
                </c:pt>
                <c:pt idx="60">
                  <c:v>43525</c:v>
                </c:pt>
                <c:pt idx="61">
                  <c:v>43528</c:v>
                </c:pt>
                <c:pt idx="62">
                  <c:v>43529</c:v>
                </c:pt>
                <c:pt idx="63">
                  <c:v>43530</c:v>
                </c:pt>
                <c:pt idx="64">
                  <c:v>43531</c:v>
                </c:pt>
                <c:pt idx="65">
                  <c:v>43532</c:v>
                </c:pt>
                <c:pt idx="66">
                  <c:v>43535</c:v>
                </c:pt>
                <c:pt idx="67">
                  <c:v>43536</c:v>
                </c:pt>
                <c:pt idx="68">
                  <c:v>43537</c:v>
                </c:pt>
                <c:pt idx="69">
                  <c:v>43538</c:v>
                </c:pt>
                <c:pt idx="70">
                  <c:v>43539</c:v>
                </c:pt>
                <c:pt idx="71">
                  <c:v>43542</c:v>
                </c:pt>
                <c:pt idx="72">
                  <c:v>43543</c:v>
                </c:pt>
                <c:pt idx="73">
                  <c:v>43544</c:v>
                </c:pt>
                <c:pt idx="74">
                  <c:v>43545</c:v>
                </c:pt>
                <c:pt idx="75">
                  <c:v>43546</c:v>
                </c:pt>
                <c:pt idx="76">
                  <c:v>43549</c:v>
                </c:pt>
                <c:pt idx="77">
                  <c:v>43550</c:v>
                </c:pt>
                <c:pt idx="78">
                  <c:v>43551</c:v>
                </c:pt>
                <c:pt idx="79">
                  <c:v>43552</c:v>
                </c:pt>
                <c:pt idx="80">
                  <c:v>43553</c:v>
                </c:pt>
                <c:pt idx="81">
                  <c:v>43556</c:v>
                </c:pt>
                <c:pt idx="82">
                  <c:v>43557</c:v>
                </c:pt>
                <c:pt idx="83">
                  <c:v>43558</c:v>
                </c:pt>
                <c:pt idx="84">
                  <c:v>43559</c:v>
                </c:pt>
                <c:pt idx="85">
                  <c:v>43560</c:v>
                </c:pt>
                <c:pt idx="86">
                  <c:v>43563</c:v>
                </c:pt>
                <c:pt idx="87">
                  <c:v>43564</c:v>
                </c:pt>
                <c:pt idx="88">
                  <c:v>43565</c:v>
                </c:pt>
                <c:pt idx="89">
                  <c:v>43566</c:v>
                </c:pt>
                <c:pt idx="90">
                  <c:v>43567</c:v>
                </c:pt>
                <c:pt idx="91">
                  <c:v>43570</c:v>
                </c:pt>
                <c:pt idx="92">
                  <c:v>43571</c:v>
                </c:pt>
                <c:pt idx="93">
                  <c:v>43572</c:v>
                </c:pt>
                <c:pt idx="94">
                  <c:v>43573</c:v>
                </c:pt>
                <c:pt idx="95">
                  <c:v>43577</c:v>
                </c:pt>
                <c:pt idx="96">
                  <c:v>43578</c:v>
                </c:pt>
                <c:pt idx="97">
                  <c:v>43579</c:v>
                </c:pt>
                <c:pt idx="98">
                  <c:v>43580</c:v>
                </c:pt>
                <c:pt idx="99">
                  <c:v>43581</c:v>
                </c:pt>
                <c:pt idx="100">
                  <c:v>43584</c:v>
                </c:pt>
                <c:pt idx="101">
                  <c:v>43585</c:v>
                </c:pt>
                <c:pt idx="102">
                  <c:v>43586</c:v>
                </c:pt>
                <c:pt idx="103">
                  <c:v>43587</c:v>
                </c:pt>
                <c:pt idx="104">
                  <c:v>43588</c:v>
                </c:pt>
                <c:pt idx="105">
                  <c:v>43591</c:v>
                </c:pt>
                <c:pt idx="106">
                  <c:v>43592</c:v>
                </c:pt>
                <c:pt idx="107">
                  <c:v>43593</c:v>
                </c:pt>
                <c:pt idx="108">
                  <c:v>43594</c:v>
                </c:pt>
                <c:pt idx="109">
                  <c:v>43595</c:v>
                </c:pt>
                <c:pt idx="110">
                  <c:v>43598</c:v>
                </c:pt>
                <c:pt idx="111">
                  <c:v>43599</c:v>
                </c:pt>
                <c:pt idx="112">
                  <c:v>43600</c:v>
                </c:pt>
                <c:pt idx="113">
                  <c:v>43601</c:v>
                </c:pt>
                <c:pt idx="114">
                  <c:v>43602</c:v>
                </c:pt>
                <c:pt idx="115">
                  <c:v>43605</c:v>
                </c:pt>
                <c:pt idx="116">
                  <c:v>43606</c:v>
                </c:pt>
                <c:pt idx="117">
                  <c:v>43607</c:v>
                </c:pt>
                <c:pt idx="118">
                  <c:v>43608</c:v>
                </c:pt>
                <c:pt idx="119">
                  <c:v>43609</c:v>
                </c:pt>
                <c:pt idx="120">
                  <c:v>43613</c:v>
                </c:pt>
                <c:pt idx="121">
                  <c:v>43614</c:v>
                </c:pt>
                <c:pt idx="122">
                  <c:v>43615</c:v>
                </c:pt>
                <c:pt idx="123">
                  <c:v>43616</c:v>
                </c:pt>
                <c:pt idx="124">
                  <c:v>43619</c:v>
                </c:pt>
                <c:pt idx="125">
                  <c:v>43620</c:v>
                </c:pt>
                <c:pt idx="126">
                  <c:v>43621</c:v>
                </c:pt>
                <c:pt idx="127">
                  <c:v>43622</c:v>
                </c:pt>
                <c:pt idx="128">
                  <c:v>43623</c:v>
                </c:pt>
                <c:pt idx="129">
                  <c:v>43626</c:v>
                </c:pt>
                <c:pt idx="130">
                  <c:v>43627</c:v>
                </c:pt>
                <c:pt idx="131">
                  <c:v>43628</c:v>
                </c:pt>
                <c:pt idx="132">
                  <c:v>43629</c:v>
                </c:pt>
                <c:pt idx="133">
                  <c:v>43630</c:v>
                </c:pt>
                <c:pt idx="134">
                  <c:v>43633</c:v>
                </c:pt>
                <c:pt idx="135">
                  <c:v>43634</c:v>
                </c:pt>
                <c:pt idx="136">
                  <c:v>43635</c:v>
                </c:pt>
                <c:pt idx="137">
                  <c:v>43636</c:v>
                </c:pt>
                <c:pt idx="138">
                  <c:v>43637</c:v>
                </c:pt>
                <c:pt idx="139">
                  <c:v>43640</c:v>
                </c:pt>
                <c:pt idx="140">
                  <c:v>43641</c:v>
                </c:pt>
                <c:pt idx="141">
                  <c:v>43642</c:v>
                </c:pt>
                <c:pt idx="142">
                  <c:v>43643</c:v>
                </c:pt>
                <c:pt idx="143">
                  <c:v>43644</c:v>
                </c:pt>
                <c:pt idx="144">
                  <c:v>43647</c:v>
                </c:pt>
                <c:pt idx="145">
                  <c:v>43648</c:v>
                </c:pt>
                <c:pt idx="146">
                  <c:v>43649</c:v>
                </c:pt>
                <c:pt idx="147">
                  <c:v>43651</c:v>
                </c:pt>
                <c:pt idx="148">
                  <c:v>43654</c:v>
                </c:pt>
                <c:pt idx="149">
                  <c:v>43655</c:v>
                </c:pt>
                <c:pt idx="150">
                  <c:v>43656</c:v>
                </c:pt>
                <c:pt idx="151">
                  <c:v>43657</c:v>
                </c:pt>
                <c:pt idx="152">
                  <c:v>43658</c:v>
                </c:pt>
                <c:pt idx="153">
                  <c:v>43661</c:v>
                </c:pt>
                <c:pt idx="154">
                  <c:v>43662</c:v>
                </c:pt>
                <c:pt idx="155">
                  <c:v>43663</c:v>
                </c:pt>
                <c:pt idx="156">
                  <c:v>43664</c:v>
                </c:pt>
                <c:pt idx="157">
                  <c:v>43665</c:v>
                </c:pt>
                <c:pt idx="158">
                  <c:v>43668</c:v>
                </c:pt>
                <c:pt idx="159">
                  <c:v>43669</c:v>
                </c:pt>
                <c:pt idx="160">
                  <c:v>43670</c:v>
                </c:pt>
                <c:pt idx="161">
                  <c:v>43671</c:v>
                </c:pt>
                <c:pt idx="162">
                  <c:v>43672</c:v>
                </c:pt>
                <c:pt idx="163">
                  <c:v>43675</c:v>
                </c:pt>
                <c:pt idx="164">
                  <c:v>43676</c:v>
                </c:pt>
                <c:pt idx="165">
                  <c:v>43677</c:v>
                </c:pt>
                <c:pt idx="166">
                  <c:v>43678</c:v>
                </c:pt>
                <c:pt idx="167">
                  <c:v>43679</c:v>
                </c:pt>
                <c:pt idx="168">
                  <c:v>43682</c:v>
                </c:pt>
                <c:pt idx="169">
                  <c:v>43683</c:v>
                </c:pt>
                <c:pt idx="170">
                  <c:v>43684</c:v>
                </c:pt>
                <c:pt idx="171">
                  <c:v>43685</c:v>
                </c:pt>
                <c:pt idx="172">
                  <c:v>43686</c:v>
                </c:pt>
                <c:pt idx="173">
                  <c:v>43689</c:v>
                </c:pt>
                <c:pt idx="174">
                  <c:v>43690</c:v>
                </c:pt>
                <c:pt idx="175">
                  <c:v>43691</c:v>
                </c:pt>
                <c:pt idx="176">
                  <c:v>43692</c:v>
                </c:pt>
                <c:pt idx="177">
                  <c:v>43693</c:v>
                </c:pt>
                <c:pt idx="178">
                  <c:v>43696</c:v>
                </c:pt>
                <c:pt idx="179">
                  <c:v>43697</c:v>
                </c:pt>
                <c:pt idx="180">
                  <c:v>43698</c:v>
                </c:pt>
                <c:pt idx="181">
                  <c:v>43699</c:v>
                </c:pt>
                <c:pt idx="182">
                  <c:v>43700</c:v>
                </c:pt>
                <c:pt idx="183">
                  <c:v>43703</c:v>
                </c:pt>
                <c:pt idx="184">
                  <c:v>43704</c:v>
                </c:pt>
                <c:pt idx="185">
                  <c:v>43705</c:v>
                </c:pt>
                <c:pt idx="186">
                  <c:v>43706</c:v>
                </c:pt>
                <c:pt idx="187">
                  <c:v>43707</c:v>
                </c:pt>
                <c:pt idx="188">
                  <c:v>43711</c:v>
                </c:pt>
                <c:pt idx="189">
                  <c:v>43712</c:v>
                </c:pt>
                <c:pt idx="190">
                  <c:v>43713</c:v>
                </c:pt>
                <c:pt idx="191">
                  <c:v>43714</c:v>
                </c:pt>
                <c:pt idx="192">
                  <c:v>43717</c:v>
                </c:pt>
                <c:pt idx="193">
                  <c:v>43718</c:v>
                </c:pt>
                <c:pt idx="194">
                  <c:v>43719</c:v>
                </c:pt>
                <c:pt idx="195">
                  <c:v>43720</c:v>
                </c:pt>
                <c:pt idx="196">
                  <c:v>43721</c:v>
                </c:pt>
                <c:pt idx="197">
                  <c:v>43724</c:v>
                </c:pt>
                <c:pt idx="198">
                  <c:v>43725</c:v>
                </c:pt>
                <c:pt idx="199">
                  <c:v>43726</c:v>
                </c:pt>
                <c:pt idx="200">
                  <c:v>43727</c:v>
                </c:pt>
                <c:pt idx="201">
                  <c:v>43728</c:v>
                </c:pt>
                <c:pt idx="202">
                  <c:v>43731</c:v>
                </c:pt>
                <c:pt idx="203">
                  <c:v>43732</c:v>
                </c:pt>
                <c:pt idx="204">
                  <c:v>43733</c:v>
                </c:pt>
                <c:pt idx="205">
                  <c:v>43734</c:v>
                </c:pt>
                <c:pt idx="206">
                  <c:v>43735</c:v>
                </c:pt>
                <c:pt idx="207">
                  <c:v>43738</c:v>
                </c:pt>
                <c:pt idx="208">
                  <c:v>43739</c:v>
                </c:pt>
                <c:pt idx="209">
                  <c:v>43740</c:v>
                </c:pt>
                <c:pt idx="210">
                  <c:v>43741</c:v>
                </c:pt>
                <c:pt idx="211">
                  <c:v>43742</c:v>
                </c:pt>
                <c:pt idx="212">
                  <c:v>43745</c:v>
                </c:pt>
                <c:pt idx="213">
                  <c:v>43746</c:v>
                </c:pt>
                <c:pt idx="214">
                  <c:v>43747</c:v>
                </c:pt>
                <c:pt idx="215">
                  <c:v>43748</c:v>
                </c:pt>
                <c:pt idx="216">
                  <c:v>43749</c:v>
                </c:pt>
                <c:pt idx="217">
                  <c:v>43752</c:v>
                </c:pt>
                <c:pt idx="218">
                  <c:v>43753</c:v>
                </c:pt>
                <c:pt idx="219">
                  <c:v>43754</c:v>
                </c:pt>
                <c:pt idx="220">
                  <c:v>43755</c:v>
                </c:pt>
                <c:pt idx="221">
                  <c:v>43756</c:v>
                </c:pt>
                <c:pt idx="222">
                  <c:v>43759</c:v>
                </c:pt>
                <c:pt idx="223">
                  <c:v>43760</c:v>
                </c:pt>
                <c:pt idx="224">
                  <c:v>43761</c:v>
                </c:pt>
                <c:pt idx="225">
                  <c:v>43762</c:v>
                </c:pt>
                <c:pt idx="226">
                  <c:v>43763</c:v>
                </c:pt>
                <c:pt idx="227">
                  <c:v>43766</c:v>
                </c:pt>
                <c:pt idx="228">
                  <c:v>43767</c:v>
                </c:pt>
                <c:pt idx="229">
                  <c:v>43768</c:v>
                </c:pt>
                <c:pt idx="230">
                  <c:v>43769</c:v>
                </c:pt>
                <c:pt idx="231">
                  <c:v>43770</c:v>
                </c:pt>
                <c:pt idx="232">
                  <c:v>43773</c:v>
                </c:pt>
                <c:pt idx="233">
                  <c:v>43774</c:v>
                </c:pt>
                <c:pt idx="234">
                  <c:v>43775</c:v>
                </c:pt>
                <c:pt idx="235">
                  <c:v>43776</c:v>
                </c:pt>
                <c:pt idx="236">
                  <c:v>43777</c:v>
                </c:pt>
                <c:pt idx="237">
                  <c:v>43780</c:v>
                </c:pt>
                <c:pt idx="238">
                  <c:v>43781</c:v>
                </c:pt>
                <c:pt idx="239">
                  <c:v>43782</c:v>
                </c:pt>
                <c:pt idx="240">
                  <c:v>43783</c:v>
                </c:pt>
                <c:pt idx="241">
                  <c:v>43784</c:v>
                </c:pt>
                <c:pt idx="242">
                  <c:v>43787</c:v>
                </c:pt>
                <c:pt idx="243">
                  <c:v>43788</c:v>
                </c:pt>
                <c:pt idx="244">
                  <c:v>43789</c:v>
                </c:pt>
                <c:pt idx="245">
                  <c:v>43790</c:v>
                </c:pt>
                <c:pt idx="246">
                  <c:v>43791</c:v>
                </c:pt>
                <c:pt idx="247">
                  <c:v>43794</c:v>
                </c:pt>
                <c:pt idx="248">
                  <c:v>43795</c:v>
                </c:pt>
                <c:pt idx="249">
                  <c:v>43796</c:v>
                </c:pt>
                <c:pt idx="250">
                  <c:v>43798</c:v>
                </c:pt>
                <c:pt idx="251">
                  <c:v>43801</c:v>
                </c:pt>
                <c:pt idx="252">
                  <c:v>43802</c:v>
                </c:pt>
                <c:pt idx="253">
                  <c:v>43803</c:v>
                </c:pt>
                <c:pt idx="254">
                  <c:v>43804</c:v>
                </c:pt>
                <c:pt idx="255">
                  <c:v>43805</c:v>
                </c:pt>
                <c:pt idx="256">
                  <c:v>43808</c:v>
                </c:pt>
                <c:pt idx="257">
                  <c:v>43809</c:v>
                </c:pt>
                <c:pt idx="258">
                  <c:v>43810</c:v>
                </c:pt>
                <c:pt idx="259">
                  <c:v>43811</c:v>
                </c:pt>
                <c:pt idx="260">
                  <c:v>43812</c:v>
                </c:pt>
                <c:pt idx="261">
                  <c:v>43815</c:v>
                </c:pt>
                <c:pt idx="262">
                  <c:v>43816</c:v>
                </c:pt>
                <c:pt idx="263">
                  <c:v>43817</c:v>
                </c:pt>
                <c:pt idx="264">
                  <c:v>43818</c:v>
                </c:pt>
                <c:pt idx="265">
                  <c:v>43819</c:v>
                </c:pt>
                <c:pt idx="266">
                  <c:v>43822</c:v>
                </c:pt>
                <c:pt idx="267">
                  <c:v>43823</c:v>
                </c:pt>
                <c:pt idx="268">
                  <c:v>43825</c:v>
                </c:pt>
                <c:pt idx="269">
                  <c:v>43826</c:v>
                </c:pt>
                <c:pt idx="270">
                  <c:v>43829</c:v>
                </c:pt>
                <c:pt idx="271">
                  <c:v>43830</c:v>
                </c:pt>
                <c:pt idx="272">
                  <c:v>43832</c:v>
                </c:pt>
                <c:pt idx="273">
                  <c:v>43833</c:v>
                </c:pt>
                <c:pt idx="274">
                  <c:v>43836</c:v>
                </c:pt>
                <c:pt idx="275">
                  <c:v>43837</c:v>
                </c:pt>
                <c:pt idx="276">
                  <c:v>43838</c:v>
                </c:pt>
                <c:pt idx="277">
                  <c:v>43839</c:v>
                </c:pt>
                <c:pt idx="278">
                  <c:v>43840</c:v>
                </c:pt>
                <c:pt idx="279">
                  <c:v>43843</c:v>
                </c:pt>
                <c:pt idx="280">
                  <c:v>43844</c:v>
                </c:pt>
                <c:pt idx="281">
                  <c:v>43845</c:v>
                </c:pt>
                <c:pt idx="282">
                  <c:v>43846</c:v>
                </c:pt>
                <c:pt idx="283">
                  <c:v>43847</c:v>
                </c:pt>
                <c:pt idx="284">
                  <c:v>43851</c:v>
                </c:pt>
                <c:pt idx="285">
                  <c:v>43852</c:v>
                </c:pt>
                <c:pt idx="286">
                  <c:v>43853</c:v>
                </c:pt>
                <c:pt idx="287">
                  <c:v>43854</c:v>
                </c:pt>
                <c:pt idx="288">
                  <c:v>43857</c:v>
                </c:pt>
                <c:pt idx="289">
                  <c:v>43858</c:v>
                </c:pt>
                <c:pt idx="290">
                  <c:v>43859</c:v>
                </c:pt>
                <c:pt idx="291">
                  <c:v>43860</c:v>
                </c:pt>
                <c:pt idx="292">
                  <c:v>43861</c:v>
                </c:pt>
                <c:pt idx="293">
                  <c:v>43864</c:v>
                </c:pt>
                <c:pt idx="294">
                  <c:v>43865</c:v>
                </c:pt>
                <c:pt idx="295">
                  <c:v>43866</c:v>
                </c:pt>
                <c:pt idx="296">
                  <c:v>43867</c:v>
                </c:pt>
                <c:pt idx="297">
                  <c:v>43868</c:v>
                </c:pt>
                <c:pt idx="298">
                  <c:v>43871</c:v>
                </c:pt>
                <c:pt idx="299">
                  <c:v>43872</c:v>
                </c:pt>
                <c:pt idx="300">
                  <c:v>43873</c:v>
                </c:pt>
                <c:pt idx="301">
                  <c:v>43874</c:v>
                </c:pt>
                <c:pt idx="302">
                  <c:v>43875</c:v>
                </c:pt>
                <c:pt idx="303">
                  <c:v>43879</c:v>
                </c:pt>
                <c:pt idx="304">
                  <c:v>43880</c:v>
                </c:pt>
                <c:pt idx="305">
                  <c:v>43881</c:v>
                </c:pt>
                <c:pt idx="306">
                  <c:v>43882</c:v>
                </c:pt>
                <c:pt idx="307">
                  <c:v>43885</c:v>
                </c:pt>
                <c:pt idx="308">
                  <c:v>43886</c:v>
                </c:pt>
                <c:pt idx="309">
                  <c:v>43887</c:v>
                </c:pt>
                <c:pt idx="310">
                  <c:v>43888</c:v>
                </c:pt>
                <c:pt idx="311">
                  <c:v>43889</c:v>
                </c:pt>
                <c:pt idx="312">
                  <c:v>43892</c:v>
                </c:pt>
                <c:pt idx="313">
                  <c:v>43893</c:v>
                </c:pt>
                <c:pt idx="314">
                  <c:v>43894</c:v>
                </c:pt>
                <c:pt idx="315">
                  <c:v>43895</c:v>
                </c:pt>
                <c:pt idx="316">
                  <c:v>43896</c:v>
                </c:pt>
                <c:pt idx="317">
                  <c:v>43899</c:v>
                </c:pt>
                <c:pt idx="318">
                  <c:v>43900</c:v>
                </c:pt>
                <c:pt idx="319">
                  <c:v>43901</c:v>
                </c:pt>
                <c:pt idx="320">
                  <c:v>43902</c:v>
                </c:pt>
                <c:pt idx="321">
                  <c:v>43903</c:v>
                </c:pt>
                <c:pt idx="322">
                  <c:v>43906</c:v>
                </c:pt>
                <c:pt idx="323">
                  <c:v>43907</c:v>
                </c:pt>
                <c:pt idx="324">
                  <c:v>43908</c:v>
                </c:pt>
                <c:pt idx="325">
                  <c:v>43909</c:v>
                </c:pt>
                <c:pt idx="326">
                  <c:v>43910</c:v>
                </c:pt>
                <c:pt idx="327">
                  <c:v>43913</c:v>
                </c:pt>
                <c:pt idx="328">
                  <c:v>43914</c:v>
                </c:pt>
                <c:pt idx="329">
                  <c:v>43915</c:v>
                </c:pt>
                <c:pt idx="330">
                  <c:v>43916</c:v>
                </c:pt>
                <c:pt idx="331">
                  <c:v>43917</c:v>
                </c:pt>
                <c:pt idx="332">
                  <c:v>43920</c:v>
                </c:pt>
                <c:pt idx="333">
                  <c:v>43921</c:v>
                </c:pt>
                <c:pt idx="334">
                  <c:v>43922</c:v>
                </c:pt>
                <c:pt idx="335">
                  <c:v>43923</c:v>
                </c:pt>
                <c:pt idx="336">
                  <c:v>43924</c:v>
                </c:pt>
                <c:pt idx="337">
                  <c:v>43927</c:v>
                </c:pt>
                <c:pt idx="338">
                  <c:v>43928</c:v>
                </c:pt>
                <c:pt idx="339">
                  <c:v>43929</c:v>
                </c:pt>
                <c:pt idx="340">
                  <c:v>43930</c:v>
                </c:pt>
                <c:pt idx="341">
                  <c:v>43934</c:v>
                </c:pt>
                <c:pt idx="342">
                  <c:v>43935</c:v>
                </c:pt>
                <c:pt idx="343">
                  <c:v>43936</c:v>
                </c:pt>
                <c:pt idx="344">
                  <c:v>43937</c:v>
                </c:pt>
                <c:pt idx="345">
                  <c:v>43938</c:v>
                </c:pt>
                <c:pt idx="346">
                  <c:v>43941</c:v>
                </c:pt>
                <c:pt idx="347">
                  <c:v>43942</c:v>
                </c:pt>
                <c:pt idx="348">
                  <c:v>43943</c:v>
                </c:pt>
                <c:pt idx="349">
                  <c:v>43944</c:v>
                </c:pt>
                <c:pt idx="350">
                  <c:v>43945</c:v>
                </c:pt>
                <c:pt idx="351">
                  <c:v>43948</c:v>
                </c:pt>
                <c:pt idx="352">
                  <c:v>43949</c:v>
                </c:pt>
                <c:pt idx="353">
                  <c:v>43950</c:v>
                </c:pt>
                <c:pt idx="354">
                  <c:v>43951</c:v>
                </c:pt>
                <c:pt idx="355">
                  <c:v>43952</c:v>
                </c:pt>
                <c:pt idx="356">
                  <c:v>43955</c:v>
                </c:pt>
                <c:pt idx="357">
                  <c:v>43956</c:v>
                </c:pt>
                <c:pt idx="358">
                  <c:v>43957</c:v>
                </c:pt>
                <c:pt idx="359">
                  <c:v>43958</c:v>
                </c:pt>
                <c:pt idx="360">
                  <c:v>43959</c:v>
                </c:pt>
                <c:pt idx="361">
                  <c:v>43962</c:v>
                </c:pt>
                <c:pt idx="362">
                  <c:v>43963</c:v>
                </c:pt>
                <c:pt idx="363">
                  <c:v>43964</c:v>
                </c:pt>
                <c:pt idx="364">
                  <c:v>43965</c:v>
                </c:pt>
                <c:pt idx="365">
                  <c:v>43966</c:v>
                </c:pt>
                <c:pt idx="366">
                  <c:v>43969</c:v>
                </c:pt>
                <c:pt idx="367">
                  <c:v>43970</c:v>
                </c:pt>
                <c:pt idx="368">
                  <c:v>43971</c:v>
                </c:pt>
                <c:pt idx="369">
                  <c:v>43972</c:v>
                </c:pt>
                <c:pt idx="370">
                  <c:v>43973</c:v>
                </c:pt>
                <c:pt idx="371">
                  <c:v>43977</c:v>
                </c:pt>
                <c:pt idx="372">
                  <c:v>43978</c:v>
                </c:pt>
                <c:pt idx="373">
                  <c:v>43979</c:v>
                </c:pt>
                <c:pt idx="374">
                  <c:v>43980</c:v>
                </c:pt>
                <c:pt idx="375">
                  <c:v>43983</c:v>
                </c:pt>
                <c:pt idx="376">
                  <c:v>43984</c:v>
                </c:pt>
                <c:pt idx="377">
                  <c:v>43985</c:v>
                </c:pt>
                <c:pt idx="378">
                  <c:v>43986</c:v>
                </c:pt>
                <c:pt idx="379">
                  <c:v>43987</c:v>
                </c:pt>
                <c:pt idx="380">
                  <c:v>43990</c:v>
                </c:pt>
                <c:pt idx="381">
                  <c:v>43991</c:v>
                </c:pt>
                <c:pt idx="382">
                  <c:v>43992</c:v>
                </c:pt>
                <c:pt idx="383">
                  <c:v>43993</c:v>
                </c:pt>
                <c:pt idx="384">
                  <c:v>43994</c:v>
                </c:pt>
                <c:pt idx="385">
                  <c:v>43997</c:v>
                </c:pt>
                <c:pt idx="386">
                  <c:v>43998</c:v>
                </c:pt>
                <c:pt idx="387">
                  <c:v>43999</c:v>
                </c:pt>
                <c:pt idx="388">
                  <c:v>44000</c:v>
                </c:pt>
                <c:pt idx="389">
                  <c:v>44001</c:v>
                </c:pt>
                <c:pt idx="390">
                  <c:v>44004</c:v>
                </c:pt>
                <c:pt idx="391">
                  <c:v>44005</c:v>
                </c:pt>
                <c:pt idx="392">
                  <c:v>44006</c:v>
                </c:pt>
                <c:pt idx="393">
                  <c:v>44007</c:v>
                </c:pt>
                <c:pt idx="394">
                  <c:v>44008</c:v>
                </c:pt>
                <c:pt idx="395">
                  <c:v>44011</c:v>
                </c:pt>
                <c:pt idx="396">
                  <c:v>44012</c:v>
                </c:pt>
                <c:pt idx="397">
                  <c:v>44013</c:v>
                </c:pt>
                <c:pt idx="398">
                  <c:v>44014</c:v>
                </c:pt>
                <c:pt idx="399">
                  <c:v>44018</c:v>
                </c:pt>
                <c:pt idx="400">
                  <c:v>44019</c:v>
                </c:pt>
                <c:pt idx="401">
                  <c:v>44020</c:v>
                </c:pt>
                <c:pt idx="402">
                  <c:v>44021</c:v>
                </c:pt>
                <c:pt idx="403">
                  <c:v>44022</c:v>
                </c:pt>
                <c:pt idx="404">
                  <c:v>44025</c:v>
                </c:pt>
                <c:pt idx="405">
                  <c:v>44026</c:v>
                </c:pt>
                <c:pt idx="406">
                  <c:v>44027</c:v>
                </c:pt>
                <c:pt idx="407">
                  <c:v>44028</c:v>
                </c:pt>
                <c:pt idx="408">
                  <c:v>44029</c:v>
                </c:pt>
                <c:pt idx="409">
                  <c:v>44032</c:v>
                </c:pt>
                <c:pt idx="410">
                  <c:v>44033</c:v>
                </c:pt>
                <c:pt idx="411">
                  <c:v>44034</c:v>
                </c:pt>
                <c:pt idx="412">
                  <c:v>44035</c:v>
                </c:pt>
                <c:pt idx="413">
                  <c:v>44036</c:v>
                </c:pt>
                <c:pt idx="414">
                  <c:v>44039</c:v>
                </c:pt>
                <c:pt idx="415">
                  <c:v>44040</c:v>
                </c:pt>
                <c:pt idx="416">
                  <c:v>44041</c:v>
                </c:pt>
                <c:pt idx="417">
                  <c:v>44042</c:v>
                </c:pt>
                <c:pt idx="418">
                  <c:v>44043</c:v>
                </c:pt>
                <c:pt idx="419">
                  <c:v>44046</c:v>
                </c:pt>
                <c:pt idx="420">
                  <c:v>44047</c:v>
                </c:pt>
                <c:pt idx="421">
                  <c:v>44048</c:v>
                </c:pt>
                <c:pt idx="422">
                  <c:v>44049</c:v>
                </c:pt>
                <c:pt idx="423">
                  <c:v>44050</c:v>
                </c:pt>
                <c:pt idx="424">
                  <c:v>44053</c:v>
                </c:pt>
                <c:pt idx="425">
                  <c:v>44054</c:v>
                </c:pt>
                <c:pt idx="426">
                  <c:v>44055</c:v>
                </c:pt>
                <c:pt idx="427">
                  <c:v>44056</c:v>
                </c:pt>
                <c:pt idx="428">
                  <c:v>44057</c:v>
                </c:pt>
                <c:pt idx="429">
                  <c:v>44060</c:v>
                </c:pt>
                <c:pt idx="430">
                  <c:v>44061</c:v>
                </c:pt>
                <c:pt idx="431">
                  <c:v>44062</c:v>
                </c:pt>
                <c:pt idx="432">
                  <c:v>44063</c:v>
                </c:pt>
                <c:pt idx="433">
                  <c:v>44064</c:v>
                </c:pt>
                <c:pt idx="434">
                  <c:v>44067</c:v>
                </c:pt>
                <c:pt idx="435">
                  <c:v>44068</c:v>
                </c:pt>
                <c:pt idx="436">
                  <c:v>44069</c:v>
                </c:pt>
                <c:pt idx="437">
                  <c:v>44070</c:v>
                </c:pt>
                <c:pt idx="438">
                  <c:v>44071</c:v>
                </c:pt>
                <c:pt idx="439">
                  <c:v>44074</c:v>
                </c:pt>
                <c:pt idx="440">
                  <c:v>44075</c:v>
                </c:pt>
                <c:pt idx="441">
                  <c:v>44076</c:v>
                </c:pt>
                <c:pt idx="442">
                  <c:v>44077</c:v>
                </c:pt>
                <c:pt idx="443">
                  <c:v>44078</c:v>
                </c:pt>
                <c:pt idx="444">
                  <c:v>44082</c:v>
                </c:pt>
                <c:pt idx="445">
                  <c:v>44083</c:v>
                </c:pt>
                <c:pt idx="446">
                  <c:v>44084</c:v>
                </c:pt>
                <c:pt idx="447">
                  <c:v>44085</c:v>
                </c:pt>
                <c:pt idx="448">
                  <c:v>44088</c:v>
                </c:pt>
                <c:pt idx="449">
                  <c:v>44089</c:v>
                </c:pt>
                <c:pt idx="450">
                  <c:v>44090</c:v>
                </c:pt>
                <c:pt idx="451">
                  <c:v>44091</c:v>
                </c:pt>
                <c:pt idx="452">
                  <c:v>44092</c:v>
                </c:pt>
                <c:pt idx="453">
                  <c:v>44095</c:v>
                </c:pt>
                <c:pt idx="454">
                  <c:v>44096</c:v>
                </c:pt>
                <c:pt idx="455">
                  <c:v>44097</c:v>
                </c:pt>
                <c:pt idx="456">
                  <c:v>44098</c:v>
                </c:pt>
                <c:pt idx="457">
                  <c:v>44099</c:v>
                </c:pt>
                <c:pt idx="458">
                  <c:v>44102</c:v>
                </c:pt>
                <c:pt idx="459">
                  <c:v>44103</c:v>
                </c:pt>
                <c:pt idx="460">
                  <c:v>44104</c:v>
                </c:pt>
              </c:numCache>
            </c:numRef>
          </c:cat>
          <c:val>
            <c:numRef>
              <c:f>'[2]Pg1 Volatility Chart'!$D$2:$D$462</c:f>
              <c:numCache>
                <c:formatCode>General</c:formatCode>
                <c:ptCount val="461"/>
                <c:pt idx="0">
                  <c:v>1</c:v>
                </c:pt>
                <c:pt idx="1">
                  <c:v>1.006030150753769</c:v>
                </c:pt>
                <c:pt idx="2">
                  <c:v>1.0015075376884424</c:v>
                </c:pt>
                <c:pt idx="3">
                  <c:v>1.0140703517587941</c:v>
                </c:pt>
                <c:pt idx="4">
                  <c:v>1.0105527638190954</c:v>
                </c:pt>
                <c:pt idx="5">
                  <c:v>1.0075376884422111</c:v>
                </c:pt>
                <c:pt idx="6">
                  <c:v>1.0045226130653266</c:v>
                </c:pt>
                <c:pt idx="7">
                  <c:v>0.9974874371859298</c:v>
                </c:pt>
                <c:pt idx="8">
                  <c:v>0.99798994974874378</c:v>
                </c:pt>
                <c:pt idx="9">
                  <c:v>0.99899497487437183</c:v>
                </c:pt>
                <c:pt idx="10">
                  <c:v>0.9944723618090453</c:v>
                </c:pt>
                <c:pt idx="11">
                  <c:v>1</c:v>
                </c:pt>
                <c:pt idx="12">
                  <c:v>1.0045226130653266</c:v>
                </c:pt>
                <c:pt idx="13">
                  <c:v>1.0005025125628142</c:v>
                </c:pt>
                <c:pt idx="14">
                  <c:v>0.99798994974874378</c:v>
                </c:pt>
                <c:pt idx="15">
                  <c:v>1</c:v>
                </c:pt>
                <c:pt idx="16">
                  <c:v>0.99798994974874378</c:v>
                </c:pt>
                <c:pt idx="17">
                  <c:v>1.0070351758793969</c:v>
                </c:pt>
                <c:pt idx="18">
                  <c:v>1.0080402010050251</c:v>
                </c:pt>
                <c:pt idx="19">
                  <c:v>1.0145728643216081</c:v>
                </c:pt>
                <c:pt idx="20">
                  <c:v>1.0165829145728644</c:v>
                </c:pt>
                <c:pt idx="21">
                  <c:v>1.0316582914572865</c:v>
                </c:pt>
                <c:pt idx="22">
                  <c:v>1.0185929648241208</c:v>
                </c:pt>
                <c:pt idx="23">
                  <c:v>1.0155778894472363</c:v>
                </c:pt>
                <c:pt idx="24">
                  <c:v>1.0120603015075378</c:v>
                </c:pt>
                <c:pt idx="25">
                  <c:v>1.0105527638190954</c:v>
                </c:pt>
                <c:pt idx="26">
                  <c:v>1.0100502512562815</c:v>
                </c:pt>
                <c:pt idx="27">
                  <c:v>1.0135678391959801</c:v>
                </c:pt>
                <c:pt idx="28">
                  <c:v>1.0120603015075378</c:v>
                </c:pt>
                <c:pt idx="29">
                  <c:v>1.0125628140703518</c:v>
                </c:pt>
                <c:pt idx="30">
                  <c:v>1.0105527638190954</c:v>
                </c:pt>
                <c:pt idx="31">
                  <c:v>1.0080402010050251</c:v>
                </c:pt>
                <c:pt idx="32">
                  <c:v>1.0035175879396985</c:v>
                </c:pt>
                <c:pt idx="33">
                  <c:v>1.0100502512562815</c:v>
                </c:pt>
                <c:pt idx="34">
                  <c:v>1.0070351758793969</c:v>
                </c:pt>
                <c:pt idx="35">
                  <c:v>1.0175879396984926</c:v>
                </c:pt>
                <c:pt idx="36">
                  <c:v>1.0125628140703518</c:v>
                </c:pt>
                <c:pt idx="37">
                  <c:v>1.0140703517587941</c:v>
                </c:pt>
                <c:pt idx="38">
                  <c:v>1.0231155778894472</c:v>
                </c:pt>
                <c:pt idx="39">
                  <c:v>1.028643216080402</c:v>
                </c:pt>
                <c:pt idx="40">
                  <c:v>1.0427135678391961</c:v>
                </c:pt>
                <c:pt idx="41">
                  <c:v>1.0311557788944725</c:v>
                </c:pt>
                <c:pt idx="42">
                  <c:v>1.0256281407035177</c:v>
                </c:pt>
                <c:pt idx="43">
                  <c:v>1.0311557788944725</c:v>
                </c:pt>
                <c:pt idx="44">
                  <c:v>1.028643216080402</c:v>
                </c:pt>
                <c:pt idx="45">
                  <c:v>1.0386934673366837</c:v>
                </c:pt>
                <c:pt idx="46">
                  <c:v>1.0422110552763819</c:v>
                </c:pt>
                <c:pt idx="47">
                  <c:v>1.0356783919597989</c:v>
                </c:pt>
                <c:pt idx="48">
                  <c:v>1.0306532663316585</c:v>
                </c:pt>
                <c:pt idx="49">
                  <c:v>1.028140703517588</c:v>
                </c:pt>
                <c:pt idx="50">
                  <c:v>1.0391959798994976</c:v>
                </c:pt>
                <c:pt idx="51">
                  <c:v>1.0417085427135679</c:v>
                </c:pt>
                <c:pt idx="52">
                  <c:v>1.0497487437185931</c:v>
                </c:pt>
                <c:pt idx="53">
                  <c:v>1.0467336683417086</c:v>
                </c:pt>
                <c:pt idx="54">
                  <c:v>1.035175879396985</c:v>
                </c:pt>
                <c:pt idx="55">
                  <c:v>1.0452261306532664</c:v>
                </c:pt>
                <c:pt idx="56">
                  <c:v>1.0386934673366837</c:v>
                </c:pt>
                <c:pt idx="57">
                  <c:v>1.0447236180904522</c:v>
                </c:pt>
                <c:pt idx="58">
                  <c:v>1.0306532663316585</c:v>
                </c:pt>
                <c:pt idx="59">
                  <c:v>1.0246231155778895</c:v>
                </c:pt>
                <c:pt idx="60">
                  <c:v>1.0135678391959801</c:v>
                </c:pt>
                <c:pt idx="61">
                  <c:v>1.0190954773869347</c:v>
                </c:pt>
                <c:pt idx="62">
                  <c:v>1.0201005025125629</c:v>
                </c:pt>
                <c:pt idx="63">
                  <c:v>1.0226130653266332</c:v>
                </c:pt>
                <c:pt idx="64">
                  <c:v>1.0301507537688444</c:v>
                </c:pt>
                <c:pt idx="65">
                  <c:v>1.0341708542713568</c:v>
                </c:pt>
                <c:pt idx="66">
                  <c:v>1.0407035175879398</c:v>
                </c:pt>
                <c:pt idx="67">
                  <c:v>1.050251256281407</c:v>
                </c:pt>
                <c:pt idx="68">
                  <c:v>1.0542713567839197</c:v>
                </c:pt>
                <c:pt idx="69">
                  <c:v>1.0487437185929649</c:v>
                </c:pt>
                <c:pt idx="70">
                  <c:v>1.0537688442211055</c:v>
                </c:pt>
                <c:pt idx="71">
                  <c:v>1.0487437185929649</c:v>
                </c:pt>
                <c:pt idx="72">
                  <c:v>1.0447236180904522</c:v>
                </c:pt>
                <c:pt idx="73">
                  <c:v>1.0592964824120603</c:v>
                </c:pt>
                <c:pt idx="74">
                  <c:v>1.0728643216080402</c:v>
                </c:pt>
                <c:pt idx="75">
                  <c:v>1.078391959798995</c:v>
                </c:pt>
                <c:pt idx="76">
                  <c:v>1.0839195979899499</c:v>
                </c:pt>
                <c:pt idx="77">
                  <c:v>1.091959798994975</c:v>
                </c:pt>
                <c:pt idx="78">
                  <c:v>1.0969849246231156</c:v>
                </c:pt>
                <c:pt idx="79">
                  <c:v>1.1015075376884425</c:v>
                </c:pt>
                <c:pt idx="80">
                  <c:v>1.0959798994974874</c:v>
                </c:pt>
                <c:pt idx="81">
                  <c:v>1.0839195979899499</c:v>
                </c:pt>
                <c:pt idx="82">
                  <c:v>1.0909547738693468</c:v>
                </c:pt>
                <c:pt idx="83">
                  <c:v>1.0844221105527638</c:v>
                </c:pt>
                <c:pt idx="84">
                  <c:v>1.0844221105527638</c:v>
                </c:pt>
                <c:pt idx="85">
                  <c:v>1.0914572864321608</c:v>
                </c:pt>
                <c:pt idx="86">
                  <c:v>1.084924623115578</c:v>
                </c:pt>
                <c:pt idx="87">
                  <c:v>1.0829145728643217</c:v>
                </c:pt>
                <c:pt idx="88">
                  <c:v>1.0924623115577889</c:v>
                </c:pt>
                <c:pt idx="89">
                  <c:v>1.0879396984924623</c:v>
                </c:pt>
                <c:pt idx="90">
                  <c:v>1.0864321608040202</c:v>
                </c:pt>
                <c:pt idx="91">
                  <c:v>1.0834170854271357</c:v>
                </c:pt>
                <c:pt idx="92">
                  <c:v>1.0577889447236182</c:v>
                </c:pt>
                <c:pt idx="93">
                  <c:v>1.0497487437185931</c:v>
                </c:pt>
                <c:pt idx="94">
                  <c:v>1.0597989949748745</c:v>
                </c:pt>
                <c:pt idx="95">
                  <c:v>1.0487437185929649</c:v>
                </c:pt>
                <c:pt idx="96">
                  <c:v>1.0618090452261306</c:v>
                </c:pt>
                <c:pt idx="97">
                  <c:v>1.0663316582914573</c:v>
                </c:pt>
                <c:pt idx="98">
                  <c:v>1.0628140703517588</c:v>
                </c:pt>
                <c:pt idx="99">
                  <c:v>1.0733668341708542</c:v>
                </c:pt>
                <c:pt idx="100">
                  <c:v>1.0658291457286433</c:v>
                </c:pt>
                <c:pt idx="101">
                  <c:v>1.0768844221105529</c:v>
                </c:pt>
                <c:pt idx="102">
                  <c:v>1.0668341708542715</c:v>
                </c:pt>
                <c:pt idx="103">
                  <c:v>1.0587939698492463</c:v>
                </c:pt>
                <c:pt idx="104">
                  <c:v>1.0753768844221105</c:v>
                </c:pt>
                <c:pt idx="105">
                  <c:v>1.0733668341708542</c:v>
                </c:pt>
                <c:pt idx="106">
                  <c:v>1.05678391959799</c:v>
                </c:pt>
                <c:pt idx="107">
                  <c:v>1.0527638190954773</c:v>
                </c:pt>
                <c:pt idx="108">
                  <c:v>1.0522613065326634</c:v>
                </c:pt>
                <c:pt idx="109">
                  <c:v>1.0592964824120603</c:v>
                </c:pt>
                <c:pt idx="110">
                  <c:v>1.0447236180904522</c:v>
                </c:pt>
                <c:pt idx="111">
                  <c:v>1.0512562814070354</c:v>
                </c:pt>
                <c:pt idx="112">
                  <c:v>1.0638190954773872</c:v>
                </c:pt>
                <c:pt idx="113">
                  <c:v>1.0663316582914573</c:v>
                </c:pt>
                <c:pt idx="114">
                  <c:v>1.0648241206030151</c:v>
                </c:pt>
                <c:pt idx="115">
                  <c:v>1.0542713567839197</c:v>
                </c:pt>
                <c:pt idx="116">
                  <c:v>1.0582914572864321</c:v>
                </c:pt>
                <c:pt idx="117">
                  <c:v>1.0613065326633166</c:v>
                </c:pt>
                <c:pt idx="118">
                  <c:v>1.0698492462311557</c:v>
                </c:pt>
                <c:pt idx="119">
                  <c:v>1.0683417085427138</c:v>
                </c:pt>
                <c:pt idx="120">
                  <c:v>1.0758793969849247</c:v>
                </c:pt>
                <c:pt idx="121">
                  <c:v>1.0738693467336684</c:v>
                </c:pt>
                <c:pt idx="122">
                  <c:v>1.0758793969849247</c:v>
                </c:pt>
                <c:pt idx="123">
                  <c:v>1.0889447236180907</c:v>
                </c:pt>
                <c:pt idx="124">
                  <c:v>1.1025125628140704</c:v>
                </c:pt>
                <c:pt idx="125">
                  <c:v>1.0984924623115579</c:v>
                </c:pt>
                <c:pt idx="126">
                  <c:v>1.1030150753768844</c:v>
                </c:pt>
                <c:pt idx="127">
                  <c:v>1.107035175879397</c:v>
                </c:pt>
                <c:pt idx="128">
                  <c:v>1.1221105527638191</c:v>
                </c:pt>
                <c:pt idx="129">
                  <c:v>1.1090452261306534</c:v>
                </c:pt>
                <c:pt idx="130">
                  <c:v>1.1105527638190957</c:v>
                </c:pt>
                <c:pt idx="131">
                  <c:v>1.1110552763819097</c:v>
                </c:pt>
                <c:pt idx="132">
                  <c:v>1.1216080402010051</c:v>
                </c:pt>
                <c:pt idx="133">
                  <c:v>1.1211055276381909</c:v>
                </c:pt>
                <c:pt idx="134">
                  <c:v>1.1261306532663318</c:v>
                </c:pt>
                <c:pt idx="135">
                  <c:v>1.1366834170854272</c:v>
                </c:pt>
                <c:pt idx="136">
                  <c:v>1.1477386934673368</c:v>
                </c:pt>
                <c:pt idx="137">
                  <c:v>1.1608040201005028</c:v>
                </c:pt>
                <c:pt idx="138">
                  <c:v>1.1412060301507538</c:v>
                </c:pt>
                <c:pt idx="139">
                  <c:v>1.1507537688442211</c:v>
                </c:pt>
                <c:pt idx="140">
                  <c:v>1.1472361809045226</c:v>
                </c:pt>
                <c:pt idx="141">
                  <c:v>1.1291457286432161</c:v>
                </c:pt>
                <c:pt idx="142">
                  <c:v>1.142713567839196</c:v>
                </c:pt>
                <c:pt idx="143">
                  <c:v>1.1462311557788945</c:v>
                </c:pt>
                <c:pt idx="144">
                  <c:v>1.1376884422110554</c:v>
                </c:pt>
                <c:pt idx="145">
                  <c:v>1.1567839195979901</c:v>
                </c:pt>
                <c:pt idx="146">
                  <c:v>1.1678391959798995</c:v>
                </c:pt>
                <c:pt idx="147">
                  <c:v>1.1447236180904523</c:v>
                </c:pt>
                <c:pt idx="148">
                  <c:v>1.1462311557788945</c:v>
                </c:pt>
                <c:pt idx="149">
                  <c:v>1.1437185929648244</c:v>
                </c:pt>
                <c:pt idx="150">
                  <c:v>1.1462311557788945</c:v>
                </c:pt>
                <c:pt idx="151">
                  <c:v>1.1296482412060302</c:v>
                </c:pt>
                <c:pt idx="152">
                  <c:v>1.1221105527638191</c:v>
                </c:pt>
                <c:pt idx="153">
                  <c:v>1.1326633165829145</c:v>
                </c:pt>
                <c:pt idx="154">
                  <c:v>1.1341708542713569</c:v>
                </c:pt>
                <c:pt idx="155">
                  <c:v>1.1366834170854272</c:v>
                </c:pt>
                <c:pt idx="156">
                  <c:v>1.1291457286432161</c:v>
                </c:pt>
                <c:pt idx="157">
                  <c:v>1.1356783919597992</c:v>
                </c:pt>
                <c:pt idx="158">
                  <c:v>1.1442211055276383</c:v>
                </c:pt>
                <c:pt idx="159">
                  <c:v>1.157788944723618</c:v>
                </c:pt>
                <c:pt idx="160">
                  <c:v>1.163819095477387</c:v>
                </c:pt>
                <c:pt idx="161">
                  <c:v>1.1587939698492462</c:v>
                </c:pt>
                <c:pt idx="162">
                  <c:v>1.1663316582914574</c:v>
                </c:pt>
                <c:pt idx="163">
                  <c:v>1.1793969849246231</c:v>
                </c:pt>
                <c:pt idx="164">
                  <c:v>1.1788944723618091</c:v>
                </c:pt>
                <c:pt idx="165">
                  <c:v>1.1854271356783921</c:v>
                </c:pt>
                <c:pt idx="166">
                  <c:v>1.1864321608040203</c:v>
                </c:pt>
                <c:pt idx="167">
                  <c:v>1.1778894472361809</c:v>
                </c:pt>
                <c:pt idx="168">
                  <c:v>1.170854271356784</c:v>
                </c:pt>
                <c:pt idx="169">
                  <c:v>1.170854271356784</c:v>
                </c:pt>
                <c:pt idx="170">
                  <c:v>1.1849246231155779</c:v>
                </c:pt>
                <c:pt idx="171">
                  <c:v>1.1884422110552764</c:v>
                </c:pt>
                <c:pt idx="172">
                  <c:v>1.1854271356783921</c:v>
                </c:pt>
                <c:pt idx="173">
                  <c:v>1.1889447236180906</c:v>
                </c:pt>
                <c:pt idx="174">
                  <c:v>1.2020100502512565</c:v>
                </c:pt>
                <c:pt idx="175">
                  <c:v>1.198492462311558</c:v>
                </c:pt>
                <c:pt idx="176">
                  <c:v>1.2050251256281408</c:v>
                </c:pt>
                <c:pt idx="177">
                  <c:v>1.2055276381909548</c:v>
                </c:pt>
                <c:pt idx="178">
                  <c:v>1.2115577889447238</c:v>
                </c:pt>
                <c:pt idx="179">
                  <c:v>1.2130653266331659</c:v>
                </c:pt>
                <c:pt idx="180">
                  <c:v>1.2165829145728644</c:v>
                </c:pt>
                <c:pt idx="181">
                  <c:v>1.2035175879396987</c:v>
                </c:pt>
                <c:pt idx="182">
                  <c:v>1.1954773869346733</c:v>
                </c:pt>
                <c:pt idx="183">
                  <c:v>1.2020100502512565</c:v>
                </c:pt>
                <c:pt idx="184">
                  <c:v>1.2090452261306532</c:v>
                </c:pt>
                <c:pt idx="185">
                  <c:v>1.2236180904522616</c:v>
                </c:pt>
                <c:pt idx="186">
                  <c:v>1.2311557788944725</c:v>
                </c:pt>
                <c:pt idx="187">
                  <c:v>1.2326633165829146</c:v>
                </c:pt>
                <c:pt idx="188">
                  <c:v>1.2422110552763819</c:v>
                </c:pt>
                <c:pt idx="189">
                  <c:v>1.2326633165829146</c:v>
                </c:pt>
                <c:pt idx="190">
                  <c:v>1.2201005025125629</c:v>
                </c:pt>
                <c:pt idx="191">
                  <c:v>1.2306532663316583</c:v>
                </c:pt>
                <c:pt idx="192">
                  <c:v>1.2155778894472364</c:v>
                </c:pt>
                <c:pt idx="193">
                  <c:v>1.2095477386934674</c:v>
                </c:pt>
                <c:pt idx="194">
                  <c:v>1.2195979899497489</c:v>
                </c:pt>
                <c:pt idx="195">
                  <c:v>1.2195979899497489</c:v>
                </c:pt>
                <c:pt idx="196">
                  <c:v>1.2055276381909548</c:v>
                </c:pt>
                <c:pt idx="197">
                  <c:v>1.2165829145728644</c:v>
                </c:pt>
                <c:pt idx="198">
                  <c:v>1.2150753768844222</c:v>
                </c:pt>
                <c:pt idx="199">
                  <c:v>1.2236180904522616</c:v>
                </c:pt>
                <c:pt idx="200">
                  <c:v>1.2236180904522616</c:v>
                </c:pt>
                <c:pt idx="201">
                  <c:v>1.2246231155778895</c:v>
                </c:pt>
                <c:pt idx="202">
                  <c:v>1.2346733668341709</c:v>
                </c:pt>
                <c:pt idx="203">
                  <c:v>1.2296482412060301</c:v>
                </c:pt>
                <c:pt idx="204">
                  <c:v>1.2326633165829146</c:v>
                </c:pt>
                <c:pt idx="205">
                  <c:v>1.2376884422110552</c:v>
                </c:pt>
                <c:pt idx="206">
                  <c:v>1.2386934673366834</c:v>
                </c:pt>
                <c:pt idx="207">
                  <c:v>1.24321608040201</c:v>
                </c:pt>
                <c:pt idx="208">
                  <c:v>1.2326633165829146</c:v>
                </c:pt>
                <c:pt idx="209">
                  <c:v>1.2130653266331659</c:v>
                </c:pt>
                <c:pt idx="210">
                  <c:v>1.2150753768844222</c:v>
                </c:pt>
                <c:pt idx="211">
                  <c:v>1.2246231155778895</c:v>
                </c:pt>
                <c:pt idx="212">
                  <c:v>1.2266331658291458</c:v>
                </c:pt>
                <c:pt idx="213">
                  <c:v>1.2246231155778895</c:v>
                </c:pt>
                <c:pt idx="214">
                  <c:v>1.2236180904522616</c:v>
                </c:pt>
                <c:pt idx="215">
                  <c:v>1.2130653266331659</c:v>
                </c:pt>
                <c:pt idx="216">
                  <c:v>1.2050251256281408</c:v>
                </c:pt>
                <c:pt idx="217">
                  <c:v>1.2130653266331659</c:v>
                </c:pt>
                <c:pt idx="218">
                  <c:v>1.2090452261306532</c:v>
                </c:pt>
                <c:pt idx="219">
                  <c:v>1.2085427135678393</c:v>
                </c:pt>
                <c:pt idx="220">
                  <c:v>1.2045226130653266</c:v>
                </c:pt>
                <c:pt idx="221">
                  <c:v>1.1969849246231157</c:v>
                </c:pt>
                <c:pt idx="222">
                  <c:v>1.1939698492462314</c:v>
                </c:pt>
                <c:pt idx="223">
                  <c:v>1.2020100502512565</c:v>
                </c:pt>
                <c:pt idx="224">
                  <c:v>1.206030150753769</c:v>
                </c:pt>
                <c:pt idx="225">
                  <c:v>1.2130653266331659</c:v>
                </c:pt>
                <c:pt idx="226">
                  <c:v>1.2080402010050251</c:v>
                </c:pt>
                <c:pt idx="227">
                  <c:v>1.2020100502512565</c:v>
                </c:pt>
                <c:pt idx="228">
                  <c:v>1.2050251256281408</c:v>
                </c:pt>
                <c:pt idx="229">
                  <c:v>1.2150753768844222</c:v>
                </c:pt>
                <c:pt idx="230">
                  <c:v>1.2165829145728644</c:v>
                </c:pt>
                <c:pt idx="231">
                  <c:v>1.2160804020100504</c:v>
                </c:pt>
                <c:pt idx="232">
                  <c:v>1.2160804020100504</c:v>
                </c:pt>
                <c:pt idx="233">
                  <c:v>1.2085427135678393</c:v>
                </c:pt>
                <c:pt idx="234">
                  <c:v>1.2145728643216083</c:v>
                </c:pt>
                <c:pt idx="235">
                  <c:v>1.2050251256281408</c:v>
                </c:pt>
                <c:pt idx="236">
                  <c:v>1.206030150753769</c:v>
                </c:pt>
                <c:pt idx="237">
                  <c:v>1.2035175879396987</c:v>
                </c:pt>
                <c:pt idx="238">
                  <c:v>1.206030150753769</c:v>
                </c:pt>
                <c:pt idx="239">
                  <c:v>1.2150753768844222</c:v>
                </c:pt>
                <c:pt idx="240">
                  <c:v>1.2231155778894474</c:v>
                </c:pt>
                <c:pt idx="241">
                  <c:v>1.2301507537688443</c:v>
                </c:pt>
                <c:pt idx="242">
                  <c:v>1.227638190954774</c:v>
                </c:pt>
                <c:pt idx="243">
                  <c:v>1.2336683417085428</c:v>
                </c:pt>
                <c:pt idx="244">
                  <c:v>1.2331658291457286</c:v>
                </c:pt>
                <c:pt idx="245">
                  <c:v>1.2201005025125629</c:v>
                </c:pt>
                <c:pt idx="246">
                  <c:v>1.2306532663316583</c:v>
                </c:pt>
                <c:pt idx="247">
                  <c:v>1.24070351758794</c:v>
                </c:pt>
                <c:pt idx="248">
                  <c:v>1.2537688442211057</c:v>
                </c:pt>
                <c:pt idx="249">
                  <c:v>1.2587939698492463</c:v>
                </c:pt>
                <c:pt idx="250">
                  <c:v>1.2452261306532664</c:v>
                </c:pt>
                <c:pt idx="251">
                  <c:v>1.2165829145728644</c:v>
                </c:pt>
                <c:pt idx="252">
                  <c:v>1.2201005025125629</c:v>
                </c:pt>
                <c:pt idx="253">
                  <c:v>1.2100502512562814</c:v>
                </c:pt>
                <c:pt idx="254">
                  <c:v>1.2010050251256281</c:v>
                </c:pt>
                <c:pt idx="255">
                  <c:v>1.2120603015075377</c:v>
                </c:pt>
                <c:pt idx="256">
                  <c:v>1.2115577889447238</c:v>
                </c:pt>
                <c:pt idx="257">
                  <c:v>1.2065326633165832</c:v>
                </c:pt>
                <c:pt idx="258">
                  <c:v>1.2080402010050251</c:v>
                </c:pt>
                <c:pt idx="259">
                  <c:v>1.2025125628140705</c:v>
                </c:pt>
                <c:pt idx="260">
                  <c:v>1.2170854271356784</c:v>
                </c:pt>
                <c:pt idx="261">
                  <c:v>1.2241206030150755</c:v>
                </c:pt>
                <c:pt idx="262">
                  <c:v>1.2281407035175882</c:v>
                </c:pt>
                <c:pt idx="263">
                  <c:v>1.2140703517587941</c:v>
                </c:pt>
                <c:pt idx="264">
                  <c:v>1.2145728643216083</c:v>
                </c:pt>
                <c:pt idx="265">
                  <c:v>1.2231155778894474</c:v>
                </c:pt>
                <c:pt idx="266">
                  <c:v>1.2185929648241207</c:v>
                </c:pt>
                <c:pt idx="267">
                  <c:v>1.2246231155778895</c:v>
                </c:pt>
                <c:pt idx="268">
                  <c:v>1.2281407035175882</c:v>
                </c:pt>
                <c:pt idx="269">
                  <c:v>1.2261306532663316</c:v>
                </c:pt>
                <c:pt idx="270">
                  <c:v>1.2040201005025126</c:v>
                </c:pt>
                <c:pt idx="271">
                  <c:v>1.192462311557789</c:v>
                </c:pt>
                <c:pt idx="272">
                  <c:v>1.2080402010050251</c:v>
                </c:pt>
                <c:pt idx="273">
                  <c:v>1.221105527638191</c:v>
                </c:pt>
                <c:pt idx="274">
                  <c:v>1.2236180904522616</c:v>
                </c:pt>
                <c:pt idx="275">
                  <c:v>1.2291457286432161</c:v>
                </c:pt>
                <c:pt idx="276">
                  <c:v>1.2296482412060301</c:v>
                </c:pt>
                <c:pt idx="277">
                  <c:v>1.2376884422110552</c:v>
                </c:pt>
                <c:pt idx="278">
                  <c:v>1.2427135678391961</c:v>
                </c:pt>
                <c:pt idx="279">
                  <c:v>1.2462311557788945</c:v>
                </c:pt>
                <c:pt idx="280">
                  <c:v>1.256281407035176</c:v>
                </c:pt>
                <c:pt idx="281">
                  <c:v>1.2663316582914574</c:v>
                </c:pt>
                <c:pt idx="282">
                  <c:v>1.2773869346733671</c:v>
                </c:pt>
                <c:pt idx="283">
                  <c:v>1.2839195979899498</c:v>
                </c:pt>
                <c:pt idx="284">
                  <c:v>1.2889447236180904</c:v>
                </c:pt>
                <c:pt idx="285">
                  <c:v>1.290954773869347</c:v>
                </c:pt>
                <c:pt idx="286">
                  <c:v>1.2954773869346736</c:v>
                </c:pt>
                <c:pt idx="287">
                  <c:v>1.2974874371859297</c:v>
                </c:pt>
                <c:pt idx="288">
                  <c:v>1.2904522613065328</c:v>
                </c:pt>
                <c:pt idx="289">
                  <c:v>1.291457286432161</c:v>
                </c:pt>
                <c:pt idx="290">
                  <c:v>1.2964824120603016</c:v>
                </c:pt>
                <c:pt idx="291">
                  <c:v>1.2939698492462313</c:v>
                </c:pt>
                <c:pt idx="292">
                  <c:v>1.2768844221105529</c:v>
                </c:pt>
                <c:pt idx="293">
                  <c:v>1.277889447236181</c:v>
                </c:pt>
                <c:pt idx="294">
                  <c:v>1.291457286432161</c:v>
                </c:pt>
                <c:pt idx="295">
                  <c:v>1.2994974874371861</c:v>
                </c:pt>
                <c:pt idx="296">
                  <c:v>1.3105527638190955</c:v>
                </c:pt>
                <c:pt idx="297">
                  <c:v>1.3090452261306533</c:v>
                </c:pt>
                <c:pt idx="298">
                  <c:v>1.3190954773869348</c:v>
                </c:pt>
                <c:pt idx="299">
                  <c:v>1.3221105527638191</c:v>
                </c:pt>
                <c:pt idx="300">
                  <c:v>1.3301507537688442</c:v>
                </c:pt>
                <c:pt idx="301">
                  <c:v>1.3281407035175881</c:v>
                </c:pt>
                <c:pt idx="302">
                  <c:v>1.3361809045226132</c:v>
                </c:pt>
                <c:pt idx="303">
                  <c:v>1.3371859296482413</c:v>
                </c:pt>
                <c:pt idx="304">
                  <c:v>1.3562814070351759</c:v>
                </c:pt>
                <c:pt idx="305">
                  <c:v>1.3663316582914575</c:v>
                </c:pt>
                <c:pt idx="306">
                  <c:v>1.3547738693467337</c:v>
                </c:pt>
                <c:pt idx="307">
                  <c:v>1.3165829145728645</c:v>
                </c:pt>
                <c:pt idx="308">
                  <c:v>1.2824120603015077</c:v>
                </c:pt>
                <c:pt idx="309">
                  <c:v>1.2683417085427136</c:v>
                </c:pt>
                <c:pt idx="310">
                  <c:v>1.2351758793969849</c:v>
                </c:pt>
                <c:pt idx="311">
                  <c:v>1.2120603015075377</c:v>
                </c:pt>
                <c:pt idx="312">
                  <c:v>1.2301507537688443</c:v>
                </c:pt>
                <c:pt idx="313">
                  <c:v>1.2241206030150755</c:v>
                </c:pt>
                <c:pt idx="314">
                  <c:v>1.2447236180904524</c:v>
                </c:pt>
                <c:pt idx="315">
                  <c:v>1.2341708542713568</c:v>
                </c:pt>
                <c:pt idx="316">
                  <c:v>1.2190954773869349</c:v>
                </c:pt>
                <c:pt idx="317">
                  <c:v>1.1608040201005028</c:v>
                </c:pt>
                <c:pt idx="318">
                  <c:v>1.176884422110553</c:v>
                </c:pt>
                <c:pt idx="319">
                  <c:v>1.1597989949748744</c:v>
                </c:pt>
                <c:pt idx="320">
                  <c:v>1.1271356783919599</c:v>
                </c:pt>
                <c:pt idx="321">
                  <c:v>1.1412060301507538</c:v>
                </c:pt>
                <c:pt idx="322">
                  <c:v>1.11356783919598</c:v>
                </c:pt>
                <c:pt idx="323">
                  <c:v>1.1170854271356785</c:v>
                </c:pt>
                <c:pt idx="324">
                  <c:v>1.0949748743718593</c:v>
                </c:pt>
                <c:pt idx="325">
                  <c:v>1.1050251256281407</c:v>
                </c:pt>
                <c:pt idx="326">
                  <c:v>1.1145728643216082</c:v>
                </c:pt>
                <c:pt idx="327">
                  <c:v>1.1190954773869348</c:v>
                </c:pt>
                <c:pt idx="328">
                  <c:v>1.1301507537688442</c:v>
                </c:pt>
                <c:pt idx="329">
                  <c:v>1.1286432160804021</c:v>
                </c:pt>
                <c:pt idx="330">
                  <c:v>1.1336683417085427</c:v>
                </c:pt>
                <c:pt idx="331">
                  <c:v>1.1286432160804021</c:v>
                </c:pt>
                <c:pt idx="332">
                  <c:v>1.1381909547738693</c:v>
                </c:pt>
                <c:pt idx="333">
                  <c:v>1.1306532663316584</c:v>
                </c:pt>
                <c:pt idx="334">
                  <c:v>1.1346733668341709</c:v>
                </c:pt>
                <c:pt idx="335">
                  <c:v>1.1371859296482412</c:v>
                </c:pt>
                <c:pt idx="336">
                  <c:v>1.1391959798994977</c:v>
                </c:pt>
                <c:pt idx="337">
                  <c:v>1.1402010050251257</c:v>
                </c:pt>
                <c:pt idx="338">
                  <c:v>1.1271356783919599</c:v>
                </c:pt>
                <c:pt idx="339">
                  <c:v>1.1286432160804021</c:v>
                </c:pt>
                <c:pt idx="340">
                  <c:v>1.1326633165829145</c:v>
                </c:pt>
                <c:pt idx="341">
                  <c:v>1.1286432160804021</c:v>
                </c:pt>
                <c:pt idx="342">
                  <c:v>1.1311557788944726</c:v>
                </c:pt>
                <c:pt idx="343">
                  <c:v>1.142713567839196</c:v>
                </c:pt>
                <c:pt idx="344">
                  <c:v>1.1457286432160805</c:v>
                </c:pt>
                <c:pt idx="345">
                  <c:v>1.142713567839196</c:v>
                </c:pt>
                <c:pt idx="346">
                  <c:v>1.142211055276382</c:v>
                </c:pt>
                <c:pt idx="347">
                  <c:v>1.1467336683417086</c:v>
                </c:pt>
                <c:pt idx="348">
                  <c:v>1.1437185929648244</c:v>
                </c:pt>
                <c:pt idx="349">
                  <c:v>1.1432160804020102</c:v>
                </c:pt>
                <c:pt idx="350">
                  <c:v>1.1462311557788945</c:v>
                </c:pt>
                <c:pt idx="351">
                  <c:v>1.1381909547738693</c:v>
                </c:pt>
                <c:pt idx="352">
                  <c:v>1.1396984924623117</c:v>
                </c:pt>
                <c:pt idx="353">
                  <c:v>1.1386934673366835</c:v>
                </c:pt>
                <c:pt idx="354">
                  <c:v>1.1432160804020102</c:v>
                </c:pt>
                <c:pt idx="355">
                  <c:v>1.1417085427135678</c:v>
                </c:pt>
                <c:pt idx="356">
                  <c:v>1.1447236180904523</c:v>
                </c:pt>
                <c:pt idx="357">
                  <c:v>1.148241206030151</c:v>
                </c:pt>
                <c:pt idx="358">
                  <c:v>1.1442211055276383</c:v>
                </c:pt>
                <c:pt idx="359">
                  <c:v>1.1497487437185929</c:v>
                </c:pt>
                <c:pt idx="360">
                  <c:v>1.1452261306532663</c:v>
                </c:pt>
                <c:pt idx="361">
                  <c:v>1.142713567839196</c:v>
                </c:pt>
                <c:pt idx="362">
                  <c:v>1.1432160804020102</c:v>
                </c:pt>
                <c:pt idx="363">
                  <c:v>1.1502512562814071</c:v>
                </c:pt>
                <c:pt idx="364">
                  <c:v>1.1537688442211056</c:v>
                </c:pt>
                <c:pt idx="365">
                  <c:v>1.1522613065326635</c:v>
                </c:pt>
                <c:pt idx="366">
                  <c:v>1.1346733668341709</c:v>
                </c:pt>
                <c:pt idx="367">
                  <c:v>1.1301507537688442</c:v>
                </c:pt>
                <c:pt idx="368">
                  <c:v>1.1341708542713569</c:v>
                </c:pt>
                <c:pt idx="369">
                  <c:v>1.1402010050251257</c:v>
                </c:pt>
                <c:pt idx="370">
                  <c:v>1.1477386934673368</c:v>
                </c:pt>
                <c:pt idx="371">
                  <c:v>1.1241206030150754</c:v>
                </c:pt>
                <c:pt idx="372">
                  <c:v>1.1296482412060302</c:v>
                </c:pt>
                <c:pt idx="373">
                  <c:v>1.1211055276381909</c:v>
                </c:pt>
                <c:pt idx="374">
                  <c:v>1.1301507537688442</c:v>
                </c:pt>
                <c:pt idx="375">
                  <c:v>1.1130653266331658</c:v>
                </c:pt>
                <c:pt idx="376">
                  <c:v>1.107537688442211</c:v>
                </c:pt>
                <c:pt idx="377">
                  <c:v>1.0889447236180907</c:v>
                </c:pt>
                <c:pt idx="378">
                  <c:v>1.0763819095477389</c:v>
                </c:pt>
                <c:pt idx="379">
                  <c:v>1.0668341708542715</c:v>
                </c:pt>
                <c:pt idx="380">
                  <c:v>1.0718592964824121</c:v>
                </c:pt>
                <c:pt idx="381">
                  <c:v>1.0773869346733669</c:v>
                </c:pt>
                <c:pt idx="382">
                  <c:v>1.0904522613065326</c:v>
                </c:pt>
                <c:pt idx="383">
                  <c:v>1.1015075376884425</c:v>
                </c:pt>
                <c:pt idx="384">
                  <c:v>1.1000000000000001</c:v>
                </c:pt>
                <c:pt idx="385">
                  <c:v>1.1015075376884425</c:v>
                </c:pt>
                <c:pt idx="386">
                  <c:v>1.1035175879396986</c:v>
                </c:pt>
                <c:pt idx="387">
                  <c:v>1.1065326633165831</c:v>
                </c:pt>
                <c:pt idx="388">
                  <c:v>1.1065326633165831</c:v>
                </c:pt>
                <c:pt idx="389">
                  <c:v>1.1035175879396986</c:v>
                </c:pt>
                <c:pt idx="390">
                  <c:v>1.1110552763819097</c:v>
                </c:pt>
                <c:pt idx="391">
                  <c:v>1.1105527638190957</c:v>
                </c:pt>
                <c:pt idx="392">
                  <c:v>1.1080402010050252</c:v>
                </c:pt>
                <c:pt idx="393">
                  <c:v>1.11356783919598</c:v>
                </c:pt>
                <c:pt idx="394">
                  <c:v>1.1120603015075377</c:v>
                </c:pt>
                <c:pt idx="395">
                  <c:v>1.1190954773869348</c:v>
                </c:pt>
                <c:pt idx="396">
                  <c:v>1.1170854271356785</c:v>
                </c:pt>
                <c:pt idx="397">
                  <c:v>1.1090452261306534</c:v>
                </c:pt>
                <c:pt idx="398">
                  <c:v>1.1216080402010051</c:v>
                </c:pt>
                <c:pt idx="399">
                  <c:v>1.1231155778894475</c:v>
                </c:pt>
                <c:pt idx="400">
                  <c:v>1.1236180904522615</c:v>
                </c:pt>
                <c:pt idx="401">
                  <c:v>1.1201005025125628</c:v>
                </c:pt>
                <c:pt idx="402">
                  <c:v>1.1286432160804021</c:v>
                </c:pt>
                <c:pt idx="403">
                  <c:v>1.1311557788944726</c:v>
                </c:pt>
                <c:pt idx="404">
                  <c:v>1.1256281407035176</c:v>
                </c:pt>
                <c:pt idx="405">
                  <c:v>1.1356783919597992</c:v>
                </c:pt>
                <c:pt idx="406">
                  <c:v>1.1346733668341709</c:v>
                </c:pt>
                <c:pt idx="407">
                  <c:v>1.1402010050251257</c:v>
                </c:pt>
                <c:pt idx="408">
                  <c:v>1.1386934673366835</c:v>
                </c:pt>
                <c:pt idx="409">
                  <c:v>1.1407035175879396</c:v>
                </c:pt>
                <c:pt idx="410">
                  <c:v>1.1452261306532663</c:v>
                </c:pt>
                <c:pt idx="411">
                  <c:v>1.1452261306532663</c:v>
                </c:pt>
                <c:pt idx="412">
                  <c:v>1.1396984924623117</c:v>
                </c:pt>
                <c:pt idx="413">
                  <c:v>1.1256281407035176</c:v>
                </c:pt>
                <c:pt idx="414">
                  <c:v>1.1296482412060302</c:v>
                </c:pt>
                <c:pt idx="415">
                  <c:v>1.1326633165829145</c:v>
                </c:pt>
                <c:pt idx="416">
                  <c:v>1.1356783919597992</c:v>
                </c:pt>
                <c:pt idx="417">
                  <c:v>1.142713567839196</c:v>
                </c:pt>
                <c:pt idx="418">
                  <c:v>1.1366834170854272</c:v>
                </c:pt>
                <c:pt idx="419">
                  <c:v>1.1412060301507538</c:v>
                </c:pt>
                <c:pt idx="420">
                  <c:v>1.1517587939698495</c:v>
                </c:pt>
                <c:pt idx="421">
                  <c:v>1.1452261306532663</c:v>
                </c:pt>
                <c:pt idx="422">
                  <c:v>1.1537688442211056</c:v>
                </c:pt>
                <c:pt idx="423">
                  <c:v>1.1412060301507538</c:v>
                </c:pt>
                <c:pt idx="424">
                  <c:v>1.1477386934673368</c:v>
                </c:pt>
                <c:pt idx="425">
                  <c:v>1.1331658291457287</c:v>
                </c:pt>
                <c:pt idx="426">
                  <c:v>1.1346733668341709</c:v>
                </c:pt>
                <c:pt idx="427">
                  <c:v>1.1236180904522615</c:v>
                </c:pt>
                <c:pt idx="428">
                  <c:v>1.1276381909547739</c:v>
                </c:pt>
                <c:pt idx="429">
                  <c:v>1.1336683417085427</c:v>
                </c:pt>
                <c:pt idx="430">
                  <c:v>1.1381909547738693</c:v>
                </c:pt>
                <c:pt idx="431">
                  <c:v>1.1381909547738693</c:v>
                </c:pt>
                <c:pt idx="432">
                  <c:v>1.1391959798994977</c:v>
                </c:pt>
                <c:pt idx="433">
                  <c:v>1.1361809045226132</c:v>
                </c:pt>
                <c:pt idx="434">
                  <c:v>1.142211055276382</c:v>
                </c:pt>
                <c:pt idx="435">
                  <c:v>1.1376884422110554</c:v>
                </c:pt>
                <c:pt idx="436">
                  <c:v>1.1366834170854272</c:v>
                </c:pt>
                <c:pt idx="437">
                  <c:v>1.1321608040201006</c:v>
                </c:pt>
                <c:pt idx="438">
                  <c:v>1.1366834170854272</c:v>
                </c:pt>
                <c:pt idx="439">
                  <c:v>1.1396984924623117</c:v>
                </c:pt>
                <c:pt idx="440">
                  <c:v>1.1351758793969851</c:v>
                </c:pt>
                <c:pt idx="441">
                  <c:v>1.1356783919597992</c:v>
                </c:pt>
                <c:pt idx="442">
                  <c:v>1.1301507537688442</c:v>
                </c:pt>
                <c:pt idx="443">
                  <c:v>1.1276381909547739</c:v>
                </c:pt>
                <c:pt idx="444">
                  <c:v>1.1155778894472361</c:v>
                </c:pt>
                <c:pt idx="445">
                  <c:v>1.1261306532663318</c:v>
                </c:pt>
                <c:pt idx="446">
                  <c:v>1.1291457286432161</c:v>
                </c:pt>
                <c:pt idx="447">
                  <c:v>1.1366834170854272</c:v>
                </c:pt>
                <c:pt idx="448">
                  <c:v>1.1321608040201006</c:v>
                </c:pt>
                <c:pt idx="449">
                  <c:v>1.1281407035175879</c:v>
                </c:pt>
                <c:pt idx="450">
                  <c:v>1.1236180904522615</c:v>
                </c:pt>
                <c:pt idx="451">
                  <c:v>1.1256281407035176</c:v>
                </c:pt>
                <c:pt idx="452">
                  <c:v>1.1276381909547739</c:v>
                </c:pt>
                <c:pt idx="453">
                  <c:v>1.11356783919598</c:v>
                </c:pt>
                <c:pt idx="454">
                  <c:v>1.1185929648241209</c:v>
                </c:pt>
                <c:pt idx="455">
                  <c:v>1.1055276381909549</c:v>
                </c:pt>
                <c:pt idx="456">
                  <c:v>1.0949748743718593</c:v>
                </c:pt>
                <c:pt idx="457">
                  <c:v>1.1015075376884425</c:v>
                </c:pt>
                <c:pt idx="458">
                  <c:v>1.1085427135678392</c:v>
                </c:pt>
                <c:pt idx="459">
                  <c:v>1.1040201005025125</c:v>
                </c:pt>
                <c:pt idx="460">
                  <c:v>1.107035175879397</c:v>
                </c:pt>
              </c:numCache>
            </c:numRef>
          </c:val>
          <c:smooth val="0"/>
          <c:extLst>
            <c:ext xmlns:c16="http://schemas.microsoft.com/office/drawing/2014/chart" uri="{C3380CC4-5D6E-409C-BE32-E72D297353CC}">
              <c16:uniqueId val="{00000000-4EF2-438D-BB7A-1B1D8BD7686E}"/>
            </c:ext>
          </c:extLst>
        </c:ser>
        <c:ser>
          <c:idx val="1"/>
          <c:order val="1"/>
          <c:tx>
            <c:strRef>
              <c:f>'[2]Pg1 Volatility Chart'!$E$1</c:f>
              <c:strCache>
                <c:ptCount val="1"/>
                <c:pt idx="0">
                  <c:v>MSCI All Country World Index</c:v>
                </c:pt>
              </c:strCache>
            </c:strRef>
          </c:tx>
          <c:spPr>
            <a:ln w="28575" cap="rnd">
              <a:solidFill>
                <a:schemeClr val="accent2"/>
              </a:solidFill>
              <a:round/>
            </a:ln>
            <a:effectLst/>
          </c:spPr>
          <c:marker>
            <c:symbol val="none"/>
          </c:marker>
          <c:cat>
            <c:numRef>
              <c:f>'[2]Pg1 Volatility Chart'!$A$2:$A$462</c:f>
              <c:numCache>
                <c:formatCode>General</c:formatCode>
                <c:ptCount val="461"/>
                <c:pt idx="0">
                  <c:v>43434</c:v>
                </c:pt>
                <c:pt idx="1">
                  <c:v>43437</c:v>
                </c:pt>
                <c:pt idx="2">
                  <c:v>43438</c:v>
                </c:pt>
                <c:pt idx="3">
                  <c:v>43440</c:v>
                </c:pt>
                <c:pt idx="4">
                  <c:v>43441</c:v>
                </c:pt>
                <c:pt idx="5">
                  <c:v>43444</c:v>
                </c:pt>
                <c:pt idx="6">
                  <c:v>43445</c:v>
                </c:pt>
                <c:pt idx="7">
                  <c:v>43446</c:v>
                </c:pt>
                <c:pt idx="8">
                  <c:v>43447</c:v>
                </c:pt>
                <c:pt idx="9">
                  <c:v>43448</c:v>
                </c:pt>
                <c:pt idx="10">
                  <c:v>43451</c:v>
                </c:pt>
                <c:pt idx="11">
                  <c:v>43452</c:v>
                </c:pt>
                <c:pt idx="12">
                  <c:v>43453</c:v>
                </c:pt>
                <c:pt idx="13">
                  <c:v>43454</c:v>
                </c:pt>
                <c:pt idx="14">
                  <c:v>43455</c:v>
                </c:pt>
                <c:pt idx="15">
                  <c:v>43458</c:v>
                </c:pt>
                <c:pt idx="16">
                  <c:v>43460</c:v>
                </c:pt>
                <c:pt idx="17">
                  <c:v>43461</c:v>
                </c:pt>
                <c:pt idx="18">
                  <c:v>43462</c:v>
                </c:pt>
                <c:pt idx="19">
                  <c:v>43465</c:v>
                </c:pt>
                <c:pt idx="20">
                  <c:v>43467</c:v>
                </c:pt>
                <c:pt idx="21">
                  <c:v>43468</c:v>
                </c:pt>
                <c:pt idx="22">
                  <c:v>43469</c:v>
                </c:pt>
                <c:pt idx="23">
                  <c:v>43472</c:v>
                </c:pt>
                <c:pt idx="24">
                  <c:v>43473</c:v>
                </c:pt>
                <c:pt idx="25">
                  <c:v>43474</c:v>
                </c:pt>
                <c:pt idx="26">
                  <c:v>43475</c:v>
                </c:pt>
                <c:pt idx="27">
                  <c:v>43476</c:v>
                </c:pt>
                <c:pt idx="28">
                  <c:v>43479</c:v>
                </c:pt>
                <c:pt idx="29">
                  <c:v>43480</c:v>
                </c:pt>
                <c:pt idx="30">
                  <c:v>43481</c:v>
                </c:pt>
                <c:pt idx="31">
                  <c:v>43482</c:v>
                </c:pt>
                <c:pt idx="32">
                  <c:v>43483</c:v>
                </c:pt>
                <c:pt idx="33">
                  <c:v>43487</c:v>
                </c:pt>
                <c:pt idx="34">
                  <c:v>43488</c:v>
                </c:pt>
                <c:pt idx="35">
                  <c:v>43489</c:v>
                </c:pt>
                <c:pt idx="36">
                  <c:v>43490</c:v>
                </c:pt>
                <c:pt idx="37">
                  <c:v>43493</c:v>
                </c:pt>
                <c:pt idx="38">
                  <c:v>43494</c:v>
                </c:pt>
                <c:pt idx="39">
                  <c:v>43495</c:v>
                </c:pt>
                <c:pt idx="40">
                  <c:v>43496</c:v>
                </c:pt>
                <c:pt idx="41">
                  <c:v>43497</c:v>
                </c:pt>
                <c:pt idx="42">
                  <c:v>43500</c:v>
                </c:pt>
                <c:pt idx="43">
                  <c:v>43501</c:v>
                </c:pt>
                <c:pt idx="44">
                  <c:v>43502</c:v>
                </c:pt>
                <c:pt idx="45">
                  <c:v>43503</c:v>
                </c:pt>
                <c:pt idx="46">
                  <c:v>43504</c:v>
                </c:pt>
                <c:pt idx="47">
                  <c:v>43507</c:v>
                </c:pt>
                <c:pt idx="48">
                  <c:v>43508</c:v>
                </c:pt>
                <c:pt idx="49">
                  <c:v>43509</c:v>
                </c:pt>
                <c:pt idx="50">
                  <c:v>43510</c:v>
                </c:pt>
                <c:pt idx="51">
                  <c:v>43511</c:v>
                </c:pt>
                <c:pt idx="52">
                  <c:v>43515</c:v>
                </c:pt>
                <c:pt idx="53">
                  <c:v>43516</c:v>
                </c:pt>
                <c:pt idx="54">
                  <c:v>43517</c:v>
                </c:pt>
                <c:pt idx="55">
                  <c:v>43518</c:v>
                </c:pt>
                <c:pt idx="56">
                  <c:v>43521</c:v>
                </c:pt>
                <c:pt idx="57">
                  <c:v>43522</c:v>
                </c:pt>
                <c:pt idx="58">
                  <c:v>43523</c:v>
                </c:pt>
                <c:pt idx="59">
                  <c:v>43524</c:v>
                </c:pt>
                <c:pt idx="60">
                  <c:v>43525</c:v>
                </c:pt>
                <c:pt idx="61">
                  <c:v>43528</c:v>
                </c:pt>
                <c:pt idx="62">
                  <c:v>43529</c:v>
                </c:pt>
                <c:pt idx="63">
                  <c:v>43530</c:v>
                </c:pt>
                <c:pt idx="64">
                  <c:v>43531</c:v>
                </c:pt>
                <c:pt idx="65">
                  <c:v>43532</c:v>
                </c:pt>
                <c:pt idx="66">
                  <c:v>43535</c:v>
                </c:pt>
                <c:pt idx="67">
                  <c:v>43536</c:v>
                </c:pt>
                <c:pt idx="68">
                  <c:v>43537</c:v>
                </c:pt>
                <c:pt idx="69">
                  <c:v>43538</c:v>
                </c:pt>
                <c:pt idx="70">
                  <c:v>43539</c:v>
                </c:pt>
                <c:pt idx="71">
                  <c:v>43542</c:v>
                </c:pt>
                <c:pt idx="72">
                  <c:v>43543</c:v>
                </c:pt>
                <c:pt idx="73">
                  <c:v>43544</c:v>
                </c:pt>
                <c:pt idx="74">
                  <c:v>43545</c:v>
                </c:pt>
                <c:pt idx="75">
                  <c:v>43546</c:v>
                </c:pt>
                <c:pt idx="76">
                  <c:v>43549</c:v>
                </c:pt>
                <c:pt idx="77">
                  <c:v>43550</c:v>
                </c:pt>
                <c:pt idx="78">
                  <c:v>43551</c:v>
                </c:pt>
                <c:pt idx="79">
                  <c:v>43552</c:v>
                </c:pt>
                <c:pt idx="80">
                  <c:v>43553</c:v>
                </c:pt>
                <c:pt idx="81">
                  <c:v>43556</c:v>
                </c:pt>
                <c:pt idx="82">
                  <c:v>43557</c:v>
                </c:pt>
                <c:pt idx="83">
                  <c:v>43558</c:v>
                </c:pt>
                <c:pt idx="84">
                  <c:v>43559</c:v>
                </c:pt>
                <c:pt idx="85">
                  <c:v>43560</c:v>
                </c:pt>
                <c:pt idx="86">
                  <c:v>43563</c:v>
                </c:pt>
                <c:pt idx="87">
                  <c:v>43564</c:v>
                </c:pt>
                <c:pt idx="88">
                  <c:v>43565</c:v>
                </c:pt>
                <c:pt idx="89">
                  <c:v>43566</c:v>
                </c:pt>
                <c:pt idx="90">
                  <c:v>43567</c:v>
                </c:pt>
                <c:pt idx="91">
                  <c:v>43570</c:v>
                </c:pt>
                <c:pt idx="92">
                  <c:v>43571</c:v>
                </c:pt>
                <c:pt idx="93">
                  <c:v>43572</c:v>
                </c:pt>
                <c:pt idx="94">
                  <c:v>43573</c:v>
                </c:pt>
                <c:pt idx="95">
                  <c:v>43577</c:v>
                </c:pt>
                <c:pt idx="96">
                  <c:v>43578</c:v>
                </c:pt>
                <c:pt idx="97">
                  <c:v>43579</c:v>
                </c:pt>
                <c:pt idx="98">
                  <c:v>43580</c:v>
                </c:pt>
                <c:pt idx="99">
                  <c:v>43581</c:v>
                </c:pt>
                <c:pt idx="100">
                  <c:v>43584</c:v>
                </c:pt>
                <c:pt idx="101">
                  <c:v>43585</c:v>
                </c:pt>
                <c:pt idx="102">
                  <c:v>43586</c:v>
                </c:pt>
                <c:pt idx="103">
                  <c:v>43587</c:v>
                </c:pt>
                <c:pt idx="104">
                  <c:v>43588</c:v>
                </c:pt>
                <c:pt idx="105">
                  <c:v>43591</c:v>
                </c:pt>
                <c:pt idx="106">
                  <c:v>43592</c:v>
                </c:pt>
                <c:pt idx="107">
                  <c:v>43593</c:v>
                </c:pt>
                <c:pt idx="108">
                  <c:v>43594</c:v>
                </c:pt>
                <c:pt idx="109">
                  <c:v>43595</c:v>
                </c:pt>
                <c:pt idx="110">
                  <c:v>43598</c:v>
                </c:pt>
                <c:pt idx="111">
                  <c:v>43599</c:v>
                </c:pt>
                <c:pt idx="112">
                  <c:v>43600</c:v>
                </c:pt>
                <c:pt idx="113">
                  <c:v>43601</c:v>
                </c:pt>
                <c:pt idx="114">
                  <c:v>43602</c:v>
                </c:pt>
                <c:pt idx="115">
                  <c:v>43605</c:v>
                </c:pt>
                <c:pt idx="116">
                  <c:v>43606</c:v>
                </c:pt>
                <c:pt idx="117">
                  <c:v>43607</c:v>
                </c:pt>
                <c:pt idx="118">
                  <c:v>43608</c:v>
                </c:pt>
                <c:pt idx="119">
                  <c:v>43609</c:v>
                </c:pt>
                <c:pt idx="120">
                  <c:v>43613</c:v>
                </c:pt>
                <c:pt idx="121">
                  <c:v>43614</c:v>
                </c:pt>
                <c:pt idx="122">
                  <c:v>43615</c:v>
                </c:pt>
                <c:pt idx="123">
                  <c:v>43616</c:v>
                </c:pt>
                <c:pt idx="124">
                  <c:v>43619</c:v>
                </c:pt>
                <c:pt idx="125">
                  <c:v>43620</c:v>
                </c:pt>
                <c:pt idx="126">
                  <c:v>43621</c:v>
                </c:pt>
                <c:pt idx="127">
                  <c:v>43622</c:v>
                </c:pt>
                <c:pt idx="128">
                  <c:v>43623</c:v>
                </c:pt>
                <c:pt idx="129">
                  <c:v>43626</c:v>
                </c:pt>
                <c:pt idx="130">
                  <c:v>43627</c:v>
                </c:pt>
                <c:pt idx="131">
                  <c:v>43628</c:v>
                </c:pt>
                <c:pt idx="132">
                  <c:v>43629</c:v>
                </c:pt>
                <c:pt idx="133">
                  <c:v>43630</c:v>
                </c:pt>
                <c:pt idx="134">
                  <c:v>43633</c:v>
                </c:pt>
                <c:pt idx="135">
                  <c:v>43634</c:v>
                </c:pt>
                <c:pt idx="136">
                  <c:v>43635</c:v>
                </c:pt>
                <c:pt idx="137">
                  <c:v>43636</c:v>
                </c:pt>
                <c:pt idx="138">
                  <c:v>43637</c:v>
                </c:pt>
                <c:pt idx="139">
                  <c:v>43640</c:v>
                </c:pt>
                <c:pt idx="140">
                  <c:v>43641</c:v>
                </c:pt>
                <c:pt idx="141">
                  <c:v>43642</c:v>
                </c:pt>
                <c:pt idx="142">
                  <c:v>43643</c:v>
                </c:pt>
                <c:pt idx="143">
                  <c:v>43644</c:v>
                </c:pt>
                <c:pt idx="144">
                  <c:v>43647</c:v>
                </c:pt>
                <c:pt idx="145">
                  <c:v>43648</c:v>
                </c:pt>
                <c:pt idx="146">
                  <c:v>43649</c:v>
                </c:pt>
                <c:pt idx="147">
                  <c:v>43651</c:v>
                </c:pt>
                <c:pt idx="148">
                  <c:v>43654</c:v>
                </c:pt>
                <c:pt idx="149">
                  <c:v>43655</c:v>
                </c:pt>
                <c:pt idx="150">
                  <c:v>43656</c:v>
                </c:pt>
                <c:pt idx="151">
                  <c:v>43657</c:v>
                </c:pt>
                <c:pt idx="152">
                  <c:v>43658</c:v>
                </c:pt>
                <c:pt idx="153">
                  <c:v>43661</c:v>
                </c:pt>
                <c:pt idx="154">
                  <c:v>43662</c:v>
                </c:pt>
                <c:pt idx="155">
                  <c:v>43663</c:v>
                </c:pt>
                <c:pt idx="156">
                  <c:v>43664</c:v>
                </c:pt>
                <c:pt idx="157">
                  <c:v>43665</c:v>
                </c:pt>
                <c:pt idx="158">
                  <c:v>43668</c:v>
                </c:pt>
                <c:pt idx="159">
                  <c:v>43669</c:v>
                </c:pt>
                <c:pt idx="160">
                  <c:v>43670</c:v>
                </c:pt>
                <c:pt idx="161">
                  <c:v>43671</c:v>
                </c:pt>
                <c:pt idx="162">
                  <c:v>43672</c:v>
                </c:pt>
                <c:pt idx="163">
                  <c:v>43675</c:v>
                </c:pt>
                <c:pt idx="164">
                  <c:v>43676</c:v>
                </c:pt>
                <c:pt idx="165">
                  <c:v>43677</c:v>
                </c:pt>
                <c:pt idx="166">
                  <c:v>43678</c:v>
                </c:pt>
                <c:pt idx="167">
                  <c:v>43679</c:v>
                </c:pt>
                <c:pt idx="168">
                  <c:v>43682</c:v>
                </c:pt>
                <c:pt idx="169">
                  <c:v>43683</c:v>
                </c:pt>
                <c:pt idx="170">
                  <c:v>43684</c:v>
                </c:pt>
                <c:pt idx="171">
                  <c:v>43685</c:v>
                </c:pt>
                <c:pt idx="172">
                  <c:v>43686</c:v>
                </c:pt>
                <c:pt idx="173">
                  <c:v>43689</c:v>
                </c:pt>
                <c:pt idx="174">
                  <c:v>43690</c:v>
                </c:pt>
                <c:pt idx="175">
                  <c:v>43691</c:v>
                </c:pt>
                <c:pt idx="176">
                  <c:v>43692</c:v>
                </c:pt>
                <c:pt idx="177">
                  <c:v>43693</c:v>
                </c:pt>
                <c:pt idx="178">
                  <c:v>43696</c:v>
                </c:pt>
                <c:pt idx="179">
                  <c:v>43697</c:v>
                </c:pt>
                <c:pt idx="180">
                  <c:v>43698</c:v>
                </c:pt>
                <c:pt idx="181">
                  <c:v>43699</c:v>
                </c:pt>
                <c:pt idx="182">
                  <c:v>43700</c:v>
                </c:pt>
                <c:pt idx="183">
                  <c:v>43703</c:v>
                </c:pt>
                <c:pt idx="184">
                  <c:v>43704</c:v>
                </c:pt>
                <c:pt idx="185">
                  <c:v>43705</c:v>
                </c:pt>
                <c:pt idx="186">
                  <c:v>43706</c:v>
                </c:pt>
                <c:pt idx="187">
                  <c:v>43707</c:v>
                </c:pt>
                <c:pt idx="188">
                  <c:v>43711</c:v>
                </c:pt>
                <c:pt idx="189">
                  <c:v>43712</c:v>
                </c:pt>
                <c:pt idx="190">
                  <c:v>43713</c:v>
                </c:pt>
                <c:pt idx="191">
                  <c:v>43714</c:v>
                </c:pt>
                <c:pt idx="192">
                  <c:v>43717</c:v>
                </c:pt>
                <c:pt idx="193">
                  <c:v>43718</c:v>
                </c:pt>
                <c:pt idx="194">
                  <c:v>43719</c:v>
                </c:pt>
                <c:pt idx="195">
                  <c:v>43720</c:v>
                </c:pt>
                <c:pt idx="196">
                  <c:v>43721</c:v>
                </c:pt>
                <c:pt idx="197">
                  <c:v>43724</c:v>
                </c:pt>
                <c:pt idx="198">
                  <c:v>43725</c:v>
                </c:pt>
                <c:pt idx="199">
                  <c:v>43726</c:v>
                </c:pt>
                <c:pt idx="200">
                  <c:v>43727</c:v>
                </c:pt>
                <c:pt idx="201">
                  <c:v>43728</c:v>
                </c:pt>
                <c:pt idx="202">
                  <c:v>43731</c:v>
                </c:pt>
                <c:pt idx="203">
                  <c:v>43732</c:v>
                </c:pt>
                <c:pt idx="204">
                  <c:v>43733</c:v>
                </c:pt>
                <c:pt idx="205">
                  <c:v>43734</c:v>
                </c:pt>
                <c:pt idx="206">
                  <c:v>43735</c:v>
                </c:pt>
                <c:pt idx="207">
                  <c:v>43738</c:v>
                </c:pt>
                <c:pt idx="208">
                  <c:v>43739</c:v>
                </c:pt>
                <c:pt idx="209">
                  <c:v>43740</c:v>
                </c:pt>
                <c:pt idx="210">
                  <c:v>43741</c:v>
                </c:pt>
                <c:pt idx="211">
                  <c:v>43742</c:v>
                </c:pt>
                <c:pt idx="212">
                  <c:v>43745</c:v>
                </c:pt>
                <c:pt idx="213">
                  <c:v>43746</c:v>
                </c:pt>
                <c:pt idx="214">
                  <c:v>43747</c:v>
                </c:pt>
                <c:pt idx="215">
                  <c:v>43748</c:v>
                </c:pt>
                <c:pt idx="216">
                  <c:v>43749</c:v>
                </c:pt>
                <c:pt idx="217">
                  <c:v>43752</c:v>
                </c:pt>
                <c:pt idx="218">
                  <c:v>43753</c:v>
                </c:pt>
                <c:pt idx="219">
                  <c:v>43754</c:v>
                </c:pt>
                <c:pt idx="220">
                  <c:v>43755</c:v>
                </c:pt>
                <c:pt idx="221">
                  <c:v>43756</c:v>
                </c:pt>
                <c:pt idx="222">
                  <c:v>43759</c:v>
                </c:pt>
                <c:pt idx="223">
                  <c:v>43760</c:v>
                </c:pt>
                <c:pt idx="224">
                  <c:v>43761</c:v>
                </c:pt>
                <c:pt idx="225">
                  <c:v>43762</c:v>
                </c:pt>
                <c:pt idx="226">
                  <c:v>43763</c:v>
                </c:pt>
                <c:pt idx="227">
                  <c:v>43766</c:v>
                </c:pt>
                <c:pt idx="228">
                  <c:v>43767</c:v>
                </c:pt>
                <c:pt idx="229">
                  <c:v>43768</c:v>
                </c:pt>
                <c:pt idx="230">
                  <c:v>43769</c:v>
                </c:pt>
                <c:pt idx="231">
                  <c:v>43770</c:v>
                </c:pt>
                <c:pt idx="232">
                  <c:v>43773</c:v>
                </c:pt>
                <c:pt idx="233">
                  <c:v>43774</c:v>
                </c:pt>
                <c:pt idx="234">
                  <c:v>43775</c:v>
                </c:pt>
                <c:pt idx="235">
                  <c:v>43776</c:v>
                </c:pt>
                <c:pt idx="236">
                  <c:v>43777</c:v>
                </c:pt>
                <c:pt idx="237">
                  <c:v>43780</c:v>
                </c:pt>
                <c:pt idx="238">
                  <c:v>43781</c:v>
                </c:pt>
                <c:pt idx="239">
                  <c:v>43782</c:v>
                </c:pt>
                <c:pt idx="240">
                  <c:v>43783</c:v>
                </c:pt>
                <c:pt idx="241">
                  <c:v>43784</c:v>
                </c:pt>
                <c:pt idx="242">
                  <c:v>43787</c:v>
                </c:pt>
                <c:pt idx="243">
                  <c:v>43788</c:v>
                </c:pt>
                <c:pt idx="244">
                  <c:v>43789</c:v>
                </c:pt>
                <c:pt idx="245">
                  <c:v>43790</c:v>
                </c:pt>
                <c:pt idx="246">
                  <c:v>43791</c:v>
                </c:pt>
                <c:pt idx="247">
                  <c:v>43794</c:v>
                </c:pt>
                <c:pt idx="248">
                  <c:v>43795</c:v>
                </c:pt>
                <c:pt idx="249">
                  <c:v>43796</c:v>
                </c:pt>
                <c:pt idx="250">
                  <c:v>43798</c:v>
                </c:pt>
                <c:pt idx="251">
                  <c:v>43801</c:v>
                </c:pt>
                <c:pt idx="252">
                  <c:v>43802</c:v>
                </c:pt>
                <c:pt idx="253">
                  <c:v>43803</c:v>
                </c:pt>
                <c:pt idx="254">
                  <c:v>43804</c:v>
                </c:pt>
                <c:pt idx="255">
                  <c:v>43805</c:v>
                </c:pt>
                <c:pt idx="256">
                  <c:v>43808</c:v>
                </c:pt>
                <c:pt idx="257">
                  <c:v>43809</c:v>
                </c:pt>
                <c:pt idx="258">
                  <c:v>43810</c:v>
                </c:pt>
                <c:pt idx="259">
                  <c:v>43811</c:v>
                </c:pt>
                <c:pt idx="260">
                  <c:v>43812</c:v>
                </c:pt>
                <c:pt idx="261">
                  <c:v>43815</c:v>
                </c:pt>
                <c:pt idx="262">
                  <c:v>43816</c:v>
                </c:pt>
                <c:pt idx="263">
                  <c:v>43817</c:v>
                </c:pt>
                <c:pt idx="264">
                  <c:v>43818</c:v>
                </c:pt>
                <c:pt idx="265">
                  <c:v>43819</c:v>
                </c:pt>
                <c:pt idx="266">
                  <c:v>43822</c:v>
                </c:pt>
                <c:pt idx="267">
                  <c:v>43823</c:v>
                </c:pt>
                <c:pt idx="268">
                  <c:v>43825</c:v>
                </c:pt>
                <c:pt idx="269">
                  <c:v>43826</c:v>
                </c:pt>
                <c:pt idx="270">
                  <c:v>43829</c:v>
                </c:pt>
                <c:pt idx="271">
                  <c:v>43830</c:v>
                </c:pt>
                <c:pt idx="272">
                  <c:v>43832</c:v>
                </c:pt>
                <c:pt idx="273">
                  <c:v>43833</c:v>
                </c:pt>
                <c:pt idx="274">
                  <c:v>43836</c:v>
                </c:pt>
                <c:pt idx="275">
                  <c:v>43837</c:v>
                </c:pt>
                <c:pt idx="276">
                  <c:v>43838</c:v>
                </c:pt>
                <c:pt idx="277">
                  <c:v>43839</c:v>
                </c:pt>
                <c:pt idx="278">
                  <c:v>43840</c:v>
                </c:pt>
                <c:pt idx="279">
                  <c:v>43843</c:v>
                </c:pt>
                <c:pt idx="280">
                  <c:v>43844</c:v>
                </c:pt>
                <c:pt idx="281">
                  <c:v>43845</c:v>
                </c:pt>
                <c:pt idx="282">
                  <c:v>43846</c:v>
                </c:pt>
                <c:pt idx="283">
                  <c:v>43847</c:v>
                </c:pt>
                <c:pt idx="284">
                  <c:v>43851</c:v>
                </c:pt>
                <c:pt idx="285">
                  <c:v>43852</c:v>
                </c:pt>
                <c:pt idx="286">
                  <c:v>43853</c:v>
                </c:pt>
                <c:pt idx="287">
                  <c:v>43854</c:v>
                </c:pt>
                <c:pt idx="288">
                  <c:v>43857</c:v>
                </c:pt>
                <c:pt idx="289">
                  <c:v>43858</c:v>
                </c:pt>
                <c:pt idx="290">
                  <c:v>43859</c:v>
                </c:pt>
                <c:pt idx="291">
                  <c:v>43860</c:v>
                </c:pt>
                <c:pt idx="292">
                  <c:v>43861</c:v>
                </c:pt>
                <c:pt idx="293">
                  <c:v>43864</c:v>
                </c:pt>
                <c:pt idx="294">
                  <c:v>43865</c:v>
                </c:pt>
                <c:pt idx="295">
                  <c:v>43866</c:v>
                </c:pt>
                <c:pt idx="296">
                  <c:v>43867</c:v>
                </c:pt>
                <c:pt idx="297">
                  <c:v>43868</c:v>
                </c:pt>
                <c:pt idx="298">
                  <c:v>43871</c:v>
                </c:pt>
                <c:pt idx="299">
                  <c:v>43872</c:v>
                </c:pt>
                <c:pt idx="300">
                  <c:v>43873</c:v>
                </c:pt>
                <c:pt idx="301">
                  <c:v>43874</c:v>
                </c:pt>
                <c:pt idx="302">
                  <c:v>43875</c:v>
                </c:pt>
                <c:pt idx="303">
                  <c:v>43879</c:v>
                </c:pt>
                <c:pt idx="304">
                  <c:v>43880</c:v>
                </c:pt>
                <c:pt idx="305">
                  <c:v>43881</c:v>
                </c:pt>
                <c:pt idx="306">
                  <c:v>43882</c:v>
                </c:pt>
                <c:pt idx="307">
                  <c:v>43885</c:v>
                </c:pt>
                <c:pt idx="308">
                  <c:v>43886</c:v>
                </c:pt>
                <c:pt idx="309">
                  <c:v>43887</c:v>
                </c:pt>
                <c:pt idx="310">
                  <c:v>43888</c:v>
                </c:pt>
                <c:pt idx="311">
                  <c:v>43889</c:v>
                </c:pt>
                <c:pt idx="312">
                  <c:v>43892</c:v>
                </c:pt>
                <c:pt idx="313">
                  <c:v>43893</c:v>
                </c:pt>
                <c:pt idx="314">
                  <c:v>43894</c:v>
                </c:pt>
                <c:pt idx="315">
                  <c:v>43895</c:v>
                </c:pt>
                <c:pt idx="316">
                  <c:v>43896</c:v>
                </c:pt>
                <c:pt idx="317">
                  <c:v>43899</c:v>
                </c:pt>
                <c:pt idx="318">
                  <c:v>43900</c:v>
                </c:pt>
                <c:pt idx="319">
                  <c:v>43901</c:v>
                </c:pt>
                <c:pt idx="320">
                  <c:v>43902</c:v>
                </c:pt>
                <c:pt idx="321">
                  <c:v>43903</c:v>
                </c:pt>
                <c:pt idx="322">
                  <c:v>43906</c:v>
                </c:pt>
                <c:pt idx="323">
                  <c:v>43907</c:v>
                </c:pt>
                <c:pt idx="324">
                  <c:v>43908</c:v>
                </c:pt>
                <c:pt idx="325">
                  <c:v>43909</c:v>
                </c:pt>
                <c:pt idx="326">
                  <c:v>43910</c:v>
                </c:pt>
                <c:pt idx="327">
                  <c:v>43913</c:v>
                </c:pt>
                <c:pt idx="328">
                  <c:v>43914</c:v>
                </c:pt>
                <c:pt idx="329">
                  <c:v>43915</c:v>
                </c:pt>
                <c:pt idx="330">
                  <c:v>43916</c:v>
                </c:pt>
                <c:pt idx="331">
                  <c:v>43917</c:v>
                </c:pt>
                <c:pt idx="332">
                  <c:v>43920</c:v>
                </c:pt>
                <c:pt idx="333">
                  <c:v>43921</c:v>
                </c:pt>
                <c:pt idx="334">
                  <c:v>43922</c:v>
                </c:pt>
                <c:pt idx="335">
                  <c:v>43923</c:v>
                </c:pt>
                <c:pt idx="336">
                  <c:v>43924</c:v>
                </c:pt>
                <c:pt idx="337">
                  <c:v>43927</c:v>
                </c:pt>
                <c:pt idx="338">
                  <c:v>43928</c:v>
                </c:pt>
                <c:pt idx="339">
                  <c:v>43929</c:v>
                </c:pt>
                <c:pt idx="340">
                  <c:v>43930</c:v>
                </c:pt>
                <c:pt idx="341">
                  <c:v>43934</c:v>
                </c:pt>
                <c:pt idx="342">
                  <c:v>43935</c:v>
                </c:pt>
                <c:pt idx="343">
                  <c:v>43936</c:v>
                </c:pt>
                <c:pt idx="344">
                  <c:v>43937</c:v>
                </c:pt>
                <c:pt idx="345">
                  <c:v>43938</c:v>
                </c:pt>
                <c:pt idx="346">
                  <c:v>43941</c:v>
                </c:pt>
                <c:pt idx="347">
                  <c:v>43942</c:v>
                </c:pt>
                <c:pt idx="348">
                  <c:v>43943</c:v>
                </c:pt>
                <c:pt idx="349">
                  <c:v>43944</c:v>
                </c:pt>
                <c:pt idx="350">
                  <c:v>43945</c:v>
                </c:pt>
                <c:pt idx="351">
                  <c:v>43948</c:v>
                </c:pt>
                <c:pt idx="352">
                  <c:v>43949</c:v>
                </c:pt>
                <c:pt idx="353">
                  <c:v>43950</c:v>
                </c:pt>
                <c:pt idx="354">
                  <c:v>43951</c:v>
                </c:pt>
                <c:pt idx="355">
                  <c:v>43952</c:v>
                </c:pt>
                <c:pt idx="356">
                  <c:v>43955</c:v>
                </c:pt>
                <c:pt idx="357">
                  <c:v>43956</c:v>
                </c:pt>
                <c:pt idx="358">
                  <c:v>43957</c:v>
                </c:pt>
                <c:pt idx="359">
                  <c:v>43958</c:v>
                </c:pt>
                <c:pt idx="360">
                  <c:v>43959</c:v>
                </c:pt>
                <c:pt idx="361">
                  <c:v>43962</c:v>
                </c:pt>
                <c:pt idx="362">
                  <c:v>43963</c:v>
                </c:pt>
                <c:pt idx="363">
                  <c:v>43964</c:v>
                </c:pt>
                <c:pt idx="364">
                  <c:v>43965</c:v>
                </c:pt>
                <c:pt idx="365">
                  <c:v>43966</c:v>
                </c:pt>
                <c:pt idx="366">
                  <c:v>43969</c:v>
                </c:pt>
                <c:pt idx="367">
                  <c:v>43970</c:v>
                </c:pt>
                <c:pt idx="368">
                  <c:v>43971</c:v>
                </c:pt>
                <c:pt idx="369">
                  <c:v>43972</c:v>
                </c:pt>
                <c:pt idx="370">
                  <c:v>43973</c:v>
                </c:pt>
                <c:pt idx="371">
                  <c:v>43977</c:v>
                </c:pt>
                <c:pt idx="372">
                  <c:v>43978</c:v>
                </c:pt>
                <c:pt idx="373">
                  <c:v>43979</c:v>
                </c:pt>
                <c:pt idx="374">
                  <c:v>43980</c:v>
                </c:pt>
                <c:pt idx="375">
                  <c:v>43983</c:v>
                </c:pt>
                <c:pt idx="376">
                  <c:v>43984</c:v>
                </c:pt>
                <c:pt idx="377">
                  <c:v>43985</c:v>
                </c:pt>
                <c:pt idx="378">
                  <c:v>43986</c:v>
                </c:pt>
                <c:pt idx="379">
                  <c:v>43987</c:v>
                </c:pt>
                <c:pt idx="380">
                  <c:v>43990</c:v>
                </c:pt>
                <c:pt idx="381">
                  <c:v>43991</c:v>
                </c:pt>
                <c:pt idx="382">
                  <c:v>43992</c:v>
                </c:pt>
                <c:pt idx="383">
                  <c:v>43993</c:v>
                </c:pt>
                <c:pt idx="384">
                  <c:v>43994</c:v>
                </c:pt>
                <c:pt idx="385">
                  <c:v>43997</c:v>
                </c:pt>
                <c:pt idx="386">
                  <c:v>43998</c:v>
                </c:pt>
                <c:pt idx="387">
                  <c:v>43999</c:v>
                </c:pt>
                <c:pt idx="388">
                  <c:v>44000</c:v>
                </c:pt>
                <c:pt idx="389">
                  <c:v>44001</c:v>
                </c:pt>
                <c:pt idx="390">
                  <c:v>44004</c:v>
                </c:pt>
                <c:pt idx="391">
                  <c:v>44005</c:v>
                </c:pt>
                <c:pt idx="392">
                  <c:v>44006</c:v>
                </c:pt>
                <c:pt idx="393">
                  <c:v>44007</c:v>
                </c:pt>
                <c:pt idx="394">
                  <c:v>44008</c:v>
                </c:pt>
                <c:pt idx="395">
                  <c:v>44011</c:v>
                </c:pt>
                <c:pt idx="396">
                  <c:v>44012</c:v>
                </c:pt>
                <c:pt idx="397">
                  <c:v>44013</c:v>
                </c:pt>
                <c:pt idx="398">
                  <c:v>44014</c:v>
                </c:pt>
                <c:pt idx="399">
                  <c:v>44018</c:v>
                </c:pt>
                <c:pt idx="400">
                  <c:v>44019</c:v>
                </c:pt>
                <c:pt idx="401">
                  <c:v>44020</c:v>
                </c:pt>
                <c:pt idx="402">
                  <c:v>44021</c:v>
                </c:pt>
                <c:pt idx="403">
                  <c:v>44022</c:v>
                </c:pt>
                <c:pt idx="404">
                  <c:v>44025</c:v>
                </c:pt>
                <c:pt idx="405">
                  <c:v>44026</c:v>
                </c:pt>
                <c:pt idx="406">
                  <c:v>44027</c:v>
                </c:pt>
                <c:pt idx="407">
                  <c:v>44028</c:v>
                </c:pt>
                <c:pt idx="408">
                  <c:v>44029</c:v>
                </c:pt>
                <c:pt idx="409">
                  <c:v>44032</c:v>
                </c:pt>
                <c:pt idx="410">
                  <c:v>44033</c:v>
                </c:pt>
                <c:pt idx="411">
                  <c:v>44034</c:v>
                </c:pt>
                <c:pt idx="412">
                  <c:v>44035</c:v>
                </c:pt>
                <c:pt idx="413">
                  <c:v>44036</c:v>
                </c:pt>
                <c:pt idx="414">
                  <c:v>44039</c:v>
                </c:pt>
                <c:pt idx="415">
                  <c:v>44040</c:v>
                </c:pt>
                <c:pt idx="416">
                  <c:v>44041</c:v>
                </c:pt>
                <c:pt idx="417">
                  <c:v>44042</c:v>
                </c:pt>
                <c:pt idx="418">
                  <c:v>44043</c:v>
                </c:pt>
                <c:pt idx="419">
                  <c:v>44046</c:v>
                </c:pt>
                <c:pt idx="420">
                  <c:v>44047</c:v>
                </c:pt>
                <c:pt idx="421">
                  <c:v>44048</c:v>
                </c:pt>
                <c:pt idx="422">
                  <c:v>44049</c:v>
                </c:pt>
                <c:pt idx="423">
                  <c:v>44050</c:v>
                </c:pt>
                <c:pt idx="424">
                  <c:v>44053</c:v>
                </c:pt>
                <c:pt idx="425">
                  <c:v>44054</c:v>
                </c:pt>
                <c:pt idx="426">
                  <c:v>44055</c:v>
                </c:pt>
                <c:pt idx="427">
                  <c:v>44056</c:v>
                </c:pt>
                <c:pt idx="428">
                  <c:v>44057</c:v>
                </c:pt>
                <c:pt idx="429">
                  <c:v>44060</c:v>
                </c:pt>
                <c:pt idx="430">
                  <c:v>44061</c:v>
                </c:pt>
                <c:pt idx="431">
                  <c:v>44062</c:v>
                </c:pt>
                <c:pt idx="432">
                  <c:v>44063</c:v>
                </c:pt>
                <c:pt idx="433">
                  <c:v>44064</c:v>
                </c:pt>
                <c:pt idx="434">
                  <c:v>44067</c:v>
                </c:pt>
                <c:pt idx="435">
                  <c:v>44068</c:v>
                </c:pt>
                <c:pt idx="436">
                  <c:v>44069</c:v>
                </c:pt>
                <c:pt idx="437">
                  <c:v>44070</c:v>
                </c:pt>
                <c:pt idx="438">
                  <c:v>44071</c:v>
                </c:pt>
                <c:pt idx="439">
                  <c:v>44074</c:v>
                </c:pt>
                <c:pt idx="440">
                  <c:v>44075</c:v>
                </c:pt>
                <c:pt idx="441">
                  <c:v>44076</c:v>
                </c:pt>
                <c:pt idx="442">
                  <c:v>44077</c:v>
                </c:pt>
                <c:pt idx="443">
                  <c:v>44078</c:v>
                </c:pt>
                <c:pt idx="444">
                  <c:v>44082</c:v>
                </c:pt>
                <c:pt idx="445">
                  <c:v>44083</c:v>
                </c:pt>
                <c:pt idx="446">
                  <c:v>44084</c:v>
                </c:pt>
                <c:pt idx="447">
                  <c:v>44085</c:v>
                </c:pt>
                <c:pt idx="448">
                  <c:v>44088</c:v>
                </c:pt>
                <c:pt idx="449">
                  <c:v>44089</c:v>
                </c:pt>
                <c:pt idx="450">
                  <c:v>44090</c:v>
                </c:pt>
                <c:pt idx="451">
                  <c:v>44091</c:v>
                </c:pt>
                <c:pt idx="452">
                  <c:v>44092</c:v>
                </c:pt>
                <c:pt idx="453">
                  <c:v>44095</c:v>
                </c:pt>
                <c:pt idx="454">
                  <c:v>44096</c:v>
                </c:pt>
                <c:pt idx="455">
                  <c:v>44097</c:v>
                </c:pt>
                <c:pt idx="456">
                  <c:v>44098</c:v>
                </c:pt>
                <c:pt idx="457">
                  <c:v>44099</c:v>
                </c:pt>
                <c:pt idx="458">
                  <c:v>44102</c:v>
                </c:pt>
                <c:pt idx="459">
                  <c:v>44103</c:v>
                </c:pt>
                <c:pt idx="460">
                  <c:v>44104</c:v>
                </c:pt>
              </c:numCache>
            </c:numRef>
          </c:cat>
          <c:val>
            <c:numRef>
              <c:f>'[2]Pg1 Volatility Chart'!$E$2:$E$462</c:f>
              <c:numCache>
                <c:formatCode>General</c:formatCode>
                <c:ptCount val="461"/>
                <c:pt idx="0">
                  <c:v>1</c:v>
                </c:pt>
                <c:pt idx="1">
                  <c:v>1.0135040219025597</c:v>
                </c:pt>
                <c:pt idx="2">
                  <c:v>0.9916535673986</c:v>
                </c:pt>
                <c:pt idx="3">
                  <c:v>0.97646758697101155</c:v>
                </c:pt>
                <c:pt idx="4">
                  <c:v>0.96568846293167665</c:v>
                </c:pt>
                <c:pt idx="5">
                  <c:v>0.95818863696332079</c:v>
                </c:pt>
                <c:pt idx="6">
                  <c:v>0.95922990893247118</c:v>
                </c:pt>
                <c:pt idx="7">
                  <c:v>0.97007280983781086</c:v>
                </c:pt>
                <c:pt idx="8">
                  <c:v>0.97027706254593082</c:v>
                </c:pt>
                <c:pt idx="9">
                  <c:v>0.95492642942506201</c:v>
                </c:pt>
                <c:pt idx="10">
                  <c:v>0.94223191519427563</c:v>
                </c:pt>
                <c:pt idx="11">
                  <c:v>0.93908225506661347</c:v>
                </c:pt>
                <c:pt idx="12">
                  <c:v>0.93294091802838608</c:v>
                </c:pt>
                <c:pt idx="13">
                  <c:v>0.91908258020357736</c:v>
                </c:pt>
                <c:pt idx="14">
                  <c:v>0.90670153135341591</c:v>
                </c:pt>
                <c:pt idx="15">
                  <c:v>0.89230379964226603</c:v>
                </c:pt>
                <c:pt idx="16">
                  <c:v>0.91289497367432693</c:v>
                </c:pt>
                <c:pt idx="17">
                  <c:v>0.91849441577264423</c:v>
                </c:pt>
                <c:pt idx="18">
                  <c:v>0.92345817342222081</c:v>
                </c:pt>
                <c:pt idx="19">
                  <c:v>0.92956574623726917</c:v>
                </c:pt>
                <c:pt idx="20">
                  <c:v>0.92723142957304094</c:v>
                </c:pt>
                <c:pt idx="21">
                  <c:v>0.91445521425900667</c:v>
                </c:pt>
                <c:pt idx="22">
                  <c:v>0.93839905060006534</c:v>
                </c:pt>
                <c:pt idx="23">
                  <c:v>0.94666003053786407</c:v>
                </c:pt>
                <c:pt idx="24">
                  <c:v>0.95337827726596502</c:v>
                </c:pt>
                <c:pt idx="25">
                  <c:v>0.96227535849476598</c:v>
                </c:pt>
                <c:pt idx="26">
                  <c:v>0.96579934297322745</c:v>
                </c:pt>
                <c:pt idx="27">
                  <c:v>0.96585019772912672</c:v>
                </c:pt>
                <c:pt idx="28">
                  <c:v>0.9610252485526195</c:v>
                </c:pt>
                <c:pt idx="29">
                  <c:v>0.96918410213635831</c:v>
                </c:pt>
                <c:pt idx="30">
                  <c:v>0.97093900805714406</c:v>
                </c:pt>
                <c:pt idx="31">
                  <c:v>0.97491735060060714</c:v>
                </c:pt>
                <c:pt idx="32">
                  <c:v>0.98690073193332695</c:v>
                </c:pt>
                <c:pt idx="33">
                  <c:v>0.97655970911079626</c:v>
                </c:pt>
                <c:pt idx="34">
                  <c:v>0.97725917042554178</c:v>
                </c:pt>
                <c:pt idx="35">
                  <c:v>0.97951845548270544</c:v>
                </c:pt>
                <c:pt idx="36">
                  <c:v>0.98911624855303637</c:v>
                </c:pt>
                <c:pt idx="37">
                  <c:v>0.98310996840752507</c:v>
                </c:pt>
                <c:pt idx="38">
                  <c:v>0.98349388013033823</c:v>
                </c:pt>
                <c:pt idx="39">
                  <c:v>0.99365357656912967</c:v>
                </c:pt>
                <c:pt idx="40">
                  <c:v>1.0029637484790468</c:v>
                </c:pt>
                <c:pt idx="41">
                  <c:v>1.0035089781570488</c:v>
                </c:pt>
                <c:pt idx="42">
                  <c:v>1.0068483015136793</c:v>
                </c:pt>
                <c:pt idx="43">
                  <c:v>1.0132126491617928</c:v>
                </c:pt>
                <c:pt idx="44">
                  <c:v>1.0110171409706339</c:v>
                </c:pt>
                <c:pt idx="45">
                  <c:v>1.0015514868971886</c:v>
                </c:pt>
                <c:pt idx="46">
                  <c:v>0.99821216354055808</c:v>
                </c:pt>
                <c:pt idx="47">
                  <c:v>0.99862775527524306</c:v>
                </c:pt>
                <c:pt idx="48">
                  <c:v>1.0096828288916706</c:v>
                </c:pt>
                <c:pt idx="49">
                  <c:v>1.0130813438494299</c:v>
                </c:pt>
                <c:pt idx="50">
                  <c:v>1.0108274777416653</c:v>
                </c:pt>
                <c:pt idx="51">
                  <c:v>1.0181705710197089</c:v>
                </c:pt>
                <c:pt idx="52">
                  <c:v>1.0229984380920463</c:v>
                </c:pt>
                <c:pt idx="53">
                  <c:v>1.0278604862298244</c:v>
                </c:pt>
                <c:pt idx="54">
                  <c:v>1.0255424264137936</c:v>
                </c:pt>
                <c:pt idx="55">
                  <c:v>1.0306870936048478</c:v>
                </c:pt>
                <c:pt idx="56">
                  <c:v>1.0338963621758999</c:v>
                </c:pt>
                <c:pt idx="57">
                  <c:v>1.0336012378547796</c:v>
                </c:pt>
                <c:pt idx="58">
                  <c:v>1.0334515914829121</c:v>
                </c:pt>
                <c:pt idx="59">
                  <c:v>1.0297900490581657</c:v>
                </c:pt>
                <c:pt idx="60">
                  <c:v>1.0344866108181405</c:v>
                </c:pt>
                <c:pt idx="61">
                  <c:v>1.0322523362966649</c:v>
                </c:pt>
                <c:pt idx="62">
                  <c:v>1.0311893885299184</c:v>
                </c:pt>
                <c:pt idx="63">
                  <c:v>1.0274782418760571</c:v>
                </c:pt>
                <c:pt idx="64">
                  <c:v>1.019001337646817</c:v>
                </c:pt>
                <c:pt idx="65">
                  <c:v>1.0130163164566408</c:v>
                </c:pt>
                <c:pt idx="66">
                  <c:v>1.0245590955189874</c:v>
                </c:pt>
                <c:pt idx="67">
                  <c:v>1.0295999689869357</c:v>
                </c:pt>
                <c:pt idx="68">
                  <c:v>1.0348788593861831</c:v>
                </c:pt>
                <c:pt idx="69">
                  <c:v>1.0351152089484363</c:v>
                </c:pt>
                <c:pt idx="70">
                  <c:v>1.0416225334922335</c:v>
                </c:pt>
                <c:pt idx="71">
                  <c:v>1.047036480784197</c:v>
                </c:pt>
                <c:pt idx="72">
                  <c:v>1.0483645402292383</c:v>
                </c:pt>
                <c:pt idx="73">
                  <c:v>1.0444437219178579</c:v>
                </c:pt>
                <c:pt idx="74">
                  <c:v>1.0516163267109604</c:v>
                </c:pt>
                <c:pt idx="75">
                  <c:v>1.0360710282539853</c:v>
                </c:pt>
                <c:pt idx="76">
                  <c:v>1.0313536243809371</c:v>
                </c:pt>
                <c:pt idx="77">
                  <c:v>1.0384691217842184</c:v>
                </c:pt>
                <c:pt idx="78">
                  <c:v>1.0347567246035725</c:v>
                </c:pt>
                <c:pt idx="79">
                  <c:v>1.0356066659747085</c:v>
                </c:pt>
                <c:pt idx="80">
                  <c:v>1.0427409212797558</c:v>
                </c:pt>
                <c:pt idx="81">
                  <c:v>1.0546580246929018</c:v>
                </c:pt>
                <c:pt idx="82">
                  <c:v>1.0547768247374207</c:v>
                </c:pt>
                <c:pt idx="83">
                  <c:v>1.0607451722371382</c:v>
                </c:pt>
                <c:pt idx="84">
                  <c:v>1.0609565112637032</c:v>
                </c:pt>
                <c:pt idx="85">
                  <c:v>1.0646393126437845</c:v>
                </c:pt>
                <c:pt idx="86">
                  <c:v>1.0663900501419556</c:v>
                </c:pt>
                <c:pt idx="87">
                  <c:v>1.0628794046158612</c:v>
                </c:pt>
                <c:pt idx="88">
                  <c:v>1.0653737887084935</c:v>
                </c:pt>
                <c:pt idx="89">
                  <c:v>1.0643112577840081</c:v>
                </c:pt>
                <c:pt idx="90">
                  <c:v>1.0697331250789395</c:v>
                </c:pt>
                <c:pt idx="91">
                  <c:v>1.0703283758283177</c:v>
                </c:pt>
                <c:pt idx="92">
                  <c:v>1.0720457659455711</c:v>
                </c:pt>
                <c:pt idx="93">
                  <c:v>1.0714976183717393</c:v>
                </c:pt>
                <c:pt idx="94">
                  <c:v>1.0707760644171356</c:v>
                </c:pt>
                <c:pt idx="95">
                  <c:v>1.0709874034437006</c:v>
                </c:pt>
                <c:pt idx="96">
                  <c:v>1.0767994350953671</c:v>
                </c:pt>
                <c:pt idx="97">
                  <c:v>1.0737902508098203</c:v>
                </c:pt>
                <c:pt idx="98">
                  <c:v>1.0715130415354135</c:v>
                </c:pt>
                <c:pt idx="99">
                  <c:v>1.075451784064037</c:v>
                </c:pt>
                <c:pt idx="100">
                  <c:v>1.0769424119910513</c:v>
                </c:pt>
                <c:pt idx="101">
                  <c:v>1.0779495028947612</c:v>
                </c:pt>
                <c:pt idx="102">
                  <c:v>1.0743217246931935</c:v>
                </c:pt>
                <c:pt idx="103">
                  <c:v>1.0704663506168639</c:v>
                </c:pt>
                <c:pt idx="104">
                  <c:v>1.0782921472336888</c:v>
                </c:pt>
                <c:pt idx="105">
                  <c:v>1.0713096225118164</c:v>
                </c:pt>
                <c:pt idx="106">
                  <c:v>1.0571194782468782</c:v>
                </c:pt>
                <c:pt idx="107">
                  <c:v>1.0548906226748018</c:v>
                </c:pt>
                <c:pt idx="108">
                  <c:v>1.0471473608257478</c:v>
                </c:pt>
                <c:pt idx="109">
                  <c:v>1.0509777243663894</c:v>
                </c:pt>
                <c:pt idx="110">
                  <c:v>1.0316808455561906</c:v>
                </c:pt>
                <c:pt idx="111">
                  <c:v>1.0369614033244838</c:v>
                </c:pt>
                <c:pt idx="112">
                  <c:v>1.0423520074498049</c:v>
                </c:pt>
                <c:pt idx="113">
                  <c:v>1.0490594162791076</c:v>
                </c:pt>
                <c:pt idx="114">
                  <c:v>1.0432790646393126</c:v>
                </c:pt>
                <c:pt idx="115">
                  <c:v>1.038046026888827</c:v>
                </c:pt>
                <c:pt idx="116">
                  <c:v>1.0444820714059131</c:v>
                </c:pt>
                <c:pt idx="117">
                  <c:v>1.0418376240991518</c:v>
                </c:pt>
                <c:pt idx="118">
                  <c:v>1.0298550764509551</c:v>
                </c:pt>
                <c:pt idx="119">
                  <c:v>1.0334911914977518</c:v>
                </c:pt>
                <c:pt idx="120">
                  <c:v>1.0291985498891409</c:v>
                </c:pt>
                <c:pt idx="121">
                  <c:v>1.0203314813031656</c:v>
                </c:pt>
                <c:pt idx="122">
                  <c:v>1.0223456631105854</c:v>
                </c:pt>
                <c:pt idx="123">
                  <c:v>1.0140067336698917</c:v>
                </c:pt>
                <c:pt idx="124">
                  <c:v>1.0147887297524081</c:v>
                </c:pt>
                <c:pt idx="125">
                  <c:v>1.0287341876098641</c:v>
                </c:pt>
                <c:pt idx="126">
                  <c:v>1.0366837863783451</c:v>
                </c:pt>
                <c:pt idx="127">
                  <c:v>1.0402682129847198</c:v>
                </c:pt>
                <c:pt idx="128">
                  <c:v>1.0507934800868199</c:v>
                </c:pt>
                <c:pt idx="129">
                  <c:v>1.056355406381605</c:v>
                </c:pt>
                <c:pt idx="130">
                  <c:v>1.0595204896729413</c:v>
                </c:pt>
                <c:pt idx="131">
                  <c:v>1.0565404843456974</c:v>
                </c:pt>
                <c:pt idx="132">
                  <c:v>1.0573562446513927</c:v>
                </c:pt>
                <c:pt idx="133">
                  <c:v>1.053956479166849</c:v>
                </c:pt>
                <c:pt idx="134">
                  <c:v>1.0534437631852418</c:v>
                </c:pt>
                <c:pt idx="135">
                  <c:v>1.0638364744481947</c:v>
                </c:pt>
                <c:pt idx="136">
                  <c:v>1.0702787715992028</c:v>
                </c:pt>
                <c:pt idx="137">
                  <c:v>1.0817598580068519</c:v>
                </c:pt>
                <c:pt idx="138">
                  <c:v>1.0794497181937892</c:v>
                </c:pt>
                <c:pt idx="139">
                  <c:v>1.079582690875198</c:v>
                </c:pt>
                <c:pt idx="140">
                  <c:v>1.0724150881892331</c:v>
                </c:pt>
                <c:pt idx="141">
                  <c:v>1.0705330453786992</c:v>
                </c:pt>
                <c:pt idx="142">
                  <c:v>1.0751624955345773</c:v>
                </c:pt>
                <c:pt idx="143">
                  <c:v>1.0804034532880309</c:v>
                </c:pt>
                <c:pt idx="144">
                  <c:v>1.0876235780989407</c:v>
                </c:pt>
                <c:pt idx="145">
                  <c:v>1.090473945482868</c:v>
                </c:pt>
                <c:pt idx="146">
                  <c:v>1.0965981919883752</c:v>
                </c:pt>
                <c:pt idx="147">
                  <c:v>1.0933476560334374</c:v>
                </c:pt>
                <c:pt idx="148">
                  <c:v>1.0869683020639112</c:v>
                </c:pt>
                <c:pt idx="149">
                  <c:v>1.086237994421817</c:v>
                </c:pt>
                <c:pt idx="150">
                  <c:v>1.0903159622657712</c:v>
                </c:pt>
                <c:pt idx="151">
                  <c:v>1.0929437358820737</c:v>
                </c:pt>
                <c:pt idx="152">
                  <c:v>1.0956778042750508</c:v>
                </c:pt>
                <c:pt idx="153">
                  <c:v>1.0972643059222031</c:v>
                </c:pt>
                <c:pt idx="154">
                  <c:v>1.0948712144991077</c:v>
                </c:pt>
                <c:pt idx="155">
                  <c:v>1.0898553515668477</c:v>
                </c:pt>
                <c:pt idx="156">
                  <c:v>1.0897227957277003</c:v>
                </c:pt>
                <c:pt idx="157">
                  <c:v>1.0888007406453302</c:v>
                </c:pt>
                <c:pt idx="158">
                  <c:v>1.0897353009955444</c:v>
                </c:pt>
                <c:pt idx="159">
                  <c:v>1.0951659219779666</c:v>
                </c:pt>
                <c:pt idx="160">
                  <c:v>1.098767855959323</c:v>
                </c:pt>
                <c:pt idx="161">
                  <c:v>1.0939870920625314</c:v>
                </c:pt>
                <c:pt idx="162">
                  <c:v>1.0971784364163404</c:v>
                </c:pt>
                <c:pt idx="163">
                  <c:v>1.0954372862901831</c:v>
                </c:pt>
                <c:pt idx="164">
                  <c:v>1.0912050868094854</c:v>
                </c:pt>
                <c:pt idx="165">
                  <c:v>1.0835693702638902</c:v>
                </c:pt>
                <c:pt idx="166">
                  <c:v>1.0758269420993594</c:v>
                </c:pt>
                <c:pt idx="167">
                  <c:v>1.063199956314931</c:v>
                </c:pt>
                <c:pt idx="168">
                  <c:v>1.0364603589261976</c:v>
                </c:pt>
                <c:pt idx="169">
                  <c:v>1.0416617166648117</c:v>
                </c:pt>
                <c:pt idx="170">
                  <c:v>1.0438005343084107</c:v>
                </c:pt>
                <c:pt idx="171">
                  <c:v>1.0600219509134889</c:v>
                </c:pt>
                <c:pt idx="172">
                  <c:v>1.0546638604845624</c:v>
                </c:pt>
                <c:pt idx="173">
                  <c:v>1.0461869562553225</c:v>
                </c:pt>
                <c:pt idx="174">
                  <c:v>1.052957308266107</c:v>
                </c:pt>
                <c:pt idx="175">
                  <c:v>1.0314865970623457</c:v>
                </c:pt>
                <c:pt idx="176">
                  <c:v>1.0301539523524286</c:v>
                </c:pt>
                <c:pt idx="177">
                  <c:v>1.0423407527087452</c:v>
                </c:pt>
                <c:pt idx="178">
                  <c:v>1.0535246305839667</c:v>
                </c:pt>
                <c:pt idx="179">
                  <c:v>1.0484870918541103</c:v>
                </c:pt>
                <c:pt idx="180">
                  <c:v>1.0558868756797133</c:v>
                </c:pt>
                <c:pt idx="181">
                  <c:v>1.0533812368460214</c:v>
                </c:pt>
                <c:pt idx="182">
                  <c:v>1.0369122159376303</c:v>
                </c:pt>
                <c:pt idx="183">
                  <c:v>1.0400760487021825</c:v>
                </c:pt>
                <c:pt idx="184">
                  <c:v>1.0404099393536195</c:v>
                </c:pt>
                <c:pt idx="185">
                  <c:v>1.0436446353026212</c:v>
                </c:pt>
                <c:pt idx="186">
                  <c:v>1.0536238390421966</c:v>
                </c:pt>
                <c:pt idx="187">
                  <c:v>1.0578643753681238</c:v>
                </c:pt>
                <c:pt idx="188">
                  <c:v>1.051505863511671</c:v>
                </c:pt>
                <c:pt idx="189">
                  <c:v>1.0637297628292586</c:v>
                </c:pt>
                <c:pt idx="190">
                  <c:v>1.0762262769858468</c:v>
                </c:pt>
                <c:pt idx="191">
                  <c:v>1.0789090737806635</c:v>
                </c:pt>
                <c:pt idx="192">
                  <c:v>1.0790770612120355</c:v>
                </c:pt>
                <c:pt idx="193">
                  <c:v>1.0792563033844673</c:v>
                </c:pt>
                <c:pt idx="194">
                  <c:v>1.0869849757543699</c:v>
                </c:pt>
                <c:pt idx="195">
                  <c:v>1.0909862446222138</c:v>
                </c:pt>
                <c:pt idx="196">
                  <c:v>1.093396843420291</c:v>
                </c:pt>
                <c:pt idx="197">
                  <c:v>1.089138799719382</c:v>
                </c:pt>
                <c:pt idx="198">
                  <c:v>1.0907357224230707</c:v>
                </c:pt>
                <c:pt idx="199">
                  <c:v>1.090743225583777</c:v>
                </c:pt>
                <c:pt idx="200">
                  <c:v>1.0918153438802762</c:v>
                </c:pt>
                <c:pt idx="201">
                  <c:v>1.0892955324096942</c:v>
                </c:pt>
                <c:pt idx="202">
                  <c:v>1.0869066094092137</c:v>
                </c:pt>
                <c:pt idx="203">
                  <c:v>1.0813530199596579</c:v>
                </c:pt>
                <c:pt idx="204">
                  <c:v>1.0817477695812696</c:v>
                </c:pt>
                <c:pt idx="205">
                  <c:v>1.0817911211764624</c:v>
                </c:pt>
                <c:pt idx="206">
                  <c:v>1.0781837682457069</c:v>
                </c:pt>
                <c:pt idx="207">
                  <c:v>1.0801237521305851</c:v>
                </c:pt>
                <c:pt idx="208">
                  <c:v>1.0703842326913546</c:v>
                </c:pt>
                <c:pt idx="209">
                  <c:v>1.0530139988136669</c:v>
                </c:pt>
                <c:pt idx="210">
                  <c:v>1.0578889690615505</c:v>
                </c:pt>
                <c:pt idx="211">
                  <c:v>1.0683050234911455</c:v>
                </c:pt>
                <c:pt idx="212">
                  <c:v>1.0671349472632012</c:v>
                </c:pt>
                <c:pt idx="213">
                  <c:v>1.0549810774455406</c:v>
                </c:pt>
                <c:pt idx="214">
                  <c:v>1.0609294165167078</c:v>
                </c:pt>
                <c:pt idx="215">
                  <c:v>1.0669682103586136</c:v>
                </c:pt>
                <c:pt idx="216">
                  <c:v>1.0816889948224022</c:v>
                </c:pt>
                <c:pt idx="217">
                  <c:v>1.0806506407490821</c:v>
                </c:pt>
                <c:pt idx="218">
                  <c:v>1.090237595920615</c:v>
                </c:pt>
                <c:pt idx="219">
                  <c:v>1.0903138780544637</c:v>
                </c:pt>
                <c:pt idx="220">
                  <c:v>1.0937886751460721</c:v>
                </c:pt>
                <c:pt idx="221">
                  <c:v>1.0903755707091614</c:v>
                </c:pt>
                <c:pt idx="222">
                  <c:v>1.0971196616574732</c:v>
                </c:pt>
                <c:pt idx="223">
                  <c:v>1.0956106926709543</c:v>
                </c:pt>
                <c:pt idx="224">
                  <c:v>1.0970237879373352</c:v>
                </c:pt>
                <c:pt idx="225">
                  <c:v>1.1010729936652484</c:v>
                </c:pt>
                <c:pt idx="226">
                  <c:v>1.1040133989776528</c:v>
                </c:pt>
                <c:pt idx="227">
                  <c:v>1.1086966217852603</c:v>
                </c:pt>
                <c:pt idx="228">
                  <c:v>1.1092597756805056</c:v>
                </c:pt>
                <c:pt idx="229">
                  <c:v>1.1111972585118148</c:v>
                </c:pt>
                <c:pt idx="230">
                  <c:v>1.1096853716294657</c:v>
                </c:pt>
                <c:pt idx="231">
                  <c:v>1.1187608613461755</c:v>
                </c:pt>
                <c:pt idx="232">
                  <c:v>1.1248050741374804</c:v>
                </c:pt>
                <c:pt idx="233">
                  <c:v>1.1246875246197461</c:v>
                </c:pt>
                <c:pt idx="234">
                  <c:v>1.1253586406607117</c:v>
                </c:pt>
                <c:pt idx="235">
                  <c:v>1.1285424818538143</c:v>
                </c:pt>
                <c:pt idx="236">
                  <c:v>1.1284866249907772</c:v>
                </c:pt>
                <c:pt idx="237">
                  <c:v>1.1259905735290991</c:v>
                </c:pt>
                <c:pt idx="238">
                  <c:v>1.1280397700864824</c:v>
                </c:pt>
                <c:pt idx="239">
                  <c:v>1.1258196682018966</c:v>
                </c:pt>
                <c:pt idx="240">
                  <c:v>1.1245691414174888</c:v>
                </c:pt>
                <c:pt idx="241">
                  <c:v>1.1331544246347105</c:v>
                </c:pt>
                <c:pt idx="242">
                  <c:v>1.1349151663471571</c:v>
                </c:pt>
                <c:pt idx="243">
                  <c:v>1.1351794443409287</c:v>
                </c:pt>
                <c:pt idx="244">
                  <c:v>1.1302607056555909</c:v>
                </c:pt>
                <c:pt idx="245">
                  <c:v>1.1274095045871406</c:v>
                </c:pt>
                <c:pt idx="246">
                  <c:v>1.1294612021980925</c:v>
                </c:pt>
                <c:pt idx="247">
                  <c:v>1.1375058410021888</c:v>
                </c:pt>
                <c:pt idx="248">
                  <c:v>1.1386384014266009</c:v>
                </c:pt>
                <c:pt idx="249">
                  <c:v>1.1428143272020006</c:v>
                </c:pt>
                <c:pt idx="250">
                  <c:v>1.1367742828333101</c:v>
                </c:pt>
                <c:pt idx="251">
                  <c:v>1.1299009707839427</c:v>
                </c:pt>
                <c:pt idx="252">
                  <c:v>1.1237412926862107</c:v>
                </c:pt>
                <c:pt idx="253">
                  <c:v>1.1291018841687059</c:v>
                </c:pt>
                <c:pt idx="254">
                  <c:v>1.1314299481990122</c:v>
                </c:pt>
                <c:pt idx="255">
                  <c:v>1.1400339893180003</c:v>
                </c:pt>
                <c:pt idx="256">
                  <c:v>1.1386817530217939</c:v>
                </c:pt>
                <c:pt idx="257">
                  <c:v>1.1372265566870043</c:v>
                </c:pt>
                <c:pt idx="258">
                  <c:v>1.1407013537786126</c:v>
                </c:pt>
                <c:pt idx="259">
                  <c:v>1.148662624130415</c:v>
                </c:pt>
                <c:pt idx="260">
                  <c:v>1.1553746182245936</c:v>
                </c:pt>
                <c:pt idx="261">
                  <c:v>1.1632816990824051</c:v>
                </c:pt>
                <c:pt idx="262">
                  <c:v>1.1648277670301947</c:v>
                </c:pt>
                <c:pt idx="263">
                  <c:v>1.1642633626081653</c:v>
                </c:pt>
                <c:pt idx="264">
                  <c:v>1.1672662942597902</c:v>
                </c:pt>
                <c:pt idx="265">
                  <c:v>1.1714797358387221</c:v>
                </c:pt>
                <c:pt idx="266">
                  <c:v>1.1723801151234958</c:v>
                </c:pt>
                <c:pt idx="267">
                  <c:v>1.1726214667928867</c:v>
                </c:pt>
                <c:pt idx="268">
                  <c:v>1.1767340325445426</c:v>
                </c:pt>
                <c:pt idx="269">
                  <c:v>1.1799708127048518</c:v>
                </c:pt>
                <c:pt idx="270">
                  <c:v>1.1749770424124495</c:v>
                </c:pt>
                <c:pt idx="271">
                  <c:v>1.1768061462557771</c:v>
                </c:pt>
                <c:pt idx="272">
                  <c:v>1.1862497076893641</c:v>
                </c:pt>
                <c:pt idx="273">
                  <c:v>1.1801513054040682</c:v>
                </c:pt>
                <c:pt idx="274">
                  <c:v>1.1793397135209873</c:v>
                </c:pt>
                <c:pt idx="275">
                  <c:v>1.1789078649381051</c:v>
                </c:pt>
                <c:pt idx="276">
                  <c:v>1.1803234612580549</c:v>
                </c:pt>
                <c:pt idx="277">
                  <c:v>1.1884510516721836</c:v>
                </c:pt>
                <c:pt idx="278">
                  <c:v>1.1880233715119159</c:v>
                </c:pt>
                <c:pt idx="279">
                  <c:v>1.1940200642854135</c:v>
                </c:pt>
                <c:pt idx="280">
                  <c:v>1.1941609569697902</c:v>
                </c:pt>
                <c:pt idx="281">
                  <c:v>1.1949792183290544</c:v>
                </c:pt>
                <c:pt idx="282">
                  <c:v>1.2015436502626733</c:v>
                </c:pt>
                <c:pt idx="283">
                  <c:v>1.206457803683135</c:v>
                </c:pt>
                <c:pt idx="284">
                  <c:v>1.2011922522362544</c:v>
                </c:pt>
                <c:pt idx="285">
                  <c:v>1.2024669558718277</c:v>
                </c:pt>
                <c:pt idx="286">
                  <c:v>1.1992622725656517</c:v>
                </c:pt>
                <c:pt idx="287">
                  <c:v>1.1941909696126158</c:v>
                </c:pt>
                <c:pt idx="288">
                  <c:v>1.1748878381684953</c:v>
                </c:pt>
                <c:pt idx="289">
                  <c:v>1.1819345565986339</c:v>
                </c:pt>
                <c:pt idx="290">
                  <c:v>1.1818382660362345</c:v>
                </c:pt>
                <c:pt idx="291">
                  <c:v>1.1780787656800427</c:v>
                </c:pt>
                <c:pt idx="292">
                  <c:v>1.1638069203318566</c:v>
                </c:pt>
                <c:pt idx="293">
                  <c:v>1.1674655448607725</c:v>
                </c:pt>
                <c:pt idx="294">
                  <c:v>1.1846607049886431</c:v>
                </c:pt>
                <c:pt idx="295">
                  <c:v>1.1946815929543655</c:v>
                </c:pt>
                <c:pt idx="296">
                  <c:v>1.201544483947196</c:v>
                </c:pt>
                <c:pt idx="297">
                  <c:v>1.1951192773289083</c:v>
                </c:pt>
                <c:pt idx="298">
                  <c:v>1.1982576827155105</c:v>
                </c:pt>
                <c:pt idx="299">
                  <c:v>1.2034761309868449</c:v>
                </c:pt>
                <c:pt idx="300">
                  <c:v>1.2108296453214249</c:v>
                </c:pt>
                <c:pt idx="301">
                  <c:v>1.2084590633804491</c:v>
                </c:pt>
                <c:pt idx="302">
                  <c:v>1.2092189668231077</c:v>
                </c:pt>
                <c:pt idx="303">
                  <c:v>1.2035549141742625</c:v>
                </c:pt>
                <c:pt idx="304">
                  <c:v>1.2090084614810657</c:v>
                </c:pt>
                <c:pt idx="305">
                  <c:v>1.2031997645674908</c:v>
                </c:pt>
                <c:pt idx="306">
                  <c:v>1.1941913864548777</c:v>
                </c:pt>
                <c:pt idx="307">
                  <c:v>1.1589486237744318</c:v>
                </c:pt>
                <c:pt idx="308">
                  <c:v>1.1322261169184185</c:v>
                </c:pt>
                <c:pt idx="309">
                  <c:v>1.1258046618804838</c:v>
                </c:pt>
                <c:pt idx="310">
                  <c:v>1.0888282522345873</c:v>
                </c:pt>
                <c:pt idx="311">
                  <c:v>1.0698064893169581</c:v>
                </c:pt>
                <c:pt idx="312">
                  <c:v>1.1025890489702121</c:v>
                </c:pt>
                <c:pt idx="313">
                  <c:v>1.0897252967812692</c:v>
                </c:pt>
                <c:pt idx="314">
                  <c:v>1.1189847056405844</c:v>
                </c:pt>
                <c:pt idx="315">
                  <c:v>1.0972392953865149</c:v>
                </c:pt>
                <c:pt idx="316">
                  <c:v>1.0748198511956495</c:v>
                </c:pt>
                <c:pt idx="317">
                  <c:v>0.99892829854576237</c:v>
                </c:pt>
                <c:pt idx="318">
                  <c:v>1.0260034539549785</c:v>
                </c:pt>
                <c:pt idx="319">
                  <c:v>0.98868981891955321</c:v>
                </c:pt>
                <c:pt idx="320">
                  <c:v>0.89474857950578357</c:v>
                </c:pt>
                <c:pt idx="321">
                  <c:v>0.94204350249209157</c:v>
                </c:pt>
                <c:pt idx="322">
                  <c:v>0.85602309973076163</c:v>
                </c:pt>
                <c:pt idx="323">
                  <c:v>0.8859702983215012</c:v>
                </c:pt>
                <c:pt idx="324">
                  <c:v>0.84111015098443553</c:v>
                </c:pt>
                <c:pt idx="325">
                  <c:v>0.84387548254702294</c:v>
                </c:pt>
                <c:pt idx="326">
                  <c:v>0.82964948984759834</c:v>
                </c:pt>
                <c:pt idx="327">
                  <c:v>0.80235132382849617</c:v>
                </c:pt>
                <c:pt idx="328">
                  <c:v>0.86976597224914332</c:v>
                </c:pt>
                <c:pt idx="329">
                  <c:v>0.89338258741494847</c:v>
                </c:pt>
                <c:pt idx="330">
                  <c:v>0.93475584923482358</c:v>
                </c:pt>
                <c:pt idx="331">
                  <c:v>0.91240601770162344</c:v>
                </c:pt>
                <c:pt idx="332">
                  <c:v>0.93097258886972811</c:v>
                </c:pt>
                <c:pt idx="333">
                  <c:v>0.92537898256307138</c:v>
                </c:pt>
                <c:pt idx="334">
                  <c:v>0.89122918029219811</c:v>
                </c:pt>
                <c:pt idx="335">
                  <c:v>0.90222131072714384</c:v>
                </c:pt>
                <c:pt idx="336">
                  <c:v>0.88993029980545979</c:v>
                </c:pt>
                <c:pt idx="337">
                  <c:v>0.93882964865616303</c:v>
                </c:pt>
                <c:pt idx="338">
                  <c:v>0.94800851525371732</c:v>
                </c:pt>
                <c:pt idx="339">
                  <c:v>0.96736666987635211</c:v>
                </c:pt>
                <c:pt idx="340">
                  <c:v>0.98269020825022535</c:v>
                </c:pt>
                <c:pt idx="341">
                  <c:v>0.97600697627208799</c:v>
                </c:pt>
                <c:pt idx="342">
                  <c:v>0.99978949465795797</c:v>
                </c:pt>
                <c:pt idx="343">
                  <c:v>0.97827251396317361</c:v>
                </c:pt>
                <c:pt idx="344">
                  <c:v>0.97970269976227486</c:v>
                </c:pt>
                <c:pt idx="345">
                  <c:v>1.0052693030272337</c:v>
                </c:pt>
                <c:pt idx="346">
                  <c:v>0.99468859590435799</c:v>
                </c:pt>
                <c:pt idx="347">
                  <c:v>0.96481976365877464</c:v>
                </c:pt>
                <c:pt idx="348">
                  <c:v>0.98208120170621871</c:v>
                </c:pt>
                <c:pt idx="349">
                  <c:v>0.98525753973861496</c:v>
                </c:pt>
                <c:pt idx="350">
                  <c:v>0.98951933501987721</c:v>
                </c:pt>
                <c:pt idx="351">
                  <c:v>1.0070904868675929</c:v>
                </c:pt>
                <c:pt idx="352">
                  <c:v>1.0084439736905839</c:v>
                </c:pt>
                <c:pt idx="353">
                  <c:v>1.0316204034282774</c:v>
                </c:pt>
                <c:pt idx="354">
                  <c:v>1.0245103249743954</c:v>
                </c:pt>
                <c:pt idx="355">
                  <c:v>1.0023584935153933</c:v>
                </c:pt>
                <c:pt idx="356">
                  <c:v>0.99554103832906271</c:v>
                </c:pt>
                <c:pt idx="357">
                  <c:v>1.0055927726221336</c:v>
                </c:pt>
                <c:pt idx="358">
                  <c:v>1.0013860005193855</c:v>
                </c:pt>
                <c:pt idx="359">
                  <c:v>1.0095948751745007</c:v>
                </c:pt>
                <c:pt idx="360">
                  <c:v>1.0273840355249648</c:v>
                </c:pt>
                <c:pt idx="361">
                  <c:v>1.0274548987094148</c:v>
                </c:pt>
                <c:pt idx="362">
                  <c:v>1.0149746414010234</c:v>
                </c:pt>
                <c:pt idx="363">
                  <c:v>0.99934930922984633</c:v>
                </c:pt>
                <c:pt idx="364">
                  <c:v>0.99907627754858408</c:v>
                </c:pt>
                <c:pt idx="365">
                  <c:v>1.0029962621754416</c:v>
                </c:pt>
                <c:pt idx="366">
                  <c:v>1.0312977675179003</c:v>
                </c:pt>
                <c:pt idx="367">
                  <c:v>1.0296837542814912</c:v>
                </c:pt>
                <c:pt idx="368">
                  <c:v>1.0441048291592834</c:v>
                </c:pt>
                <c:pt idx="369">
                  <c:v>1.0361052093194258</c:v>
                </c:pt>
                <c:pt idx="370">
                  <c:v>1.0319955614635998</c:v>
                </c:pt>
                <c:pt idx="371">
                  <c:v>1.0535492242773934</c:v>
                </c:pt>
                <c:pt idx="372">
                  <c:v>1.0636318048978133</c:v>
                </c:pt>
                <c:pt idx="373">
                  <c:v>1.0684934361933298</c:v>
                </c:pt>
                <c:pt idx="374">
                  <c:v>1.0690674279873731</c:v>
                </c:pt>
                <c:pt idx="375">
                  <c:v>1.0790282906674438</c:v>
                </c:pt>
                <c:pt idx="376">
                  <c:v>1.0914122574134355</c:v>
                </c:pt>
                <c:pt idx="377">
                  <c:v>1.1098641969596359</c:v>
                </c:pt>
                <c:pt idx="378">
                  <c:v>1.1083272995415987</c:v>
                </c:pt>
                <c:pt idx="379">
                  <c:v>1.131430781883535</c:v>
                </c:pt>
                <c:pt idx="380">
                  <c:v>1.1414700109087621</c:v>
                </c:pt>
                <c:pt idx="381">
                  <c:v>1.1361977899856983</c:v>
                </c:pt>
                <c:pt idx="382">
                  <c:v>1.1331319151525914</c:v>
                </c:pt>
                <c:pt idx="383">
                  <c:v>1.0810528935314001</c:v>
                </c:pt>
                <c:pt idx="384">
                  <c:v>1.0847215222745916</c:v>
                </c:pt>
                <c:pt idx="385">
                  <c:v>1.0850570802950743</c:v>
                </c:pt>
                <c:pt idx="386">
                  <c:v>1.1091976661835465</c:v>
                </c:pt>
                <c:pt idx="387">
                  <c:v>1.1093310557072167</c:v>
                </c:pt>
                <c:pt idx="388">
                  <c:v>1.1085186301396128</c:v>
                </c:pt>
                <c:pt idx="389">
                  <c:v>1.1065632230910605</c:v>
                </c:pt>
                <c:pt idx="390">
                  <c:v>1.1104444413876013</c:v>
                </c:pt>
                <c:pt idx="391">
                  <c:v>1.1204436535557272</c:v>
                </c:pt>
                <c:pt idx="392">
                  <c:v>1.0953576694182425</c:v>
                </c:pt>
                <c:pt idx="393">
                  <c:v>1.1003847870915624</c:v>
                </c:pt>
                <c:pt idx="394">
                  <c:v>1.0837281871655102</c:v>
                </c:pt>
                <c:pt idx="395">
                  <c:v>1.0918566112641617</c:v>
                </c:pt>
                <c:pt idx="396">
                  <c:v>1.10322681763026</c:v>
                </c:pt>
                <c:pt idx="397">
                  <c:v>1.1082826974196214</c:v>
                </c:pt>
                <c:pt idx="398">
                  <c:v>1.1188304740038408</c:v>
                </c:pt>
                <c:pt idx="399">
                  <c:v>1.1400335724757387</c:v>
                </c:pt>
                <c:pt idx="400">
                  <c:v>1.1297992612721441</c:v>
                </c:pt>
                <c:pt idx="401">
                  <c:v>1.1363736974200382</c:v>
                </c:pt>
                <c:pt idx="402">
                  <c:v>1.132667136031053</c:v>
                </c:pt>
                <c:pt idx="403">
                  <c:v>1.1395858838869208</c:v>
                </c:pt>
                <c:pt idx="404">
                  <c:v>1.1373261819874956</c:v>
                </c:pt>
                <c:pt idx="405">
                  <c:v>1.1432770221122315</c:v>
                </c:pt>
                <c:pt idx="406">
                  <c:v>1.156648488175644</c:v>
                </c:pt>
                <c:pt idx="407">
                  <c:v>1.1495534160431748</c:v>
                </c:pt>
                <c:pt idx="408">
                  <c:v>1.1530761499948519</c:v>
                </c:pt>
                <c:pt idx="409">
                  <c:v>1.1627668988894906</c:v>
                </c:pt>
                <c:pt idx="410">
                  <c:v>1.169447629814059</c:v>
                </c:pt>
                <c:pt idx="411">
                  <c:v>1.1711108304373217</c:v>
                </c:pt>
                <c:pt idx="412">
                  <c:v>1.1625368019611595</c:v>
                </c:pt>
                <c:pt idx="413">
                  <c:v>1.1529727731140076</c:v>
                </c:pt>
                <c:pt idx="414">
                  <c:v>1.1635259686476263</c:v>
                </c:pt>
                <c:pt idx="415">
                  <c:v>1.1595738871666357</c:v>
                </c:pt>
                <c:pt idx="416">
                  <c:v>1.1689353306747134</c:v>
                </c:pt>
                <c:pt idx="417">
                  <c:v>1.1614988647301008</c:v>
                </c:pt>
                <c:pt idx="418">
                  <c:v>1.1615730626526424</c:v>
                </c:pt>
                <c:pt idx="419">
                  <c:v>1.1698748931320653</c:v>
                </c:pt>
                <c:pt idx="420">
                  <c:v>1.1770804284638237</c:v>
                </c:pt>
                <c:pt idx="421">
                  <c:v>1.1873334975691843</c:v>
                </c:pt>
                <c:pt idx="422">
                  <c:v>1.1897178353047888</c:v>
                </c:pt>
                <c:pt idx="423">
                  <c:v>1.1857749243535505</c:v>
                </c:pt>
                <c:pt idx="424">
                  <c:v>1.1875685966046532</c:v>
                </c:pt>
                <c:pt idx="425">
                  <c:v>1.1876052787236622</c:v>
                </c:pt>
                <c:pt idx="426">
                  <c:v>1.2023106400237766</c:v>
                </c:pt>
                <c:pt idx="427">
                  <c:v>1.2021989262977029</c:v>
                </c:pt>
                <c:pt idx="428">
                  <c:v>1.1992647736192203</c:v>
                </c:pt>
                <c:pt idx="429">
                  <c:v>1.2045157355869494</c:v>
                </c:pt>
                <c:pt idx="430">
                  <c:v>1.2076583093961664</c:v>
                </c:pt>
                <c:pt idx="431">
                  <c:v>1.2048579630836158</c:v>
                </c:pt>
                <c:pt idx="432">
                  <c:v>1.2000609423386268</c:v>
                </c:pt>
                <c:pt idx="433">
                  <c:v>1.2029438234189487</c:v>
                </c:pt>
                <c:pt idx="434">
                  <c:v>1.2162490115627875</c:v>
                </c:pt>
                <c:pt idx="435">
                  <c:v>1.2197717455144645</c:v>
                </c:pt>
                <c:pt idx="436">
                  <c:v>1.2306192316846805</c:v>
                </c:pt>
                <c:pt idx="437">
                  <c:v>1.2289647847489087</c:v>
                </c:pt>
                <c:pt idx="438">
                  <c:v>1.2358810315512074</c:v>
                </c:pt>
                <c:pt idx="439">
                  <c:v>1.2326675945575407</c:v>
                </c:pt>
                <c:pt idx="440">
                  <c:v>1.2404141911446864</c:v>
                </c:pt>
                <c:pt idx="441">
                  <c:v>1.2521620565996758</c:v>
                </c:pt>
                <c:pt idx="442">
                  <c:v>1.2208709585579594</c:v>
                </c:pt>
                <c:pt idx="443">
                  <c:v>1.208060145336223</c:v>
                </c:pt>
                <c:pt idx="444">
                  <c:v>1.1865894341324617</c:v>
                </c:pt>
                <c:pt idx="445">
                  <c:v>1.2037445774032312</c:v>
                </c:pt>
                <c:pt idx="446">
                  <c:v>1.1922922531116233</c:v>
                </c:pt>
                <c:pt idx="447">
                  <c:v>1.1933510324557552</c:v>
                </c:pt>
                <c:pt idx="448">
                  <c:v>1.2076603936074739</c:v>
                </c:pt>
                <c:pt idx="449">
                  <c:v>1.2139326191158024</c:v>
                </c:pt>
                <c:pt idx="450">
                  <c:v>1.2126066438820688</c:v>
                </c:pt>
                <c:pt idx="451">
                  <c:v>1.2024802948241948</c:v>
                </c:pt>
                <c:pt idx="452">
                  <c:v>1.1958737618221675</c:v>
                </c:pt>
                <c:pt idx="453">
                  <c:v>1.1764422429615142</c:v>
                </c:pt>
                <c:pt idx="454">
                  <c:v>1.1815977480513666</c:v>
                </c:pt>
                <c:pt idx="455">
                  <c:v>1.1642466889177066</c:v>
                </c:pt>
                <c:pt idx="456">
                  <c:v>1.1592299923009235</c:v>
                </c:pt>
                <c:pt idx="457">
                  <c:v>1.1711962831009231</c:v>
                </c:pt>
                <c:pt idx="458">
                  <c:v>1.1901530186257627</c:v>
                </c:pt>
                <c:pt idx="459">
                  <c:v>1.1877228282413967</c:v>
                </c:pt>
                <c:pt idx="460">
                  <c:v>1.1929221017687035</c:v>
                </c:pt>
              </c:numCache>
            </c:numRef>
          </c:val>
          <c:smooth val="0"/>
          <c:extLst>
            <c:ext xmlns:c16="http://schemas.microsoft.com/office/drawing/2014/chart" uri="{C3380CC4-5D6E-409C-BE32-E72D297353CC}">
              <c16:uniqueId val="{00000001-4EF2-438D-BB7A-1B1D8BD7686E}"/>
            </c:ext>
          </c:extLst>
        </c:ser>
        <c:dLbls>
          <c:showLegendKey val="0"/>
          <c:showVal val="0"/>
          <c:showCatName val="0"/>
          <c:showSerName val="0"/>
          <c:showPercent val="0"/>
          <c:showBubbleSize val="0"/>
        </c:dLbls>
        <c:smooth val="0"/>
        <c:axId val="503687055"/>
        <c:axId val="503684759"/>
      </c:lineChart>
      <c:catAx>
        <c:axId val="503687055"/>
        <c:scaling>
          <c:orientation val="minMax"/>
          <c:max val="44104"/>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684759"/>
        <c:crosses val="autoZero"/>
        <c:auto val="1"/>
        <c:lblAlgn val="ctr"/>
        <c:lblOffset val="100"/>
        <c:tickLblSkip val="3"/>
        <c:noMultiLvlLbl val="1"/>
      </c:catAx>
      <c:valAx>
        <c:axId val="503684759"/>
        <c:scaling>
          <c:orientation val="minMax"/>
          <c:max val="1.4"/>
          <c:min val="0.70000000000000007"/>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6870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1"/>
              <a:t>Asset Allocation Changes Through</a:t>
            </a:r>
            <a:r>
              <a:rPr lang="en-CA" b="1" baseline="0"/>
              <a:t> Time (scaled to 100%)</a:t>
            </a:r>
            <a:endParaRPr lang="en-CA"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1416533855111801E-2"/>
          <c:y val="0.24941318760946724"/>
          <c:w val="0.93018993367312053"/>
          <c:h val="0.59467611249748131"/>
        </c:manualLayout>
      </c:layout>
      <c:areaChart>
        <c:grouping val="percentStacked"/>
        <c:varyColors val="0"/>
        <c:ser>
          <c:idx val="0"/>
          <c:order val="0"/>
          <c:tx>
            <c:strRef>
              <c:f>[5]Transitions!$B$1</c:f>
              <c:strCache>
                <c:ptCount val="1"/>
                <c:pt idx="0">
                  <c:v>US Stocks</c:v>
                </c:pt>
              </c:strCache>
            </c:strRef>
          </c:tx>
          <c:spPr>
            <a:solidFill>
              <a:schemeClr val="accent1"/>
            </a:solidFill>
            <a:ln>
              <a:noFill/>
            </a:ln>
            <a:effectLst/>
          </c:spPr>
          <c:cat>
            <c:numRef>
              <c:f>[5]Transitions!$A$2:$A$201</c:f>
              <c:numCache>
                <c:formatCode>General</c:formatCode>
                <c:ptCount val="200"/>
                <c:pt idx="0">
                  <c:v>43188</c:v>
                </c:pt>
                <c:pt idx="1">
                  <c:v>43201</c:v>
                </c:pt>
                <c:pt idx="2">
                  <c:v>43208</c:v>
                </c:pt>
                <c:pt idx="3">
                  <c:v>43215</c:v>
                </c:pt>
                <c:pt idx="4">
                  <c:v>43222</c:v>
                </c:pt>
                <c:pt idx="5">
                  <c:v>43229</c:v>
                </c:pt>
                <c:pt idx="6">
                  <c:v>43243</c:v>
                </c:pt>
                <c:pt idx="7">
                  <c:v>43249</c:v>
                </c:pt>
                <c:pt idx="8">
                  <c:v>43251</c:v>
                </c:pt>
                <c:pt idx="9">
                  <c:v>43255</c:v>
                </c:pt>
                <c:pt idx="10">
                  <c:v>43257</c:v>
                </c:pt>
                <c:pt idx="11">
                  <c:v>43258</c:v>
                </c:pt>
                <c:pt idx="12">
                  <c:v>43262</c:v>
                </c:pt>
                <c:pt idx="13">
                  <c:v>43263</c:v>
                </c:pt>
                <c:pt idx="14">
                  <c:v>43265</c:v>
                </c:pt>
                <c:pt idx="15">
                  <c:v>43269</c:v>
                </c:pt>
                <c:pt idx="16">
                  <c:v>43271</c:v>
                </c:pt>
                <c:pt idx="17">
                  <c:v>43273</c:v>
                </c:pt>
                <c:pt idx="18">
                  <c:v>43277</c:v>
                </c:pt>
                <c:pt idx="19">
                  <c:v>43280</c:v>
                </c:pt>
                <c:pt idx="20">
                  <c:v>43286</c:v>
                </c:pt>
                <c:pt idx="21">
                  <c:v>43292</c:v>
                </c:pt>
                <c:pt idx="22">
                  <c:v>43297</c:v>
                </c:pt>
                <c:pt idx="23">
                  <c:v>43299</c:v>
                </c:pt>
                <c:pt idx="24">
                  <c:v>43304</c:v>
                </c:pt>
                <c:pt idx="25">
                  <c:v>43307</c:v>
                </c:pt>
                <c:pt idx="26">
                  <c:v>43312</c:v>
                </c:pt>
                <c:pt idx="27">
                  <c:v>43319</c:v>
                </c:pt>
                <c:pt idx="28">
                  <c:v>43326</c:v>
                </c:pt>
                <c:pt idx="29">
                  <c:v>43332</c:v>
                </c:pt>
                <c:pt idx="30">
                  <c:v>43340</c:v>
                </c:pt>
                <c:pt idx="31">
                  <c:v>43343</c:v>
                </c:pt>
                <c:pt idx="32">
                  <c:v>43354</c:v>
                </c:pt>
                <c:pt idx="33">
                  <c:v>43363</c:v>
                </c:pt>
                <c:pt idx="34">
                  <c:v>43368</c:v>
                </c:pt>
                <c:pt idx="35">
                  <c:v>43370</c:v>
                </c:pt>
                <c:pt idx="36">
                  <c:v>43375</c:v>
                </c:pt>
                <c:pt idx="37">
                  <c:v>43383</c:v>
                </c:pt>
                <c:pt idx="38">
                  <c:v>43384</c:v>
                </c:pt>
                <c:pt idx="39">
                  <c:v>43385</c:v>
                </c:pt>
                <c:pt idx="40">
                  <c:v>43389</c:v>
                </c:pt>
                <c:pt idx="41">
                  <c:v>43391</c:v>
                </c:pt>
                <c:pt idx="42">
                  <c:v>43395</c:v>
                </c:pt>
                <c:pt idx="43">
                  <c:v>43397</c:v>
                </c:pt>
                <c:pt idx="44">
                  <c:v>43398</c:v>
                </c:pt>
                <c:pt idx="45">
                  <c:v>43402</c:v>
                </c:pt>
                <c:pt idx="46">
                  <c:v>43403</c:v>
                </c:pt>
                <c:pt idx="47">
                  <c:v>43404</c:v>
                </c:pt>
                <c:pt idx="48">
                  <c:v>43406</c:v>
                </c:pt>
                <c:pt idx="49">
                  <c:v>43412</c:v>
                </c:pt>
                <c:pt idx="50">
                  <c:v>43417</c:v>
                </c:pt>
                <c:pt idx="51">
                  <c:v>43419</c:v>
                </c:pt>
                <c:pt idx="52">
                  <c:v>43420</c:v>
                </c:pt>
                <c:pt idx="53">
                  <c:v>43424</c:v>
                </c:pt>
                <c:pt idx="54">
                  <c:v>43430</c:v>
                </c:pt>
                <c:pt idx="55">
                  <c:v>43438</c:v>
                </c:pt>
                <c:pt idx="56">
                  <c:v>43440</c:v>
                </c:pt>
                <c:pt idx="57">
                  <c:v>43444</c:v>
                </c:pt>
                <c:pt idx="58">
                  <c:v>43445</c:v>
                </c:pt>
                <c:pt idx="59">
                  <c:v>43446</c:v>
                </c:pt>
                <c:pt idx="60">
                  <c:v>43447</c:v>
                </c:pt>
                <c:pt idx="61">
                  <c:v>43451</c:v>
                </c:pt>
                <c:pt idx="62">
                  <c:v>43452</c:v>
                </c:pt>
                <c:pt idx="63">
                  <c:v>43453</c:v>
                </c:pt>
                <c:pt idx="64">
                  <c:v>43455</c:v>
                </c:pt>
                <c:pt idx="65">
                  <c:v>43467</c:v>
                </c:pt>
                <c:pt idx="66">
                  <c:v>43488</c:v>
                </c:pt>
                <c:pt idx="67">
                  <c:v>43496</c:v>
                </c:pt>
                <c:pt idx="68">
                  <c:v>43507</c:v>
                </c:pt>
                <c:pt idx="69">
                  <c:v>43515</c:v>
                </c:pt>
                <c:pt idx="70">
                  <c:v>43524</c:v>
                </c:pt>
                <c:pt idx="71">
                  <c:v>43528</c:v>
                </c:pt>
                <c:pt idx="72">
                  <c:v>43530</c:v>
                </c:pt>
                <c:pt idx="73">
                  <c:v>43538</c:v>
                </c:pt>
                <c:pt idx="74">
                  <c:v>43542</c:v>
                </c:pt>
                <c:pt idx="75">
                  <c:v>43553</c:v>
                </c:pt>
                <c:pt idx="76">
                  <c:v>43558</c:v>
                </c:pt>
                <c:pt idx="77">
                  <c:v>43559</c:v>
                </c:pt>
                <c:pt idx="78">
                  <c:v>43563</c:v>
                </c:pt>
                <c:pt idx="79">
                  <c:v>43567</c:v>
                </c:pt>
                <c:pt idx="80">
                  <c:v>43570</c:v>
                </c:pt>
                <c:pt idx="81">
                  <c:v>43573</c:v>
                </c:pt>
                <c:pt idx="82">
                  <c:v>43578</c:v>
                </c:pt>
                <c:pt idx="83">
                  <c:v>43579</c:v>
                </c:pt>
                <c:pt idx="84">
                  <c:v>43584</c:v>
                </c:pt>
                <c:pt idx="85">
                  <c:v>43586</c:v>
                </c:pt>
                <c:pt idx="86">
                  <c:v>43593</c:v>
                </c:pt>
                <c:pt idx="87">
                  <c:v>43598</c:v>
                </c:pt>
                <c:pt idx="88">
                  <c:v>43599</c:v>
                </c:pt>
                <c:pt idx="89">
                  <c:v>43601</c:v>
                </c:pt>
                <c:pt idx="90">
                  <c:v>43606</c:v>
                </c:pt>
                <c:pt idx="91">
                  <c:v>43609</c:v>
                </c:pt>
                <c:pt idx="92">
                  <c:v>43615</c:v>
                </c:pt>
                <c:pt idx="93">
                  <c:v>43641</c:v>
                </c:pt>
                <c:pt idx="94">
                  <c:v>43644</c:v>
                </c:pt>
                <c:pt idx="95">
                  <c:v>43657</c:v>
                </c:pt>
                <c:pt idx="96">
                  <c:v>43661</c:v>
                </c:pt>
                <c:pt idx="97">
                  <c:v>43665</c:v>
                </c:pt>
                <c:pt idx="98">
                  <c:v>43678</c:v>
                </c:pt>
                <c:pt idx="99">
                  <c:v>43686</c:v>
                </c:pt>
                <c:pt idx="100">
                  <c:v>43692</c:v>
                </c:pt>
                <c:pt idx="101">
                  <c:v>43698</c:v>
                </c:pt>
                <c:pt idx="102">
                  <c:v>43706</c:v>
                </c:pt>
                <c:pt idx="103">
                  <c:v>43714</c:v>
                </c:pt>
                <c:pt idx="104">
                  <c:v>43721</c:v>
                </c:pt>
                <c:pt idx="105">
                  <c:v>43731</c:v>
                </c:pt>
                <c:pt idx="106">
                  <c:v>43745</c:v>
                </c:pt>
                <c:pt idx="107">
                  <c:v>43759</c:v>
                </c:pt>
                <c:pt idx="108">
                  <c:v>43767</c:v>
                </c:pt>
                <c:pt idx="109">
                  <c:v>43782</c:v>
                </c:pt>
                <c:pt idx="110">
                  <c:v>43798</c:v>
                </c:pt>
                <c:pt idx="111">
                  <c:v>43809</c:v>
                </c:pt>
                <c:pt idx="112">
                  <c:v>43822</c:v>
                </c:pt>
                <c:pt idx="113">
                  <c:v>43829</c:v>
                </c:pt>
                <c:pt idx="114">
                  <c:v>43840</c:v>
                </c:pt>
                <c:pt idx="115">
                  <c:v>43867</c:v>
                </c:pt>
                <c:pt idx="116">
                  <c:v>43880</c:v>
                </c:pt>
                <c:pt idx="117">
                  <c:v>43887</c:v>
                </c:pt>
                <c:pt idx="118">
                  <c:v>43888</c:v>
                </c:pt>
                <c:pt idx="119">
                  <c:v>43889</c:v>
                </c:pt>
                <c:pt idx="120">
                  <c:v>43896</c:v>
                </c:pt>
                <c:pt idx="121">
                  <c:v>43900</c:v>
                </c:pt>
                <c:pt idx="122">
                  <c:v>43901</c:v>
                </c:pt>
                <c:pt idx="123">
                  <c:v>43902</c:v>
                </c:pt>
                <c:pt idx="124">
                  <c:v>43903</c:v>
                </c:pt>
                <c:pt idx="125">
                  <c:v>43906</c:v>
                </c:pt>
                <c:pt idx="126">
                  <c:v>43907</c:v>
                </c:pt>
                <c:pt idx="127">
                  <c:v>43908</c:v>
                </c:pt>
                <c:pt idx="128">
                  <c:v>43909</c:v>
                </c:pt>
                <c:pt idx="129">
                  <c:v>43910</c:v>
                </c:pt>
                <c:pt idx="130">
                  <c:v>43913</c:v>
                </c:pt>
                <c:pt idx="131">
                  <c:v>43914</c:v>
                </c:pt>
                <c:pt idx="132">
                  <c:v>43915</c:v>
                </c:pt>
                <c:pt idx="133">
                  <c:v>43916</c:v>
                </c:pt>
                <c:pt idx="134">
                  <c:v>43917</c:v>
                </c:pt>
                <c:pt idx="135">
                  <c:v>43920</c:v>
                </c:pt>
                <c:pt idx="136">
                  <c:v>43921</c:v>
                </c:pt>
                <c:pt idx="137">
                  <c:v>43922</c:v>
                </c:pt>
                <c:pt idx="138">
                  <c:v>43923</c:v>
                </c:pt>
                <c:pt idx="139">
                  <c:v>43924</c:v>
                </c:pt>
                <c:pt idx="140">
                  <c:v>43927</c:v>
                </c:pt>
                <c:pt idx="141">
                  <c:v>43928</c:v>
                </c:pt>
                <c:pt idx="142">
                  <c:v>43929</c:v>
                </c:pt>
                <c:pt idx="143">
                  <c:v>43930</c:v>
                </c:pt>
                <c:pt idx="144">
                  <c:v>43934</c:v>
                </c:pt>
                <c:pt idx="145">
                  <c:v>43935</c:v>
                </c:pt>
                <c:pt idx="146">
                  <c:v>43936</c:v>
                </c:pt>
                <c:pt idx="147">
                  <c:v>43937</c:v>
                </c:pt>
                <c:pt idx="148">
                  <c:v>43938</c:v>
                </c:pt>
                <c:pt idx="149">
                  <c:v>43941</c:v>
                </c:pt>
                <c:pt idx="150">
                  <c:v>43942</c:v>
                </c:pt>
                <c:pt idx="151">
                  <c:v>43943</c:v>
                </c:pt>
                <c:pt idx="152">
                  <c:v>43944</c:v>
                </c:pt>
                <c:pt idx="153">
                  <c:v>43945</c:v>
                </c:pt>
                <c:pt idx="154">
                  <c:v>43948</c:v>
                </c:pt>
                <c:pt idx="155">
                  <c:v>43949</c:v>
                </c:pt>
                <c:pt idx="156">
                  <c:v>43950</c:v>
                </c:pt>
                <c:pt idx="157">
                  <c:v>43951</c:v>
                </c:pt>
                <c:pt idx="158">
                  <c:v>43952</c:v>
                </c:pt>
                <c:pt idx="159">
                  <c:v>43955</c:v>
                </c:pt>
                <c:pt idx="160">
                  <c:v>43956</c:v>
                </c:pt>
                <c:pt idx="161">
                  <c:v>43957</c:v>
                </c:pt>
                <c:pt idx="162">
                  <c:v>43958</c:v>
                </c:pt>
                <c:pt idx="163">
                  <c:v>43959</c:v>
                </c:pt>
                <c:pt idx="164">
                  <c:v>43962</c:v>
                </c:pt>
                <c:pt idx="165">
                  <c:v>43963</c:v>
                </c:pt>
                <c:pt idx="166">
                  <c:v>43964</c:v>
                </c:pt>
                <c:pt idx="167">
                  <c:v>43965</c:v>
                </c:pt>
                <c:pt idx="168">
                  <c:v>43966</c:v>
                </c:pt>
                <c:pt idx="169">
                  <c:v>43969</c:v>
                </c:pt>
                <c:pt idx="170">
                  <c:v>43970</c:v>
                </c:pt>
                <c:pt idx="171">
                  <c:v>43971</c:v>
                </c:pt>
                <c:pt idx="172">
                  <c:v>43972</c:v>
                </c:pt>
                <c:pt idx="173">
                  <c:v>43973</c:v>
                </c:pt>
                <c:pt idx="174">
                  <c:v>43977</c:v>
                </c:pt>
                <c:pt idx="175">
                  <c:v>43978</c:v>
                </c:pt>
                <c:pt idx="176">
                  <c:v>43979</c:v>
                </c:pt>
                <c:pt idx="177">
                  <c:v>43980</c:v>
                </c:pt>
                <c:pt idx="178">
                  <c:v>43983</c:v>
                </c:pt>
                <c:pt idx="179">
                  <c:v>43984</c:v>
                </c:pt>
                <c:pt idx="180">
                  <c:v>43985</c:v>
                </c:pt>
                <c:pt idx="181">
                  <c:v>43986</c:v>
                </c:pt>
                <c:pt idx="182">
                  <c:v>43987</c:v>
                </c:pt>
                <c:pt idx="183">
                  <c:v>43990</c:v>
                </c:pt>
                <c:pt idx="184">
                  <c:v>43991</c:v>
                </c:pt>
                <c:pt idx="185">
                  <c:v>43992</c:v>
                </c:pt>
                <c:pt idx="186">
                  <c:v>43993</c:v>
                </c:pt>
                <c:pt idx="187">
                  <c:v>43994</c:v>
                </c:pt>
                <c:pt idx="188">
                  <c:v>43997</c:v>
                </c:pt>
                <c:pt idx="189">
                  <c:v>43998</c:v>
                </c:pt>
                <c:pt idx="190">
                  <c:v>43999</c:v>
                </c:pt>
                <c:pt idx="191">
                  <c:v>44000</c:v>
                </c:pt>
                <c:pt idx="192">
                  <c:v>44001</c:v>
                </c:pt>
                <c:pt idx="193">
                  <c:v>44004</c:v>
                </c:pt>
                <c:pt idx="194">
                  <c:v>44005</c:v>
                </c:pt>
                <c:pt idx="195">
                  <c:v>44006</c:v>
                </c:pt>
                <c:pt idx="196">
                  <c:v>44007</c:v>
                </c:pt>
                <c:pt idx="197">
                  <c:v>44008</c:v>
                </c:pt>
                <c:pt idx="198">
                  <c:v>44011</c:v>
                </c:pt>
                <c:pt idx="199">
                  <c:v>44012</c:v>
                </c:pt>
              </c:numCache>
            </c:numRef>
          </c:cat>
          <c:val>
            <c:numRef>
              <c:f>[5]Transitions!$B$2:$B$201</c:f>
              <c:numCache>
                <c:formatCode>General</c:formatCode>
                <c:ptCount val="200"/>
                <c:pt idx="0">
                  <c:v>7.0001305999999999E-2</c:v>
                </c:pt>
                <c:pt idx="1">
                  <c:v>1.7342619E-2</c:v>
                </c:pt>
                <c:pt idx="2">
                  <c:v>0</c:v>
                </c:pt>
                <c:pt idx="3">
                  <c:v>0</c:v>
                </c:pt>
                <c:pt idx="4">
                  <c:v>0</c:v>
                </c:pt>
                <c:pt idx="5">
                  <c:v>0</c:v>
                </c:pt>
                <c:pt idx="6">
                  <c:v>0</c:v>
                </c:pt>
                <c:pt idx="7">
                  <c:v>7.5607993999999998E-2</c:v>
                </c:pt>
                <c:pt idx="8">
                  <c:v>0.122043519</c:v>
                </c:pt>
                <c:pt idx="9">
                  <c:v>0.17241379300000001</c:v>
                </c:pt>
                <c:pt idx="10">
                  <c:v>0.190661213</c:v>
                </c:pt>
                <c:pt idx="11">
                  <c:v>0.212610664</c:v>
                </c:pt>
                <c:pt idx="12">
                  <c:v>0.23248265800000001</c:v>
                </c:pt>
                <c:pt idx="13">
                  <c:v>0.22296793400000001</c:v>
                </c:pt>
                <c:pt idx="14">
                  <c:v>0.2752443</c:v>
                </c:pt>
                <c:pt idx="15">
                  <c:v>0.31038545699999998</c:v>
                </c:pt>
                <c:pt idx="16">
                  <c:v>0.38241808199999999</c:v>
                </c:pt>
                <c:pt idx="17">
                  <c:v>0.407613369</c:v>
                </c:pt>
                <c:pt idx="18">
                  <c:v>0.41600719400000002</c:v>
                </c:pt>
                <c:pt idx="19">
                  <c:v>0.40809551500000002</c:v>
                </c:pt>
                <c:pt idx="20">
                  <c:v>0.41355760000000003</c:v>
                </c:pt>
                <c:pt idx="21">
                  <c:v>0.432049503</c:v>
                </c:pt>
                <c:pt idx="22">
                  <c:v>0.42660914999999999</c:v>
                </c:pt>
                <c:pt idx="23">
                  <c:v>0.44358456699999999</c:v>
                </c:pt>
                <c:pt idx="24">
                  <c:v>0.47017639100000003</c:v>
                </c:pt>
                <c:pt idx="25">
                  <c:v>0.50590829400000004</c:v>
                </c:pt>
                <c:pt idx="26">
                  <c:v>0.52237203200000004</c:v>
                </c:pt>
                <c:pt idx="27">
                  <c:v>0.49909831500000001</c:v>
                </c:pt>
                <c:pt idx="28">
                  <c:v>0.51651097800000001</c:v>
                </c:pt>
                <c:pt idx="29">
                  <c:v>0.49751418400000003</c:v>
                </c:pt>
                <c:pt idx="30">
                  <c:v>0.50817595599999998</c:v>
                </c:pt>
                <c:pt idx="31">
                  <c:v>0.50026194800000001</c:v>
                </c:pt>
                <c:pt idx="32">
                  <c:v>0.52848373599999998</c:v>
                </c:pt>
                <c:pt idx="33">
                  <c:v>0.60465987899999996</c:v>
                </c:pt>
                <c:pt idx="34">
                  <c:v>0.62816486100000002</c:v>
                </c:pt>
                <c:pt idx="35">
                  <c:v>0.65018303300000002</c:v>
                </c:pt>
                <c:pt idx="36">
                  <c:v>0.66861181400000003</c:v>
                </c:pt>
                <c:pt idx="37">
                  <c:v>0.71472309199999995</c:v>
                </c:pt>
                <c:pt idx="38">
                  <c:v>0.57310513399999996</c:v>
                </c:pt>
                <c:pt idx="39">
                  <c:v>0.49799710200000002</c:v>
                </c:pt>
                <c:pt idx="40">
                  <c:v>0.39822180600000001</c:v>
                </c:pt>
                <c:pt idx="41">
                  <c:v>0.33439162500000003</c:v>
                </c:pt>
                <c:pt idx="42">
                  <c:v>0.27264537300000002</c:v>
                </c:pt>
                <c:pt idx="43">
                  <c:v>0.218950749</c:v>
                </c:pt>
                <c:pt idx="44">
                  <c:v>0.17610809999999999</c:v>
                </c:pt>
                <c:pt idx="45">
                  <c:v>0.136627515</c:v>
                </c:pt>
                <c:pt idx="46">
                  <c:v>0.110216957</c:v>
                </c:pt>
                <c:pt idx="47">
                  <c:v>9.181773E-2</c:v>
                </c:pt>
                <c:pt idx="48">
                  <c:v>9.3673163000000004E-2</c:v>
                </c:pt>
                <c:pt idx="49">
                  <c:v>0.10661335</c:v>
                </c:pt>
                <c:pt idx="50">
                  <c:v>0.103705377</c:v>
                </c:pt>
                <c:pt idx="51">
                  <c:v>9.2341147999999998E-2</c:v>
                </c:pt>
                <c:pt idx="52">
                  <c:v>9.2832923999999997E-2</c:v>
                </c:pt>
                <c:pt idx="53">
                  <c:v>9.1346739999999996E-2</c:v>
                </c:pt>
                <c:pt idx="54">
                  <c:v>6.2858223000000005E-2</c:v>
                </c:pt>
                <c:pt idx="55">
                  <c:v>4.2847318000000002E-2</c:v>
                </c:pt>
                <c:pt idx="56">
                  <c:v>3.3431953E-2</c:v>
                </c:pt>
                <c:pt idx="57">
                  <c:v>2.4466715E-2</c:v>
                </c:pt>
                <c:pt idx="58">
                  <c:v>2.2032808000000001E-2</c:v>
                </c:pt>
                <c:pt idx="59">
                  <c:v>1.9445312999999999E-2</c:v>
                </c:pt>
                <c:pt idx="60">
                  <c:v>1.6793893000000001E-2</c:v>
                </c:pt>
                <c:pt idx="61">
                  <c:v>1.2984468000000001E-2</c:v>
                </c:pt>
                <c:pt idx="62">
                  <c:v>1.2461516000000001E-2</c:v>
                </c:pt>
                <c:pt idx="63">
                  <c:v>1.1390858E-2</c:v>
                </c:pt>
                <c:pt idx="64">
                  <c:v>1.0621376E-2</c:v>
                </c:pt>
                <c:pt idx="65">
                  <c:v>0</c:v>
                </c:pt>
                <c:pt idx="66">
                  <c:v>0</c:v>
                </c:pt>
                <c:pt idx="67">
                  <c:v>1.0837652999999999E-2</c:v>
                </c:pt>
                <c:pt idx="68">
                  <c:v>1.1644534999999999E-2</c:v>
                </c:pt>
                <c:pt idx="69">
                  <c:v>2.0696396999999998E-2</c:v>
                </c:pt>
                <c:pt idx="70">
                  <c:v>2.6176954999999998E-2</c:v>
                </c:pt>
                <c:pt idx="71">
                  <c:v>3.6872859000000001E-2</c:v>
                </c:pt>
                <c:pt idx="72">
                  <c:v>3.9554299000000001E-2</c:v>
                </c:pt>
                <c:pt idx="73">
                  <c:v>3.8841166000000003E-2</c:v>
                </c:pt>
                <c:pt idx="74">
                  <c:v>4.0271843000000002E-2</c:v>
                </c:pt>
                <c:pt idx="75">
                  <c:v>3.9747873000000003E-2</c:v>
                </c:pt>
                <c:pt idx="76">
                  <c:v>4.6500754999999998E-2</c:v>
                </c:pt>
                <c:pt idx="77">
                  <c:v>5.2627656000000002E-2</c:v>
                </c:pt>
                <c:pt idx="78">
                  <c:v>6.1728394999999998E-2</c:v>
                </c:pt>
                <c:pt idx="79">
                  <c:v>7.1478572000000004E-2</c:v>
                </c:pt>
                <c:pt idx="80">
                  <c:v>7.3680590000000004E-2</c:v>
                </c:pt>
                <c:pt idx="81">
                  <c:v>9.6116093999999999E-2</c:v>
                </c:pt>
                <c:pt idx="82">
                  <c:v>0.10926464499999999</c:v>
                </c:pt>
                <c:pt idx="83">
                  <c:v>0.149449889</c:v>
                </c:pt>
                <c:pt idx="84">
                  <c:v>0.178613139</c:v>
                </c:pt>
                <c:pt idx="85">
                  <c:v>0.19368665800000001</c:v>
                </c:pt>
                <c:pt idx="86">
                  <c:v>0.16871186399999999</c:v>
                </c:pt>
                <c:pt idx="87">
                  <c:v>0.15361517699999999</c:v>
                </c:pt>
                <c:pt idx="88">
                  <c:v>0.11604609</c:v>
                </c:pt>
                <c:pt idx="89">
                  <c:v>9.9597105000000005E-2</c:v>
                </c:pt>
                <c:pt idx="90">
                  <c:v>7.6092458000000002E-2</c:v>
                </c:pt>
                <c:pt idx="91">
                  <c:v>5.3468548999999997E-2</c:v>
                </c:pt>
                <c:pt idx="92">
                  <c:v>3.0962877999999999E-2</c:v>
                </c:pt>
                <c:pt idx="93">
                  <c:v>5.5227287999999999E-2</c:v>
                </c:pt>
                <c:pt idx="94">
                  <c:v>5.7684341E-2</c:v>
                </c:pt>
                <c:pt idx="95">
                  <c:v>0.112770997</c:v>
                </c:pt>
                <c:pt idx="96">
                  <c:v>0.14299569000000001</c:v>
                </c:pt>
                <c:pt idx="97">
                  <c:v>9.6534294533175864E-3</c:v>
                </c:pt>
                <c:pt idx="98">
                  <c:v>1.7269671015768834E-2</c:v>
                </c:pt>
                <c:pt idx="99">
                  <c:v>1.7380494971183189E-2</c:v>
                </c:pt>
                <c:pt idx="100">
                  <c:v>1.7147596165573091E-2</c:v>
                </c:pt>
                <c:pt idx="101">
                  <c:v>2.0057168936609741E-2</c:v>
                </c:pt>
                <c:pt idx="102">
                  <c:v>1.172420434301122E-2</c:v>
                </c:pt>
                <c:pt idx="103">
                  <c:v>1.1222940101418312E-2</c:v>
                </c:pt>
                <c:pt idx="104">
                  <c:v>1.6656318332748429E-2</c:v>
                </c:pt>
                <c:pt idx="105">
                  <c:v>1.6860698514652748E-2</c:v>
                </c:pt>
                <c:pt idx="106">
                  <c:v>2.980562575281643E-2</c:v>
                </c:pt>
                <c:pt idx="107">
                  <c:v>2.7940374908168822E-2</c:v>
                </c:pt>
                <c:pt idx="108">
                  <c:v>2.8417557154412708E-2</c:v>
                </c:pt>
                <c:pt idx="109">
                  <c:v>3.0259999999999992E-2</c:v>
                </c:pt>
                <c:pt idx="110">
                  <c:v>2.2805516308133166E-2</c:v>
                </c:pt>
                <c:pt idx="111">
                  <c:v>3.3475228331035028E-2</c:v>
                </c:pt>
                <c:pt idx="112">
                  <c:v>2.5000500010000204E-2</c:v>
                </c:pt>
                <c:pt idx="113">
                  <c:v>2.6358418494890307E-2</c:v>
                </c:pt>
                <c:pt idx="114">
                  <c:v>3.6004325608023573E-2</c:v>
                </c:pt>
                <c:pt idx="115">
                  <c:v>3.9239234332491851E-2</c:v>
                </c:pt>
                <c:pt idx="116">
                  <c:v>5.4552527402118946E-2</c:v>
                </c:pt>
                <c:pt idx="117">
                  <c:v>5.2781289506953218E-2</c:v>
                </c:pt>
                <c:pt idx="118">
                  <c:v>5.0744761423882852E-2</c:v>
                </c:pt>
                <c:pt idx="119">
                  <c:v>4.9103460252680933E-2</c:v>
                </c:pt>
                <c:pt idx="120">
                  <c:v>4.4912728820774801E-2</c:v>
                </c:pt>
                <c:pt idx="121">
                  <c:v>4.3547249647390679E-2</c:v>
                </c:pt>
                <c:pt idx="122">
                  <c:v>4.5746830791842732E-2</c:v>
                </c:pt>
                <c:pt idx="123">
                  <c:v>5.2386925403969602E-2</c:v>
                </c:pt>
                <c:pt idx="124">
                  <c:v>4.9740561817856507E-2</c:v>
                </c:pt>
                <c:pt idx="125">
                  <c:v>5.1761517615176153E-2</c:v>
                </c:pt>
                <c:pt idx="126">
                  <c:v>5.0589390962671898E-2</c:v>
                </c:pt>
                <c:pt idx="127">
                  <c:v>5.2310599553341344E-2</c:v>
                </c:pt>
                <c:pt idx="128">
                  <c:v>5.0104582620270011E-2</c:v>
                </c:pt>
                <c:pt idx="129">
                  <c:v>4.9333333333333333E-2</c:v>
                </c:pt>
                <c:pt idx="130">
                  <c:v>4.512697323266987E-2</c:v>
                </c:pt>
                <c:pt idx="131">
                  <c:v>4.2884677160295537E-2</c:v>
                </c:pt>
                <c:pt idx="132">
                  <c:v>4.4600329089806878E-2</c:v>
                </c:pt>
                <c:pt idx="133">
                  <c:v>4.4952413324269205E-2</c:v>
                </c:pt>
                <c:pt idx="134">
                  <c:v>4.9007495263981557E-2</c:v>
                </c:pt>
                <c:pt idx="135">
                  <c:v>3.0796379575340121E-2</c:v>
                </c:pt>
                <c:pt idx="136">
                  <c:v>3.3280968173619599E-2</c:v>
                </c:pt>
                <c:pt idx="137">
                  <c:v>3.2147154890837207E-2</c:v>
                </c:pt>
                <c:pt idx="138">
                  <c:v>3.1520053179703078E-2</c:v>
                </c:pt>
                <c:pt idx="139">
                  <c:v>3.0215434960458143E-2</c:v>
                </c:pt>
                <c:pt idx="140">
                  <c:v>3.0718885252823819E-2</c:v>
                </c:pt>
                <c:pt idx="141">
                  <c:v>3.3659924146649811E-2</c:v>
                </c:pt>
                <c:pt idx="142">
                  <c:v>3.4544082776460441E-2</c:v>
                </c:pt>
                <c:pt idx="143">
                  <c:v>3.5350830208891272E-2</c:v>
                </c:pt>
                <c:pt idx="144">
                  <c:v>3.4843962008141105E-2</c:v>
                </c:pt>
                <c:pt idx="145">
                  <c:v>3.5333226100477191E-2</c:v>
                </c:pt>
                <c:pt idx="146">
                  <c:v>3.3965453488986323E-2</c:v>
                </c:pt>
                <c:pt idx="147">
                  <c:v>3.3338650502472485E-2</c:v>
                </c:pt>
                <c:pt idx="148">
                  <c:v>3.1385336526213892E-2</c:v>
                </c:pt>
                <c:pt idx="149">
                  <c:v>3.1297324583543666E-2</c:v>
                </c:pt>
                <c:pt idx="150">
                  <c:v>2.9824646621654436E-2</c:v>
                </c:pt>
                <c:pt idx="151">
                  <c:v>2.7420203857012972E-2</c:v>
                </c:pt>
                <c:pt idx="152">
                  <c:v>2.73536299765808E-2</c:v>
                </c:pt>
                <c:pt idx="153">
                  <c:v>2.670960409168403E-2</c:v>
                </c:pt>
                <c:pt idx="154">
                  <c:v>2.6626380889434427E-2</c:v>
                </c:pt>
                <c:pt idx="155">
                  <c:v>2.7655024946543118E-2</c:v>
                </c:pt>
                <c:pt idx="156">
                  <c:v>2.9709527864509415E-2</c:v>
                </c:pt>
                <c:pt idx="157">
                  <c:v>3.0499375202480673E-2</c:v>
                </c:pt>
                <c:pt idx="158">
                  <c:v>3.0773323873714085E-2</c:v>
                </c:pt>
                <c:pt idx="159">
                  <c:v>3.2372836686286564E-2</c:v>
                </c:pt>
                <c:pt idx="160">
                  <c:v>3.2403541005511946E-2</c:v>
                </c:pt>
                <c:pt idx="161">
                  <c:v>3.2220198340416915E-2</c:v>
                </c:pt>
                <c:pt idx="162">
                  <c:v>3.2665881429132314E-2</c:v>
                </c:pt>
                <c:pt idx="163">
                  <c:v>3.316467704956913E-2</c:v>
                </c:pt>
                <c:pt idx="164">
                  <c:v>3.5065797180678669E-2</c:v>
                </c:pt>
                <c:pt idx="165">
                  <c:v>3.456988629838062E-2</c:v>
                </c:pt>
                <c:pt idx="166">
                  <c:v>3.5901075911536157E-2</c:v>
                </c:pt>
                <c:pt idx="167">
                  <c:v>3.4089257159470851E-2</c:v>
                </c:pt>
                <c:pt idx="168">
                  <c:v>3.3340144394496667E-2</c:v>
                </c:pt>
                <c:pt idx="169">
                  <c:v>3.3904472082561518E-2</c:v>
                </c:pt>
                <c:pt idx="170">
                  <c:v>3.4698669449517348E-2</c:v>
                </c:pt>
                <c:pt idx="171">
                  <c:v>3.5147212626374671E-2</c:v>
                </c:pt>
                <c:pt idx="172">
                  <c:v>3.5281856359010509E-2</c:v>
                </c:pt>
                <c:pt idx="173">
                  <c:v>3.7071050295405153E-2</c:v>
                </c:pt>
                <c:pt idx="174">
                  <c:v>3.9418710263396911E-2</c:v>
                </c:pt>
                <c:pt idx="175">
                  <c:v>4.3315770126210025E-2</c:v>
                </c:pt>
                <c:pt idx="176">
                  <c:v>4.5487170285304149E-2</c:v>
                </c:pt>
                <c:pt idx="177">
                  <c:v>4.6663555762949137E-2</c:v>
                </c:pt>
                <c:pt idx="178">
                  <c:v>4.7820505339324269E-2</c:v>
                </c:pt>
                <c:pt idx="179">
                  <c:v>5.0442327322218442E-2</c:v>
                </c:pt>
                <c:pt idx="180">
                  <c:v>5.6938624599457727E-2</c:v>
                </c:pt>
                <c:pt idx="181">
                  <c:v>6.2666704907218859E-2</c:v>
                </c:pt>
                <c:pt idx="182">
                  <c:v>6.6080423461111593E-2</c:v>
                </c:pt>
                <c:pt idx="183">
                  <c:v>6.7564061914507229E-2</c:v>
                </c:pt>
                <c:pt idx="184">
                  <c:v>6.9215142064150609E-2</c:v>
                </c:pt>
                <c:pt idx="185">
                  <c:v>7.0933649672427268E-2</c:v>
                </c:pt>
                <c:pt idx="186">
                  <c:v>7.2701624935572251E-2</c:v>
                </c:pt>
                <c:pt idx="187">
                  <c:v>7.4711800768531289E-2</c:v>
                </c:pt>
                <c:pt idx="188">
                  <c:v>7.5950473415877628E-2</c:v>
                </c:pt>
                <c:pt idx="189">
                  <c:v>7.6940490676023654E-2</c:v>
                </c:pt>
                <c:pt idx="190">
                  <c:v>7.3111007462686561E-2</c:v>
                </c:pt>
                <c:pt idx="191">
                  <c:v>7.4068828777793527E-2</c:v>
                </c:pt>
                <c:pt idx="192">
                  <c:v>7.4784168628770048E-2</c:v>
                </c:pt>
                <c:pt idx="193">
                  <c:v>7.3991963419703474E-2</c:v>
                </c:pt>
                <c:pt idx="194">
                  <c:v>7.1358198451794502E-2</c:v>
                </c:pt>
                <c:pt idx="195">
                  <c:v>6.8233295583238956E-2</c:v>
                </c:pt>
                <c:pt idx="196">
                  <c:v>6.6265060240963861E-2</c:v>
                </c:pt>
                <c:pt idx="197">
                  <c:v>6.4475524475524473E-2</c:v>
                </c:pt>
                <c:pt idx="198">
                  <c:v>6.3033305807872281E-2</c:v>
                </c:pt>
                <c:pt idx="199">
                  <c:v>6.3007291236758842E-2</c:v>
                </c:pt>
              </c:numCache>
            </c:numRef>
          </c:val>
          <c:extLst>
            <c:ext xmlns:c16="http://schemas.microsoft.com/office/drawing/2014/chart" uri="{C3380CC4-5D6E-409C-BE32-E72D297353CC}">
              <c16:uniqueId val="{00000000-9304-458E-84B2-68E5046DE739}"/>
            </c:ext>
          </c:extLst>
        </c:ser>
        <c:ser>
          <c:idx val="1"/>
          <c:order val="1"/>
          <c:tx>
            <c:strRef>
              <c:f>[5]Transitions!$C$1</c:f>
              <c:strCache>
                <c:ptCount val="1"/>
                <c:pt idx="0">
                  <c:v>Foreign Stocks</c:v>
                </c:pt>
              </c:strCache>
            </c:strRef>
          </c:tx>
          <c:spPr>
            <a:solidFill>
              <a:schemeClr val="accent2"/>
            </a:solidFill>
            <a:ln>
              <a:noFill/>
            </a:ln>
            <a:effectLst/>
          </c:spPr>
          <c:cat>
            <c:numRef>
              <c:f>[5]Transitions!$A$2:$A$201</c:f>
              <c:numCache>
                <c:formatCode>General</c:formatCode>
                <c:ptCount val="200"/>
                <c:pt idx="0">
                  <c:v>43188</c:v>
                </c:pt>
                <c:pt idx="1">
                  <c:v>43201</c:v>
                </c:pt>
                <c:pt idx="2">
                  <c:v>43208</c:v>
                </c:pt>
                <c:pt idx="3">
                  <c:v>43215</c:v>
                </c:pt>
                <c:pt idx="4">
                  <c:v>43222</c:v>
                </c:pt>
                <c:pt idx="5">
                  <c:v>43229</c:v>
                </c:pt>
                <c:pt idx="6">
                  <c:v>43243</c:v>
                </c:pt>
                <c:pt idx="7">
                  <c:v>43249</c:v>
                </c:pt>
                <c:pt idx="8">
                  <c:v>43251</c:v>
                </c:pt>
                <c:pt idx="9">
                  <c:v>43255</c:v>
                </c:pt>
                <c:pt idx="10">
                  <c:v>43257</c:v>
                </c:pt>
                <c:pt idx="11">
                  <c:v>43258</c:v>
                </c:pt>
                <c:pt idx="12">
                  <c:v>43262</c:v>
                </c:pt>
                <c:pt idx="13">
                  <c:v>43263</c:v>
                </c:pt>
                <c:pt idx="14">
                  <c:v>43265</c:v>
                </c:pt>
                <c:pt idx="15">
                  <c:v>43269</c:v>
                </c:pt>
                <c:pt idx="16">
                  <c:v>43271</c:v>
                </c:pt>
                <c:pt idx="17">
                  <c:v>43273</c:v>
                </c:pt>
                <c:pt idx="18">
                  <c:v>43277</c:v>
                </c:pt>
                <c:pt idx="19">
                  <c:v>43280</c:v>
                </c:pt>
                <c:pt idx="20">
                  <c:v>43286</c:v>
                </c:pt>
                <c:pt idx="21">
                  <c:v>43292</c:v>
                </c:pt>
                <c:pt idx="22">
                  <c:v>43297</c:v>
                </c:pt>
                <c:pt idx="23">
                  <c:v>43299</c:v>
                </c:pt>
                <c:pt idx="24">
                  <c:v>43304</c:v>
                </c:pt>
                <c:pt idx="25">
                  <c:v>43307</c:v>
                </c:pt>
                <c:pt idx="26">
                  <c:v>43312</c:v>
                </c:pt>
                <c:pt idx="27">
                  <c:v>43319</c:v>
                </c:pt>
                <c:pt idx="28">
                  <c:v>43326</c:v>
                </c:pt>
                <c:pt idx="29">
                  <c:v>43332</c:v>
                </c:pt>
                <c:pt idx="30">
                  <c:v>43340</c:v>
                </c:pt>
                <c:pt idx="31">
                  <c:v>43343</c:v>
                </c:pt>
                <c:pt idx="32">
                  <c:v>43354</c:v>
                </c:pt>
                <c:pt idx="33">
                  <c:v>43363</c:v>
                </c:pt>
                <c:pt idx="34">
                  <c:v>43368</c:v>
                </c:pt>
                <c:pt idx="35">
                  <c:v>43370</c:v>
                </c:pt>
                <c:pt idx="36">
                  <c:v>43375</c:v>
                </c:pt>
                <c:pt idx="37">
                  <c:v>43383</c:v>
                </c:pt>
                <c:pt idx="38">
                  <c:v>43384</c:v>
                </c:pt>
                <c:pt idx="39">
                  <c:v>43385</c:v>
                </c:pt>
                <c:pt idx="40">
                  <c:v>43389</c:v>
                </c:pt>
                <c:pt idx="41">
                  <c:v>43391</c:v>
                </c:pt>
                <c:pt idx="42">
                  <c:v>43395</c:v>
                </c:pt>
                <c:pt idx="43">
                  <c:v>43397</c:v>
                </c:pt>
                <c:pt idx="44">
                  <c:v>43398</c:v>
                </c:pt>
                <c:pt idx="45">
                  <c:v>43402</c:v>
                </c:pt>
                <c:pt idx="46">
                  <c:v>43403</c:v>
                </c:pt>
                <c:pt idx="47">
                  <c:v>43404</c:v>
                </c:pt>
                <c:pt idx="48">
                  <c:v>43406</c:v>
                </c:pt>
                <c:pt idx="49">
                  <c:v>43412</c:v>
                </c:pt>
                <c:pt idx="50">
                  <c:v>43417</c:v>
                </c:pt>
                <c:pt idx="51">
                  <c:v>43419</c:v>
                </c:pt>
                <c:pt idx="52">
                  <c:v>43420</c:v>
                </c:pt>
                <c:pt idx="53">
                  <c:v>43424</c:v>
                </c:pt>
                <c:pt idx="54">
                  <c:v>43430</c:v>
                </c:pt>
                <c:pt idx="55">
                  <c:v>43438</c:v>
                </c:pt>
                <c:pt idx="56">
                  <c:v>43440</c:v>
                </c:pt>
                <c:pt idx="57">
                  <c:v>43444</c:v>
                </c:pt>
                <c:pt idx="58">
                  <c:v>43445</c:v>
                </c:pt>
                <c:pt idx="59">
                  <c:v>43446</c:v>
                </c:pt>
                <c:pt idx="60">
                  <c:v>43447</c:v>
                </c:pt>
                <c:pt idx="61">
                  <c:v>43451</c:v>
                </c:pt>
                <c:pt idx="62">
                  <c:v>43452</c:v>
                </c:pt>
                <c:pt idx="63">
                  <c:v>43453</c:v>
                </c:pt>
                <c:pt idx="64">
                  <c:v>43455</c:v>
                </c:pt>
                <c:pt idx="65">
                  <c:v>43467</c:v>
                </c:pt>
                <c:pt idx="66">
                  <c:v>43488</c:v>
                </c:pt>
                <c:pt idx="67">
                  <c:v>43496</c:v>
                </c:pt>
                <c:pt idx="68">
                  <c:v>43507</c:v>
                </c:pt>
                <c:pt idx="69">
                  <c:v>43515</c:v>
                </c:pt>
                <c:pt idx="70">
                  <c:v>43524</c:v>
                </c:pt>
                <c:pt idx="71">
                  <c:v>43528</c:v>
                </c:pt>
                <c:pt idx="72">
                  <c:v>43530</c:v>
                </c:pt>
                <c:pt idx="73">
                  <c:v>43538</c:v>
                </c:pt>
                <c:pt idx="74">
                  <c:v>43542</c:v>
                </c:pt>
                <c:pt idx="75">
                  <c:v>43553</c:v>
                </c:pt>
                <c:pt idx="76">
                  <c:v>43558</c:v>
                </c:pt>
                <c:pt idx="77">
                  <c:v>43559</c:v>
                </c:pt>
                <c:pt idx="78">
                  <c:v>43563</c:v>
                </c:pt>
                <c:pt idx="79">
                  <c:v>43567</c:v>
                </c:pt>
                <c:pt idx="80">
                  <c:v>43570</c:v>
                </c:pt>
                <c:pt idx="81">
                  <c:v>43573</c:v>
                </c:pt>
                <c:pt idx="82">
                  <c:v>43578</c:v>
                </c:pt>
                <c:pt idx="83">
                  <c:v>43579</c:v>
                </c:pt>
                <c:pt idx="84">
                  <c:v>43584</c:v>
                </c:pt>
                <c:pt idx="85">
                  <c:v>43586</c:v>
                </c:pt>
                <c:pt idx="86">
                  <c:v>43593</c:v>
                </c:pt>
                <c:pt idx="87">
                  <c:v>43598</c:v>
                </c:pt>
                <c:pt idx="88">
                  <c:v>43599</c:v>
                </c:pt>
                <c:pt idx="89">
                  <c:v>43601</c:v>
                </c:pt>
                <c:pt idx="90">
                  <c:v>43606</c:v>
                </c:pt>
                <c:pt idx="91">
                  <c:v>43609</c:v>
                </c:pt>
                <c:pt idx="92">
                  <c:v>43615</c:v>
                </c:pt>
                <c:pt idx="93">
                  <c:v>43641</c:v>
                </c:pt>
                <c:pt idx="94">
                  <c:v>43644</c:v>
                </c:pt>
                <c:pt idx="95">
                  <c:v>43657</c:v>
                </c:pt>
                <c:pt idx="96">
                  <c:v>43661</c:v>
                </c:pt>
                <c:pt idx="97">
                  <c:v>43665</c:v>
                </c:pt>
                <c:pt idx="98">
                  <c:v>43678</c:v>
                </c:pt>
                <c:pt idx="99">
                  <c:v>43686</c:v>
                </c:pt>
                <c:pt idx="100">
                  <c:v>43692</c:v>
                </c:pt>
                <c:pt idx="101">
                  <c:v>43698</c:v>
                </c:pt>
                <c:pt idx="102">
                  <c:v>43706</c:v>
                </c:pt>
                <c:pt idx="103">
                  <c:v>43714</c:v>
                </c:pt>
                <c:pt idx="104">
                  <c:v>43721</c:v>
                </c:pt>
                <c:pt idx="105">
                  <c:v>43731</c:v>
                </c:pt>
                <c:pt idx="106">
                  <c:v>43745</c:v>
                </c:pt>
                <c:pt idx="107">
                  <c:v>43759</c:v>
                </c:pt>
                <c:pt idx="108">
                  <c:v>43767</c:v>
                </c:pt>
                <c:pt idx="109">
                  <c:v>43782</c:v>
                </c:pt>
                <c:pt idx="110">
                  <c:v>43798</c:v>
                </c:pt>
                <c:pt idx="111">
                  <c:v>43809</c:v>
                </c:pt>
                <c:pt idx="112">
                  <c:v>43822</c:v>
                </c:pt>
                <c:pt idx="113">
                  <c:v>43829</c:v>
                </c:pt>
                <c:pt idx="114">
                  <c:v>43840</c:v>
                </c:pt>
                <c:pt idx="115">
                  <c:v>43867</c:v>
                </c:pt>
                <c:pt idx="116">
                  <c:v>43880</c:v>
                </c:pt>
                <c:pt idx="117">
                  <c:v>43887</c:v>
                </c:pt>
                <c:pt idx="118">
                  <c:v>43888</c:v>
                </c:pt>
                <c:pt idx="119">
                  <c:v>43889</c:v>
                </c:pt>
                <c:pt idx="120">
                  <c:v>43896</c:v>
                </c:pt>
                <c:pt idx="121">
                  <c:v>43900</c:v>
                </c:pt>
                <c:pt idx="122">
                  <c:v>43901</c:v>
                </c:pt>
                <c:pt idx="123">
                  <c:v>43902</c:v>
                </c:pt>
                <c:pt idx="124">
                  <c:v>43903</c:v>
                </c:pt>
                <c:pt idx="125">
                  <c:v>43906</c:v>
                </c:pt>
                <c:pt idx="126">
                  <c:v>43907</c:v>
                </c:pt>
                <c:pt idx="127">
                  <c:v>43908</c:v>
                </c:pt>
                <c:pt idx="128">
                  <c:v>43909</c:v>
                </c:pt>
                <c:pt idx="129">
                  <c:v>43910</c:v>
                </c:pt>
                <c:pt idx="130">
                  <c:v>43913</c:v>
                </c:pt>
                <c:pt idx="131">
                  <c:v>43914</c:v>
                </c:pt>
                <c:pt idx="132">
                  <c:v>43915</c:v>
                </c:pt>
                <c:pt idx="133">
                  <c:v>43916</c:v>
                </c:pt>
                <c:pt idx="134">
                  <c:v>43917</c:v>
                </c:pt>
                <c:pt idx="135">
                  <c:v>43920</c:v>
                </c:pt>
                <c:pt idx="136">
                  <c:v>43921</c:v>
                </c:pt>
                <c:pt idx="137">
                  <c:v>43922</c:v>
                </c:pt>
                <c:pt idx="138">
                  <c:v>43923</c:v>
                </c:pt>
                <c:pt idx="139">
                  <c:v>43924</c:v>
                </c:pt>
                <c:pt idx="140">
                  <c:v>43927</c:v>
                </c:pt>
                <c:pt idx="141">
                  <c:v>43928</c:v>
                </c:pt>
                <c:pt idx="142">
                  <c:v>43929</c:v>
                </c:pt>
                <c:pt idx="143">
                  <c:v>43930</c:v>
                </c:pt>
                <c:pt idx="144">
                  <c:v>43934</c:v>
                </c:pt>
                <c:pt idx="145">
                  <c:v>43935</c:v>
                </c:pt>
                <c:pt idx="146">
                  <c:v>43936</c:v>
                </c:pt>
                <c:pt idx="147">
                  <c:v>43937</c:v>
                </c:pt>
                <c:pt idx="148">
                  <c:v>43938</c:v>
                </c:pt>
                <c:pt idx="149">
                  <c:v>43941</c:v>
                </c:pt>
                <c:pt idx="150">
                  <c:v>43942</c:v>
                </c:pt>
                <c:pt idx="151">
                  <c:v>43943</c:v>
                </c:pt>
                <c:pt idx="152">
                  <c:v>43944</c:v>
                </c:pt>
                <c:pt idx="153">
                  <c:v>43945</c:v>
                </c:pt>
                <c:pt idx="154">
                  <c:v>43948</c:v>
                </c:pt>
                <c:pt idx="155">
                  <c:v>43949</c:v>
                </c:pt>
                <c:pt idx="156">
                  <c:v>43950</c:v>
                </c:pt>
                <c:pt idx="157">
                  <c:v>43951</c:v>
                </c:pt>
                <c:pt idx="158">
                  <c:v>43952</c:v>
                </c:pt>
                <c:pt idx="159">
                  <c:v>43955</c:v>
                </c:pt>
                <c:pt idx="160">
                  <c:v>43956</c:v>
                </c:pt>
                <c:pt idx="161">
                  <c:v>43957</c:v>
                </c:pt>
                <c:pt idx="162">
                  <c:v>43958</c:v>
                </c:pt>
                <c:pt idx="163">
                  <c:v>43959</c:v>
                </c:pt>
                <c:pt idx="164">
                  <c:v>43962</c:v>
                </c:pt>
                <c:pt idx="165">
                  <c:v>43963</c:v>
                </c:pt>
                <c:pt idx="166">
                  <c:v>43964</c:v>
                </c:pt>
                <c:pt idx="167">
                  <c:v>43965</c:v>
                </c:pt>
                <c:pt idx="168">
                  <c:v>43966</c:v>
                </c:pt>
                <c:pt idx="169">
                  <c:v>43969</c:v>
                </c:pt>
                <c:pt idx="170">
                  <c:v>43970</c:v>
                </c:pt>
                <c:pt idx="171">
                  <c:v>43971</c:v>
                </c:pt>
                <c:pt idx="172">
                  <c:v>43972</c:v>
                </c:pt>
                <c:pt idx="173">
                  <c:v>43973</c:v>
                </c:pt>
                <c:pt idx="174">
                  <c:v>43977</c:v>
                </c:pt>
                <c:pt idx="175">
                  <c:v>43978</c:v>
                </c:pt>
                <c:pt idx="176">
                  <c:v>43979</c:v>
                </c:pt>
                <c:pt idx="177">
                  <c:v>43980</c:v>
                </c:pt>
                <c:pt idx="178">
                  <c:v>43983</c:v>
                </c:pt>
                <c:pt idx="179">
                  <c:v>43984</c:v>
                </c:pt>
                <c:pt idx="180">
                  <c:v>43985</c:v>
                </c:pt>
                <c:pt idx="181">
                  <c:v>43986</c:v>
                </c:pt>
                <c:pt idx="182">
                  <c:v>43987</c:v>
                </c:pt>
                <c:pt idx="183">
                  <c:v>43990</c:v>
                </c:pt>
                <c:pt idx="184">
                  <c:v>43991</c:v>
                </c:pt>
                <c:pt idx="185">
                  <c:v>43992</c:v>
                </c:pt>
                <c:pt idx="186">
                  <c:v>43993</c:v>
                </c:pt>
                <c:pt idx="187">
                  <c:v>43994</c:v>
                </c:pt>
                <c:pt idx="188">
                  <c:v>43997</c:v>
                </c:pt>
                <c:pt idx="189">
                  <c:v>43998</c:v>
                </c:pt>
                <c:pt idx="190">
                  <c:v>43999</c:v>
                </c:pt>
                <c:pt idx="191">
                  <c:v>44000</c:v>
                </c:pt>
                <c:pt idx="192">
                  <c:v>44001</c:v>
                </c:pt>
                <c:pt idx="193">
                  <c:v>44004</c:v>
                </c:pt>
                <c:pt idx="194">
                  <c:v>44005</c:v>
                </c:pt>
                <c:pt idx="195">
                  <c:v>44006</c:v>
                </c:pt>
                <c:pt idx="196">
                  <c:v>44007</c:v>
                </c:pt>
                <c:pt idx="197">
                  <c:v>44008</c:v>
                </c:pt>
                <c:pt idx="198">
                  <c:v>44011</c:v>
                </c:pt>
                <c:pt idx="199">
                  <c:v>44012</c:v>
                </c:pt>
              </c:numCache>
            </c:numRef>
          </c:cat>
          <c:val>
            <c:numRef>
              <c:f>[5]Transitions!$C$2:$C$201</c:f>
              <c:numCache>
                <c:formatCode>General</c:formatCode>
                <c:ptCount val="200"/>
                <c:pt idx="0">
                  <c:v>6.0075746999999999E-2</c:v>
                </c:pt>
                <c:pt idx="1">
                  <c:v>0.11538986700000001</c:v>
                </c:pt>
                <c:pt idx="2">
                  <c:v>0.17410161000000002</c:v>
                </c:pt>
                <c:pt idx="3">
                  <c:v>0.25759961300000001</c:v>
                </c:pt>
                <c:pt idx="4">
                  <c:v>0.30989180900000002</c:v>
                </c:pt>
                <c:pt idx="5">
                  <c:v>0.33973905800000004</c:v>
                </c:pt>
                <c:pt idx="6">
                  <c:v>0.39807415200000001</c:v>
                </c:pt>
                <c:pt idx="7">
                  <c:v>0.38157155499999995</c:v>
                </c:pt>
                <c:pt idx="8">
                  <c:v>0.36471144799999999</c:v>
                </c:pt>
                <c:pt idx="9">
                  <c:v>0.35681199999999996</c:v>
                </c:pt>
                <c:pt idx="10">
                  <c:v>0.36639400100000002</c:v>
                </c:pt>
                <c:pt idx="11">
                  <c:v>0.34804352199999999</c:v>
                </c:pt>
                <c:pt idx="12">
                  <c:v>0.34780118299999996</c:v>
                </c:pt>
                <c:pt idx="13">
                  <c:v>0.37639821000000001</c:v>
                </c:pt>
                <c:pt idx="14">
                  <c:v>0.33056072600000003</c:v>
                </c:pt>
                <c:pt idx="15">
                  <c:v>0.341076137</c:v>
                </c:pt>
                <c:pt idx="16">
                  <c:v>0.27588165100000001</c:v>
                </c:pt>
                <c:pt idx="17">
                  <c:v>0.26222553500000001</c:v>
                </c:pt>
                <c:pt idx="18">
                  <c:v>0.219064748</c:v>
                </c:pt>
                <c:pt idx="19">
                  <c:v>0.15422248099999999</c:v>
                </c:pt>
                <c:pt idx="20">
                  <c:v>9.9057402000000003E-2</c:v>
                </c:pt>
                <c:pt idx="21">
                  <c:v>5.7078417999999992E-2</c:v>
                </c:pt>
                <c:pt idx="22">
                  <c:v>4.7281189000000001E-2</c:v>
                </c:pt>
                <c:pt idx="23">
                  <c:v>4.2732167000000001E-2</c:v>
                </c:pt>
                <c:pt idx="24">
                  <c:v>3.6417909999999998E-2</c:v>
                </c:pt>
                <c:pt idx="25">
                  <c:v>5.3429072000000001E-2</c:v>
                </c:pt>
                <c:pt idx="26">
                  <c:v>8.9607446000000007E-2</c:v>
                </c:pt>
                <c:pt idx="27">
                  <c:v>0.11933337500000001</c:v>
                </c:pt>
                <c:pt idx="28">
                  <c:v>0.102754805</c:v>
                </c:pt>
                <c:pt idx="29">
                  <c:v>6.726326299999999E-2</c:v>
                </c:pt>
                <c:pt idx="30">
                  <c:v>3.9958544999999998E-2</c:v>
                </c:pt>
                <c:pt idx="31">
                  <c:v>2.9279934000000001E-2</c:v>
                </c:pt>
                <c:pt idx="32">
                  <c:v>0</c:v>
                </c:pt>
                <c:pt idx="33">
                  <c:v>1.5054032E-2</c:v>
                </c:pt>
                <c:pt idx="34">
                  <c:v>2.9100699000000001E-2</c:v>
                </c:pt>
                <c:pt idx="35">
                  <c:v>4.6882024000000001E-2</c:v>
                </c:pt>
                <c:pt idx="36">
                  <c:v>7.9686182999999994E-2</c:v>
                </c:pt>
                <c:pt idx="37">
                  <c:v>8.5113621E-2</c:v>
                </c:pt>
                <c:pt idx="38">
                  <c:v>0.123145884</c:v>
                </c:pt>
                <c:pt idx="39">
                  <c:v>0.12767408199999999</c:v>
                </c:pt>
                <c:pt idx="40">
                  <c:v>0.15411012299999999</c:v>
                </c:pt>
                <c:pt idx="41">
                  <c:v>0.16097477299999999</c:v>
                </c:pt>
                <c:pt idx="42">
                  <c:v>0.13095823100000001</c:v>
                </c:pt>
                <c:pt idx="43">
                  <c:v>0.124502906</c:v>
                </c:pt>
                <c:pt idx="44">
                  <c:v>8.9910164000000001E-2</c:v>
                </c:pt>
                <c:pt idx="45">
                  <c:v>7.0676386999999993E-2</c:v>
                </c:pt>
                <c:pt idx="46">
                  <c:v>5.9743771000000001E-2</c:v>
                </c:pt>
                <c:pt idx="47">
                  <c:v>5.2334244000000002E-2</c:v>
                </c:pt>
                <c:pt idx="48">
                  <c:v>4.2038981000000003E-2</c:v>
                </c:pt>
                <c:pt idx="49">
                  <c:v>6.1211935000000002E-2</c:v>
                </c:pt>
                <c:pt idx="50">
                  <c:v>3.9087212000000003E-2</c:v>
                </c:pt>
                <c:pt idx="51">
                  <c:v>2.9224567999999999E-2</c:v>
                </c:pt>
                <c:pt idx="52">
                  <c:v>3.0866363000000001E-2</c:v>
                </c:pt>
                <c:pt idx="53">
                  <c:v>2.3278488999999999E-2</c:v>
                </c:pt>
                <c:pt idx="54">
                  <c:v>1.8391384E-2</c:v>
                </c:pt>
                <c:pt idx="55">
                  <c:v>2.4209077999999998E-2</c:v>
                </c:pt>
                <c:pt idx="56">
                  <c:v>1.9644970000000001E-2</c:v>
                </c:pt>
                <c:pt idx="57">
                  <c:v>1.5732601999999998E-2</c:v>
                </c:pt>
                <c:pt idx="58">
                  <c:v>1.3884422E-2</c:v>
                </c:pt>
                <c:pt idx="59">
                  <c:v>1.2042539999999999E-2</c:v>
                </c:pt>
                <c:pt idx="60">
                  <c:v>1.2926208999999999E-2</c:v>
                </c:pt>
                <c:pt idx="61">
                  <c:v>1.1220539999999999E-2</c:v>
                </c:pt>
                <c:pt idx="62">
                  <c:v>0</c:v>
                </c:pt>
                <c:pt idx="63">
                  <c:v>0</c:v>
                </c:pt>
                <c:pt idx="64">
                  <c:v>0</c:v>
                </c:pt>
                <c:pt idx="65">
                  <c:v>0</c:v>
                </c:pt>
                <c:pt idx="66">
                  <c:v>1.1050693E-2</c:v>
                </c:pt>
                <c:pt idx="67">
                  <c:v>0</c:v>
                </c:pt>
                <c:pt idx="68">
                  <c:v>1.3483146E-2</c:v>
                </c:pt>
                <c:pt idx="69">
                  <c:v>1.2235818000000001E-2</c:v>
                </c:pt>
                <c:pt idx="70">
                  <c:v>2.8629993999999999E-2</c:v>
                </c:pt>
                <c:pt idx="71">
                  <c:v>2.7268453000000002E-2</c:v>
                </c:pt>
                <c:pt idx="72">
                  <c:v>2.7906819999999999E-2</c:v>
                </c:pt>
                <c:pt idx="73">
                  <c:v>2.6410645E-2</c:v>
                </c:pt>
                <c:pt idx="74">
                  <c:v>2.3752649000000001E-2</c:v>
                </c:pt>
                <c:pt idx="75">
                  <c:v>1.7531774E-2</c:v>
                </c:pt>
                <c:pt idx="76">
                  <c:v>1.6902826999999999E-2</c:v>
                </c:pt>
                <c:pt idx="77">
                  <c:v>1.7443160999999999E-2</c:v>
                </c:pt>
                <c:pt idx="78">
                  <c:v>1.6796315999999999E-2</c:v>
                </c:pt>
                <c:pt idx="79">
                  <c:v>3.6244846999999997E-2</c:v>
                </c:pt>
                <c:pt idx="80">
                  <c:v>4.2763785999999998E-2</c:v>
                </c:pt>
                <c:pt idx="81">
                  <c:v>0.111821086</c:v>
                </c:pt>
                <c:pt idx="82">
                  <c:v>0.17362239000000002</c:v>
                </c:pt>
                <c:pt idx="83">
                  <c:v>0.14941233900000001</c:v>
                </c:pt>
                <c:pt idx="84">
                  <c:v>0.16218978100000001</c:v>
                </c:pt>
                <c:pt idx="85">
                  <c:v>0.184786952</c:v>
                </c:pt>
                <c:pt idx="86">
                  <c:v>0.16118644100000001</c:v>
                </c:pt>
                <c:pt idx="87">
                  <c:v>0.12587436399999999</c:v>
                </c:pt>
                <c:pt idx="88">
                  <c:v>0.12750025600000001</c:v>
                </c:pt>
                <c:pt idx="89">
                  <c:v>0.10499180599999999</c:v>
                </c:pt>
                <c:pt idx="90">
                  <c:v>0.11071368299999999</c:v>
                </c:pt>
                <c:pt idx="91">
                  <c:v>0.107442472</c:v>
                </c:pt>
                <c:pt idx="92">
                  <c:v>0.10352371</c:v>
                </c:pt>
                <c:pt idx="93">
                  <c:v>6.3486202000000005E-2</c:v>
                </c:pt>
                <c:pt idx="94">
                  <c:v>6.0169843000000001E-2</c:v>
                </c:pt>
                <c:pt idx="95">
                  <c:v>8.1581345E-2</c:v>
                </c:pt>
                <c:pt idx="96">
                  <c:v>0.10172413800000001</c:v>
                </c:pt>
                <c:pt idx="97">
                  <c:v>0.14320634723344308</c:v>
                </c:pt>
                <c:pt idx="98">
                  <c:v>0.13811734571359963</c:v>
                </c:pt>
                <c:pt idx="99">
                  <c:v>0.12179907334162055</c:v>
                </c:pt>
                <c:pt idx="100">
                  <c:v>0.12747274190794447</c:v>
                </c:pt>
                <c:pt idx="101">
                  <c:v>0.12824577838629869</c:v>
                </c:pt>
                <c:pt idx="102">
                  <c:v>0.12903847079782368</c:v>
                </c:pt>
                <c:pt idx="103">
                  <c:v>0.14131637879996911</c:v>
                </c:pt>
                <c:pt idx="104">
                  <c:v>0.16310773965391573</c:v>
                </c:pt>
                <c:pt idx="105">
                  <c:v>0.17530610196708146</c:v>
                </c:pt>
                <c:pt idx="106">
                  <c:v>0.16822937578233868</c:v>
                </c:pt>
                <c:pt idx="107">
                  <c:v>0.14522359409436689</c:v>
                </c:pt>
                <c:pt idx="108">
                  <c:v>0.15060240963855423</c:v>
                </c:pt>
                <c:pt idx="109">
                  <c:v>0.17491999999999996</c:v>
                </c:pt>
                <c:pt idx="110">
                  <c:v>0.1808322222443334</c:v>
                </c:pt>
                <c:pt idx="111">
                  <c:v>0.178168155564882</c:v>
                </c:pt>
                <c:pt idx="112">
                  <c:v>0.16498329966599334</c:v>
                </c:pt>
                <c:pt idx="113">
                  <c:v>0.17730936143831369</c:v>
                </c:pt>
                <c:pt idx="114">
                  <c:v>0.19301965607175417</c:v>
                </c:pt>
                <c:pt idx="115">
                  <c:v>0.20467635597166739</c:v>
                </c:pt>
                <c:pt idx="116">
                  <c:v>0.21271824443376583</c:v>
                </c:pt>
                <c:pt idx="117">
                  <c:v>0.21087933698553166</c:v>
                </c:pt>
                <c:pt idx="118">
                  <c:v>0.21015616547047997</c:v>
                </c:pt>
                <c:pt idx="119">
                  <c:v>0.20666000955151304</c:v>
                </c:pt>
                <c:pt idx="120">
                  <c:v>0.18891017454235845</c:v>
                </c:pt>
                <c:pt idx="121">
                  <c:v>0.17833215796897034</c:v>
                </c:pt>
                <c:pt idx="122">
                  <c:v>0.17995590666911629</c:v>
                </c:pt>
                <c:pt idx="123">
                  <c:v>0.12661403379325609</c:v>
                </c:pt>
                <c:pt idx="124">
                  <c:v>0.11960994811236358</c:v>
                </c:pt>
                <c:pt idx="125">
                  <c:v>0.1095754290876242</c:v>
                </c:pt>
                <c:pt idx="126">
                  <c:v>9.9410609037328082E-2</c:v>
                </c:pt>
                <c:pt idx="127">
                  <c:v>9.2595773922006519E-2</c:v>
                </c:pt>
                <c:pt idx="128">
                  <c:v>8.5282373074729037E-2</c:v>
                </c:pt>
                <c:pt idx="129">
                  <c:v>7.4222222222222231E-2</c:v>
                </c:pt>
                <c:pt idx="130">
                  <c:v>6.8033630748112556E-2</c:v>
                </c:pt>
                <c:pt idx="131">
                  <c:v>6.2560231288146487E-2</c:v>
                </c:pt>
                <c:pt idx="132">
                  <c:v>6.4259114921624658E-2</c:v>
                </c:pt>
                <c:pt idx="133">
                  <c:v>5.9738273283480622E-2</c:v>
                </c:pt>
                <c:pt idx="134">
                  <c:v>5.3290503253438766E-2</c:v>
                </c:pt>
                <c:pt idx="135">
                  <c:v>2.4022314567086006E-2</c:v>
                </c:pt>
                <c:pt idx="136">
                  <c:v>2.1877000058183514E-2</c:v>
                </c:pt>
                <c:pt idx="137">
                  <c:v>2.0915706836284458E-2</c:v>
                </c:pt>
                <c:pt idx="138">
                  <c:v>1.8446709505871926E-2</c:v>
                </c:pt>
                <c:pt idx="139">
                  <c:v>1.6525770384510502E-2</c:v>
                </c:pt>
                <c:pt idx="140">
                  <c:v>1.0978570674548719E-2</c:v>
                </c:pt>
                <c:pt idx="141">
                  <c:v>6.5844922039612307E-3</c:v>
                </c:pt>
                <c:pt idx="142">
                  <c:v>6.8441474455701642E-3</c:v>
                </c:pt>
                <c:pt idx="143">
                  <c:v>4.1778253883235136E-3</c:v>
                </c:pt>
                <c:pt idx="144">
                  <c:v>3.2564450474898234E-3</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1.1758969799523906E-3</c:v>
                </c:pt>
                <c:pt idx="182">
                  <c:v>1.4513788098693759E-3</c:v>
                </c:pt>
                <c:pt idx="183">
                  <c:v>2.9977228835788195E-3</c:v>
                </c:pt>
                <c:pt idx="184">
                  <c:v>4.1489026867721542E-3</c:v>
                </c:pt>
                <c:pt idx="185">
                  <c:v>5.8774365749103561E-3</c:v>
                </c:pt>
                <c:pt idx="186">
                  <c:v>5.3169845102134933E-3</c:v>
                </c:pt>
                <c:pt idx="187">
                  <c:v>5.0746531342583086E-3</c:v>
                </c:pt>
                <c:pt idx="188">
                  <c:v>5.1565914056809908E-3</c:v>
                </c:pt>
                <c:pt idx="189">
                  <c:v>4.7822519029966882E-3</c:v>
                </c:pt>
                <c:pt idx="190">
                  <c:v>3.0608675373134331E-2</c:v>
                </c:pt>
                <c:pt idx="191">
                  <c:v>3.155360430533919E-2</c:v>
                </c:pt>
                <c:pt idx="192">
                  <c:v>3.4280748962888213E-2</c:v>
                </c:pt>
                <c:pt idx="193">
                  <c:v>3.6995981709851737E-2</c:v>
                </c:pt>
                <c:pt idx="194">
                  <c:v>3.9408866995073885E-2</c:v>
                </c:pt>
                <c:pt idx="195">
                  <c:v>4.3318233295583236E-2</c:v>
                </c:pt>
                <c:pt idx="196">
                  <c:v>4.4130008405715883E-2</c:v>
                </c:pt>
                <c:pt idx="197">
                  <c:v>4.6573426573426571E-2</c:v>
                </c:pt>
                <c:pt idx="198">
                  <c:v>4.8720066061106529E-2</c:v>
                </c:pt>
                <c:pt idx="199">
                  <c:v>4.8975099738616037E-2</c:v>
                </c:pt>
              </c:numCache>
            </c:numRef>
          </c:val>
          <c:extLst>
            <c:ext xmlns:c16="http://schemas.microsoft.com/office/drawing/2014/chart" uri="{C3380CC4-5D6E-409C-BE32-E72D297353CC}">
              <c16:uniqueId val="{00000001-9304-458E-84B2-68E5046DE739}"/>
            </c:ext>
          </c:extLst>
        </c:ser>
        <c:ser>
          <c:idx val="2"/>
          <c:order val="2"/>
          <c:tx>
            <c:strRef>
              <c:f>[5]Transitions!$D$1</c:f>
              <c:strCache>
                <c:ptCount val="1"/>
                <c:pt idx="0">
                  <c:v>US Bonds</c:v>
                </c:pt>
              </c:strCache>
            </c:strRef>
          </c:tx>
          <c:spPr>
            <a:solidFill>
              <a:schemeClr val="accent3"/>
            </a:solidFill>
            <a:ln>
              <a:noFill/>
            </a:ln>
            <a:effectLst/>
          </c:spPr>
          <c:cat>
            <c:numRef>
              <c:f>[5]Transitions!$A$2:$A$201</c:f>
              <c:numCache>
                <c:formatCode>General</c:formatCode>
                <c:ptCount val="200"/>
                <c:pt idx="0">
                  <c:v>43188</c:v>
                </c:pt>
                <c:pt idx="1">
                  <c:v>43201</c:v>
                </c:pt>
                <c:pt idx="2">
                  <c:v>43208</c:v>
                </c:pt>
                <c:pt idx="3">
                  <c:v>43215</c:v>
                </c:pt>
                <c:pt idx="4">
                  <c:v>43222</c:v>
                </c:pt>
                <c:pt idx="5">
                  <c:v>43229</c:v>
                </c:pt>
                <c:pt idx="6">
                  <c:v>43243</c:v>
                </c:pt>
                <c:pt idx="7">
                  <c:v>43249</c:v>
                </c:pt>
                <c:pt idx="8">
                  <c:v>43251</c:v>
                </c:pt>
                <c:pt idx="9">
                  <c:v>43255</c:v>
                </c:pt>
                <c:pt idx="10">
                  <c:v>43257</c:v>
                </c:pt>
                <c:pt idx="11">
                  <c:v>43258</c:v>
                </c:pt>
                <c:pt idx="12">
                  <c:v>43262</c:v>
                </c:pt>
                <c:pt idx="13">
                  <c:v>43263</c:v>
                </c:pt>
                <c:pt idx="14">
                  <c:v>43265</c:v>
                </c:pt>
                <c:pt idx="15">
                  <c:v>43269</c:v>
                </c:pt>
                <c:pt idx="16">
                  <c:v>43271</c:v>
                </c:pt>
                <c:pt idx="17">
                  <c:v>43273</c:v>
                </c:pt>
                <c:pt idx="18">
                  <c:v>43277</c:v>
                </c:pt>
                <c:pt idx="19">
                  <c:v>43280</c:v>
                </c:pt>
                <c:pt idx="20">
                  <c:v>43286</c:v>
                </c:pt>
                <c:pt idx="21">
                  <c:v>43292</c:v>
                </c:pt>
                <c:pt idx="22">
                  <c:v>43297</c:v>
                </c:pt>
                <c:pt idx="23">
                  <c:v>43299</c:v>
                </c:pt>
                <c:pt idx="24">
                  <c:v>43304</c:v>
                </c:pt>
                <c:pt idx="25">
                  <c:v>43307</c:v>
                </c:pt>
                <c:pt idx="26">
                  <c:v>43312</c:v>
                </c:pt>
                <c:pt idx="27">
                  <c:v>43319</c:v>
                </c:pt>
                <c:pt idx="28">
                  <c:v>43326</c:v>
                </c:pt>
                <c:pt idx="29">
                  <c:v>43332</c:v>
                </c:pt>
                <c:pt idx="30">
                  <c:v>43340</c:v>
                </c:pt>
                <c:pt idx="31">
                  <c:v>43343</c:v>
                </c:pt>
                <c:pt idx="32">
                  <c:v>43354</c:v>
                </c:pt>
                <c:pt idx="33">
                  <c:v>43363</c:v>
                </c:pt>
                <c:pt idx="34">
                  <c:v>43368</c:v>
                </c:pt>
                <c:pt idx="35">
                  <c:v>43370</c:v>
                </c:pt>
                <c:pt idx="36">
                  <c:v>43375</c:v>
                </c:pt>
                <c:pt idx="37">
                  <c:v>43383</c:v>
                </c:pt>
                <c:pt idx="38">
                  <c:v>43384</c:v>
                </c:pt>
                <c:pt idx="39">
                  <c:v>43385</c:v>
                </c:pt>
                <c:pt idx="40">
                  <c:v>43389</c:v>
                </c:pt>
                <c:pt idx="41">
                  <c:v>43391</c:v>
                </c:pt>
                <c:pt idx="42">
                  <c:v>43395</c:v>
                </c:pt>
                <c:pt idx="43">
                  <c:v>43397</c:v>
                </c:pt>
                <c:pt idx="44">
                  <c:v>43398</c:v>
                </c:pt>
                <c:pt idx="45">
                  <c:v>43402</c:v>
                </c:pt>
                <c:pt idx="46">
                  <c:v>43403</c:v>
                </c:pt>
                <c:pt idx="47">
                  <c:v>43404</c:v>
                </c:pt>
                <c:pt idx="48">
                  <c:v>43406</c:v>
                </c:pt>
                <c:pt idx="49">
                  <c:v>43412</c:v>
                </c:pt>
                <c:pt idx="50">
                  <c:v>43417</c:v>
                </c:pt>
                <c:pt idx="51">
                  <c:v>43419</c:v>
                </c:pt>
                <c:pt idx="52">
                  <c:v>43420</c:v>
                </c:pt>
                <c:pt idx="53">
                  <c:v>43424</c:v>
                </c:pt>
                <c:pt idx="54">
                  <c:v>43430</c:v>
                </c:pt>
                <c:pt idx="55">
                  <c:v>43438</c:v>
                </c:pt>
                <c:pt idx="56">
                  <c:v>43440</c:v>
                </c:pt>
                <c:pt idx="57">
                  <c:v>43444</c:v>
                </c:pt>
                <c:pt idx="58">
                  <c:v>43445</c:v>
                </c:pt>
                <c:pt idx="59">
                  <c:v>43446</c:v>
                </c:pt>
                <c:pt idx="60">
                  <c:v>43447</c:v>
                </c:pt>
                <c:pt idx="61">
                  <c:v>43451</c:v>
                </c:pt>
                <c:pt idx="62">
                  <c:v>43452</c:v>
                </c:pt>
                <c:pt idx="63">
                  <c:v>43453</c:v>
                </c:pt>
                <c:pt idx="64">
                  <c:v>43455</c:v>
                </c:pt>
                <c:pt idx="65">
                  <c:v>43467</c:v>
                </c:pt>
                <c:pt idx="66">
                  <c:v>43488</c:v>
                </c:pt>
                <c:pt idx="67">
                  <c:v>43496</c:v>
                </c:pt>
                <c:pt idx="68">
                  <c:v>43507</c:v>
                </c:pt>
                <c:pt idx="69">
                  <c:v>43515</c:v>
                </c:pt>
                <c:pt idx="70">
                  <c:v>43524</c:v>
                </c:pt>
                <c:pt idx="71">
                  <c:v>43528</c:v>
                </c:pt>
                <c:pt idx="72">
                  <c:v>43530</c:v>
                </c:pt>
                <c:pt idx="73">
                  <c:v>43538</c:v>
                </c:pt>
                <c:pt idx="74">
                  <c:v>43542</c:v>
                </c:pt>
                <c:pt idx="75">
                  <c:v>43553</c:v>
                </c:pt>
                <c:pt idx="76">
                  <c:v>43558</c:v>
                </c:pt>
                <c:pt idx="77">
                  <c:v>43559</c:v>
                </c:pt>
                <c:pt idx="78">
                  <c:v>43563</c:v>
                </c:pt>
                <c:pt idx="79">
                  <c:v>43567</c:v>
                </c:pt>
                <c:pt idx="80">
                  <c:v>43570</c:v>
                </c:pt>
                <c:pt idx="81">
                  <c:v>43573</c:v>
                </c:pt>
                <c:pt idx="82">
                  <c:v>43578</c:v>
                </c:pt>
                <c:pt idx="83">
                  <c:v>43579</c:v>
                </c:pt>
                <c:pt idx="84">
                  <c:v>43584</c:v>
                </c:pt>
                <c:pt idx="85">
                  <c:v>43586</c:v>
                </c:pt>
                <c:pt idx="86">
                  <c:v>43593</c:v>
                </c:pt>
                <c:pt idx="87">
                  <c:v>43598</c:v>
                </c:pt>
                <c:pt idx="88">
                  <c:v>43599</c:v>
                </c:pt>
                <c:pt idx="89">
                  <c:v>43601</c:v>
                </c:pt>
                <c:pt idx="90">
                  <c:v>43606</c:v>
                </c:pt>
                <c:pt idx="91">
                  <c:v>43609</c:v>
                </c:pt>
                <c:pt idx="92">
                  <c:v>43615</c:v>
                </c:pt>
                <c:pt idx="93">
                  <c:v>43641</c:v>
                </c:pt>
                <c:pt idx="94">
                  <c:v>43644</c:v>
                </c:pt>
                <c:pt idx="95">
                  <c:v>43657</c:v>
                </c:pt>
                <c:pt idx="96">
                  <c:v>43661</c:v>
                </c:pt>
                <c:pt idx="97">
                  <c:v>43665</c:v>
                </c:pt>
                <c:pt idx="98">
                  <c:v>43678</c:v>
                </c:pt>
                <c:pt idx="99">
                  <c:v>43686</c:v>
                </c:pt>
                <c:pt idx="100">
                  <c:v>43692</c:v>
                </c:pt>
                <c:pt idx="101">
                  <c:v>43698</c:v>
                </c:pt>
                <c:pt idx="102">
                  <c:v>43706</c:v>
                </c:pt>
                <c:pt idx="103">
                  <c:v>43714</c:v>
                </c:pt>
                <c:pt idx="104">
                  <c:v>43721</c:v>
                </c:pt>
                <c:pt idx="105">
                  <c:v>43731</c:v>
                </c:pt>
                <c:pt idx="106">
                  <c:v>43745</c:v>
                </c:pt>
                <c:pt idx="107">
                  <c:v>43759</c:v>
                </c:pt>
                <c:pt idx="108">
                  <c:v>43767</c:v>
                </c:pt>
                <c:pt idx="109">
                  <c:v>43782</c:v>
                </c:pt>
                <c:pt idx="110">
                  <c:v>43798</c:v>
                </c:pt>
                <c:pt idx="111">
                  <c:v>43809</c:v>
                </c:pt>
                <c:pt idx="112">
                  <c:v>43822</c:v>
                </c:pt>
                <c:pt idx="113">
                  <c:v>43829</c:v>
                </c:pt>
                <c:pt idx="114">
                  <c:v>43840</c:v>
                </c:pt>
                <c:pt idx="115">
                  <c:v>43867</c:v>
                </c:pt>
                <c:pt idx="116">
                  <c:v>43880</c:v>
                </c:pt>
                <c:pt idx="117">
                  <c:v>43887</c:v>
                </c:pt>
                <c:pt idx="118">
                  <c:v>43888</c:v>
                </c:pt>
                <c:pt idx="119">
                  <c:v>43889</c:v>
                </c:pt>
                <c:pt idx="120">
                  <c:v>43896</c:v>
                </c:pt>
                <c:pt idx="121">
                  <c:v>43900</c:v>
                </c:pt>
                <c:pt idx="122">
                  <c:v>43901</c:v>
                </c:pt>
                <c:pt idx="123">
                  <c:v>43902</c:v>
                </c:pt>
                <c:pt idx="124">
                  <c:v>43903</c:v>
                </c:pt>
                <c:pt idx="125">
                  <c:v>43906</c:v>
                </c:pt>
                <c:pt idx="126">
                  <c:v>43907</c:v>
                </c:pt>
                <c:pt idx="127">
                  <c:v>43908</c:v>
                </c:pt>
                <c:pt idx="128">
                  <c:v>43909</c:v>
                </c:pt>
                <c:pt idx="129">
                  <c:v>43910</c:v>
                </c:pt>
                <c:pt idx="130">
                  <c:v>43913</c:v>
                </c:pt>
                <c:pt idx="131">
                  <c:v>43914</c:v>
                </c:pt>
                <c:pt idx="132">
                  <c:v>43915</c:v>
                </c:pt>
                <c:pt idx="133">
                  <c:v>43916</c:v>
                </c:pt>
                <c:pt idx="134">
                  <c:v>43917</c:v>
                </c:pt>
                <c:pt idx="135">
                  <c:v>43920</c:v>
                </c:pt>
                <c:pt idx="136">
                  <c:v>43921</c:v>
                </c:pt>
                <c:pt idx="137">
                  <c:v>43922</c:v>
                </c:pt>
                <c:pt idx="138">
                  <c:v>43923</c:v>
                </c:pt>
                <c:pt idx="139">
                  <c:v>43924</c:v>
                </c:pt>
                <c:pt idx="140">
                  <c:v>43927</c:v>
                </c:pt>
                <c:pt idx="141">
                  <c:v>43928</c:v>
                </c:pt>
                <c:pt idx="142">
                  <c:v>43929</c:v>
                </c:pt>
                <c:pt idx="143">
                  <c:v>43930</c:v>
                </c:pt>
                <c:pt idx="144">
                  <c:v>43934</c:v>
                </c:pt>
                <c:pt idx="145">
                  <c:v>43935</c:v>
                </c:pt>
                <c:pt idx="146">
                  <c:v>43936</c:v>
                </c:pt>
                <c:pt idx="147">
                  <c:v>43937</c:v>
                </c:pt>
                <c:pt idx="148">
                  <c:v>43938</c:v>
                </c:pt>
                <c:pt idx="149">
                  <c:v>43941</c:v>
                </c:pt>
                <c:pt idx="150">
                  <c:v>43942</c:v>
                </c:pt>
                <c:pt idx="151">
                  <c:v>43943</c:v>
                </c:pt>
                <c:pt idx="152">
                  <c:v>43944</c:v>
                </c:pt>
                <c:pt idx="153">
                  <c:v>43945</c:v>
                </c:pt>
                <c:pt idx="154">
                  <c:v>43948</c:v>
                </c:pt>
                <c:pt idx="155">
                  <c:v>43949</c:v>
                </c:pt>
                <c:pt idx="156">
                  <c:v>43950</c:v>
                </c:pt>
                <c:pt idx="157">
                  <c:v>43951</c:v>
                </c:pt>
                <c:pt idx="158">
                  <c:v>43952</c:v>
                </c:pt>
                <c:pt idx="159">
                  <c:v>43955</c:v>
                </c:pt>
                <c:pt idx="160">
                  <c:v>43956</c:v>
                </c:pt>
                <c:pt idx="161">
                  <c:v>43957</c:v>
                </c:pt>
                <c:pt idx="162">
                  <c:v>43958</c:v>
                </c:pt>
                <c:pt idx="163">
                  <c:v>43959</c:v>
                </c:pt>
                <c:pt idx="164">
                  <c:v>43962</c:v>
                </c:pt>
                <c:pt idx="165">
                  <c:v>43963</c:v>
                </c:pt>
                <c:pt idx="166">
                  <c:v>43964</c:v>
                </c:pt>
                <c:pt idx="167">
                  <c:v>43965</c:v>
                </c:pt>
                <c:pt idx="168">
                  <c:v>43966</c:v>
                </c:pt>
                <c:pt idx="169">
                  <c:v>43969</c:v>
                </c:pt>
                <c:pt idx="170">
                  <c:v>43970</c:v>
                </c:pt>
                <c:pt idx="171">
                  <c:v>43971</c:v>
                </c:pt>
                <c:pt idx="172">
                  <c:v>43972</c:v>
                </c:pt>
                <c:pt idx="173">
                  <c:v>43973</c:v>
                </c:pt>
                <c:pt idx="174">
                  <c:v>43977</c:v>
                </c:pt>
                <c:pt idx="175">
                  <c:v>43978</c:v>
                </c:pt>
                <c:pt idx="176">
                  <c:v>43979</c:v>
                </c:pt>
                <c:pt idx="177">
                  <c:v>43980</c:v>
                </c:pt>
                <c:pt idx="178">
                  <c:v>43983</c:v>
                </c:pt>
                <c:pt idx="179">
                  <c:v>43984</c:v>
                </c:pt>
                <c:pt idx="180">
                  <c:v>43985</c:v>
                </c:pt>
                <c:pt idx="181">
                  <c:v>43986</c:v>
                </c:pt>
                <c:pt idx="182">
                  <c:v>43987</c:v>
                </c:pt>
                <c:pt idx="183">
                  <c:v>43990</c:v>
                </c:pt>
                <c:pt idx="184">
                  <c:v>43991</c:v>
                </c:pt>
                <c:pt idx="185">
                  <c:v>43992</c:v>
                </c:pt>
                <c:pt idx="186">
                  <c:v>43993</c:v>
                </c:pt>
                <c:pt idx="187">
                  <c:v>43994</c:v>
                </c:pt>
                <c:pt idx="188">
                  <c:v>43997</c:v>
                </c:pt>
                <c:pt idx="189">
                  <c:v>43998</c:v>
                </c:pt>
                <c:pt idx="190">
                  <c:v>43999</c:v>
                </c:pt>
                <c:pt idx="191">
                  <c:v>44000</c:v>
                </c:pt>
                <c:pt idx="192">
                  <c:v>44001</c:v>
                </c:pt>
                <c:pt idx="193">
                  <c:v>44004</c:v>
                </c:pt>
                <c:pt idx="194">
                  <c:v>44005</c:v>
                </c:pt>
                <c:pt idx="195">
                  <c:v>44006</c:v>
                </c:pt>
                <c:pt idx="196">
                  <c:v>44007</c:v>
                </c:pt>
                <c:pt idx="197">
                  <c:v>44008</c:v>
                </c:pt>
                <c:pt idx="198">
                  <c:v>44011</c:v>
                </c:pt>
                <c:pt idx="199">
                  <c:v>44012</c:v>
                </c:pt>
              </c:numCache>
            </c:numRef>
          </c:cat>
          <c:val>
            <c:numRef>
              <c:f>[5]Transitions!$D$2:$D$201</c:f>
              <c:numCache>
                <c:formatCode>General</c:formatCode>
                <c:ptCount val="200"/>
                <c:pt idx="0">
                  <c:v>0.17043228399999999</c:v>
                </c:pt>
                <c:pt idx="1">
                  <c:v>0.16031681</c:v>
                </c:pt>
                <c:pt idx="2">
                  <c:v>0.16542751</c:v>
                </c:pt>
                <c:pt idx="3">
                  <c:v>0.13673246999999999</c:v>
                </c:pt>
                <c:pt idx="4">
                  <c:v>0.12442040200000001</c:v>
                </c:pt>
                <c:pt idx="5">
                  <c:v>0.13323478399999999</c:v>
                </c:pt>
                <c:pt idx="6">
                  <c:v>0.14037730900000001</c:v>
                </c:pt>
                <c:pt idx="7">
                  <c:v>0.16092784300000001</c:v>
                </c:pt>
                <c:pt idx="8">
                  <c:v>0.19110690600000002</c:v>
                </c:pt>
                <c:pt idx="9">
                  <c:v>0.204837879</c:v>
                </c:pt>
                <c:pt idx="10">
                  <c:v>0.20136332699999998</c:v>
                </c:pt>
                <c:pt idx="11">
                  <c:v>0.196661485</c:v>
                </c:pt>
                <c:pt idx="12">
                  <c:v>0.19512505600000002</c:v>
                </c:pt>
                <c:pt idx="13">
                  <c:v>0.18891374599999999</c:v>
                </c:pt>
                <c:pt idx="14">
                  <c:v>0.18828524899999999</c:v>
                </c:pt>
                <c:pt idx="15">
                  <c:v>0.19031588399999999</c:v>
                </c:pt>
                <c:pt idx="16">
                  <c:v>0.20489522399999999</c:v>
                </c:pt>
                <c:pt idx="17">
                  <c:v>0.21286475900000001</c:v>
                </c:pt>
                <c:pt idx="18">
                  <c:v>0.22877697899999999</c:v>
                </c:pt>
                <c:pt idx="19">
                  <c:v>0.25119394299999998</c:v>
                </c:pt>
                <c:pt idx="20">
                  <c:v>0.26900716899999999</c:v>
                </c:pt>
                <c:pt idx="21">
                  <c:v>0.26914179999999999</c:v>
                </c:pt>
                <c:pt idx="22">
                  <c:v>0.28595754399999995</c:v>
                </c:pt>
                <c:pt idx="23">
                  <c:v>0.29194706100000001</c:v>
                </c:pt>
                <c:pt idx="24">
                  <c:v>0.289932158</c:v>
                </c:pt>
                <c:pt idx="25">
                  <c:v>0.25527223300000002</c:v>
                </c:pt>
                <c:pt idx="26">
                  <c:v>0.23290776699999999</c:v>
                </c:pt>
                <c:pt idx="27">
                  <c:v>0.207885082</c:v>
                </c:pt>
                <c:pt idx="28">
                  <c:v>0.22609626999999999</c:v>
                </c:pt>
                <c:pt idx="29">
                  <c:v>0.25741358199999997</c:v>
                </c:pt>
                <c:pt idx="30">
                  <c:v>0.26122754500000001</c:v>
                </c:pt>
                <c:pt idx="31">
                  <c:v>0.24786076000000001</c:v>
                </c:pt>
                <c:pt idx="32">
                  <c:v>0.257128105</c:v>
                </c:pt>
                <c:pt idx="33">
                  <c:v>0.151102504</c:v>
                </c:pt>
                <c:pt idx="34">
                  <c:v>0.122235754</c:v>
                </c:pt>
                <c:pt idx="35">
                  <c:v>0.116241731</c:v>
                </c:pt>
                <c:pt idx="36">
                  <c:v>0.10023990099999999</c:v>
                </c:pt>
                <c:pt idx="37">
                  <c:v>7.6404952999999998E-2</c:v>
                </c:pt>
                <c:pt idx="38">
                  <c:v>0.14792176000000001</c:v>
                </c:pt>
                <c:pt idx="39">
                  <c:v>0.21145486999999999</c:v>
                </c:pt>
                <c:pt idx="40">
                  <c:v>0.27055061599999997</c:v>
                </c:pt>
                <c:pt idx="41">
                  <c:v>0.29526342900000002</c:v>
                </c:pt>
                <c:pt idx="42">
                  <c:v>0.33153153200000002</c:v>
                </c:pt>
                <c:pt idx="43">
                  <c:v>0.35821352100000003</c:v>
                </c:pt>
                <c:pt idx="44">
                  <c:v>0.416957458</c:v>
                </c:pt>
                <c:pt idx="45">
                  <c:v>0.47029836600000002</c:v>
                </c:pt>
                <c:pt idx="46">
                  <c:v>0.490504088</c:v>
                </c:pt>
                <c:pt idx="47">
                  <c:v>0.50273156200000002</c:v>
                </c:pt>
                <c:pt idx="48">
                  <c:v>0.511484257</c:v>
                </c:pt>
                <c:pt idx="49">
                  <c:v>0.48231313399999998</c:v>
                </c:pt>
                <c:pt idx="50">
                  <c:v>0.52270673300000003</c:v>
                </c:pt>
                <c:pt idx="51">
                  <c:v>0.55288002600000008</c:v>
                </c:pt>
                <c:pt idx="52">
                  <c:v>0.55530223300000003</c:v>
                </c:pt>
                <c:pt idx="53">
                  <c:v>0.57294332800000003</c:v>
                </c:pt>
                <c:pt idx="54">
                  <c:v>0.66788436100000004</c:v>
                </c:pt>
                <c:pt idx="55">
                  <c:v>0.68817056399999998</c:v>
                </c:pt>
                <c:pt idx="56">
                  <c:v>0.73390532600000002</c:v>
                </c:pt>
                <c:pt idx="57">
                  <c:v>0.78455853499999995</c:v>
                </c:pt>
                <c:pt idx="58">
                  <c:v>0.80669025400000005</c:v>
                </c:pt>
                <c:pt idx="59">
                  <c:v>0.82353247900000004</c:v>
                </c:pt>
                <c:pt idx="60">
                  <c:v>0.84417302799999994</c:v>
                </c:pt>
                <c:pt idx="61">
                  <c:v>0.86834239800000002</c:v>
                </c:pt>
                <c:pt idx="62">
                  <c:v>0.90104090400000003</c:v>
                </c:pt>
                <c:pt idx="63">
                  <c:v>0.91444634599999997</c:v>
                </c:pt>
                <c:pt idx="64">
                  <c:v>0.93483503499999998</c:v>
                </c:pt>
                <c:pt idx="65">
                  <c:v>0.97768428799999996</c:v>
                </c:pt>
                <c:pt idx="66">
                  <c:v>0.898333626</c:v>
                </c:pt>
                <c:pt idx="67">
                  <c:v>0.84606183599999996</c:v>
                </c:pt>
                <c:pt idx="68">
                  <c:v>0.80551583300000007</c:v>
                </c:pt>
                <c:pt idx="69">
                  <c:v>0.76300266299999997</c:v>
                </c:pt>
                <c:pt idx="70">
                  <c:v>0.74145636599999998</c:v>
                </c:pt>
                <c:pt idx="71">
                  <c:v>0.71908791800000005</c:v>
                </c:pt>
                <c:pt idx="72">
                  <c:v>0.70756749499999994</c:v>
                </c:pt>
                <c:pt idx="73">
                  <c:v>0.70264443300000001</c:v>
                </c:pt>
                <c:pt idx="74">
                  <c:v>0.68983615399999998</c:v>
                </c:pt>
                <c:pt idx="75">
                  <c:v>0.71904384600000004</c:v>
                </c:pt>
                <c:pt idx="76">
                  <c:v>0.68305401700000001</c:v>
                </c:pt>
                <c:pt idx="77">
                  <c:v>0.65624301200000001</c:v>
                </c:pt>
                <c:pt idx="78">
                  <c:v>0.62312783000000005</c:v>
                </c:pt>
                <c:pt idx="79">
                  <c:v>0.57556195099999996</c:v>
                </c:pt>
                <c:pt idx="80">
                  <c:v>0.53406962899999999</c:v>
                </c:pt>
                <c:pt idx="81">
                  <c:v>0.51160552800000003</c:v>
                </c:pt>
                <c:pt idx="82">
                  <c:v>0.48649771499999994</c:v>
                </c:pt>
                <c:pt idx="83">
                  <c:v>0.48668844600000005</c:v>
                </c:pt>
                <c:pt idx="84">
                  <c:v>0.48737226300000003</c:v>
                </c:pt>
                <c:pt idx="85">
                  <c:v>0.47542591400000001</c:v>
                </c:pt>
                <c:pt idx="86">
                  <c:v>0.55989830499999993</c:v>
                </c:pt>
                <c:pt idx="87">
                  <c:v>0.61746340500000008</c:v>
                </c:pt>
                <c:pt idx="88">
                  <c:v>0.65993093300000005</c:v>
                </c:pt>
                <c:pt idx="89">
                  <c:v>0.69192160599999997</c:v>
                </c:pt>
                <c:pt idx="90">
                  <c:v>0.70416736899999999</c:v>
                </c:pt>
                <c:pt idx="91">
                  <c:v>0.73717192799999998</c:v>
                </c:pt>
                <c:pt idx="92">
                  <c:v>0.76478309099999997</c:v>
                </c:pt>
                <c:pt idx="93">
                  <c:v>0.76945544900000007</c:v>
                </c:pt>
                <c:pt idx="94">
                  <c:v>0.79194283300000001</c:v>
                </c:pt>
                <c:pt idx="95">
                  <c:v>0.71022044099999992</c:v>
                </c:pt>
                <c:pt idx="96">
                  <c:v>0.656070402</c:v>
                </c:pt>
                <c:pt idx="97">
                  <c:v>0.22180100677397296</c:v>
                </c:pt>
                <c:pt idx="98">
                  <c:v>0.2190026414792284</c:v>
                </c:pt>
                <c:pt idx="99">
                  <c:v>0.22368629223641093</c:v>
                </c:pt>
                <c:pt idx="100">
                  <c:v>0.19372149181647436</c:v>
                </c:pt>
                <c:pt idx="101">
                  <c:v>0.17314020801806349</c:v>
                </c:pt>
                <c:pt idx="102">
                  <c:v>0.15482209061582169</c:v>
                </c:pt>
                <c:pt idx="103">
                  <c:v>0.11014440526139668</c:v>
                </c:pt>
                <c:pt idx="104">
                  <c:v>7.0998569230353914E-2</c:v>
                </c:pt>
                <c:pt idx="105">
                  <c:v>0.10974508229626653</c:v>
                </c:pt>
                <c:pt idx="106">
                  <c:v>0.14850853782385873</c:v>
                </c:pt>
                <c:pt idx="107">
                  <c:v>0.18157688935232361</c:v>
                </c:pt>
                <c:pt idx="108">
                  <c:v>0.20824641321469628</c:v>
                </c:pt>
                <c:pt idx="109">
                  <c:v>0.19615999999999997</c:v>
                </c:pt>
                <c:pt idx="110">
                  <c:v>0.20401584048078641</c:v>
                </c:pt>
                <c:pt idx="111">
                  <c:v>0.21008453744229269</c:v>
                </c:pt>
                <c:pt idx="112">
                  <c:v>0.20840416808336168</c:v>
                </c:pt>
                <c:pt idx="113">
                  <c:v>0.18452892826430414</c:v>
                </c:pt>
                <c:pt idx="114">
                  <c:v>0.1787281864252242</c:v>
                </c:pt>
                <c:pt idx="115">
                  <c:v>0.19443150903164139</c:v>
                </c:pt>
                <c:pt idx="116">
                  <c:v>0.20699755154344296</c:v>
                </c:pt>
                <c:pt idx="117">
                  <c:v>0.19254811068970357</c:v>
                </c:pt>
                <c:pt idx="118">
                  <c:v>0.18069030187182167</c:v>
                </c:pt>
                <c:pt idx="119">
                  <c:v>0.17592150392914513</c:v>
                </c:pt>
                <c:pt idx="120">
                  <c:v>0.16890166028097062</c:v>
                </c:pt>
                <c:pt idx="121">
                  <c:v>0.17956629055007045</c:v>
                </c:pt>
                <c:pt idx="122">
                  <c:v>0.1760977402167922</c:v>
                </c:pt>
                <c:pt idx="123">
                  <c:v>0.2084409355862171</c:v>
                </c:pt>
                <c:pt idx="124">
                  <c:v>0.20316693505099304</c:v>
                </c:pt>
                <c:pt idx="125">
                  <c:v>0.21734417344173443</c:v>
                </c:pt>
                <c:pt idx="126">
                  <c:v>0.23231827111984277</c:v>
                </c:pt>
                <c:pt idx="127">
                  <c:v>0.25794537021130387</c:v>
                </c:pt>
                <c:pt idx="128">
                  <c:v>0.2672561323445522</c:v>
                </c:pt>
                <c:pt idx="129">
                  <c:v>0.27360000000000001</c:v>
                </c:pt>
                <c:pt idx="130">
                  <c:v>0.27127659574468088</c:v>
                </c:pt>
                <c:pt idx="131">
                  <c:v>0.28027626084163187</c:v>
                </c:pt>
                <c:pt idx="132">
                  <c:v>0.27669524551831642</c:v>
                </c:pt>
                <c:pt idx="133">
                  <c:v>0.2784670292318151</c:v>
                </c:pt>
                <c:pt idx="134">
                  <c:v>0.2733712214809324</c:v>
                </c:pt>
                <c:pt idx="135">
                  <c:v>0.28712927648431719</c:v>
                </c:pt>
                <c:pt idx="136">
                  <c:v>0.28800837842555421</c:v>
                </c:pt>
                <c:pt idx="137">
                  <c:v>0.28565698240788495</c:v>
                </c:pt>
                <c:pt idx="138">
                  <c:v>0.28528694881453576</c:v>
                </c:pt>
                <c:pt idx="139">
                  <c:v>0.28808290155440419</c:v>
                </c:pt>
                <c:pt idx="140">
                  <c:v>0.28919033041275205</c:v>
                </c:pt>
                <c:pt idx="141">
                  <c:v>0.29356300042140748</c:v>
                </c:pt>
                <c:pt idx="142">
                  <c:v>0.29580728605302864</c:v>
                </c:pt>
                <c:pt idx="143">
                  <c:v>0.29860739153722549</c:v>
                </c:pt>
                <c:pt idx="144">
                  <c:v>0.30029850746268655</c:v>
                </c:pt>
                <c:pt idx="145">
                  <c:v>0.30159240791378483</c:v>
                </c:pt>
                <c:pt idx="146">
                  <c:v>0.30178014896201999</c:v>
                </c:pt>
                <c:pt idx="147">
                  <c:v>0.29776147179241769</c:v>
                </c:pt>
                <c:pt idx="148">
                  <c:v>0.29495083303612368</c:v>
                </c:pt>
                <c:pt idx="149">
                  <c:v>0.29414437152953055</c:v>
                </c:pt>
                <c:pt idx="150">
                  <c:v>0.29494341089036763</c:v>
                </c:pt>
                <c:pt idx="151">
                  <c:v>0.29836818682107485</c:v>
                </c:pt>
                <c:pt idx="152">
                  <c:v>0.30384074941451994</c:v>
                </c:pt>
                <c:pt idx="153">
                  <c:v>0.30777609395718886</c:v>
                </c:pt>
                <c:pt idx="154">
                  <c:v>0.3108771598527052</c:v>
                </c:pt>
                <c:pt idx="155">
                  <c:v>0.31603706343549537</c:v>
                </c:pt>
                <c:pt idx="156">
                  <c:v>0.3169647081086196</c:v>
                </c:pt>
                <c:pt idx="157">
                  <c:v>0.31883186004535563</c:v>
                </c:pt>
                <c:pt idx="158">
                  <c:v>0.31558176658389497</c:v>
                </c:pt>
                <c:pt idx="159">
                  <c:v>0.31775454625318456</c:v>
                </c:pt>
                <c:pt idx="160">
                  <c:v>0.31455653916819776</c:v>
                </c:pt>
                <c:pt idx="161">
                  <c:v>0.31345881400526204</c:v>
                </c:pt>
                <c:pt idx="162">
                  <c:v>0.30694935217903419</c:v>
                </c:pt>
                <c:pt idx="163">
                  <c:v>0.30532057870187362</c:v>
                </c:pt>
                <c:pt idx="164">
                  <c:v>0.30356515287594205</c:v>
                </c:pt>
                <c:pt idx="165">
                  <c:v>0.30634355499406613</c:v>
                </c:pt>
                <c:pt idx="166">
                  <c:v>0.3071578003586371</c:v>
                </c:pt>
                <c:pt idx="167">
                  <c:v>0.30382323012065704</c:v>
                </c:pt>
                <c:pt idx="168">
                  <c:v>0.29961858057485358</c:v>
                </c:pt>
                <c:pt idx="169">
                  <c:v>0.29538237629002384</c:v>
                </c:pt>
                <c:pt idx="170">
                  <c:v>0.29307983302895907</c:v>
                </c:pt>
                <c:pt idx="171">
                  <c:v>0.29455202357937438</c:v>
                </c:pt>
                <c:pt idx="172">
                  <c:v>0.29485332434172207</c:v>
                </c:pt>
                <c:pt idx="173">
                  <c:v>0.29571126825236482</c:v>
                </c:pt>
                <c:pt idx="174">
                  <c:v>0.29900090826521342</c:v>
                </c:pt>
                <c:pt idx="175">
                  <c:v>0.29993260629824775</c:v>
                </c:pt>
                <c:pt idx="176">
                  <c:v>0.30519169806806629</c:v>
                </c:pt>
                <c:pt idx="177">
                  <c:v>0.30812529164722358</c:v>
                </c:pt>
                <c:pt idx="178">
                  <c:v>0.30933068798506158</c:v>
                </c:pt>
                <c:pt idx="179">
                  <c:v>0.3125779743676988</c:v>
                </c:pt>
                <c:pt idx="180">
                  <c:v>0.32070769315038478</c:v>
                </c:pt>
                <c:pt idx="181">
                  <c:v>0.33277884532652646</c:v>
                </c:pt>
                <c:pt idx="182">
                  <c:v>0.33967955832550728</c:v>
                </c:pt>
                <c:pt idx="183">
                  <c:v>0.34119274781656239</c:v>
                </c:pt>
                <c:pt idx="184">
                  <c:v>0.34201264699991413</c:v>
                </c:pt>
                <c:pt idx="185">
                  <c:v>0.34498935051629775</c:v>
                </c:pt>
                <c:pt idx="186">
                  <c:v>0.33958169438190056</c:v>
                </c:pt>
                <c:pt idx="187">
                  <c:v>0.34017775952597457</c:v>
                </c:pt>
                <c:pt idx="188">
                  <c:v>0.33625637290604515</c:v>
                </c:pt>
                <c:pt idx="189">
                  <c:v>0.33648377147061315</c:v>
                </c:pt>
                <c:pt idx="190">
                  <c:v>0.30908931902985076</c:v>
                </c:pt>
                <c:pt idx="191">
                  <c:v>0.30667044327998871</c:v>
                </c:pt>
                <c:pt idx="192">
                  <c:v>0.30600403632694251</c:v>
                </c:pt>
                <c:pt idx="193">
                  <c:v>0.30566717472634058</c:v>
                </c:pt>
                <c:pt idx="194">
                  <c:v>0.30964109781843768</c:v>
                </c:pt>
                <c:pt idx="195">
                  <c:v>0.30931483578708946</c:v>
                </c:pt>
                <c:pt idx="196">
                  <c:v>0.30442701036704956</c:v>
                </c:pt>
                <c:pt idx="197">
                  <c:v>0.29622377622377621</c:v>
                </c:pt>
                <c:pt idx="198">
                  <c:v>0.2947976878612717</c:v>
                </c:pt>
                <c:pt idx="199">
                  <c:v>0.2919246113633237</c:v>
                </c:pt>
              </c:numCache>
            </c:numRef>
          </c:val>
          <c:extLst>
            <c:ext xmlns:c16="http://schemas.microsoft.com/office/drawing/2014/chart" uri="{C3380CC4-5D6E-409C-BE32-E72D297353CC}">
              <c16:uniqueId val="{00000002-9304-458E-84B2-68E5046DE739}"/>
            </c:ext>
          </c:extLst>
        </c:ser>
        <c:ser>
          <c:idx val="3"/>
          <c:order val="3"/>
          <c:tx>
            <c:strRef>
              <c:f>[5]Transitions!$E$1</c:f>
              <c:strCache>
                <c:ptCount val="1"/>
                <c:pt idx="0">
                  <c:v>Foreign Bonds</c:v>
                </c:pt>
              </c:strCache>
            </c:strRef>
          </c:tx>
          <c:spPr>
            <a:solidFill>
              <a:schemeClr val="accent4"/>
            </a:solidFill>
            <a:ln>
              <a:noFill/>
            </a:ln>
            <a:effectLst/>
          </c:spPr>
          <c:cat>
            <c:numRef>
              <c:f>[5]Transitions!$A$2:$A$201</c:f>
              <c:numCache>
                <c:formatCode>General</c:formatCode>
                <c:ptCount val="200"/>
                <c:pt idx="0">
                  <c:v>43188</c:v>
                </c:pt>
                <c:pt idx="1">
                  <c:v>43201</c:v>
                </c:pt>
                <c:pt idx="2">
                  <c:v>43208</c:v>
                </c:pt>
                <c:pt idx="3">
                  <c:v>43215</c:v>
                </c:pt>
                <c:pt idx="4">
                  <c:v>43222</c:v>
                </c:pt>
                <c:pt idx="5">
                  <c:v>43229</c:v>
                </c:pt>
                <c:pt idx="6">
                  <c:v>43243</c:v>
                </c:pt>
                <c:pt idx="7">
                  <c:v>43249</c:v>
                </c:pt>
                <c:pt idx="8">
                  <c:v>43251</c:v>
                </c:pt>
                <c:pt idx="9">
                  <c:v>43255</c:v>
                </c:pt>
                <c:pt idx="10">
                  <c:v>43257</c:v>
                </c:pt>
                <c:pt idx="11">
                  <c:v>43258</c:v>
                </c:pt>
                <c:pt idx="12">
                  <c:v>43262</c:v>
                </c:pt>
                <c:pt idx="13">
                  <c:v>43263</c:v>
                </c:pt>
                <c:pt idx="14">
                  <c:v>43265</c:v>
                </c:pt>
                <c:pt idx="15">
                  <c:v>43269</c:v>
                </c:pt>
                <c:pt idx="16">
                  <c:v>43271</c:v>
                </c:pt>
                <c:pt idx="17">
                  <c:v>43273</c:v>
                </c:pt>
                <c:pt idx="18">
                  <c:v>43277</c:v>
                </c:pt>
                <c:pt idx="19">
                  <c:v>43280</c:v>
                </c:pt>
                <c:pt idx="20">
                  <c:v>43286</c:v>
                </c:pt>
                <c:pt idx="21">
                  <c:v>43292</c:v>
                </c:pt>
                <c:pt idx="22">
                  <c:v>43297</c:v>
                </c:pt>
                <c:pt idx="23">
                  <c:v>43299</c:v>
                </c:pt>
                <c:pt idx="24">
                  <c:v>43304</c:v>
                </c:pt>
                <c:pt idx="25">
                  <c:v>43307</c:v>
                </c:pt>
                <c:pt idx="26">
                  <c:v>43312</c:v>
                </c:pt>
                <c:pt idx="27">
                  <c:v>43319</c:v>
                </c:pt>
                <c:pt idx="28">
                  <c:v>43326</c:v>
                </c:pt>
                <c:pt idx="29">
                  <c:v>43332</c:v>
                </c:pt>
                <c:pt idx="30">
                  <c:v>43340</c:v>
                </c:pt>
                <c:pt idx="31">
                  <c:v>43343</c:v>
                </c:pt>
                <c:pt idx="32">
                  <c:v>43354</c:v>
                </c:pt>
                <c:pt idx="33">
                  <c:v>43363</c:v>
                </c:pt>
                <c:pt idx="34">
                  <c:v>43368</c:v>
                </c:pt>
                <c:pt idx="35">
                  <c:v>43370</c:v>
                </c:pt>
                <c:pt idx="36">
                  <c:v>43375</c:v>
                </c:pt>
                <c:pt idx="37">
                  <c:v>43383</c:v>
                </c:pt>
                <c:pt idx="38">
                  <c:v>43384</c:v>
                </c:pt>
                <c:pt idx="39">
                  <c:v>43385</c:v>
                </c:pt>
                <c:pt idx="40">
                  <c:v>43389</c:v>
                </c:pt>
                <c:pt idx="41">
                  <c:v>43391</c:v>
                </c:pt>
                <c:pt idx="42">
                  <c:v>43395</c:v>
                </c:pt>
                <c:pt idx="43">
                  <c:v>43397</c:v>
                </c:pt>
                <c:pt idx="44">
                  <c:v>43398</c:v>
                </c:pt>
                <c:pt idx="45">
                  <c:v>43402</c:v>
                </c:pt>
                <c:pt idx="46">
                  <c:v>43403</c:v>
                </c:pt>
                <c:pt idx="47">
                  <c:v>43404</c:v>
                </c:pt>
                <c:pt idx="48">
                  <c:v>43406</c:v>
                </c:pt>
                <c:pt idx="49">
                  <c:v>43412</c:v>
                </c:pt>
                <c:pt idx="50">
                  <c:v>43417</c:v>
                </c:pt>
                <c:pt idx="51">
                  <c:v>43419</c:v>
                </c:pt>
                <c:pt idx="52">
                  <c:v>43420</c:v>
                </c:pt>
                <c:pt idx="53">
                  <c:v>43424</c:v>
                </c:pt>
                <c:pt idx="54">
                  <c:v>43430</c:v>
                </c:pt>
                <c:pt idx="55">
                  <c:v>43438</c:v>
                </c:pt>
                <c:pt idx="56">
                  <c:v>43440</c:v>
                </c:pt>
                <c:pt idx="57">
                  <c:v>43444</c:v>
                </c:pt>
                <c:pt idx="58">
                  <c:v>43445</c:v>
                </c:pt>
                <c:pt idx="59">
                  <c:v>43446</c:v>
                </c:pt>
                <c:pt idx="60">
                  <c:v>43447</c:v>
                </c:pt>
                <c:pt idx="61">
                  <c:v>43451</c:v>
                </c:pt>
                <c:pt idx="62">
                  <c:v>43452</c:v>
                </c:pt>
                <c:pt idx="63">
                  <c:v>43453</c:v>
                </c:pt>
                <c:pt idx="64">
                  <c:v>43455</c:v>
                </c:pt>
                <c:pt idx="65">
                  <c:v>43467</c:v>
                </c:pt>
                <c:pt idx="66">
                  <c:v>43488</c:v>
                </c:pt>
                <c:pt idx="67">
                  <c:v>43496</c:v>
                </c:pt>
                <c:pt idx="68">
                  <c:v>43507</c:v>
                </c:pt>
                <c:pt idx="69">
                  <c:v>43515</c:v>
                </c:pt>
                <c:pt idx="70">
                  <c:v>43524</c:v>
                </c:pt>
                <c:pt idx="71">
                  <c:v>43528</c:v>
                </c:pt>
                <c:pt idx="72">
                  <c:v>43530</c:v>
                </c:pt>
                <c:pt idx="73">
                  <c:v>43538</c:v>
                </c:pt>
                <c:pt idx="74">
                  <c:v>43542</c:v>
                </c:pt>
                <c:pt idx="75">
                  <c:v>43553</c:v>
                </c:pt>
                <c:pt idx="76">
                  <c:v>43558</c:v>
                </c:pt>
                <c:pt idx="77">
                  <c:v>43559</c:v>
                </c:pt>
                <c:pt idx="78">
                  <c:v>43563</c:v>
                </c:pt>
                <c:pt idx="79">
                  <c:v>43567</c:v>
                </c:pt>
                <c:pt idx="80">
                  <c:v>43570</c:v>
                </c:pt>
                <c:pt idx="81">
                  <c:v>43573</c:v>
                </c:pt>
                <c:pt idx="82">
                  <c:v>43578</c:v>
                </c:pt>
                <c:pt idx="83">
                  <c:v>43579</c:v>
                </c:pt>
                <c:pt idx="84">
                  <c:v>43584</c:v>
                </c:pt>
                <c:pt idx="85">
                  <c:v>43586</c:v>
                </c:pt>
                <c:pt idx="86">
                  <c:v>43593</c:v>
                </c:pt>
                <c:pt idx="87">
                  <c:v>43598</c:v>
                </c:pt>
                <c:pt idx="88">
                  <c:v>43599</c:v>
                </c:pt>
                <c:pt idx="89">
                  <c:v>43601</c:v>
                </c:pt>
                <c:pt idx="90">
                  <c:v>43606</c:v>
                </c:pt>
                <c:pt idx="91">
                  <c:v>43609</c:v>
                </c:pt>
                <c:pt idx="92">
                  <c:v>43615</c:v>
                </c:pt>
                <c:pt idx="93">
                  <c:v>43641</c:v>
                </c:pt>
                <c:pt idx="94">
                  <c:v>43644</c:v>
                </c:pt>
                <c:pt idx="95">
                  <c:v>43657</c:v>
                </c:pt>
                <c:pt idx="96">
                  <c:v>43661</c:v>
                </c:pt>
                <c:pt idx="97">
                  <c:v>43665</c:v>
                </c:pt>
                <c:pt idx="98">
                  <c:v>43678</c:v>
                </c:pt>
                <c:pt idx="99">
                  <c:v>43686</c:v>
                </c:pt>
                <c:pt idx="100">
                  <c:v>43692</c:v>
                </c:pt>
                <c:pt idx="101">
                  <c:v>43698</c:v>
                </c:pt>
                <c:pt idx="102">
                  <c:v>43706</c:v>
                </c:pt>
                <c:pt idx="103">
                  <c:v>43714</c:v>
                </c:pt>
                <c:pt idx="104">
                  <c:v>43721</c:v>
                </c:pt>
                <c:pt idx="105">
                  <c:v>43731</c:v>
                </c:pt>
                <c:pt idx="106">
                  <c:v>43745</c:v>
                </c:pt>
                <c:pt idx="107">
                  <c:v>43759</c:v>
                </c:pt>
                <c:pt idx="108">
                  <c:v>43767</c:v>
                </c:pt>
                <c:pt idx="109">
                  <c:v>43782</c:v>
                </c:pt>
                <c:pt idx="110">
                  <c:v>43798</c:v>
                </c:pt>
                <c:pt idx="111">
                  <c:v>43809</c:v>
                </c:pt>
                <c:pt idx="112">
                  <c:v>43822</c:v>
                </c:pt>
                <c:pt idx="113">
                  <c:v>43829</c:v>
                </c:pt>
                <c:pt idx="114">
                  <c:v>43840</c:v>
                </c:pt>
                <c:pt idx="115">
                  <c:v>43867</c:v>
                </c:pt>
                <c:pt idx="116">
                  <c:v>43880</c:v>
                </c:pt>
                <c:pt idx="117">
                  <c:v>43887</c:v>
                </c:pt>
                <c:pt idx="118">
                  <c:v>43888</c:v>
                </c:pt>
                <c:pt idx="119">
                  <c:v>43889</c:v>
                </c:pt>
                <c:pt idx="120">
                  <c:v>43896</c:v>
                </c:pt>
                <c:pt idx="121">
                  <c:v>43900</c:v>
                </c:pt>
                <c:pt idx="122">
                  <c:v>43901</c:v>
                </c:pt>
                <c:pt idx="123">
                  <c:v>43902</c:v>
                </c:pt>
                <c:pt idx="124">
                  <c:v>43903</c:v>
                </c:pt>
                <c:pt idx="125">
                  <c:v>43906</c:v>
                </c:pt>
                <c:pt idx="126">
                  <c:v>43907</c:v>
                </c:pt>
                <c:pt idx="127">
                  <c:v>43908</c:v>
                </c:pt>
                <c:pt idx="128">
                  <c:v>43909</c:v>
                </c:pt>
                <c:pt idx="129">
                  <c:v>43910</c:v>
                </c:pt>
                <c:pt idx="130">
                  <c:v>43913</c:v>
                </c:pt>
                <c:pt idx="131">
                  <c:v>43914</c:v>
                </c:pt>
                <c:pt idx="132">
                  <c:v>43915</c:v>
                </c:pt>
                <c:pt idx="133">
                  <c:v>43916</c:v>
                </c:pt>
                <c:pt idx="134">
                  <c:v>43917</c:v>
                </c:pt>
                <c:pt idx="135">
                  <c:v>43920</c:v>
                </c:pt>
                <c:pt idx="136">
                  <c:v>43921</c:v>
                </c:pt>
                <c:pt idx="137">
                  <c:v>43922</c:v>
                </c:pt>
                <c:pt idx="138">
                  <c:v>43923</c:v>
                </c:pt>
                <c:pt idx="139">
                  <c:v>43924</c:v>
                </c:pt>
                <c:pt idx="140">
                  <c:v>43927</c:v>
                </c:pt>
                <c:pt idx="141">
                  <c:v>43928</c:v>
                </c:pt>
                <c:pt idx="142">
                  <c:v>43929</c:v>
                </c:pt>
                <c:pt idx="143">
                  <c:v>43930</c:v>
                </c:pt>
                <c:pt idx="144">
                  <c:v>43934</c:v>
                </c:pt>
                <c:pt idx="145">
                  <c:v>43935</c:v>
                </c:pt>
                <c:pt idx="146">
                  <c:v>43936</c:v>
                </c:pt>
                <c:pt idx="147">
                  <c:v>43937</c:v>
                </c:pt>
                <c:pt idx="148">
                  <c:v>43938</c:v>
                </c:pt>
                <c:pt idx="149">
                  <c:v>43941</c:v>
                </c:pt>
                <c:pt idx="150">
                  <c:v>43942</c:v>
                </c:pt>
                <c:pt idx="151">
                  <c:v>43943</c:v>
                </c:pt>
                <c:pt idx="152">
                  <c:v>43944</c:v>
                </c:pt>
                <c:pt idx="153">
                  <c:v>43945</c:v>
                </c:pt>
                <c:pt idx="154">
                  <c:v>43948</c:v>
                </c:pt>
                <c:pt idx="155">
                  <c:v>43949</c:v>
                </c:pt>
                <c:pt idx="156">
                  <c:v>43950</c:v>
                </c:pt>
                <c:pt idx="157">
                  <c:v>43951</c:v>
                </c:pt>
                <c:pt idx="158">
                  <c:v>43952</c:v>
                </c:pt>
                <c:pt idx="159">
                  <c:v>43955</c:v>
                </c:pt>
                <c:pt idx="160">
                  <c:v>43956</c:v>
                </c:pt>
                <c:pt idx="161">
                  <c:v>43957</c:v>
                </c:pt>
                <c:pt idx="162">
                  <c:v>43958</c:v>
                </c:pt>
                <c:pt idx="163">
                  <c:v>43959</c:v>
                </c:pt>
                <c:pt idx="164">
                  <c:v>43962</c:v>
                </c:pt>
                <c:pt idx="165">
                  <c:v>43963</c:v>
                </c:pt>
                <c:pt idx="166">
                  <c:v>43964</c:v>
                </c:pt>
                <c:pt idx="167">
                  <c:v>43965</c:v>
                </c:pt>
                <c:pt idx="168">
                  <c:v>43966</c:v>
                </c:pt>
                <c:pt idx="169">
                  <c:v>43969</c:v>
                </c:pt>
                <c:pt idx="170">
                  <c:v>43970</c:v>
                </c:pt>
                <c:pt idx="171">
                  <c:v>43971</c:v>
                </c:pt>
                <c:pt idx="172">
                  <c:v>43972</c:v>
                </c:pt>
                <c:pt idx="173">
                  <c:v>43973</c:v>
                </c:pt>
                <c:pt idx="174">
                  <c:v>43977</c:v>
                </c:pt>
                <c:pt idx="175">
                  <c:v>43978</c:v>
                </c:pt>
                <c:pt idx="176">
                  <c:v>43979</c:v>
                </c:pt>
                <c:pt idx="177">
                  <c:v>43980</c:v>
                </c:pt>
                <c:pt idx="178">
                  <c:v>43983</c:v>
                </c:pt>
                <c:pt idx="179">
                  <c:v>43984</c:v>
                </c:pt>
                <c:pt idx="180">
                  <c:v>43985</c:v>
                </c:pt>
                <c:pt idx="181">
                  <c:v>43986</c:v>
                </c:pt>
                <c:pt idx="182">
                  <c:v>43987</c:v>
                </c:pt>
                <c:pt idx="183">
                  <c:v>43990</c:v>
                </c:pt>
                <c:pt idx="184">
                  <c:v>43991</c:v>
                </c:pt>
                <c:pt idx="185">
                  <c:v>43992</c:v>
                </c:pt>
                <c:pt idx="186">
                  <c:v>43993</c:v>
                </c:pt>
                <c:pt idx="187">
                  <c:v>43994</c:v>
                </c:pt>
                <c:pt idx="188">
                  <c:v>43997</c:v>
                </c:pt>
                <c:pt idx="189">
                  <c:v>43998</c:v>
                </c:pt>
                <c:pt idx="190">
                  <c:v>43999</c:v>
                </c:pt>
                <c:pt idx="191">
                  <c:v>44000</c:v>
                </c:pt>
                <c:pt idx="192">
                  <c:v>44001</c:v>
                </c:pt>
                <c:pt idx="193">
                  <c:v>44004</c:v>
                </c:pt>
                <c:pt idx="194">
                  <c:v>44005</c:v>
                </c:pt>
                <c:pt idx="195">
                  <c:v>44006</c:v>
                </c:pt>
                <c:pt idx="196">
                  <c:v>44007</c:v>
                </c:pt>
                <c:pt idx="197">
                  <c:v>44008</c:v>
                </c:pt>
                <c:pt idx="198">
                  <c:v>44011</c:v>
                </c:pt>
                <c:pt idx="199">
                  <c:v>44012</c:v>
                </c:pt>
              </c:numCache>
            </c:numRef>
          </c:cat>
          <c:val>
            <c:numRef>
              <c:f>[5]Transitions!$E$2:$E$201</c:f>
              <c:numCache>
                <c:formatCode>General</c:formatCode>
                <c:ptCount val="200"/>
                <c:pt idx="97">
                  <c:v>0.26443353427381761</c:v>
                </c:pt>
                <c:pt idx="98">
                  <c:v>0.27501400784439289</c:v>
                </c:pt>
                <c:pt idx="99">
                  <c:v>0.2937055034467172</c:v>
                </c:pt>
                <c:pt idx="100">
                  <c:v>0.32163329024074927</c:v>
                </c:pt>
                <c:pt idx="101">
                  <c:v>0.33189209963728961</c:v>
                </c:pt>
                <c:pt idx="102">
                  <c:v>0.34233713707930091</c:v>
                </c:pt>
                <c:pt idx="103">
                  <c:v>0.33210636052408038</c:v>
                </c:pt>
                <c:pt idx="104">
                  <c:v>0.30672461733660883</c:v>
                </c:pt>
                <c:pt idx="105">
                  <c:v>0.27659574468085102</c:v>
                </c:pt>
                <c:pt idx="106">
                  <c:v>0.27769773977941009</c:v>
                </c:pt>
                <c:pt idx="107">
                  <c:v>0.29153731307912883</c:v>
                </c:pt>
                <c:pt idx="108">
                  <c:v>0.28502703393077616</c:v>
                </c:pt>
                <c:pt idx="109">
                  <c:v>0.29229999999999995</c:v>
                </c:pt>
                <c:pt idx="110">
                  <c:v>0.25800481582456064</c:v>
                </c:pt>
                <c:pt idx="111">
                  <c:v>0.24230069748386196</c:v>
                </c:pt>
                <c:pt idx="112">
                  <c:v>0.23820476409528191</c:v>
                </c:pt>
                <c:pt idx="113">
                  <c:v>0.23474591524508531</c:v>
                </c:pt>
                <c:pt idx="114">
                  <c:v>0.23383728080405414</c:v>
                </c:pt>
                <c:pt idx="115">
                  <c:v>0.23646479252959485</c:v>
                </c:pt>
                <c:pt idx="116">
                  <c:v>0.2537699366147228</c:v>
                </c:pt>
                <c:pt idx="117">
                  <c:v>0.26762888046073885</c:v>
                </c:pt>
                <c:pt idx="118">
                  <c:v>0.27157644173549245</c:v>
                </c:pt>
                <c:pt idx="119">
                  <c:v>0.27603872704380672</c:v>
                </c:pt>
                <c:pt idx="120">
                  <c:v>0.27336100468284374</c:v>
                </c:pt>
                <c:pt idx="121">
                  <c:v>0.27776798307475309</c:v>
                </c:pt>
                <c:pt idx="122">
                  <c:v>0.26887745728458567</c:v>
                </c:pt>
                <c:pt idx="123">
                  <c:v>0.2750682505718291</c:v>
                </c:pt>
                <c:pt idx="124">
                  <c:v>0.28770799785292539</c:v>
                </c:pt>
                <c:pt idx="125">
                  <c:v>0.2874435411020777</c:v>
                </c:pt>
                <c:pt idx="126">
                  <c:v>0.30088408644400777</c:v>
                </c:pt>
                <c:pt idx="127">
                  <c:v>0.30630475863253731</c:v>
                </c:pt>
                <c:pt idx="128">
                  <c:v>0.30519110096976609</c:v>
                </c:pt>
                <c:pt idx="129">
                  <c:v>0.29591111111111112</c:v>
                </c:pt>
                <c:pt idx="130">
                  <c:v>0.29126630061770764</c:v>
                </c:pt>
                <c:pt idx="131">
                  <c:v>0.30059428204304534</c:v>
                </c:pt>
                <c:pt idx="132">
                  <c:v>0.3000779423226812</c:v>
                </c:pt>
                <c:pt idx="133">
                  <c:v>0.29792658055744392</c:v>
                </c:pt>
                <c:pt idx="134">
                  <c:v>0.31718968783460999</c:v>
                </c:pt>
                <c:pt idx="135">
                  <c:v>0.259292992542836</c:v>
                </c:pt>
                <c:pt idx="136">
                  <c:v>0.26566591028102637</c:v>
                </c:pt>
                <c:pt idx="137">
                  <c:v>0.27895249555899376</c:v>
                </c:pt>
                <c:pt idx="138">
                  <c:v>0.2925991579880346</c:v>
                </c:pt>
                <c:pt idx="139">
                  <c:v>0.30575402236160354</c:v>
                </c:pt>
                <c:pt idx="140">
                  <c:v>0.31473661986699042</c:v>
                </c:pt>
                <c:pt idx="141">
                  <c:v>0.31779393173198478</c:v>
                </c:pt>
                <c:pt idx="142">
                  <c:v>0.32436947618021117</c:v>
                </c:pt>
                <c:pt idx="143">
                  <c:v>0.3246384574183182</c:v>
                </c:pt>
                <c:pt idx="144">
                  <c:v>0.32900949796472179</c:v>
                </c:pt>
                <c:pt idx="145">
                  <c:v>0.33622862044930568</c:v>
                </c:pt>
                <c:pt idx="146">
                  <c:v>0.34292958639268928</c:v>
                </c:pt>
                <c:pt idx="147">
                  <c:v>0.35114584994948694</c:v>
                </c:pt>
                <c:pt idx="148">
                  <c:v>0.35369643857950783</c:v>
                </c:pt>
                <c:pt idx="149">
                  <c:v>0.3560323069156992</c:v>
                </c:pt>
                <c:pt idx="150">
                  <c:v>0.35765288774469317</c:v>
                </c:pt>
                <c:pt idx="151">
                  <c:v>0.3628272000765661</c:v>
                </c:pt>
                <c:pt idx="152">
                  <c:v>0.36674473067915692</c:v>
                </c:pt>
                <c:pt idx="153">
                  <c:v>0.36839363515817392</c:v>
                </c:pt>
                <c:pt idx="154">
                  <c:v>0.36875649136058919</c:v>
                </c:pt>
                <c:pt idx="155">
                  <c:v>0.37742931812782132</c:v>
                </c:pt>
                <c:pt idx="156">
                  <c:v>0.38314883148831491</c:v>
                </c:pt>
                <c:pt idx="157">
                  <c:v>0.38589346045263107</c:v>
                </c:pt>
                <c:pt idx="158">
                  <c:v>0.37522170982617953</c:v>
                </c:pt>
                <c:pt idx="159">
                  <c:v>0.38056751295791968</c:v>
                </c:pt>
                <c:pt idx="160">
                  <c:v>0.3784867212293303</c:v>
                </c:pt>
                <c:pt idx="161">
                  <c:v>0.37591580651689938</c:v>
                </c:pt>
                <c:pt idx="162">
                  <c:v>0.36902237926972914</c:v>
                </c:pt>
                <c:pt idx="163">
                  <c:v>0.36409992884813025</c:v>
                </c:pt>
                <c:pt idx="164">
                  <c:v>0.35913155531258539</c:v>
                </c:pt>
                <c:pt idx="165">
                  <c:v>0.36101221239615644</c:v>
                </c:pt>
                <c:pt idx="166">
                  <c:v>0.35990735206216373</c:v>
                </c:pt>
                <c:pt idx="167">
                  <c:v>0.36444250617822355</c:v>
                </c:pt>
                <c:pt idx="168">
                  <c:v>0.36231439858329928</c:v>
                </c:pt>
                <c:pt idx="169">
                  <c:v>0.35779968245567606</c:v>
                </c:pt>
                <c:pt idx="170">
                  <c:v>0.3543569006000522</c:v>
                </c:pt>
                <c:pt idx="171">
                  <c:v>0.35359553766678287</c:v>
                </c:pt>
                <c:pt idx="172">
                  <c:v>0.35174570088587809</c:v>
                </c:pt>
                <c:pt idx="173">
                  <c:v>0.35219028377261458</c:v>
                </c:pt>
                <c:pt idx="174">
                  <c:v>0.34795640326975474</c:v>
                </c:pt>
                <c:pt idx="175">
                  <c:v>0.34569905648817556</c:v>
                </c:pt>
                <c:pt idx="176">
                  <c:v>0.33946408278007056</c:v>
                </c:pt>
                <c:pt idx="177">
                  <c:v>0.33994400373308442</c:v>
                </c:pt>
                <c:pt idx="178">
                  <c:v>0.33993697846764309</c:v>
                </c:pt>
                <c:pt idx="179">
                  <c:v>0.34144266757400477</c:v>
                </c:pt>
                <c:pt idx="180">
                  <c:v>0.34458959822528962</c:v>
                </c:pt>
                <c:pt idx="181">
                  <c:v>0.34780738233860092</c:v>
                </c:pt>
                <c:pt idx="182">
                  <c:v>0.34096018668715672</c:v>
                </c:pt>
                <c:pt idx="183">
                  <c:v>0.32320641051508947</c:v>
                </c:pt>
                <c:pt idx="184">
                  <c:v>0.31740536209905862</c:v>
                </c:pt>
                <c:pt idx="185">
                  <c:v>0.31015610255857218</c:v>
                </c:pt>
                <c:pt idx="186">
                  <c:v>0.308764886200255</c:v>
                </c:pt>
                <c:pt idx="187">
                  <c:v>0.30348185738171363</c:v>
                </c:pt>
                <c:pt idx="188">
                  <c:v>0.30225782957028408</c:v>
                </c:pt>
                <c:pt idx="189">
                  <c:v>0.29947083958233112</c:v>
                </c:pt>
                <c:pt idx="190">
                  <c:v>0.36153218283582089</c:v>
                </c:pt>
                <c:pt idx="191">
                  <c:v>0.3591276023226172</c:v>
                </c:pt>
                <c:pt idx="192">
                  <c:v>0.35160892476735062</c:v>
                </c:pt>
                <c:pt idx="193">
                  <c:v>0.34682000831370374</c:v>
                </c:pt>
                <c:pt idx="194">
                  <c:v>0.34173117522871216</c:v>
                </c:pt>
                <c:pt idx="195">
                  <c:v>0.33819365798414491</c:v>
                </c:pt>
                <c:pt idx="196">
                  <c:v>0.33468758755954053</c:v>
                </c:pt>
                <c:pt idx="197">
                  <c:v>0.3394405594405594</c:v>
                </c:pt>
                <c:pt idx="198">
                  <c:v>0.33636113404899531</c:v>
                </c:pt>
                <c:pt idx="199">
                  <c:v>0.34475168523868482</c:v>
                </c:pt>
              </c:numCache>
            </c:numRef>
          </c:val>
          <c:extLst>
            <c:ext xmlns:c16="http://schemas.microsoft.com/office/drawing/2014/chart" uri="{C3380CC4-5D6E-409C-BE32-E72D297353CC}">
              <c16:uniqueId val="{00000003-9304-458E-84B2-68E5046DE739}"/>
            </c:ext>
          </c:extLst>
        </c:ser>
        <c:ser>
          <c:idx val="4"/>
          <c:order val="4"/>
          <c:tx>
            <c:strRef>
              <c:f>[5]Transitions!$F$1</c:f>
              <c:strCache>
                <c:ptCount val="1"/>
                <c:pt idx="0">
                  <c:v>US Real Estate</c:v>
                </c:pt>
              </c:strCache>
            </c:strRef>
          </c:tx>
          <c:spPr>
            <a:solidFill>
              <a:schemeClr val="accent5"/>
            </a:solidFill>
            <a:ln>
              <a:noFill/>
            </a:ln>
            <a:effectLst/>
          </c:spPr>
          <c:cat>
            <c:numRef>
              <c:f>[5]Transitions!$A$2:$A$201</c:f>
              <c:numCache>
                <c:formatCode>General</c:formatCode>
                <c:ptCount val="200"/>
                <c:pt idx="0">
                  <c:v>43188</c:v>
                </c:pt>
                <c:pt idx="1">
                  <c:v>43201</c:v>
                </c:pt>
                <c:pt idx="2">
                  <c:v>43208</c:v>
                </c:pt>
                <c:pt idx="3">
                  <c:v>43215</c:v>
                </c:pt>
                <c:pt idx="4">
                  <c:v>43222</c:v>
                </c:pt>
                <c:pt idx="5">
                  <c:v>43229</c:v>
                </c:pt>
                <c:pt idx="6">
                  <c:v>43243</c:v>
                </c:pt>
                <c:pt idx="7">
                  <c:v>43249</c:v>
                </c:pt>
                <c:pt idx="8">
                  <c:v>43251</c:v>
                </c:pt>
                <c:pt idx="9">
                  <c:v>43255</c:v>
                </c:pt>
                <c:pt idx="10">
                  <c:v>43257</c:v>
                </c:pt>
                <c:pt idx="11">
                  <c:v>43258</c:v>
                </c:pt>
                <c:pt idx="12">
                  <c:v>43262</c:v>
                </c:pt>
                <c:pt idx="13">
                  <c:v>43263</c:v>
                </c:pt>
                <c:pt idx="14">
                  <c:v>43265</c:v>
                </c:pt>
                <c:pt idx="15">
                  <c:v>43269</c:v>
                </c:pt>
                <c:pt idx="16">
                  <c:v>43271</c:v>
                </c:pt>
                <c:pt idx="17">
                  <c:v>43273</c:v>
                </c:pt>
                <c:pt idx="18">
                  <c:v>43277</c:v>
                </c:pt>
                <c:pt idx="19">
                  <c:v>43280</c:v>
                </c:pt>
                <c:pt idx="20">
                  <c:v>43286</c:v>
                </c:pt>
                <c:pt idx="21">
                  <c:v>43292</c:v>
                </c:pt>
                <c:pt idx="22">
                  <c:v>43297</c:v>
                </c:pt>
                <c:pt idx="23">
                  <c:v>43299</c:v>
                </c:pt>
                <c:pt idx="24">
                  <c:v>43304</c:v>
                </c:pt>
                <c:pt idx="25">
                  <c:v>43307</c:v>
                </c:pt>
                <c:pt idx="26">
                  <c:v>43312</c:v>
                </c:pt>
                <c:pt idx="27">
                  <c:v>43319</c:v>
                </c:pt>
                <c:pt idx="28">
                  <c:v>43326</c:v>
                </c:pt>
                <c:pt idx="29">
                  <c:v>43332</c:v>
                </c:pt>
                <c:pt idx="30">
                  <c:v>43340</c:v>
                </c:pt>
                <c:pt idx="31">
                  <c:v>43343</c:v>
                </c:pt>
                <c:pt idx="32">
                  <c:v>43354</c:v>
                </c:pt>
                <c:pt idx="33">
                  <c:v>43363</c:v>
                </c:pt>
                <c:pt idx="34">
                  <c:v>43368</c:v>
                </c:pt>
                <c:pt idx="35">
                  <c:v>43370</c:v>
                </c:pt>
                <c:pt idx="36">
                  <c:v>43375</c:v>
                </c:pt>
                <c:pt idx="37">
                  <c:v>43383</c:v>
                </c:pt>
                <c:pt idx="38">
                  <c:v>43384</c:v>
                </c:pt>
                <c:pt idx="39">
                  <c:v>43385</c:v>
                </c:pt>
                <c:pt idx="40">
                  <c:v>43389</c:v>
                </c:pt>
                <c:pt idx="41">
                  <c:v>43391</c:v>
                </c:pt>
                <c:pt idx="42">
                  <c:v>43395</c:v>
                </c:pt>
                <c:pt idx="43">
                  <c:v>43397</c:v>
                </c:pt>
                <c:pt idx="44">
                  <c:v>43398</c:v>
                </c:pt>
                <c:pt idx="45">
                  <c:v>43402</c:v>
                </c:pt>
                <c:pt idx="46">
                  <c:v>43403</c:v>
                </c:pt>
                <c:pt idx="47">
                  <c:v>43404</c:v>
                </c:pt>
                <c:pt idx="48">
                  <c:v>43406</c:v>
                </c:pt>
                <c:pt idx="49">
                  <c:v>43412</c:v>
                </c:pt>
                <c:pt idx="50">
                  <c:v>43417</c:v>
                </c:pt>
                <c:pt idx="51">
                  <c:v>43419</c:v>
                </c:pt>
                <c:pt idx="52">
                  <c:v>43420</c:v>
                </c:pt>
                <c:pt idx="53">
                  <c:v>43424</c:v>
                </c:pt>
                <c:pt idx="54">
                  <c:v>43430</c:v>
                </c:pt>
                <c:pt idx="55">
                  <c:v>43438</c:v>
                </c:pt>
                <c:pt idx="56">
                  <c:v>43440</c:v>
                </c:pt>
                <c:pt idx="57">
                  <c:v>43444</c:v>
                </c:pt>
                <c:pt idx="58">
                  <c:v>43445</c:v>
                </c:pt>
                <c:pt idx="59">
                  <c:v>43446</c:v>
                </c:pt>
                <c:pt idx="60">
                  <c:v>43447</c:v>
                </c:pt>
                <c:pt idx="61">
                  <c:v>43451</c:v>
                </c:pt>
                <c:pt idx="62">
                  <c:v>43452</c:v>
                </c:pt>
                <c:pt idx="63">
                  <c:v>43453</c:v>
                </c:pt>
                <c:pt idx="64">
                  <c:v>43455</c:v>
                </c:pt>
                <c:pt idx="65">
                  <c:v>43467</c:v>
                </c:pt>
                <c:pt idx="66">
                  <c:v>43488</c:v>
                </c:pt>
                <c:pt idx="67">
                  <c:v>43496</c:v>
                </c:pt>
                <c:pt idx="68">
                  <c:v>43507</c:v>
                </c:pt>
                <c:pt idx="69">
                  <c:v>43515</c:v>
                </c:pt>
                <c:pt idx="70">
                  <c:v>43524</c:v>
                </c:pt>
                <c:pt idx="71">
                  <c:v>43528</c:v>
                </c:pt>
                <c:pt idx="72">
                  <c:v>43530</c:v>
                </c:pt>
                <c:pt idx="73">
                  <c:v>43538</c:v>
                </c:pt>
                <c:pt idx="74">
                  <c:v>43542</c:v>
                </c:pt>
                <c:pt idx="75">
                  <c:v>43553</c:v>
                </c:pt>
                <c:pt idx="76">
                  <c:v>43558</c:v>
                </c:pt>
                <c:pt idx="77">
                  <c:v>43559</c:v>
                </c:pt>
                <c:pt idx="78">
                  <c:v>43563</c:v>
                </c:pt>
                <c:pt idx="79">
                  <c:v>43567</c:v>
                </c:pt>
                <c:pt idx="80">
                  <c:v>43570</c:v>
                </c:pt>
                <c:pt idx="81">
                  <c:v>43573</c:v>
                </c:pt>
                <c:pt idx="82">
                  <c:v>43578</c:v>
                </c:pt>
                <c:pt idx="83">
                  <c:v>43579</c:v>
                </c:pt>
                <c:pt idx="84">
                  <c:v>43584</c:v>
                </c:pt>
                <c:pt idx="85">
                  <c:v>43586</c:v>
                </c:pt>
                <c:pt idx="86">
                  <c:v>43593</c:v>
                </c:pt>
                <c:pt idx="87">
                  <c:v>43598</c:v>
                </c:pt>
                <c:pt idx="88">
                  <c:v>43599</c:v>
                </c:pt>
                <c:pt idx="89">
                  <c:v>43601</c:v>
                </c:pt>
                <c:pt idx="90">
                  <c:v>43606</c:v>
                </c:pt>
                <c:pt idx="91">
                  <c:v>43609</c:v>
                </c:pt>
                <c:pt idx="92">
                  <c:v>43615</c:v>
                </c:pt>
                <c:pt idx="93">
                  <c:v>43641</c:v>
                </c:pt>
                <c:pt idx="94">
                  <c:v>43644</c:v>
                </c:pt>
                <c:pt idx="95">
                  <c:v>43657</c:v>
                </c:pt>
                <c:pt idx="96">
                  <c:v>43661</c:v>
                </c:pt>
                <c:pt idx="97">
                  <c:v>43665</c:v>
                </c:pt>
                <c:pt idx="98">
                  <c:v>43678</c:v>
                </c:pt>
                <c:pt idx="99">
                  <c:v>43686</c:v>
                </c:pt>
                <c:pt idx="100">
                  <c:v>43692</c:v>
                </c:pt>
                <c:pt idx="101">
                  <c:v>43698</c:v>
                </c:pt>
                <c:pt idx="102">
                  <c:v>43706</c:v>
                </c:pt>
                <c:pt idx="103">
                  <c:v>43714</c:v>
                </c:pt>
                <c:pt idx="104">
                  <c:v>43721</c:v>
                </c:pt>
                <c:pt idx="105">
                  <c:v>43731</c:v>
                </c:pt>
                <c:pt idx="106">
                  <c:v>43745</c:v>
                </c:pt>
                <c:pt idx="107">
                  <c:v>43759</c:v>
                </c:pt>
                <c:pt idx="108">
                  <c:v>43767</c:v>
                </c:pt>
                <c:pt idx="109">
                  <c:v>43782</c:v>
                </c:pt>
                <c:pt idx="110">
                  <c:v>43798</c:v>
                </c:pt>
                <c:pt idx="111">
                  <c:v>43809</c:v>
                </c:pt>
                <c:pt idx="112">
                  <c:v>43822</c:v>
                </c:pt>
                <c:pt idx="113">
                  <c:v>43829</c:v>
                </c:pt>
                <c:pt idx="114">
                  <c:v>43840</c:v>
                </c:pt>
                <c:pt idx="115">
                  <c:v>43867</c:v>
                </c:pt>
                <c:pt idx="116">
                  <c:v>43880</c:v>
                </c:pt>
                <c:pt idx="117">
                  <c:v>43887</c:v>
                </c:pt>
                <c:pt idx="118">
                  <c:v>43888</c:v>
                </c:pt>
                <c:pt idx="119">
                  <c:v>43889</c:v>
                </c:pt>
                <c:pt idx="120">
                  <c:v>43896</c:v>
                </c:pt>
                <c:pt idx="121">
                  <c:v>43900</c:v>
                </c:pt>
                <c:pt idx="122">
                  <c:v>43901</c:v>
                </c:pt>
                <c:pt idx="123">
                  <c:v>43902</c:v>
                </c:pt>
                <c:pt idx="124">
                  <c:v>43903</c:v>
                </c:pt>
                <c:pt idx="125">
                  <c:v>43906</c:v>
                </c:pt>
                <c:pt idx="126">
                  <c:v>43907</c:v>
                </c:pt>
                <c:pt idx="127">
                  <c:v>43908</c:v>
                </c:pt>
                <c:pt idx="128">
                  <c:v>43909</c:v>
                </c:pt>
                <c:pt idx="129">
                  <c:v>43910</c:v>
                </c:pt>
                <c:pt idx="130">
                  <c:v>43913</c:v>
                </c:pt>
                <c:pt idx="131">
                  <c:v>43914</c:v>
                </c:pt>
                <c:pt idx="132">
                  <c:v>43915</c:v>
                </c:pt>
                <c:pt idx="133">
                  <c:v>43916</c:v>
                </c:pt>
                <c:pt idx="134">
                  <c:v>43917</c:v>
                </c:pt>
                <c:pt idx="135">
                  <c:v>43920</c:v>
                </c:pt>
                <c:pt idx="136">
                  <c:v>43921</c:v>
                </c:pt>
                <c:pt idx="137">
                  <c:v>43922</c:v>
                </c:pt>
                <c:pt idx="138">
                  <c:v>43923</c:v>
                </c:pt>
                <c:pt idx="139">
                  <c:v>43924</c:v>
                </c:pt>
                <c:pt idx="140">
                  <c:v>43927</c:v>
                </c:pt>
                <c:pt idx="141">
                  <c:v>43928</c:v>
                </c:pt>
                <c:pt idx="142">
                  <c:v>43929</c:v>
                </c:pt>
                <c:pt idx="143">
                  <c:v>43930</c:v>
                </c:pt>
                <c:pt idx="144">
                  <c:v>43934</c:v>
                </c:pt>
                <c:pt idx="145">
                  <c:v>43935</c:v>
                </c:pt>
                <c:pt idx="146">
                  <c:v>43936</c:v>
                </c:pt>
                <c:pt idx="147">
                  <c:v>43937</c:v>
                </c:pt>
                <c:pt idx="148">
                  <c:v>43938</c:v>
                </c:pt>
                <c:pt idx="149">
                  <c:v>43941</c:v>
                </c:pt>
                <c:pt idx="150">
                  <c:v>43942</c:v>
                </c:pt>
                <c:pt idx="151">
                  <c:v>43943</c:v>
                </c:pt>
                <c:pt idx="152">
                  <c:v>43944</c:v>
                </c:pt>
                <c:pt idx="153">
                  <c:v>43945</c:v>
                </c:pt>
                <c:pt idx="154">
                  <c:v>43948</c:v>
                </c:pt>
                <c:pt idx="155">
                  <c:v>43949</c:v>
                </c:pt>
                <c:pt idx="156">
                  <c:v>43950</c:v>
                </c:pt>
                <c:pt idx="157">
                  <c:v>43951</c:v>
                </c:pt>
                <c:pt idx="158">
                  <c:v>43952</c:v>
                </c:pt>
                <c:pt idx="159">
                  <c:v>43955</c:v>
                </c:pt>
                <c:pt idx="160">
                  <c:v>43956</c:v>
                </c:pt>
                <c:pt idx="161">
                  <c:v>43957</c:v>
                </c:pt>
                <c:pt idx="162">
                  <c:v>43958</c:v>
                </c:pt>
                <c:pt idx="163">
                  <c:v>43959</c:v>
                </c:pt>
                <c:pt idx="164">
                  <c:v>43962</c:v>
                </c:pt>
                <c:pt idx="165">
                  <c:v>43963</c:v>
                </c:pt>
                <c:pt idx="166">
                  <c:v>43964</c:v>
                </c:pt>
                <c:pt idx="167">
                  <c:v>43965</c:v>
                </c:pt>
                <c:pt idx="168">
                  <c:v>43966</c:v>
                </c:pt>
                <c:pt idx="169">
                  <c:v>43969</c:v>
                </c:pt>
                <c:pt idx="170">
                  <c:v>43970</c:v>
                </c:pt>
                <c:pt idx="171">
                  <c:v>43971</c:v>
                </c:pt>
                <c:pt idx="172">
                  <c:v>43972</c:v>
                </c:pt>
                <c:pt idx="173">
                  <c:v>43973</c:v>
                </c:pt>
                <c:pt idx="174">
                  <c:v>43977</c:v>
                </c:pt>
                <c:pt idx="175">
                  <c:v>43978</c:v>
                </c:pt>
                <c:pt idx="176">
                  <c:v>43979</c:v>
                </c:pt>
                <c:pt idx="177">
                  <c:v>43980</c:v>
                </c:pt>
                <c:pt idx="178">
                  <c:v>43983</c:v>
                </c:pt>
                <c:pt idx="179">
                  <c:v>43984</c:v>
                </c:pt>
                <c:pt idx="180">
                  <c:v>43985</c:v>
                </c:pt>
                <c:pt idx="181">
                  <c:v>43986</c:v>
                </c:pt>
                <c:pt idx="182">
                  <c:v>43987</c:v>
                </c:pt>
                <c:pt idx="183">
                  <c:v>43990</c:v>
                </c:pt>
                <c:pt idx="184">
                  <c:v>43991</c:v>
                </c:pt>
                <c:pt idx="185">
                  <c:v>43992</c:v>
                </c:pt>
                <c:pt idx="186">
                  <c:v>43993</c:v>
                </c:pt>
                <c:pt idx="187">
                  <c:v>43994</c:v>
                </c:pt>
                <c:pt idx="188">
                  <c:v>43997</c:v>
                </c:pt>
                <c:pt idx="189">
                  <c:v>43998</c:v>
                </c:pt>
                <c:pt idx="190">
                  <c:v>43999</c:v>
                </c:pt>
                <c:pt idx="191">
                  <c:v>44000</c:v>
                </c:pt>
                <c:pt idx="192">
                  <c:v>44001</c:v>
                </c:pt>
                <c:pt idx="193">
                  <c:v>44004</c:v>
                </c:pt>
                <c:pt idx="194">
                  <c:v>44005</c:v>
                </c:pt>
                <c:pt idx="195">
                  <c:v>44006</c:v>
                </c:pt>
                <c:pt idx="196">
                  <c:v>44007</c:v>
                </c:pt>
                <c:pt idx="197">
                  <c:v>44008</c:v>
                </c:pt>
                <c:pt idx="198">
                  <c:v>44011</c:v>
                </c:pt>
                <c:pt idx="199">
                  <c:v>44012</c:v>
                </c:pt>
              </c:numCache>
            </c:numRef>
          </c:cat>
          <c:val>
            <c:numRef>
              <c:f>[5]Transitions!$F$2:$F$201</c:f>
              <c:numCache>
                <c:formatCode>General</c:formatCode>
                <c:ptCount val="200"/>
                <c:pt idx="0">
                  <c:v>0</c:v>
                </c:pt>
                <c:pt idx="1">
                  <c:v>1.1470709000000001E-2</c:v>
                </c:pt>
                <c:pt idx="2">
                  <c:v>0</c:v>
                </c:pt>
                <c:pt idx="3">
                  <c:v>0</c:v>
                </c:pt>
                <c:pt idx="4">
                  <c:v>0</c:v>
                </c:pt>
                <c:pt idx="5">
                  <c:v>0</c:v>
                </c:pt>
                <c:pt idx="6">
                  <c:v>0</c:v>
                </c:pt>
                <c:pt idx="7">
                  <c:v>0</c:v>
                </c:pt>
                <c:pt idx="8">
                  <c:v>0</c:v>
                </c:pt>
                <c:pt idx="9">
                  <c:v>1.2719652999999999E-2</c:v>
                </c:pt>
                <c:pt idx="10">
                  <c:v>2.1131561E-2</c:v>
                </c:pt>
                <c:pt idx="11">
                  <c:v>2.0409541999999999E-2</c:v>
                </c:pt>
                <c:pt idx="12">
                  <c:v>2.4438363000000001E-2</c:v>
                </c:pt>
                <c:pt idx="13">
                  <c:v>2.5540640999999999E-2</c:v>
                </c:pt>
                <c:pt idx="14">
                  <c:v>2.2684969999999999E-2</c:v>
                </c:pt>
                <c:pt idx="15">
                  <c:v>2.1601301999999999E-2</c:v>
                </c:pt>
                <c:pt idx="16">
                  <c:v>2.2829235E-2</c:v>
                </c:pt>
                <c:pt idx="17">
                  <c:v>3.4455081999999998E-2</c:v>
                </c:pt>
                <c:pt idx="18">
                  <c:v>6.2050359999999999E-2</c:v>
                </c:pt>
                <c:pt idx="19">
                  <c:v>0.112463599</c:v>
                </c:pt>
                <c:pt idx="20">
                  <c:v>0.149178755</c:v>
                </c:pt>
                <c:pt idx="21">
                  <c:v>0.17088827200000001</c:v>
                </c:pt>
                <c:pt idx="22">
                  <c:v>0.187308435</c:v>
                </c:pt>
                <c:pt idx="23">
                  <c:v>0.18225661700000001</c:v>
                </c:pt>
                <c:pt idx="24">
                  <c:v>0.171017639</c:v>
                </c:pt>
                <c:pt idx="25">
                  <c:v>0.158082207</c:v>
                </c:pt>
                <c:pt idx="26">
                  <c:v>0.130175397</c:v>
                </c:pt>
                <c:pt idx="27">
                  <c:v>0.14874696800000001</c:v>
                </c:pt>
                <c:pt idx="28">
                  <c:v>0.133991789</c:v>
                </c:pt>
                <c:pt idx="29">
                  <c:v>0.16178276899999999</c:v>
                </c:pt>
                <c:pt idx="30">
                  <c:v>0.17491939200000001</c:v>
                </c:pt>
                <c:pt idx="31">
                  <c:v>0.20350427800000001</c:v>
                </c:pt>
                <c:pt idx="32">
                  <c:v>0.192645287</c:v>
                </c:pt>
                <c:pt idx="33">
                  <c:v>0.195764882</c:v>
                </c:pt>
                <c:pt idx="34">
                  <c:v>0.17075828500000001</c:v>
                </c:pt>
                <c:pt idx="35">
                  <c:v>0.133132105</c:v>
                </c:pt>
                <c:pt idx="36">
                  <c:v>9.6738637000000002E-2</c:v>
                </c:pt>
                <c:pt idx="37">
                  <c:v>7.1302218000000001E-2</c:v>
                </c:pt>
                <c:pt idx="38">
                  <c:v>7.6609617000000005E-2</c:v>
                </c:pt>
                <c:pt idx="39">
                  <c:v>6.3922271000000003E-2</c:v>
                </c:pt>
                <c:pt idx="40">
                  <c:v>4.9992201E-2</c:v>
                </c:pt>
                <c:pt idx="41">
                  <c:v>5.0712201999999998E-2</c:v>
                </c:pt>
                <c:pt idx="42">
                  <c:v>8.3456183000000003E-2</c:v>
                </c:pt>
                <c:pt idx="43">
                  <c:v>9.6283267000000006E-2</c:v>
                </c:pt>
                <c:pt idx="44">
                  <c:v>0.121241369</c:v>
                </c:pt>
                <c:pt idx="45">
                  <c:v>0.121101661</c:v>
                </c:pt>
                <c:pt idx="46">
                  <c:v>0.14047511700000001</c:v>
                </c:pt>
                <c:pt idx="47">
                  <c:v>0.16085175099999999</c:v>
                </c:pt>
                <c:pt idx="48">
                  <c:v>0.17619190400000001</c:v>
                </c:pt>
                <c:pt idx="49">
                  <c:v>0.22239311</c:v>
                </c:pt>
                <c:pt idx="50">
                  <c:v>0.24813601399999999</c:v>
                </c:pt>
                <c:pt idx="51">
                  <c:v>0.25358014200000001</c:v>
                </c:pt>
                <c:pt idx="52">
                  <c:v>0.25488132800000002</c:v>
                </c:pt>
                <c:pt idx="53">
                  <c:v>0.25527117599999999</c:v>
                </c:pt>
                <c:pt idx="54">
                  <c:v>0.23940291</c:v>
                </c:pt>
                <c:pt idx="55">
                  <c:v>0.24477304</c:v>
                </c:pt>
                <c:pt idx="56">
                  <c:v>0.21301775100000001</c:v>
                </c:pt>
                <c:pt idx="57">
                  <c:v>0.17524214799999999</c:v>
                </c:pt>
                <c:pt idx="58">
                  <c:v>0.15739251600000001</c:v>
                </c:pt>
                <c:pt idx="59">
                  <c:v>0.14497966800000001</c:v>
                </c:pt>
                <c:pt idx="60">
                  <c:v>0.12610687000000001</c:v>
                </c:pt>
                <c:pt idx="61">
                  <c:v>0.107452594</c:v>
                </c:pt>
                <c:pt idx="62">
                  <c:v>8.6497581000000004E-2</c:v>
                </c:pt>
                <c:pt idx="63">
                  <c:v>7.4162796000000003E-2</c:v>
                </c:pt>
                <c:pt idx="64">
                  <c:v>5.4543589000000003E-2</c:v>
                </c:pt>
                <c:pt idx="65">
                  <c:v>2.2315712000000001E-2</c:v>
                </c:pt>
                <c:pt idx="66">
                  <c:v>4.2904754000000003E-2</c:v>
                </c:pt>
                <c:pt idx="67">
                  <c:v>7.6987205000000003E-2</c:v>
                </c:pt>
                <c:pt idx="68">
                  <c:v>9.5335375999999999E-2</c:v>
                </c:pt>
                <c:pt idx="69">
                  <c:v>0.121110999</c:v>
                </c:pt>
                <c:pt idx="70">
                  <c:v>0.14190665</c:v>
                </c:pt>
                <c:pt idx="71">
                  <c:v>0.166968903</c:v>
                </c:pt>
                <c:pt idx="72">
                  <c:v>0.18797549299999999</c:v>
                </c:pt>
                <c:pt idx="73">
                  <c:v>0.213373758</c:v>
                </c:pt>
                <c:pt idx="74">
                  <c:v>0.23284998100000001</c:v>
                </c:pt>
                <c:pt idx="75">
                  <c:v>0.223676506</c:v>
                </c:pt>
                <c:pt idx="76">
                  <c:v>0.25354240099999997</c:v>
                </c:pt>
                <c:pt idx="77">
                  <c:v>0.27368617200000001</c:v>
                </c:pt>
                <c:pt idx="78">
                  <c:v>0.29834745899999998</c:v>
                </c:pt>
                <c:pt idx="79">
                  <c:v>0.31671463</c:v>
                </c:pt>
                <c:pt idx="80">
                  <c:v>0.33676004100000001</c:v>
                </c:pt>
                <c:pt idx="81">
                  <c:v>0.26706185799999999</c:v>
                </c:pt>
                <c:pt idx="82">
                  <c:v>0.21981342300000001</c:v>
                </c:pt>
                <c:pt idx="83">
                  <c:v>0.20419811500000001</c:v>
                </c:pt>
                <c:pt idx="84">
                  <c:v>0.17182481799999999</c:v>
                </c:pt>
                <c:pt idx="85">
                  <c:v>0.14610047600000001</c:v>
                </c:pt>
                <c:pt idx="86">
                  <c:v>0.11020339</c:v>
                </c:pt>
                <c:pt idx="87">
                  <c:v>0.103047054</c:v>
                </c:pt>
                <c:pt idx="88">
                  <c:v>9.6522720000000006E-2</c:v>
                </c:pt>
                <c:pt idx="89">
                  <c:v>0.10348948400000001</c:v>
                </c:pt>
                <c:pt idx="90">
                  <c:v>9.8194701999999995E-2</c:v>
                </c:pt>
                <c:pt idx="91">
                  <c:v>9.0293453999999995E-2</c:v>
                </c:pt>
                <c:pt idx="92">
                  <c:v>8.7402820000000006E-2</c:v>
                </c:pt>
                <c:pt idx="93">
                  <c:v>9.2593835999999999E-2</c:v>
                </c:pt>
                <c:pt idx="94">
                  <c:v>6.1309031E-2</c:v>
                </c:pt>
                <c:pt idx="95">
                  <c:v>5.7168882999999997E-2</c:v>
                </c:pt>
                <c:pt idx="96">
                  <c:v>5.3735631999999998E-2</c:v>
                </c:pt>
                <c:pt idx="97">
                  <c:v>2.8090236778323278E-2</c:v>
                </c:pt>
                <c:pt idx="98">
                  <c:v>2.0451452813575605E-2</c:v>
                </c:pt>
                <c:pt idx="99">
                  <c:v>2.1742569781896263E-2</c:v>
                </c:pt>
                <c:pt idx="100">
                  <c:v>2.5733590262702145E-2</c:v>
                </c:pt>
                <c:pt idx="101">
                  <c:v>2.7359419663231733E-2</c:v>
                </c:pt>
                <c:pt idx="102">
                  <c:v>3.1055900621118016E-2</c:v>
                </c:pt>
                <c:pt idx="103">
                  <c:v>3.4569744394965123E-2</c:v>
                </c:pt>
                <c:pt idx="104">
                  <c:v>4.0304510973733235E-2</c:v>
                </c:pt>
                <c:pt idx="105">
                  <c:v>4.0796868727418702E-2</c:v>
                </c:pt>
                <c:pt idx="106">
                  <c:v>3.0750336553222655E-2</c:v>
                </c:pt>
                <c:pt idx="107">
                  <c:v>3.322511078986657E-2</c:v>
                </c:pt>
                <c:pt idx="108">
                  <c:v>3.220656477500107E-2</c:v>
                </c:pt>
                <c:pt idx="109">
                  <c:v>3.0919999999999993E-2</c:v>
                </c:pt>
                <c:pt idx="110">
                  <c:v>2.6367634474935817E-2</c:v>
                </c:pt>
                <c:pt idx="111">
                  <c:v>2.6980034774267043E-2</c:v>
                </c:pt>
                <c:pt idx="112">
                  <c:v>2.8440568811376229E-2</c:v>
                </c:pt>
                <c:pt idx="113">
                  <c:v>3.3877967321960682E-2</c:v>
                </c:pt>
                <c:pt idx="114">
                  <c:v>3.2844935433939057E-2</c:v>
                </c:pt>
                <c:pt idx="115">
                  <c:v>3.4018774049655649E-2</c:v>
                </c:pt>
                <c:pt idx="116">
                  <c:v>4.0960161094711789E-2</c:v>
                </c:pt>
                <c:pt idx="117">
                  <c:v>3.9331366764995081E-2</c:v>
                </c:pt>
                <c:pt idx="118">
                  <c:v>3.9564323583510655E-2</c:v>
                </c:pt>
                <c:pt idx="119">
                  <c:v>3.7728476533669085E-2</c:v>
                </c:pt>
                <c:pt idx="120">
                  <c:v>3.3897403150276714E-2</c:v>
                </c:pt>
                <c:pt idx="121">
                  <c:v>3.0941466854724955E-2</c:v>
                </c:pt>
                <c:pt idx="122">
                  <c:v>3.0314164982546393E-2</c:v>
                </c:pt>
                <c:pt idx="123">
                  <c:v>2.1028554563565265E-2</c:v>
                </c:pt>
                <c:pt idx="124">
                  <c:v>1.9144748613347647E-2</c:v>
                </c:pt>
                <c:pt idx="125">
                  <c:v>1.5808491418247517E-2</c:v>
                </c:pt>
                <c:pt idx="126">
                  <c:v>1.1394891944990174E-2</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numCache>
            </c:numRef>
          </c:val>
          <c:extLst>
            <c:ext xmlns:c16="http://schemas.microsoft.com/office/drawing/2014/chart" uri="{C3380CC4-5D6E-409C-BE32-E72D297353CC}">
              <c16:uniqueId val="{00000004-9304-458E-84B2-68E5046DE739}"/>
            </c:ext>
          </c:extLst>
        </c:ser>
        <c:ser>
          <c:idx val="5"/>
          <c:order val="5"/>
          <c:tx>
            <c:strRef>
              <c:f>[5]Transitions!$G$1</c:f>
              <c:strCache>
                <c:ptCount val="1"/>
                <c:pt idx="0">
                  <c:v>Commodities</c:v>
                </c:pt>
              </c:strCache>
            </c:strRef>
          </c:tx>
          <c:spPr>
            <a:solidFill>
              <a:schemeClr val="accent6"/>
            </a:solidFill>
            <a:ln>
              <a:noFill/>
            </a:ln>
            <a:effectLst/>
          </c:spPr>
          <c:cat>
            <c:numRef>
              <c:f>[5]Transitions!$A$2:$A$201</c:f>
              <c:numCache>
                <c:formatCode>General</c:formatCode>
                <c:ptCount val="200"/>
                <c:pt idx="0">
                  <c:v>43188</c:v>
                </c:pt>
                <c:pt idx="1">
                  <c:v>43201</c:v>
                </c:pt>
                <c:pt idx="2">
                  <c:v>43208</c:v>
                </c:pt>
                <c:pt idx="3">
                  <c:v>43215</c:v>
                </c:pt>
                <c:pt idx="4">
                  <c:v>43222</c:v>
                </c:pt>
                <c:pt idx="5">
                  <c:v>43229</c:v>
                </c:pt>
                <c:pt idx="6">
                  <c:v>43243</c:v>
                </c:pt>
                <c:pt idx="7">
                  <c:v>43249</c:v>
                </c:pt>
                <c:pt idx="8">
                  <c:v>43251</c:v>
                </c:pt>
                <c:pt idx="9">
                  <c:v>43255</c:v>
                </c:pt>
                <c:pt idx="10">
                  <c:v>43257</c:v>
                </c:pt>
                <c:pt idx="11">
                  <c:v>43258</c:v>
                </c:pt>
                <c:pt idx="12">
                  <c:v>43262</c:v>
                </c:pt>
                <c:pt idx="13">
                  <c:v>43263</c:v>
                </c:pt>
                <c:pt idx="14">
                  <c:v>43265</c:v>
                </c:pt>
                <c:pt idx="15">
                  <c:v>43269</c:v>
                </c:pt>
                <c:pt idx="16">
                  <c:v>43271</c:v>
                </c:pt>
                <c:pt idx="17">
                  <c:v>43273</c:v>
                </c:pt>
                <c:pt idx="18">
                  <c:v>43277</c:v>
                </c:pt>
                <c:pt idx="19">
                  <c:v>43280</c:v>
                </c:pt>
                <c:pt idx="20">
                  <c:v>43286</c:v>
                </c:pt>
                <c:pt idx="21">
                  <c:v>43292</c:v>
                </c:pt>
                <c:pt idx="22">
                  <c:v>43297</c:v>
                </c:pt>
                <c:pt idx="23">
                  <c:v>43299</c:v>
                </c:pt>
                <c:pt idx="24">
                  <c:v>43304</c:v>
                </c:pt>
                <c:pt idx="25">
                  <c:v>43307</c:v>
                </c:pt>
                <c:pt idx="26">
                  <c:v>43312</c:v>
                </c:pt>
                <c:pt idx="27">
                  <c:v>43319</c:v>
                </c:pt>
                <c:pt idx="28">
                  <c:v>43326</c:v>
                </c:pt>
                <c:pt idx="29">
                  <c:v>43332</c:v>
                </c:pt>
                <c:pt idx="30">
                  <c:v>43340</c:v>
                </c:pt>
                <c:pt idx="31">
                  <c:v>43343</c:v>
                </c:pt>
                <c:pt idx="32">
                  <c:v>43354</c:v>
                </c:pt>
                <c:pt idx="33">
                  <c:v>43363</c:v>
                </c:pt>
                <c:pt idx="34">
                  <c:v>43368</c:v>
                </c:pt>
                <c:pt idx="35">
                  <c:v>43370</c:v>
                </c:pt>
                <c:pt idx="36">
                  <c:v>43375</c:v>
                </c:pt>
                <c:pt idx="37">
                  <c:v>43383</c:v>
                </c:pt>
                <c:pt idx="38">
                  <c:v>43384</c:v>
                </c:pt>
                <c:pt idx="39">
                  <c:v>43385</c:v>
                </c:pt>
                <c:pt idx="40">
                  <c:v>43389</c:v>
                </c:pt>
                <c:pt idx="41">
                  <c:v>43391</c:v>
                </c:pt>
                <c:pt idx="42">
                  <c:v>43395</c:v>
                </c:pt>
                <c:pt idx="43">
                  <c:v>43397</c:v>
                </c:pt>
                <c:pt idx="44">
                  <c:v>43398</c:v>
                </c:pt>
                <c:pt idx="45">
                  <c:v>43402</c:v>
                </c:pt>
                <c:pt idx="46">
                  <c:v>43403</c:v>
                </c:pt>
                <c:pt idx="47">
                  <c:v>43404</c:v>
                </c:pt>
                <c:pt idx="48">
                  <c:v>43406</c:v>
                </c:pt>
                <c:pt idx="49">
                  <c:v>43412</c:v>
                </c:pt>
                <c:pt idx="50">
                  <c:v>43417</c:v>
                </c:pt>
                <c:pt idx="51">
                  <c:v>43419</c:v>
                </c:pt>
                <c:pt idx="52">
                  <c:v>43420</c:v>
                </c:pt>
                <c:pt idx="53">
                  <c:v>43424</c:v>
                </c:pt>
                <c:pt idx="54">
                  <c:v>43430</c:v>
                </c:pt>
                <c:pt idx="55">
                  <c:v>43438</c:v>
                </c:pt>
                <c:pt idx="56">
                  <c:v>43440</c:v>
                </c:pt>
                <c:pt idx="57">
                  <c:v>43444</c:v>
                </c:pt>
                <c:pt idx="58">
                  <c:v>43445</c:v>
                </c:pt>
                <c:pt idx="59">
                  <c:v>43446</c:v>
                </c:pt>
                <c:pt idx="60">
                  <c:v>43447</c:v>
                </c:pt>
                <c:pt idx="61">
                  <c:v>43451</c:v>
                </c:pt>
                <c:pt idx="62">
                  <c:v>43452</c:v>
                </c:pt>
                <c:pt idx="63">
                  <c:v>43453</c:v>
                </c:pt>
                <c:pt idx="64">
                  <c:v>43455</c:v>
                </c:pt>
                <c:pt idx="65">
                  <c:v>43467</c:v>
                </c:pt>
                <c:pt idx="66">
                  <c:v>43488</c:v>
                </c:pt>
                <c:pt idx="67">
                  <c:v>43496</c:v>
                </c:pt>
                <c:pt idx="68">
                  <c:v>43507</c:v>
                </c:pt>
                <c:pt idx="69">
                  <c:v>43515</c:v>
                </c:pt>
                <c:pt idx="70">
                  <c:v>43524</c:v>
                </c:pt>
                <c:pt idx="71">
                  <c:v>43528</c:v>
                </c:pt>
                <c:pt idx="72">
                  <c:v>43530</c:v>
                </c:pt>
                <c:pt idx="73">
                  <c:v>43538</c:v>
                </c:pt>
                <c:pt idx="74">
                  <c:v>43542</c:v>
                </c:pt>
                <c:pt idx="75">
                  <c:v>43553</c:v>
                </c:pt>
                <c:pt idx="76">
                  <c:v>43558</c:v>
                </c:pt>
                <c:pt idx="77">
                  <c:v>43559</c:v>
                </c:pt>
                <c:pt idx="78">
                  <c:v>43563</c:v>
                </c:pt>
                <c:pt idx="79">
                  <c:v>43567</c:v>
                </c:pt>
                <c:pt idx="80">
                  <c:v>43570</c:v>
                </c:pt>
                <c:pt idx="81">
                  <c:v>43573</c:v>
                </c:pt>
                <c:pt idx="82">
                  <c:v>43578</c:v>
                </c:pt>
                <c:pt idx="83">
                  <c:v>43579</c:v>
                </c:pt>
                <c:pt idx="84">
                  <c:v>43584</c:v>
                </c:pt>
                <c:pt idx="85">
                  <c:v>43586</c:v>
                </c:pt>
                <c:pt idx="86">
                  <c:v>43593</c:v>
                </c:pt>
                <c:pt idx="87">
                  <c:v>43598</c:v>
                </c:pt>
                <c:pt idx="88">
                  <c:v>43599</c:v>
                </c:pt>
                <c:pt idx="89">
                  <c:v>43601</c:v>
                </c:pt>
                <c:pt idx="90">
                  <c:v>43606</c:v>
                </c:pt>
                <c:pt idx="91">
                  <c:v>43609</c:v>
                </c:pt>
                <c:pt idx="92">
                  <c:v>43615</c:v>
                </c:pt>
                <c:pt idx="93">
                  <c:v>43641</c:v>
                </c:pt>
                <c:pt idx="94">
                  <c:v>43644</c:v>
                </c:pt>
                <c:pt idx="95">
                  <c:v>43657</c:v>
                </c:pt>
                <c:pt idx="96">
                  <c:v>43661</c:v>
                </c:pt>
                <c:pt idx="97">
                  <c:v>43665</c:v>
                </c:pt>
                <c:pt idx="98">
                  <c:v>43678</c:v>
                </c:pt>
                <c:pt idx="99">
                  <c:v>43686</c:v>
                </c:pt>
                <c:pt idx="100">
                  <c:v>43692</c:v>
                </c:pt>
                <c:pt idx="101">
                  <c:v>43698</c:v>
                </c:pt>
                <c:pt idx="102">
                  <c:v>43706</c:v>
                </c:pt>
                <c:pt idx="103">
                  <c:v>43714</c:v>
                </c:pt>
                <c:pt idx="104">
                  <c:v>43721</c:v>
                </c:pt>
                <c:pt idx="105">
                  <c:v>43731</c:v>
                </c:pt>
                <c:pt idx="106">
                  <c:v>43745</c:v>
                </c:pt>
                <c:pt idx="107">
                  <c:v>43759</c:v>
                </c:pt>
                <c:pt idx="108">
                  <c:v>43767</c:v>
                </c:pt>
                <c:pt idx="109">
                  <c:v>43782</c:v>
                </c:pt>
                <c:pt idx="110">
                  <c:v>43798</c:v>
                </c:pt>
                <c:pt idx="111">
                  <c:v>43809</c:v>
                </c:pt>
                <c:pt idx="112">
                  <c:v>43822</c:v>
                </c:pt>
                <c:pt idx="113">
                  <c:v>43829</c:v>
                </c:pt>
                <c:pt idx="114">
                  <c:v>43840</c:v>
                </c:pt>
                <c:pt idx="115">
                  <c:v>43867</c:v>
                </c:pt>
                <c:pt idx="116">
                  <c:v>43880</c:v>
                </c:pt>
                <c:pt idx="117">
                  <c:v>43887</c:v>
                </c:pt>
                <c:pt idx="118">
                  <c:v>43888</c:v>
                </c:pt>
                <c:pt idx="119">
                  <c:v>43889</c:v>
                </c:pt>
                <c:pt idx="120">
                  <c:v>43896</c:v>
                </c:pt>
                <c:pt idx="121">
                  <c:v>43900</c:v>
                </c:pt>
                <c:pt idx="122">
                  <c:v>43901</c:v>
                </c:pt>
                <c:pt idx="123">
                  <c:v>43902</c:v>
                </c:pt>
                <c:pt idx="124">
                  <c:v>43903</c:v>
                </c:pt>
                <c:pt idx="125">
                  <c:v>43906</c:v>
                </c:pt>
                <c:pt idx="126">
                  <c:v>43907</c:v>
                </c:pt>
                <c:pt idx="127">
                  <c:v>43908</c:v>
                </c:pt>
                <c:pt idx="128">
                  <c:v>43909</c:v>
                </c:pt>
                <c:pt idx="129">
                  <c:v>43910</c:v>
                </c:pt>
                <c:pt idx="130">
                  <c:v>43913</c:v>
                </c:pt>
                <c:pt idx="131">
                  <c:v>43914</c:v>
                </c:pt>
                <c:pt idx="132">
                  <c:v>43915</c:v>
                </c:pt>
                <c:pt idx="133">
                  <c:v>43916</c:v>
                </c:pt>
                <c:pt idx="134">
                  <c:v>43917</c:v>
                </c:pt>
                <c:pt idx="135">
                  <c:v>43920</c:v>
                </c:pt>
                <c:pt idx="136">
                  <c:v>43921</c:v>
                </c:pt>
                <c:pt idx="137">
                  <c:v>43922</c:v>
                </c:pt>
                <c:pt idx="138">
                  <c:v>43923</c:v>
                </c:pt>
                <c:pt idx="139">
                  <c:v>43924</c:v>
                </c:pt>
                <c:pt idx="140">
                  <c:v>43927</c:v>
                </c:pt>
                <c:pt idx="141">
                  <c:v>43928</c:v>
                </c:pt>
                <c:pt idx="142">
                  <c:v>43929</c:v>
                </c:pt>
                <c:pt idx="143">
                  <c:v>43930</c:v>
                </c:pt>
                <c:pt idx="144">
                  <c:v>43934</c:v>
                </c:pt>
                <c:pt idx="145">
                  <c:v>43935</c:v>
                </c:pt>
                <c:pt idx="146">
                  <c:v>43936</c:v>
                </c:pt>
                <c:pt idx="147">
                  <c:v>43937</c:v>
                </c:pt>
                <c:pt idx="148">
                  <c:v>43938</c:v>
                </c:pt>
                <c:pt idx="149">
                  <c:v>43941</c:v>
                </c:pt>
                <c:pt idx="150">
                  <c:v>43942</c:v>
                </c:pt>
                <c:pt idx="151">
                  <c:v>43943</c:v>
                </c:pt>
                <c:pt idx="152">
                  <c:v>43944</c:v>
                </c:pt>
                <c:pt idx="153">
                  <c:v>43945</c:v>
                </c:pt>
                <c:pt idx="154">
                  <c:v>43948</c:v>
                </c:pt>
                <c:pt idx="155">
                  <c:v>43949</c:v>
                </c:pt>
                <c:pt idx="156">
                  <c:v>43950</c:v>
                </c:pt>
                <c:pt idx="157">
                  <c:v>43951</c:v>
                </c:pt>
                <c:pt idx="158">
                  <c:v>43952</c:v>
                </c:pt>
                <c:pt idx="159">
                  <c:v>43955</c:v>
                </c:pt>
                <c:pt idx="160">
                  <c:v>43956</c:v>
                </c:pt>
                <c:pt idx="161">
                  <c:v>43957</c:v>
                </c:pt>
                <c:pt idx="162">
                  <c:v>43958</c:v>
                </c:pt>
                <c:pt idx="163">
                  <c:v>43959</c:v>
                </c:pt>
                <c:pt idx="164">
                  <c:v>43962</c:v>
                </c:pt>
                <c:pt idx="165">
                  <c:v>43963</c:v>
                </c:pt>
                <c:pt idx="166">
                  <c:v>43964</c:v>
                </c:pt>
                <c:pt idx="167">
                  <c:v>43965</c:v>
                </c:pt>
                <c:pt idx="168">
                  <c:v>43966</c:v>
                </c:pt>
                <c:pt idx="169">
                  <c:v>43969</c:v>
                </c:pt>
                <c:pt idx="170">
                  <c:v>43970</c:v>
                </c:pt>
                <c:pt idx="171">
                  <c:v>43971</c:v>
                </c:pt>
                <c:pt idx="172">
                  <c:v>43972</c:v>
                </c:pt>
                <c:pt idx="173">
                  <c:v>43973</c:v>
                </c:pt>
                <c:pt idx="174">
                  <c:v>43977</c:v>
                </c:pt>
                <c:pt idx="175">
                  <c:v>43978</c:v>
                </c:pt>
                <c:pt idx="176">
                  <c:v>43979</c:v>
                </c:pt>
                <c:pt idx="177">
                  <c:v>43980</c:v>
                </c:pt>
                <c:pt idx="178">
                  <c:v>43983</c:v>
                </c:pt>
                <c:pt idx="179">
                  <c:v>43984</c:v>
                </c:pt>
                <c:pt idx="180">
                  <c:v>43985</c:v>
                </c:pt>
                <c:pt idx="181">
                  <c:v>43986</c:v>
                </c:pt>
                <c:pt idx="182">
                  <c:v>43987</c:v>
                </c:pt>
                <c:pt idx="183">
                  <c:v>43990</c:v>
                </c:pt>
                <c:pt idx="184">
                  <c:v>43991</c:v>
                </c:pt>
                <c:pt idx="185">
                  <c:v>43992</c:v>
                </c:pt>
                <c:pt idx="186">
                  <c:v>43993</c:v>
                </c:pt>
                <c:pt idx="187">
                  <c:v>43994</c:v>
                </c:pt>
                <c:pt idx="188">
                  <c:v>43997</c:v>
                </c:pt>
                <c:pt idx="189">
                  <c:v>43998</c:v>
                </c:pt>
                <c:pt idx="190">
                  <c:v>43999</c:v>
                </c:pt>
                <c:pt idx="191">
                  <c:v>44000</c:v>
                </c:pt>
                <c:pt idx="192">
                  <c:v>44001</c:v>
                </c:pt>
                <c:pt idx="193">
                  <c:v>44004</c:v>
                </c:pt>
                <c:pt idx="194">
                  <c:v>44005</c:v>
                </c:pt>
                <c:pt idx="195">
                  <c:v>44006</c:v>
                </c:pt>
                <c:pt idx="196">
                  <c:v>44007</c:v>
                </c:pt>
                <c:pt idx="197">
                  <c:v>44008</c:v>
                </c:pt>
                <c:pt idx="198">
                  <c:v>44011</c:v>
                </c:pt>
                <c:pt idx="199">
                  <c:v>44012</c:v>
                </c:pt>
              </c:numCache>
            </c:numRef>
          </c:cat>
          <c:val>
            <c:numRef>
              <c:f>[5]Transitions!$G$2:$G$201</c:f>
              <c:numCache>
                <c:formatCode>General</c:formatCode>
                <c:ptCount val="200"/>
                <c:pt idx="0">
                  <c:v>0.48478516399999999</c:v>
                </c:pt>
                <c:pt idx="1">
                  <c:v>0.45131776499999998</c:v>
                </c:pt>
                <c:pt idx="2">
                  <c:v>0.41499380399999997</c:v>
                </c:pt>
                <c:pt idx="3">
                  <c:v>0.36369141400000005</c:v>
                </c:pt>
                <c:pt idx="4">
                  <c:v>0.39966512100000001</c:v>
                </c:pt>
                <c:pt idx="5">
                  <c:v>0.41050195999999994</c:v>
                </c:pt>
                <c:pt idx="6">
                  <c:v>0.43174374399999998</c:v>
                </c:pt>
                <c:pt idx="7">
                  <c:v>0.34762019399999999</c:v>
                </c:pt>
                <c:pt idx="8">
                  <c:v>0.29517502299999998</c:v>
                </c:pt>
                <c:pt idx="9">
                  <c:v>0.23035070900000001</c:v>
                </c:pt>
                <c:pt idx="10">
                  <c:v>0.20054533099999999</c:v>
                </c:pt>
                <c:pt idx="11">
                  <c:v>0.20267621799999999</c:v>
                </c:pt>
                <c:pt idx="12">
                  <c:v>0.18201489199999998</c:v>
                </c:pt>
                <c:pt idx="13">
                  <c:v>0.16797166299999999</c:v>
                </c:pt>
                <c:pt idx="14">
                  <c:v>0.16501861300000001</c:v>
                </c:pt>
                <c:pt idx="15">
                  <c:v>0.121865006</c:v>
                </c:pt>
                <c:pt idx="16">
                  <c:v>0.102617979</c:v>
                </c:pt>
                <c:pt idx="17">
                  <c:v>8.2841254000000003E-2</c:v>
                </c:pt>
                <c:pt idx="18">
                  <c:v>7.4100719999999995E-2</c:v>
                </c:pt>
                <c:pt idx="19">
                  <c:v>7.4024461E-2</c:v>
                </c:pt>
                <c:pt idx="20">
                  <c:v>6.9199073999999999E-2</c:v>
                </c:pt>
                <c:pt idx="21">
                  <c:v>7.0842007999999998E-2</c:v>
                </c:pt>
                <c:pt idx="22">
                  <c:v>5.2843683000000002E-2</c:v>
                </c:pt>
                <c:pt idx="23">
                  <c:v>3.9479586999999997E-2</c:v>
                </c:pt>
                <c:pt idx="24">
                  <c:v>3.2455902000000002E-2</c:v>
                </c:pt>
                <c:pt idx="25">
                  <c:v>2.7308191999999998E-2</c:v>
                </c:pt>
                <c:pt idx="26">
                  <c:v>2.4937358E-2</c:v>
                </c:pt>
                <c:pt idx="27">
                  <c:v>2.4936259999999998E-2</c:v>
                </c:pt>
                <c:pt idx="28">
                  <c:v>2.0646159000000001E-2</c:v>
                </c:pt>
                <c:pt idx="29">
                  <c:v>1.6026202999999999E-2</c:v>
                </c:pt>
                <c:pt idx="30">
                  <c:v>1.5718563000000001E-2</c:v>
                </c:pt>
                <c:pt idx="31">
                  <c:v>1.9093078999999999E-2</c:v>
                </c:pt>
                <c:pt idx="32">
                  <c:v>2.1742872E-2</c:v>
                </c:pt>
                <c:pt idx="33">
                  <c:v>3.3418702000000002E-2</c:v>
                </c:pt>
                <c:pt idx="34">
                  <c:v>4.9740400999999997E-2</c:v>
                </c:pt>
                <c:pt idx="35">
                  <c:v>5.3561106999999997E-2</c:v>
                </c:pt>
                <c:pt idx="36">
                  <c:v>5.4723464999999999E-2</c:v>
                </c:pt>
                <c:pt idx="37">
                  <c:v>5.2456115999999997E-2</c:v>
                </c:pt>
                <c:pt idx="38">
                  <c:v>7.9217603999999997E-2</c:v>
                </c:pt>
                <c:pt idx="39">
                  <c:v>9.8951675000000003E-2</c:v>
                </c:pt>
                <c:pt idx="40">
                  <c:v>0.11456871</c:v>
                </c:pt>
                <c:pt idx="41">
                  <c:v>0.136090613</c:v>
                </c:pt>
                <c:pt idx="42">
                  <c:v>0.15110565100000001</c:v>
                </c:pt>
                <c:pt idx="43">
                  <c:v>0.16579993900000001</c:v>
                </c:pt>
                <c:pt idx="44">
                  <c:v>0.16333803499999999</c:v>
                </c:pt>
                <c:pt idx="45">
                  <c:v>0.17112191199999999</c:v>
                </c:pt>
                <c:pt idx="46">
                  <c:v>0.171505826</c:v>
                </c:pt>
                <c:pt idx="47">
                  <c:v>0.165694065</c:v>
                </c:pt>
                <c:pt idx="48">
                  <c:v>0.14698650699999999</c:v>
                </c:pt>
                <c:pt idx="49">
                  <c:v>9.8554291000000002E-2</c:v>
                </c:pt>
                <c:pt idx="50">
                  <c:v>6.7159964000000003E-2</c:v>
                </c:pt>
                <c:pt idx="51">
                  <c:v>5.6751883000000003E-2</c:v>
                </c:pt>
                <c:pt idx="52">
                  <c:v>5.3373085000000001E-2</c:v>
                </c:pt>
                <c:pt idx="53">
                  <c:v>4.7044484999999997E-2</c:v>
                </c:pt>
                <c:pt idx="54">
                  <c:v>1.1463123E-2</c:v>
                </c:pt>
                <c:pt idx="55">
                  <c:v>0</c:v>
                </c:pt>
                <c:pt idx="56">
                  <c:v>0</c:v>
                </c:pt>
                <c:pt idx="57">
                  <c:v>0</c:v>
                </c:pt>
                <c:pt idx="58">
                  <c:v>0</c:v>
                </c:pt>
                <c:pt idx="59">
                  <c:v>0</c:v>
                </c:pt>
                <c:pt idx="60">
                  <c:v>0</c:v>
                </c:pt>
                <c:pt idx="61">
                  <c:v>0</c:v>
                </c:pt>
                <c:pt idx="62">
                  <c:v>0</c:v>
                </c:pt>
                <c:pt idx="63">
                  <c:v>0</c:v>
                </c:pt>
                <c:pt idx="64">
                  <c:v>0</c:v>
                </c:pt>
                <c:pt idx="65">
                  <c:v>0</c:v>
                </c:pt>
                <c:pt idx="66">
                  <c:v>1.3927381000000001E-2</c:v>
                </c:pt>
                <c:pt idx="67">
                  <c:v>1.2396245E-2</c:v>
                </c:pt>
                <c:pt idx="68">
                  <c:v>0</c:v>
                </c:pt>
                <c:pt idx="69">
                  <c:v>0</c:v>
                </c:pt>
                <c:pt idx="70">
                  <c:v>0</c:v>
                </c:pt>
                <c:pt idx="71">
                  <c:v>0</c:v>
                </c:pt>
                <c:pt idx="72">
                  <c:v>0</c:v>
                </c:pt>
                <c:pt idx="73">
                  <c:v>0</c:v>
                </c:pt>
                <c:pt idx="74">
                  <c:v>0</c:v>
                </c:pt>
                <c:pt idx="75">
                  <c:v>0</c:v>
                </c:pt>
                <c:pt idx="76">
                  <c:v>0</c:v>
                </c:pt>
                <c:pt idx="77">
                  <c:v>0</c:v>
                </c:pt>
                <c:pt idx="78">
                  <c:v>0</c:v>
                </c:pt>
                <c:pt idx="79">
                  <c:v>0</c:v>
                </c:pt>
                <c:pt idx="80">
                  <c:v>1.2725953E-2</c:v>
                </c:pt>
                <c:pt idx="81">
                  <c:v>1.3395435000000001E-2</c:v>
                </c:pt>
                <c:pt idx="82">
                  <c:v>1.0801827999999999E-2</c:v>
                </c:pt>
                <c:pt idx="83">
                  <c:v>1.0251211E-2</c:v>
                </c:pt>
                <c:pt idx="84">
                  <c:v>0</c:v>
                </c:pt>
                <c:pt idx="85">
                  <c:v>0</c:v>
                </c:pt>
                <c:pt idx="86">
                  <c:v>0</c:v>
                </c:pt>
                <c:pt idx="87">
                  <c:v>0</c:v>
                </c:pt>
                <c:pt idx="88">
                  <c:v>0</c:v>
                </c:pt>
                <c:pt idx="89">
                  <c:v>0</c:v>
                </c:pt>
                <c:pt idx="90">
                  <c:v>1.0831787000000001E-2</c:v>
                </c:pt>
                <c:pt idx="91">
                  <c:v>1.1623598000000001E-2</c:v>
                </c:pt>
                <c:pt idx="92">
                  <c:v>1.3327500000000001E-2</c:v>
                </c:pt>
                <c:pt idx="93">
                  <c:v>0</c:v>
                </c:pt>
                <c:pt idx="94">
                  <c:v>0</c:v>
                </c:pt>
                <c:pt idx="95">
                  <c:v>0</c:v>
                </c:pt>
                <c:pt idx="96">
                  <c:v>0</c:v>
                </c:pt>
                <c:pt idx="97">
                  <c:v>2.1668427485343769E-2</c:v>
                </c:pt>
                <c:pt idx="98">
                  <c:v>2.2172416553269833E-2</c:v>
                </c:pt>
                <c:pt idx="99">
                  <c:v>1.1820544694315744E-2</c:v>
                </c:pt>
                <c:pt idx="100">
                  <c:v>9.8055955313803445E-3</c:v>
                </c:pt>
                <c:pt idx="101">
                  <c:v>1.0617088227522765E-2</c:v>
                </c:pt>
                <c:pt idx="102">
                  <c:v>1.145938658577688E-2</c:v>
                </c:pt>
                <c:pt idx="103">
                  <c:v>1.1583309737702385E-2</c:v>
                </c:pt>
                <c:pt idx="104">
                  <c:v>1.3416839888777907E-2</c:v>
                </c:pt>
                <c:pt idx="105">
                  <c:v>1.0889201124046566E-2</c:v>
                </c:pt>
                <c:pt idx="106">
                  <c:v>9.7305212441841267E-3</c:v>
                </c:pt>
                <c:pt idx="107">
                  <c:v>0</c:v>
                </c:pt>
                <c:pt idx="108">
                  <c:v>0</c:v>
                </c:pt>
                <c:pt idx="109">
                  <c:v>0</c:v>
                </c:pt>
                <c:pt idx="110">
                  <c:v>1.7114087281845134E-2</c:v>
                </c:pt>
                <c:pt idx="111">
                  <c:v>1.6048124387952913E-2</c:v>
                </c:pt>
                <c:pt idx="112">
                  <c:v>1.3500270005400109E-2</c:v>
                </c:pt>
                <c:pt idx="113">
                  <c:v>1.4779113253204808E-2</c:v>
                </c:pt>
                <c:pt idx="114">
                  <c:v>1.5754542948622802E-2</c:v>
                </c:pt>
                <c:pt idx="115">
                  <c:v>1.6470184554300139E-2</c:v>
                </c:pt>
                <c:pt idx="116">
                  <c:v>1.8466396649962243E-2</c:v>
                </c:pt>
                <c:pt idx="117">
                  <c:v>2.1245961511448232E-2</c:v>
                </c:pt>
                <c:pt idx="118">
                  <c:v>2.0810040754499222E-2</c:v>
                </c:pt>
                <c:pt idx="119">
                  <c:v>2.1317240481048931E-2</c:v>
                </c:pt>
                <c:pt idx="120">
                  <c:v>1.8518518518518517E-2</c:v>
                </c:pt>
                <c:pt idx="121">
                  <c:v>1.4456981664315936E-2</c:v>
                </c:pt>
                <c:pt idx="122">
                  <c:v>1.2952415947088004E-2</c:v>
                </c:pt>
                <c:pt idx="123">
                  <c:v>1.2543348336161734E-3</c:v>
                </c:pt>
                <c:pt idx="124">
                  <c:v>1.9681517266058332E-3</c:v>
                </c:pt>
                <c:pt idx="125">
                  <c:v>1.6260162601626016E-3</c:v>
                </c:pt>
                <c:pt idx="126">
                  <c:v>0</c:v>
                </c:pt>
                <c:pt idx="127">
                  <c:v>0</c:v>
                </c:pt>
                <c:pt idx="128">
                  <c:v>7.7961589655828108E-3</c:v>
                </c:pt>
                <c:pt idx="129">
                  <c:v>8.5333333333333337E-3</c:v>
                </c:pt>
                <c:pt idx="130">
                  <c:v>1.3641043239533286E-2</c:v>
                </c:pt>
                <c:pt idx="131">
                  <c:v>7.3883713459685207E-3</c:v>
                </c:pt>
                <c:pt idx="132">
                  <c:v>1.1864553563696199E-2</c:v>
                </c:pt>
                <c:pt idx="133">
                  <c:v>1.2491502379333786E-2</c:v>
                </c:pt>
                <c:pt idx="134">
                  <c:v>7.3305329050325323E-3</c:v>
                </c:pt>
                <c:pt idx="135">
                  <c:v>0</c:v>
                </c:pt>
                <c:pt idx="136">
                  <c:v>0</c:v>
                </c:pt>
                <c:pt idx="137">
                  <c:v>0</c:v>
                </c:pt>
                <c:pt idx="138">
                  <c:v>0</c:v>
                </c:pt>
                <c:pt idx="139">
                  <c:v>2.3997818380147263E-3</c:v>
                </c:pt>
                <c:pt idx="140">
                  <c:v>4.5919983109891267E-3</c:v>
                </c:pt>
                <c:pt idx="141">
                  <c:v>9.2709650231774122E-3</c:v>
                </c:pt>
                <c:pt idx="142">
                  <c:v>9.7003664582884213E-3</c:v>
                </c:pt>
                <c:pt idx="143">
                  <c:v>1.0819496518478843E-2</c:v>
                </c:pt>
                <c:pt idx="144">
                  <c:v>1.1017639077340569E-2</c:v>
                </c:pt>
                <c:pt idx="145">
                  <c:v>1.2385394884992762E-2</c:v>
                </c:pt>
                <c:pt idx="146">
                  <c:v>1.1568327082562993E-2</c:v>
                </c:pt>
                <c:pt idx="147">
                  <c:v>8.93284415377253E-3</c:v>
                </c:pt>
                <c:pt idx="148">
                  <c:v>8.0501350180873284E-3</c:v>
                </c:pt>
                <c:pt idx="149">
                  <c:v>6.7137809187279157E-3</c:v>
                </c:pt>
                <c:pt idx="150">
                  <c:v>8.9376791178899292E-3</c:v>
                </c:pt>
                <c:pt idx="151">
                  <c:v>1.0862803273197112E-2</c:v>
                </c:pt>
                <c:pt idx="152">
                  <c:v>1.1662763466042156E-2</c:v>
                </c:pt>
                <c:pt idx="153">
                  <c:v>1.2170865694260275E-2</c:v>
                </c:pt>
                <c:pt idx="154">
                  <c:v>1.2605042016806725E-2</c:v>
                </c:pt>
                <c:pt idx="155">
                  <c:v>7.7453076740318346E-3</c:v>
                </c:pt>
                <c:pt idx="156">
                  <c:v>4.2577348850411584E-3</c:v>
                </c:pt>
                <c:pt idx="157">
                  <c:v>2.9620030545656497E-3</c:v>
                </c:pt>
                <c:pt idx="158">
                  <c:v>6.2078751330258959E-4</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1.6616138059701493E-3</c:v>
                </c:pt>
                <c:pt idx="191">
                  <c:v>1.8127743945616772E-3</c:v>
                </c:pt>
                <c:pt idx="192">
                  <c:v>0</c:v>
                </c:pt>
                <c:pt idx="193">
                  <c:v>0</c:v>
                </c:pt>
                <c:pt idx="194">
                  <c:v>0</c:v>
                </c:pt>
                <c:pt idx="195">
                  <c:v>0</c:v>
                </c:pt>
                <c:pt idx="196">
                  <c:v>0</c:v>
                </c:pt>
                <c:pt idx="197">
                  <c:v>0</c:v>
                </c:pt>
                <c:pt idx="198">
                  <c:v>0</c:v>
                </c:pt>
                <c:pt idx="199">
                  <c:v>0</c:v>
                </c:pt>
              </c:numCache>
            </c:numRef>
          </c:val>
          <c:extLst>
            <c:ext xmlns:c16="http://schemas.microsoft.com/office/drawing/2014/chart" uri="{C3380CC4-5D6E-409C-BE32-E72D297353CC}">
              <c16:uniqueId val="{00000005-9304-458E-84B2-68E5046DE739}"/>
            </c:ext>
          </c:extLst>
        </c:ser>
        <c:ser>
          <c:idx val="6"/>
          <c:order val="6"/>
          <c:tx>
            <c:strRef>
              <c:f>[5]Transitions!$H$1</c:f>
              <c:strCache>
                <c:ptCount val="1"/>
                <c:pt idx="0">
                  <c:v>Gold</c:v>
                </c:pt>
              </c:strCache>
            </c:strRef>
          </c:tx>
          <c:spPr>
            <a:solidFill>
              <a:schemeClr val="accent1">
                <a:lumMod val="60000"/>
              </a:schemeClr>
            </a:solidFill>
            <a:ln>
              <a:noFill/>
            </a:ln>
            <a:effectLst/>
          </c:spPr>
          <c:cat>
            <c:numRef>
              <c:f>[5]Transitions!$A$2:$A$201</c:f>
              <c:numCache>
                <c:formatCode>General</c:formatCode>
                <c:ptCount val="200"/>
                <c:pt idx="0">
                  <c:v>43188</c:v>
                </c:pt>
                <c:pt idx="1">
                  <c:v>43201</c:v>
                </c:pt>
                <c:pt idx="2">
                  <c:v>43208</c:v>
                </c:pt>
                <c:pt idx="3">
                  <c:v>43215</c:v>
                </c:pt>
                <c:pt idx="4">
                  <c:v>43222</c:v>
                </c:pt>
                <c:pt idx="5">
                  <c:v>43229</c:v>
                </c:pt>
                <c:pt idx="6">
                  <c:v>43243</c:v>
                </c:pt>
                <c:pt idx="7">
                  <c:v>43249</c:v>
                </c:pt>
                <c:pt idx="8">
                  <c:v>43251</c:v>
                </c:pt>
                <c:pt idx="9">
                  <c:v>43255</c:v>
                </c:pt>
                <c:pt idx="10">
                  <c:v>43257</c:v>
                </c:pt>
                <c:pt idx="11">
                  <c:v>43258</c:v>
                </c:pt>
                <c:pt idx="12">
                  <c:v>43262</c:v>
                </c:pt>
                <c:pt idx="13">
                  <c:v>43263</c:v>
                </c:pt>
                <c:pt idx="14">
                  <c:v>43265</c:v>
                </c:pt>
                <c:pt idx="15">
                  <c:v>43269</c:v>
                </c:pt>
                <c:pt idx="16">
                  <c:v>43271</c:v>
                </c:pt>
                <c:pt idx="17">
                  <c:v>43273</c:v>
                </c:pt>
                <c:pt idx="18">
                  <c:v>43277</c:v>
                </c:pt>
                <c:pt idx="19">
                  <c:v>43280</c:v>
                </c:pt>
                <c:pt idx="20">
                  <c:v>43286</c:v>
                </c:pt>
                <c:pt idx="21">
                  <c:v>43292</c:v>
                </c:pt>
                <c:pt idx="22">
                  <c:v>43297</c:v>
                </c:pt>
                <c:pt idx="23">
                  <c:v>43299</c:v>
                </c:pt>
                <c:pt idx="24">
                  <c:v>43304</c:v>
                </c:pt>
                <c:pt idx="25">
                  <c:v>43307</c:v>
                </c:pt>
                <c:pt idx="26">
                  <c:v>43312</c:v>
                </c:pt>
                <c:pt idx="27">
                  <c:v>43319</c:v>
                </c:pt>
                <c:pt idx="28">
                  <c:v>43326</c:v>
                </c:pt>
                <c:pt idx="29">
                  <c:v>43332</c:v>
                </c:pt>
                <c:pt idx="30">
                  <c:v>43340</c:v>
                </c:pt>
                <c:pt idx="31">
                  <c:v>43343</c:v>
                </c:pt>
                <c:pt idx="32">
                  <c:v>43354</c:v>
                </c:pt>
                <c:pt idx="33">
                  <c:v>43363</c:v>
                </c:pt>
                <c:pt idx="34">
                  <c:v>43368</c:v>
                </c:pt>
                <c:pt idx="35">
                  <c:v>43370</c:v>
                </c:pt>
                <c:pt idx="36">
                  <c:v>43375</c:v>
                </c:pt>
                <c:pt idx="37">
                  <c:v>43383</c:v>
                </c:pt>
                <c:pt idx="38">
                  <c:v>43384</c:v>
                </c:pt>
                <c:pt idx="39">
                  <c:v>43385</c:v>
                </c:pt>
                <c:pt idx="40">
                  <c:v>43389</c:v>
                </c:pt>
                <c:pt idx="41">
                  <c:v>43391</c:v>
                </c:pt>
                <c:pt idx="42">
                  <c:v>43395</c:v>
                </c:pt>
                <c:pt idx="43">
                  <c:v>43397</c:v>
                </c:pt>
                <c:pt idx="44">
                  <c:v>43398</c:v>
                </c:pt>
                <c:pt idx="45">
                  <c:v>43402</c:v>
                </c:pt>
                <c:pt idx="46">
                  <c:v>43403</c:v>
                </c:pt>
                <c:pt idx="47">
                  <c:v>43404</c:v>
                </c:pt>
                <c:pt idx="48">
                  <c:v>43406</c:v>
                </c:pt>
                <c:pt idx="49">
                  <c:v>43412</c:v>
                </c:pt>
                <c:pt idx="50">
                  <c:v>43417</c:v>
                </c:pt>
                <c:pt idx="51">
                  <c:v>43419</c:v>
                </c:pt>
                <c:pt idx="52">
                  <c:v>43420</c:v>
                </c:pt>
                <c:pt idx="53">
                  <c:v>43424</c:v>
                </c:pt>
                <c:pt idx="54">
                  <c:v>43430</c:v>
                </c:pt>
                <c:pt idx="55">
                  <c:v>43438</c:v>
                </c:pt>
                <c:pt idx="56">
                  <c:v>43440</c:v>
                </c:pt>
                <c:pt idx="57">
                  <c:v>43444</c:v>
                </c:pt>
                <c:pt idx="58">
                  <c:v>43445</c:v>
                </c:pt>
                <c:pt idx="59">
                  <c:v>43446</c:v>
                </c:pt>
                <c:pt idx="60">
                  <c:v>43447</c:v>
                </c:pt>
                <c:pt idx="61">
                  <c:v>43451</c:v>
                </c:pt>
                <c:pt idx="62">
                  <c:v>43452</c:v>
                </c:pt>
                <c:pt idx="63">
                  <c:v>43453</c:v>
                </c:pt>
                <c:pt idx="64">
                  <c:v>43455</c:v>
                </c:pt>
                <c:pt idx="65">
                  <c:v>43467</c:v>
                </c:pt>
                <c:pt idx="66">
                  <c:v>43488</c:v>
                </c:pt>
                <c:pt idx="67">
                  <c:v>43496</c:v>
                </c:pt>
                <c:pt idx="68">
                  <c:v>43507</c:v>
                </c:pt>
                <c:pt idx="69">
                  <c:v>43515</c:v>
                </c:pt>
                <c:pt idx="70">
                  <c:v>43524</c:v>
                </c:pt>
                <c:pt idx="71">
                  <c:v>43528</c:v>
                </c:pt>
                <c:pt idx="72">
                  <c:v>43530</c:v>
                </c:pt>
                <c:pt idx="73">
                  <c:v>43538</c:v>
                </c:pt>
                <c:pt idx="74">
                  <c:v>43542</c:v>
                </c:pt>
                <c:pt idx="75">
                  <c:v>43553</c:v>
                </c:pt>
                <c:pt idx="76">
                  <c:v>43558</c:v>
                </c:pt>
                <c:pt idx="77">
                  <c:v>43559</c:v>
                </c:pt>
                <c:pt idx="78">
                  <c:v>43563</c:v>
                </c:pt>
                <c:pt idx="79">
                  <c:v>43567</c:v>
                </c:pt>
                <c:pt idx="80">
                  <c:v>43570</c:v>
                </c:pt>
                <c:pt idx="81">
                  <c:v>43573</c:v>
                </c:pt>
                <c:pt idx="82">
                  <c:v>43578</c:v>
                </c:pt>
                <c:pt idx="83">
                  <c:v>43579</c:v>
                </c:pt>
                <c:pt idx="84">
                  <c:v>43584</c:v>
                </c:pt>
                <c:pt idx="85">
                  <c:v>43586</c:v>
                </c:pt>
                <c:pt idx="86">
                  <c:v>43593</c:v>
                </c:pt>
                <c:pt idx="87">
                  <c:v>43598</c:v>
                </c:pt>
                <c:pt idx="88">
                  <c:v>43599</c:v>
                </c:pt>
                <c:pt idx="89">
                  <c:v>43601</c:v>
                </c:pt>
                <c:pt idx="90">
                  <c:v>43606</c:v>
                </c:pt>
                <c:pt idx="91">
                  <c:v>43609</c:v>
                </c:pt>
                <c:pt idx="92">
                  <c:v>43615</c:v>
                </c:pt>
                <c:pt idx="93">
                  <c:v>43641</c:v>
                </c:pt>
                <c:pt idx="94">
                  <c:v>43644</c:v>
                </c:pt>
                <c:pt idx="95">
                  <c:v>43657</c:v>
                </c:pt>
                <c:pt idx="96">
                  <c:v>43661</c:v>
                </c:pt>
                <c:pt idx="97">
                  <c:v>43665</c:v>
                </c:pt>
                <c:pt idx="98">
                  <c:v>43678</c:v>
                </c:pt>
                <c:pt idx="99">
                  <c:v>43686</c:v>
                </c:pt>
                <c:pt idx="100">
                  <c:v>43692</c:v>
                </c:pt>
                <c:pt idx="101">
                  <c:v>43698</c:v>
                </c:pt>
                <c:pt idx="102">
                  <c:v>43706</c:v>
                </c:pt>
                <c:pt idx="103">
                  <c:v>43714</c:v>
                </c:pt>
                <c:pt idx="104">
                  <c:v>43721</c:v>
                </c:pt>
                <c:pt idx="105">
                  <c:v>43731</c:v>
                </c:pt>
                <c:pt idx="106">
                  <c:v>43745</c:v>
                </c:pt>
                <c:pt idx="107">
                  <c:v>43759</c:v>
                </c:pt>
                <c:pt idx="108">
                  <c:v>43767</c:v>
                </c:pt>
                <c:pt idx="109">
                  <c:v>43782</c:v>
                </c:pt>
                <c:pt idx="110">
                  <c:v>43798</c:v>
                </c:pt>
                <c:pt idx="111">
                  <c:v>43809</c:v>
                </c:pt>
                <c:pt idx="112">
                  <c:v>43822</c:v>
                </c:pt>
                <c:pt idx="113">
                  <c:v>43829</c:v>
                </c:pt>
                <c:pt idx="114">
                  <c:v>43840</c:v>
                </c:pt>
                <c:pt idx="115">
                  <c:v>43867</c:v>
                </c:pt>
                <c:pt idx="116">
                  <c:v>43880</c:v>
                </c:pt>
                <c:pt idx="117">
                  <c:v>43887</c:v>
                </c:pt>
                <c:pt idx="118">
                  <c:v>43888</c:v>
                </c:pt>
                <c:pt idx="119">
                  <c:v>43889</c:v>
                </c:pt>
                <c:pt idx="120">
                  <c:v>43896</c:v>
                </c:pt>
                <c:pt idx="121">
                  <c:v>43900</c:v>
                </c:pt>
                <c:pt idx="122">
                  <c:v>43901</c:v>
                </c:pt>
                <c:pt idx="123">
                  <c:v>43902</c:v>
                </c:pt>
                <c:pt idx="124">
                  <c:v>43903</c:v>
                </c:pt>
                <c:pt idx="125">
                  <c:v>43906</c:v>
                </c:pt>
                <c:pt idx="126">
                  <c:v>43907</c:v>
                </c:pt>
                <c:pt idx="127">
                  <c:v>43908</c:v>
                </c:pt>
                <c:pt idx="128">
                  <c:v>43909</c:v>
                </c:pt>
                <c:pt idx="129">
                  <c:v>43910</c:v>
                </c:pt>
                <c:pt idx="130">
                  <c:v>43913</c:v>
                </c:pt>
                <c:pt idx="131">
                  <c:v>43914</c:v>
                </c:pt>
                <c:pt idx="132">
                  <c:v>43915</c:v>
                </c:pt>
                <c:pt idx="133">
                  <c:v>43916</c:v>
                </c:pt>
                <c:pt idx="134">
                  <c:v>43917</c:v>
                </c:pt>
                <c:pt idx="135">
                  <c:v>43920</c:v>
                </c:pt>
                <c:pt idx="136">
                  <c:v>43921</c:v>
                </c:pt>
                <c:pt idx="137">
                  <c:v>43922</c:v>
                </c:pt>
                <c:pt idx="138">
                  <c:v>43923</c:v>
                </c:pt>
                <c:pt idx="139">
                  <c:v>43924</c:v>
                </c:pt>
                <c:pt idx="140">
                  <c:v>43927</c:v>
                </c:pt>
                <c:pt idx="141">
                  <c:v>43928</c:v>
                </c:pt>
                <c:pt idx="142">
                  <c:v>43929</c:v>
                </c:pt>
                <c:pt idx="143">
                  <c:v>43930</c:v>
                </c:pt>
                <c:pt idx="144">
                  <c:v>43934</c:v>
                </c:pt>
                <c:pt idx="145">
                  <c:v>43935</c:v>
                </c:pt>
                <c:pt idx="146">
                  <c:v>43936</c:v>
                </c:pt>
                <c:pt idx="147">
                  <c:v>43937</c:v>
                </c:pt>
                <c:pt idx="148">
                  <c:v>43938</c:v>
                </c:pt>
                <c:pt idx="149">
                  <c:v>43941</c:v>
                </c:pt>
                <c:pt idx="150">
                  <c:v>43942</c:v>
                </c:pt>
                <c:pt idx="151">
                  <c:v>43943</c:v>
                </c:pt>
                <c:pt idx="152">
                  <c:v>43944</c:v>
                </c:pt>
                <c:pt idx="153">
                  <c:v>43945</c:v>
                </c:pt>
                <c:pt idx="154">
                  <c:v>43948</c:v>
                </c:pt>
                <c:pt idx="155">
                  <c:v>43949</c:v>
                </c:pt>
                <c:pt idx="156">
                  <c:v>43950</c:v>
                </c:pt>
                <c:pt idx="157">
                  <c:v>43951</c:v>
                </c:pt>
                <c:pt idx="158">
                  <c:v>43952</c:v>
                </c:pt>
                <c:pt idx="159">
                  <c:v>43955</c:v>
                </c:pt>
                <c:pt idx="160">
                  <c:v>43956</c:v>
                </c:pt>
                <c:pt idx="161">
                  <c:v>43957</c:v>
                </c:pt>
                <c:pt idx="162">
                  <c:v>43958</c:v>
                </c:pt>
                <c:pt idx="163">
                  <c:v>43959</c:v>
                </c:pt>
                <c:pt idx="164">
                  <c:v>43962</c:v>
                </c:pt>
                <c:pt idx="165">
                  <c:v>43963</c:v>
                </c:pt>
                <c:pt idx="166">
                  <c:v>43964</c:v>
                </c:pt>
                <c:pt idx="167">
                  <c:v>43965</c:v>
                </c:pt>
                <c:pt idx="168">
                  <c:v>43966</c:v>
                </c:pt>
                <c:pt idx="169">
                  <c:v>43969</c:v>
                </c:pt>
                <c:pt idx="170">
                  <c:v>43970</c:v>
                </c:pt>
                <c:pt idx="171">
                  <c:v>43971</c:v>
                </c:pt>
                <c:pt idx="172">
                  <c:v>43972</c:v>
                </c:pt>
                <c:pt idx="173">
                  <c:v>43973</c:v>
                </c:pt>
                <c:pt idx="174">
                  <c:v>43977</c:v>
                </c:pt>
                <c:pt idx="175">
                  <c:v>43978</c:v>
                </c:pt>
                <c:pt idx="176">
                  <c:v>43979</c:v>
                </c:pt>
                <c:pt idx="177">
                  <c:v>43980</c:v>
                </c:pt>
                <c:pt idx="178">
                  <c:v>43983</c:v>
                </c:pt>
                <c:pt idx="179">
                  <c:v>43984</c:v>
                </c:pt>
                <c:pt idx="180">
                  <c:v>43985</c:v>
                </c:pt>
                <c:pt idx="181">
                  <c:v>43986</c:v>
                </c:pt>
                <c:pt idx="182">
                  <c:v>43987</c:v>
                </c:pt>
                <c:pt idx="183">
                  <c:v>43990</c:v>
                </c:pt>
                <c:pt idx="184">
                  <c:v>43991</c:v>
                </c:pt>
                <c:pt idx="185">
                  <c:v>43992</c:v>
                </c:pt>
                <c:pt idx="186">
                  <c:v>43993</c:v>
                </c:pt>
                <c:pt idx="187">
                  <c:v>43994</c:v>
                </c:pt>
                <c:pt idx="188">
                  <c:v>43997</c:v>
                </c:pt>
                <c:pt idx="189">
                  <c:v>43998</c:v>
                </c:pt>
                <c:pt idx="190">
                  <c:v>43999</c:v>
                </c:pt>
                <c:pt idx="191">
                  <c:v>44000</c:v>
                </c:pt>
                <c:pt idx="192">
                  <c:v>44001</c:v>
                </c:pt>
                <c:pt idx="193">
                  <c:v>44004</c:v>
                </c:pt>
                <c:pt idx="194">
                  <c:v>44005</c:v>
                </c:pt>
                <c:pt idx="195">
                  <c:v>44006</c:v>
                </c:pt>
                <c:pt idx="196">
                  <c:v>44007</c:v>
                </c:pt>
                <c:pt idx="197">
                  <c:v>44008</c:v>
                </c:pt>
                <c:pt idx="198">
                  <c:v>44011</c:v>
                </c:pt>
                <c:pt idx="199">
                  <c:v>44012</c:v>
                </c:pt>
              </c:numCache>
            </c:numRef>
          </c:cat>
          <c:val>
            <c:numRef>
              <c:f>[5]Transitions!$H$2:$H$201</c:f>
              <c:numCache>
                <c:formatCode>General</c:formatCode>
                <c:ptCount val="200"/>
                <c:pt idx="0">
                  <c:v>0.21470549799999999</c:v>
                </c:pt>
                <c:pt idx="1">
                  <c:v>0.24416222900000001</c:v>
                </c:pt>
                <c:pt idx="2">
                  <c:v>0.24547707599999999</c:v>
                </c:pt>
                <c:pt idx="3">
                  <c:v>0.24197650500000001</c:v>
                </c:pt>
                <c:pt idx="4">
                  <c:v>0.16602266900000001</c:v>
                </c:pt>
                <c:pt idx="5">
                  <c:v>0.116524198</c:v>
                </c:pt>
                <c:pt idx="6">
                  <c:v>2.9804794999999999E-2</c:v>
                </c:pt>
                <c:pt idx="7">
                  <c:v>3.4272414000000001E-2</c:v>
                </c:pt>
                <c:pt idx="8">
                  <c:v>2.6963102999999999E-2</c:v>
                </c:pt>
                <c:pt idx="9">
                  <c:v>2.2865966000000001E-2</c:v>
                </c:pt>
                <c:pt idx="10">
                  <c:v>1.9904567000000001E-2</c:v>
                </c:pt>
                <c:pt idx="11">
                  <c:v>1.9598567000000001E-2</c:v>
                </c:pt>
                <c:pt idx="12">
                  <c:v>1.8137848000000002E-2</c:v>
                </c:pt>
                <c:pt idx="13">
                  <c:v>1.8207805000000001E-2</c:v>
                </c:pt>
                <c:pt idx="14">
                  <c:v>1.8206142000000002E-2</c:v>
                </c:pt>
                <c:pt idx="15">
                  <c:v>1.4756214E-2</c:v>
                </c:pt>
                <c:pt idx="16">
                  <c:v>1.1357828E-2</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1.2556543E-2</c:v>
                </c:pt>
                <c:pt idx="41">
                  <c:v>2.2567358999999999E-2</c:v>
                </c:pt>
                <c:pt idx="42">
                  <c:v>3.0303030000000002E-2</c:v>
                </c:pt>
                <c:pt idx="43">
                  <c:v>3.6249617999999997E-2</c:v>
                </c:pt>
                <c:pt idx="44">
                  <c:v>3.2444872999999999E-2</c:v>
                </c:pt>
                <c:pt idx="45">
                  <c:v>3.0174159999999998E-2</c:v>
                </c:pt>
                <c:pt idx="46">
                  <c:v>2.7554239000000001E-2</c:v>
                </c:pt>
                <c:pt idx="47">
                  <c:v>2.6570647999999999E-2</c:v>
                </c:pt>
                <c:pt idx="48">
                  <c:v>2.9625187000000001E-2</c:v>
                </c:pt>
                <c:pt idx="49">
                  <c:v>2.8914180000000001E-2</c:v>
                </c:pt>
                <c:pt idx="50">
                  <c:v>1.9204700000000002E-2</c:v>
                </c:pt>
                <c:pt idx="51">
                  <c:v>1.5222233999999999E-2</c:v>
                </c:pt>
                <c:pt idx="52">
                  <c:v>1.2744066E-2</c:v>
                </c:pt>
                <c:pt idx="53">
                  <c:v>1.0115783E-2</c:v>
                </c:pt>
                <c:pt idx="54">
                  <c:v>0</c:v>
                </c:pt>
                <c:pt idx="55">
                  <c:v>0</c:v>
                </c:pt>
                <c:pt idx="56">
                  <c:v>0</c:v>
                </c:pt>
                <c:pt idx="57">
                  <c:v>0</c:v>
                </c:pt>
                <c:pt idx="58">
                  <c:v>0</c:v>
                </c:pt>
                <c:pt idx="59">
                  <c:v>0</c:v>
                </c:pt>
                <c:pt idx="60">
                  <c:v>0</c:v>
                </c:pt>
                <c:pt idx="61">
                  <c:v>0</c:v>
                </c:pt>
                <c:pt idx="62">
                  <c:v>0</c:v>
                </c:pt>
                <c:pt idx="63">
                  <c:v>0</c:v>
                </c:pt>
                <c:pt idx="64">
                  <c:v>0</c:v>
                </c:pt>
                <c:pt idx="65">
                  <c:v>0</c:v>
                </c:pt>
                <c:pt idx="66">
                  <c:v>3.3783546999999997E-2</c:v>
                </c:pt>
                <c:pt idx="67">
                  <c:v>5.3717061000000003E-2</c:v>
                </c:pt>
                <c:pt idx="68">
                  <c:v>7.4021110000000001E-2</c:v>
                </c:pt>
                <c:pt idx="69">
                  <c:v>8.2954124000000004E-2</c:v>
                </c:pt>
                <c:pt idx="70">
                  <c:v>6.1830034999999998E-2</c:v>
                </c:pt>
                <c:pt idx="71">
                  <c:v>4.9801867E-2</c:v>
                </c:pt>
                <c:pt idx="72">
                  <c:v>3.6995893000000002E-2</c:v>
                </c:pt>
                <c:pt idx="73">
                  <c:v>1.8729998000000001E-2</c:v>
                </c:pt>
                <c:pt idx="74">
                  <c:v>1.3289372000000001E-2</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1.9237226E-2</c:v>
                </c:pt>
                <c:pt idx="94">
                  <c:v>2.8893952000000001E-2</c:v>
                </c:pt>
                <c:pt idx="95">
                  <c:v>3.8258334999999997E-2</c:v>
                </c:pt>
                <c:pt idx="96">
                  <c:v>4.5474137999999997E-2</c:v>
                </c:pt>
                <c:pt idx="97">
                  <c:v>1.7193876494106433E-3</c:v>
                </c:pt>
                <c:pt idx="98">
                  <c:v>2.5014007844392865E-3</c:v>
                </c:pt>
                <c:pt idx="99">
                  <c:v>1.7629110633969943E-3</c:v>
                </c:pt>
                <c:pt idx="100">
                  <c:v>1.4391296924165181E-3</c:v>
                </c:pt>
                <c:pt idx="101">
                  <c:v>1.8736038048569579E-3</c:v>
                </c:pt>
                <c:pt idx="102">
                  <c:v>2.070393374741201E-3</c:v>
                </c:pt>
                <c:pt idx="103">
                  <c:v>1.7246261165023552E-3</c:v>
                </c:pt>
                <c:pt idx="104">
                  <c:v>1.9166914126825586E-3</c:v>
                </c:pt>
                <c:pt idx="105">
                  <c:v>1.9068647129666797E-3</c:v>
                </c:pt>
                <c:pt idx="106">
                  <c:v>3.2120167213811677E-3</c:v>
                </c:pt>
                <c:pt idx="107">
                  <c:v>5.6165130222527657E-3</c:v>
                </c:pt>
                <c:pt idx="108">
                  <c:v>2.0860828472902214E-3</c:v>
                </c:pt>
                <c:pt idx="109">
                  <c:v>0</c:v>
                </c:pt>
                <c:pt idx="110">
                  <c:v>2.6467134982388406E-3</c:v>
                </c:pt>
                <c:pt idx="111">
                  <c:v>4.2168795091632192E-3</c:v>
                </c:pt>
                <c:pt idx="112">
                  <c:v>6.1001220024400494E-3</c:v>
                </c:pt>
                <c:pt idx="113">
                  <c:v>8.7994720316780985E-3</c:v>
                </c:pt>
                <c:pt idx="114">
                  <c:v>5.0465426941752713E-3</c:v>
                </c:pt>
                <c:pt idx="115">
                  <c:v>0</c:v>
                </c:pt>
                <c:pt idx="116">
                  <c:v>0</c:v>
                </c:pt>
                <c:pt idx="117">
                  <c:v>0</c:v>
                </c:pt>
                <c:pt idx="118">
                  <c:v>0</c:v>
                </c:pt>
                <c:pt idx="119">
                  <c:v>0</c:v>
                </c:pt>
                <c:pt idx="120">
                  <c:v>0</c:v>
                </c:pt>
                <c:pt idx="121">
                  <c:v>0</c:v>
                </c:pt>
                <c:pt idx="122">
                  <c:v>7.3488884806173071E-4</c:v>
                </c:pt>
                <c:pt idx="123">
                  <c:v>2.611967830000738E-2</c:v>
                </c:pt>
                <c:pt idx="124">
                  <c:v>2.871712292002147E-2</c:v>
                </c:pt>
                <c:pt idx="125">
                  <c:v>2.8003613369467027E-2</c:v>
                </c:pt>
                <c:pt idx="126">
                  <c:v>2.7308447937131622E-2</c:v>
                </c:pt>
                <c:pt idx="127">
                  <c:v>3.3327606940388249E-2</c:v>
                </c:pt>
                <c:pt idx="128">
                  <c:v>3.4036889142422512E-2</c:v>
                </c:pt>
                <c:pt idx="129">
                  <c:v>3.44E-2</c:v>
                </c:pt>
                <c:pt idx="130">
                  <c:v>3.1314344543582701E-2</c:v>
                </c:pt>
                <c:pt idx="131">
                  <c:v>2.6260841631866368E-2</c:v>
                </c:pt>
                <c:pt idx="132">
                  <c:v>3.1003723910972544E-2</c:v>
                </c:pt>
                <c:pt idx="133">
                  <c:v>3.3055744391570357E-2</c:v>
                </c:pt>
                <c:pt idx="134">
                  <c:v>3.1793097767893914E-2</c:v>
                </c:pt>
                <c:pt idx="135">
                  <c:v>2.914555701030341E-2</c:v>
                </c:pt>
                <c:pt idx="136">
                  <c:v>2.6938965497178103E-2</c:v>
                </c:pt>
                <c:pt idx="137">
                  <c:v>2.5499971348346799E-2</c:v>
                </c:pt>
                <c:pt idx="138">
                  <c:v>2.5094172390870816E-2</c:v>
                </c:pt>
                <c:pt idx="139">
                  <c:v>2.3016089446413968E-2</c:v>
                </c:pt>
                <c:pt idx="140">
                  <c:v>2.3487807452760478E-2</c:v>
                </c:pt>
                <c:pt idx="141">
                  <c:v>2.6601348504003371E-2</c:v>
                </c:pt>
                <c:pt idx="142">
                  <c:v>2.3873679672343173E-2</c:v>
                </c:pt>
                <c:pt idx="143">
                  <c:v>2.3299410819496515E-2</c:v>
                </c:pt>
                <c:pt idx="144">
                  <c:v>2.3934871099050202E-2</c:v>
                </c:pt>
                <c:pt idx="145">
                  <c:v>2.455632405769128E-2</c:v>
                </c:pt>
                <c:pt idx="146">
                  <c:v>2.2608420051766945E-2</c:v>
                </c:pt>
                <c:pt idx="147">
                  <c:v>2.1747221779124793E-2</c:v>
                </c:pt>
                <c:pt idx="148">
                  <c:v>2.1093391756254139E-2</c:v>
                </c:pt>
                <c:pt idx="149">
                  <c:v>1.8324078748107018E-2</c:v>
                </c:pt>
                <c:pt idx="150">
                  <c:v>1.602953320056346E-2</c:v>
                </c:pt>
                <c:pt idx="151">
                  <c:v>1.4978226539694696E-2</c:v>
                </c:pt>
                <c:pt idx="152">
                  <c:v>1.2927400468384077E-2</c:v>
                </c:pt>
                <c:pt idx="153">
                  <c:v>1.2549725326766431E-2</c:v>
                </c:pt>
                <c:pt idx="154">
                  <c:v>1.2227362855254461E-2</c:v>
                </c:pt>
                <c:pt idx="155">
                  <c:v>1.1356616773580422E-2</c:v>
                </c:pt>
                <c:pt idx="156">
                  <c:v>1.0455104551045511E-2</c:v>
                </c:pt>
                <c:pt idx="157">
                  <c:v>9.4413847364280094E-3</c:v>
                </c:pt>
                <c:pt idx="158">
                  <c:v>9.3118126995388444E-3</c:v>
                </c:pt>
                <c:pt idx="159">
                  <c:v>5.6663445488886934E-3</c:v>
                </c:pt>
                <c:pt idx="160">
                  <c:v>4.5515283113412401E-3</c:v>
                </c:pt>
                <c:pt idx="161">
                  <c:v>4.7763610605140649E-3</c:v>
                </c:pt>
                <c:pt idx="162">
                  <c:v>4.0439733019238325E-3</c:v>
                </c:pt>
                <c:pt idx="163">
                  <c:v>4.50628508182465E-3</c:v>
                </c:pt>
                <c:pt idx="164">
                  <c:v>5.1934866648443902E-3</c:v>
                </c:pt>
                <c:pt idx="165">
                  <c:v>4.1346043413345596E-3</c:v>
                </c:pt>
                <c:pt idx="166">
                  <c:v>2.6897788404064548E-3</c:v>
                </c:pt>
                <c:pt idx="167">
                  <c:v>1.4536996656490768E-3</c:v>
                </c:pt>
                <c:pt idx="168">
                  <c:v>1.3281569268492031E-3</c:v>
                </c:pt>
                <c:pt idx="169">
                  <c:v>3.6385287112992857E-4</c:v>
                </c:pt>
                <c:pt idx="170">
                  <c:v>3.5872684581267941E-4</c:v>
                </c:pt>
                <c:pt idx="171">
                  <c:v>0</c:v>
                </c:pt>
                <c:pt idx="172">
                  <c:v>8.2763694326088951E-4</c:v>
                </c:pt>
                <c:pt idx="173">
                  <c:v>3.6734319037560841E-4</c:v>
                </c:pt>
                <c:pt idx="174">
                  <c:v>9.3854072055706917E-4</c:v>
                </c:pt>
                <c:pt idx="175">
                  <c:v>0</c:v>
                </c:pt>
                <c:pt idx="176">
                  <c:v>0</c:v>
                </c:pt>
                <c:pt idx="177">
                  <c:v>0</c:v>
                </c:pt>
                <c:pt idx="178">
                  <c:v>0</c:v>
                </c:pt>
                <c:pt idx="179">
                  <c:v>0</c:v>
                </c:pt>
                <c:pt idx="180">
                  <c:v>0</c:v>
                </c:pt>
                <c:pt idx="181">
                  <c:v>0</c:v>
                </c:pt>
                <c:pt idx="182">
                  <c:v>0</c:v>
                </c:pt>
                <c:pt idx="183">
                  <c:v>0</c:v>
                </c:pt>
                <c:pt idx="184">
                  <c:v>0</c:v>
                </c:pt>
                <c:pt idx="185">
                  <c:v>0</c:v>
                </c:pt>
                <c:pt idx="186">
                  <c:v>0</c:v>
                </c:pt>
                <c:pt idx="187">
                  <c:v>9.0933090845091071E-4</c:v>
                </c:pt>
                <c:pt idx="188">
                  <c:v>2.621995630007283E-4</c:v>
                </c:pt>
                <c:pt idx="189">
                  <c:v>9.055151532301423E-4</c:v>
                </c:pt>
                <c:pt idx="190">
                  <c:v>0</c:v>
                </c:pt>
                <c:pt idx="191">
                  <c:v>0</c:v>
                </c:pt>
                <c:pt idx="192">
                  <c:v>0</c:v>
                </c:pt>
                <c:pt idx="193">
                  <c:v>0</c:v>
                </c:pt>
                <c:pt idx="194">
                  <c:v>0</c:v>
                </c:pt>
                <c:pt idx="195">
                  <c:v>0</c:v>
                </c:pt>
                <c:pt idx="196">
                  <c:v>0</c:v>
                </c:pt>
                <c:pt idx="197">
                  <c:v>0</c:v>
                </c:pt>
                <c:pt idx="198">
                  <c:v>0</c:v>
                </c:pt>
                <c:pt idx="199">
                  <c:v>0</c:v>
                </c:pt>
              </c:numCache>
            </c:numRef>
          </c:val>
          <c:extLst>
            <c:ext xmlns:c16="http://schemas.microsoft.com/office/drawing/2014/chart" uri="{C3380CC4-5D6E-409C-BE32-E72D297353CC}">
              <c16:uniqueId val="{00000006-9304-458E-84B2-68E5046DE739}"/>
            </c:ext>
          </c:extLst>
        </c:ser>
        <c:ser>
          <c:idx val="7"/>
          <c:order val="7"/>
          <c:tx>
            <c:strRef>
              <c:f>[5]Transitions!$I$1</c:f>
              <c:strCache>
                <c:ptCount val="1"/>
                <c:pt idx="0">
                  <c:v>Currencies</c:v>
                </c:pt>
              </c:strCache>
            </c:strRef>
          </c:tx>
          <c:spPr>
            <a:solidFill>
              <a:schemeClr val="accent2">
                <a:lumMod val="60000"/>
              </a:schemeClr>
            </a:solidFill>
            <a:ln>
              <a:noFill/>
            </a:ln>
            <a:effectLst/>
          </c:spPr>
          <c:cat>
            <c:numRef>
              <c:f>[5]Transitions!$A$2:$A$201</c:f>
              <c:numCache>
                <c:formatCode>General</c:formatCode>
                <c:ptCount val="200"/>
                <c:pt idx="0">
                  <c:v>43188</c:v>
                </c:pt>
                <c:pt idx="1">
                  <c:v>43201</c:v>
                </c:pt>
                <c:pt idx="2">
                  <c:v>43208</c:v>
                </c:pt>
                <c:pt idx="3">
                  <c:v>43215</c:v>
                </c:pt>
                <c:pt idx="4">
                  <c:v>43222</c:v>
                </c:pt>
                <c:pt idx="5">
                  <c:v>43229</c:v>
                </c:pt>
                <c:pt idx="6">
                  <c:v>43243</c:v>
                </c:pt>
                <c:pt idx="7">
                  <c:v>43249</c:v>
                </c:pt>
                <c:pt idx="8">
                  <c:v>43251</c:v>
                </c:pt>
                <c:pt idx="9">
                  <c:v>43255</c:v>
                </c:pt>
                <c:pt idx="10">
                  <c:v>43257</c:v>
                </c:pt>
                <c:pt idx="11">
                  <c:v>43258</c:v>
                </c:pt>
                <c:pt idx="12">
                  <c:v>43262</c:v>
                </c:pt>
                <c:pt idx="13">
                  <c:v>43263</c:v>
                </c:pt>
                <c:pt idx="14">
                  <c:v>43265</c:v>
                </c:pt>
                <c:pt idx="15">
                  <c:v>43269</c:v>
                </c:pt>
                <c:pt idx="16">
                  <c:v>43271</c:v>
                </c:pt>
                <c:pt idx="17">
                  <c:v>43273</c:v>
                </c:pt>
                <c:pt idx="18">
                  <c:v>43277</c:v>
                </c:pt>
                <c:pt idx="19">
                  <c:v>43280</c:v>
                </c:pt>
                <c:pt idx="20">
                  <c:v>43286</c:v>
                </c:pt>
                <c:pt idx="21">
                  <c:v>43292</c:v>
                </c:pt>
                <c:pt idx="22">
                  <c:v>43297</c:v>
                </c:pt>
                <c:pt idx="23">
                  <c:v>43299</c:v>
                </c:pt>
                <c:pt idx="24">
                  <c:v>43304</c:v>
                </c:pt>
                <c:pt idx="25">
                  <c:v>43307</c:v>
                </c:pt>
                <c:pt idx="26">
                  <c:v>43312</c:v>
                </c:pt>
                <c:pt idx="27">
                  <c:v>43319</c:v>
                </c:pt>
                <c:pt idx="28">
                  <c:v>43326</c:v>
                </c:pt>
                <c:pt idx="29">
                  <c:v>43332</c:v>
                </c:pt>
                <c:pt idx="30">
                  <c:v>43340</c:v>
                </c:pt>
                <c:pt idx="31">
                  <c:v>43343</c:v>
                </c:pt>
                <c:pt idx="32">
                  <c:v>43354</c:v>
                </c:pt>
                <c:pt idx="33">
                  <c:v>43363</c:v>
                </c:pt>
                <c:pt idx="34">
                  <c:v>43368</c:v>
                </c:pt>
                <c:pt idx="35">
                  <c:v>43370</c:v>
                </c:pt>
                <c:pt idx="36">
                  <c:v>43375</c:v>
                </c:pt>
                <c:pt idx="37">
                  <c:v>43383</c:v>
                </c:pt>
                <c:pt idx="38">
                  <c:v>43384</c:v>
                </c:pt>
                <c:pt idx="39">
                  <c:v>43385</c:v>
                </c:pt>
                <c:pt idx="40">
                  <c:v>43389</c:v>
                </c:pt>
                <c:pt idx="41">
                  <c:v>43391</c:v>
                </c:pt>
                <c:pt idx="42">
                  <c:v>43395</c:v>
                </c:pt>
                <c:pt idx="43">
                  <c:v>43397</c:v>
                </c:pt>
                <c:pt idx="44">
                  <c:v>43398</c:v>
                </c:pt>
                <c:pt idx="45">
                  <c:v>43402</c:v>
                </c:pt>
                <c:pt idx="46">
                  <c:v>43403</c:v>
                </c:pt>
                <c:pt idx="47">
                  <c:v>43404</c:v>
                </c:pt>
                <c:pt idx="48">
                  <c:v>43406</c:v>
                </c:pt>
                <c:pt idx="49">
                  <c:v>43412</c:v>
                </c:pt>
                <c:pt idx="50">
                  <c:v>43417</c:v>
                </c:pt>
                <c:pt idx="51">
                  <c:v>43419</c:v>
                </c:pt>
                <c:pt idx="52">
                  <c:v>43420</c:v>
                </c:pt>
                <c:pt idx="53">
                  <c:v>43424</c:v>
                </c:pt>
                <c:pt idx="54">
                  <c:v>43430</c:v>
                </c:pt>
                <c:pt idx="55">
                  <c:v>43438</c:v>
                </c:pt>
                <c:pt idx="56">
                  <c:v>43440</c:v>
                </c:pt>
                <c:pt idx="57">
                  <c:v>43444</c:v>
                </c:pt>
                <c:pt idx="58">
                  <c:v>43445</c:v>
                </c:pt>
                <c:pt idx="59">
                  <c:v>43446</c:v>
                </c:pt>
                <c:pt idx="60">
                  <c:v>43447</c:v>
                </c:pt>
                <c:pt idx="61">
                  <c:v>43451</c:v>
                </c:pt>
                <c:pt idx="62">
                  <c:v>43452</c:v>
                </c:pt>
                <c:pt idx="63">
                  <c:v>43453</c:v>
                </c:pt>
                <c:pt idx="64">
                  <c:v>43455</c:v>
                </c:pt>
                <c:pt idx="65">
                  <c:v>43467</c:v>
                </c:pt>
                <c:pt idx="66">
                  <c:v>43488</c:v>
                </c:pt>
                <c:pt idx="67">
                  <c:v>43496</c:v>
                </c:pt>
                <c:pt idx="68">
                  <c:v>43507</c:v>
                </c:pt>
                <c:pt idx="69">
                  <c:v>43515</c:v>
                </c:pt>
                <c:pt idx="70">
                  <c:v>43524</c:v>
                </c:pt>
                <c:pt idx="71">
                  <c:v>43528</c:v>
                </c:pt>
                <c:pt idx="72">
                  <c:v>43530</c:v>
                </c:pt>
                <c:pt idx="73">
                  <c:v>43538</c:v>
                </c:pt>
                <c:pt idx="74">
                  <c:v>43542</c:v>
                </c:pt>
                <c:pt idx="75">
                  <c:v>43553</c:v>
                </c:pt>
                <c:pt idx="76">
                  <c:v>43558</c:v>
                </c:pt>
                <c:pt idx="77">
                  <c:v>43559</c:v>
                </c:pt>
                <c:pt idx="78">
                  <c:v>43563</c:v>
                </c:pt>
                <c:pt idx="79">
                  <c:v>43567</c:v>
                </c:pt>
                <c:pt idx="80">
                  <c:v>43570</c:v>
                </c:pt>
                <c:pt idx="81">
                  <c:v>43573</c:v>
                </c:pt>
                <c:pt idx="82">
                  <c:v>43578</c:v>
                </c:pt>
                <c:pt idx="83">
                  <c:v>43579</c:v>
                </c:pt>
                <c:pt idx="84">
                  <c:v>43584</c:v>
                </c:pt>
                <c:pt idx="85">
                  <c:v>43586</c:v>
                </c:pt>
                <c:pt idx="86">
                  <c:v>43593</c:v>
                </c:pt>
                <c:pt idx="87">
                  <c:v>43598</c:v>
                </c:pt>
                <c:pt idx="88">
                  <c:v>43599</c:v>
                </c:pt>
                <c:pt idx="89">
                  <c:v>43601</c:v>
                </c:pt>
                <c:pt idx="90">
                  <c:v>43606</c:v>
                </c:pt>
                <c:pt idx="91">
                  <c:v>43609</c:v>
                </c:pt>
                <c:pt idx="92">
                  <c:v>43615</c:v>
                </c:pt>
                <c:pt idx="93">
                  <c:v>43641</c:v>
                </c:pt>
                <c:pt idx="94">
                  <c:v>43644</c:v>
                </c:pt>
                <c:pt idx="95">
                  <c:v>43657</c:v>
                </c:pt>
                <c:pt idx="96">
                  <c:v>43661</c:v>
                </c:pt>
                <c:pt idx="97">
                  <c:v>43665</c:v>
                </c:pt>
                <c:pt idx="98">
                  <c:v>43678</c:v>
                </c:pt>
                <c:pt idx="99">
                  <c:v>43686</c:v>
                </c:pt>
                <c:pt idx="100">
                  <c:v>43692</c:v>
                </c:pt>
                <c:pt idx="101">
                  <c:v>43698</c:v>
                </c:pt>
                <c:pt idx="102">
                  <c:v>43706</c:v>
                </c:pt>
                <c:pt idx="103">
                  <c:v>43714</c:v>
                </c:pt>
                <c:pt idx="104">
                  <c:v>43721</c:v>
                </c:pt>
                <c:pt idx="105">
                  <c:v>43731</c:v>
                </c:pt>
                <c:pt idx="106">
                  <c:v>43745</c:v>
                </c:pt>
                <c:pt idx="107">
                  <c:v>43759</c:v>
                </c:pt>
                <c:pt idx="108">
                  <c:v>43767</c:v>
                </c:pt>
                <c:pt idx="109">
                  <c:v>43782</c:v>
                </c:pt>
                <c:pt idx="110">
                  <c:v>43798</c:v>
                </c:pt>
                <c:pt idx="111">
                  <c:v>43809</c:v>
                </c:pt>
                <c:pt idx="112">
                  <c:v>43822</c:v>
                </c:pt>
                <c:pt idx="113">
                  <c:v>43829</c:v>
                </c:pt>
                <c:pt idx="114">
                  <c:v>43840</c:v>
                </c:pt>
                <c:pt idx="115">
                  <c:v>43867</c:v>
                </c:pt>
                <c:pt idx="116">
                  <c:v>43880</c:v>
                </c:pt>
                <c:pt idx="117">
                  <c:v>43887</c:v>
                </c:pt>
                <c:pt idx="118">
                  <c:v>43888</c:v>
                </c:pt>
                <c:pt idx="119">
                  <c:v>43889</c:v>
                </c:pt>
                <c:pt idx="120">
                  <c:v>43896</c:v>
                </c:pt>
                <c:pt idx="121">
                  <c:v>43900</c:v>
                </c:pt>
                <c:pt idx="122">
                  <c:v>43901</c:v>
                </c:pt>
                <c:pt idx="123">
                  <c:v>43902</c:v>
                </c:pt>
                <c:pt idx="124">
                  <c:v>43903</c:v>
                </c:pt>
                <c:pt idx="125">
                  <c:v>43906</c:v>
                </c:pt>
                <c:pt idx="126">
                  <c:v>43907</c:v>
                </c:pt>
                <c:pt idx="127">
                  <c:v>43908</c:v>
                </c:pt>
                <c:pt idx="128">
                  <c:v>43909</c:v>
                </c:pt>
                <c:pt idx="129">
                  <c:v>43910</c:v>
                </c:pt>
                <c:pt idx="130">
                  <c:v>43913</c:v>
                </c:pt>
                <c:pt idx="131">
                  <c:v>43914</c:v>
                </c:pt>
                <c:pt idx="132">
                  <c:v>43915</c:v>
                </c:pt>
                <c:pt idx="133">
                  <c:v>43916</c:v>
                </c:pt>
                <c:pt idx="134">
                  <c:v>43917</c:v>
                </c:pt>
                <c:pt idx="135">
                  <c:v>43920</c:v>
                </c:pt>
                <c:pt idx="136">
                  <c:v>43921</c:v>
                </c:pt>
                <c:pt idx="137">
                  <c:v>43922</c:v>
                </c:pt>
                <c:pt idx="138">
                  <c:v>43923</c:v>
                </c:pt>
                <c:pt idx="139">
                  <c:v>43924</c:v>
                </c:pt>
                <c:pt idx="140">
                  <c:v>43927</c:v>
                </c:pt>
                <c:pt idx="141">
                  <c:v>43928</c:v>
                </c:pt>
                <c:pt idx="142">
                  <c:v>43929</c:v>
                </c:pt>
                <c:pt idx="143">
                  <c:v>43930</c:v>
                </c:pt>
                <c:pt idx="144">
                  <c:v>43934</c:v>
                </c:pt>
                <c:pt idx="145">
                  <c:v>43935</c:v>
                </c:pt>
                <c:pt idx="146">
                  <c:v>43936</c:v>
                </c:pt>
                <c:pt idx="147">
                  <c:v>43937</c:v>
                </c:pt>
                <c:pt idx="148">
                  <c:v>43938</c:v>
                </c:pt>
                <c:pt idx="149">
                  <c:v>43941</c:v>
                </c:pt>
                <c:pt idx="150">
                  <c:v>43942</c:v>
                </c:pt>
                <c:pt idx="151">
                  <c:v>43943</c:v>
                </c:pt>
                <c:pt idx="152">
                  <c:v>43944</c:v>
                </c:pt>
                <c:pt idx="153">
                  <c:v>43945</c:v>
                </c:pt>
                <c:pt idx="154">
                  <c:v>43948</c:v>
                </c:pt>
                <c:pt idx="155">
                  <c:v>43949</c:v>
                </c:pt>
                <c:pt idx="156">
                  <c:v>43950</c:v>
                </c:pt>
                <c:pt idx="157">
                  <c:v>43951</c:v>
                </c:pt>
                <c:pt idx="158">
                  <c:v>43952</c:v>
                </c:pt>
                <c:pt idx="159">
                  <c:v>43955</c:v>
                </c:pt>
                <c:pt idx="160">
                  <c:v>43956</c:v>
                </c:pt>
                <c:pt idx="161">
                  <c:v>43957</c:v>
                </c:pt>
                <c:pt idx="162">
                  <c:v>43958</c:v>
                </c:pt>
                <c:pt idx="163">
                  <c:v>43959</c:v>
                </c:pt>
                <c:pt idx="164">
                  <c:v>43962</c:v>
                </c:pt>
                <c:pt idx="165">
                  <c:v>43963</c:v>
                </c:pt>
                <c:pt idx="166">
                  <c:v>43964</c:v>
                </c:pt>
                <c:pt idx="167">
                  <c:v>43965</c:v>
                </c:pt>
                <c:pt idx="168">
                  <c:v>43966</c:v>
                </c:pt>
                <c:pt idx="169">
                  <c:v>43969</c:v>
                </c:pt>
                <c:pt idx="170">
                  <c:v>43970</c:v>
                </c:pt>
                <c:pt idx="171">
                  <c:v>43971</c:v>
                </c:pt>
                <c:pt idx="172">
                  <c:v>43972</c:v>
                </c:pt>
                <c:pt idx="173">
                  <c:v>43973</c:v>
                </c:pt>
                <c:pt idx="174">
                  <c:v>43977</c:v>
                </c:pt>
                <c:pt idx="175">
                  <c:v>43978</c:v>
                </c:pt>
                <c:pt idx="176">
                  <c:v>43979</c:v>
                </c:pt>
                <c:pt idx="177">
                  <c:v>43980</c:v>
                </c:pt>
                <c:pt idx="178">
                  <c:v>43983</c:v>
                </c:pt>
                <c:pt idx="179">
                  <c:v>43984</c:v>
                </c:pt>
                <c:pt idx="180">
                  <c:v>43985</c:v>
                </c:pt>
                <c:pt idx="181">
                  <c:v>43986</c:v>
                </c:pt>
                <c:pt idx="182">
                  <c:v>43987</c:v>
                </c:pt>
                <c:pt idx="183">
                  <c:v>43990</c:v>
                </c:pt>
                <c:pt idx="184">
                  <c:v>43991</c:v>
                </c:pt>
                <c:pt idx="185">
                  <c:v>43992</c:v>
                </c:pt>
                <c:pt idx="186">
                  <c:v>43993</c:v>
                </c:pt>
                <c:pt idx="187">
                  <c:v>43994</c:v>
                </c:pt>
                <c:pt idx="188">
                  <c:v>43997</c:v>
                </c:pt>
                <c:pt idx="189">
                  <c:v>43998</c:v>
                </c:pt>
                <c:pt idx="190">
                  <c:v>43999</c:v>
                </c:pt>
                <c:pt idx="191">
                  <c:v>44000</c:v>
                </c:pt>
                <c:pt idx="192">
                  <c:v>44001</c:v>
                </c:pt>
                <c:pt idx="193">
                  <c:v>44004</c:v>
                </c:pt>
                <c:pt idx="194">
                  <c:v>44005</c:v>
                </c:pt>
                <c:pt idx="195">
                  <c:v>44006</c:v>
                </c:pt>
                <c:pt idx="196">
                  <c:v>44007</c:v>
                </c:pt>
                <c:pt idx="197">
                  <c:v>44008</c:v>
                </c:pt>
                <c:pt idx="198">
                  <c:v>44011</c:v>
                </c:pt>
                <c:pt idx="199">
                  <c:v>44012</c:v>
                </c:pt>
              </c:numCache>
            </c:numRef>
          </c:cat>
          <c:val>
            <c:numRef>
              <c:f>[5]Transitions!$I$2:$I$201</c:f>
              <c:numCache>
                <c:formatCode>General</c:formatCode>
                <c:ptCount val="200"/>
                <c:pt idx="97">
                  <c:v>0.30942763035237081</c:v>
                </c:pt>
                <c:pt idx="98">
                  <c:v>0.30547106379572564</c:v>
                </c:pt>
                <c:pt idx="99">
                  <c:v>0.3081026104644593</c:v>
                </c:pt>
                <c:pt idx="100">
                  <c:v>0.30304656438275968</c:v>
                </c:pt>
                <c:pt idx="101">
                  <c:v>0.30681463332612724</c:v>
                </c:pt>
                <c:pt idx="102">
                  <c:v>0.31749241658240651</c:v>
                </c:pt>
                <c:pt idx="103">
                  <c:v>0.35733223506396561</c:v>
                </c:pt>
                <c:pt idx="104">
                  <c:v>0.3868747131711795</c:v>
                </c:pt>
                <c:pt idx="105">
                  <c:v>0.36789943797671609</c:v>
                </c:pt>
                <c:pt idx="106">
                  <c:v>0.33206584634278841</c:v>
                </c:pt>
                <c:pt idx="107">
                  <c:v>0.31488020475389245</c:v>
                </c:pt>
                <c:pt idx="108">
                  <c:v>0.29341393843926949</c:v>
                </c:pt>
                <c:pt idx="109">
                  <c:v>0.27543999999999996</c:v>
                </c:pt>
                <c:pt idx="110">
                  <c:v>0.28821316988716639</c:v>
                </c:pt>
                <c:pt idx="111">
                  <c:v>0.28872634250654516</c:v>
                </c:pt>
                <c:pt idx="112">
                  <c:v>0.31536630732614657</c:v>
                </c:pt>
                <c:pt idx="113">
                  <c:v>0.319600823950563</c:v>
                </c:pt>
                <c:pt idx="114">
                  <c:v>0.30476453001420656</c:v>
                </c:pt>
                <c:pt idx="115">
                  <c:v>0.27469914953064878</c:v>
                </c:pt>
                <c:pt idx="116">
                  <c:v>0.21253518226127549</c:v>
                </c:pt>
                <c:pt idx="117">
                  <c:v>0.21558505408062925</c:v>
                </c:pt>
                <c:pt idx="118">
                  <c:v>0.22645796516031302</c:v>
                </c:pt>
                <c:pt idx="119">
                  <c:v>0.23323058220813614</c:v>
                </c:pt>
                <c:pt idx="120">
                  <c:v>0.27149851000425712</c:v>
                </c:pt>
                <c:pt idx="121">
                  <c:v>0.27538787023977424</c:v>
                </c:pt>
                <c:pt idx="122">
                  <c:v>0.28532059525996695</c:v>
                </c:pt>
                <c:pt idx="123">
                  <c:v>0.28908728694753932</c:v>
                </c:pt>
                <c:pt idx="124">
                  <c:v>0.28994453390588659</c:v>
                </c:pt>
                <c:pt idx="125">
                  <c:v>0.2884372177055104</c:v>
                </c:pt>
                <c:pt idx="126">
                  <c:v>0.27809430255402745</c:v>
                </c:pt>
                <c:pt idx="127">
                  <c:v>0.25751589074042258</c:v>
                </c:pt>
                <c:pt idx="128">
                  <c:v>0.25033276288267731</c:v>
                </c:pt>
                <c:pt idx="129">
                  <c:v>0.26400000000000001</c:v>
                </c:pt>
                <c:pt idx="130">
                  <c:v>0.27934111187371313</c:v>
                </c:pt>
                <c:pt idx="131">
                  <c:v>0.28003533568904598</c:v>
                </c:pt>
                <c:pt idx="132">
                  <c:v>0.27149909067290201</c:v>
                </c:pt>
                <c:pt idx="133">
                  <c:v>0.27336845683208699</c:v>
                </c:pt>
                <c:pt idx="134">
                  <c:v>0.26801746149411088</c:v>
                </c:pt>
                <c:pt idx="135">
                  <c:v>0.36961347982011722</c:v>
                </c:pt>
                <c:pt idx="136">
                  <c:v>0.36422877756443817</c:v>
                </c:pt>
                <c:pt idx="137">
                  <c:v>0.35682768895765293</c:v>
                </c:pt>
                <c:pt idx="138">
                  <c:v>0.34705295812098375</c:v>
                </c:pt>
                <c:pt idx="139">
                  <c:v>0.33400599945459508</c:v>
                </c:pt>
                <c:pt idx="140">
                  <c:v>0.3262957880291355</c:v>
                </c:pt>
                <c:pt idx="141">
                  <c:v>0.31252633796881579</c:v>
                </c:pt>
                <c:pt idx="142">
                  <c:v>0.30486096141409785</c:v>
                </c:pt>
                <c:pt idx="143">
                  <c:v>0.30310658810926616</c:v>
                </c:pt>
                <c:pt idx="144">
                  <c:v>0.29763907734056988</c:v>
                </c:pt>
                <c:pt idx="145">
                  <c:v>0.28990402659374837</c:v>
                </c:pt>
                <c:pt idx="146">
                  <c:v>0.28714806402197457</c:v>
                </c:pt>
                <c:pt idx="147">
                  <c:v>0.2870739618227256</c:v>
                </c:pt>
                <c:pt idx="148">
                  <c:v>0.29082386508381308</c:v>
                </c:pt>
                <c:pt idx="149">
                  <c:v>0.29348813730439177</c:v>
                </c:pt>
                <c:pt idx="150">
                  <c:v>0.29261184242483107</c:v>
                </c:pt>
                <c:pt idx="151">
                  <c:v>0.28554337943245445</c:v>
                </c:pt>
                <c:pt idx="152">
                  <c:v>0.27747072599531619</c:v>
                </c:pt>
                <c:pt idx="153">
                  <c:v>0.27240007577192649</c:v>
                </c:pt>
                <c:pt idx="154">
                  <c:v>0.26890756302521007</c:v>
                </c:pt>
                <c:pt idx="155">
                  <c:v>0.25977666904252789</c:v>
                </c:pt>
                <c:pt idx="156">
                  <c:v>0.25546409310246948</c:v>
                </c:pt>
                <c:pt idx="157">
                  <c:v>0.25237191650853885</c:v>
                </c:pt>
                <c:pt idx="158">
                  <c:v>0.26849059950337001</c:v>
                </c:pt>
                <c:pt idx="159">
                  <c:v>0.2636387595537204</c:v>
                </c:pt>
                <c:pt idx="160">
                  <c:v>0.27000167028561889</c:v>
                </c:pt>
                <c:pt idx="161">
                  <c:v>0.27362882007690748</c:v>
                </c:pt>
                <c:pt idx="162">
                  <c:v>0.28731841382018064</c:v>
                </c:pt>
                <c:pt idx="163">
                  <c:v>0.29290853031860226</c:v>
                </c:pt>
                <c:pt idx="164">
                  <c:v>0.29704400796594943</c:v>
                </c:pt>
                <c:pt idx="165">
                  <c:v>0.29393974197006245</c:v>
                </c:pt>
                <c:pt idx="166">
                  <c:v>0.29434399282725637</c:v>
                </c:pt>
                <c:pt idx="167">
                  <c:v>0.29619130687599937</c:v>
                </c:pt>
                <c:pt idx="168">
                  <c:v>0.30339871952050129</c:v>
                </c:pt>
                <c:pt idx="169">
                  <c:v>0.31254961630060862</c:v>
                </c:pt>
                <c:pt idx="170">
                  <c:v>0.31750587007565878</c:v>
                </c:pt>
                <c:pt idx="171">
                  <c:v>0.3167052261274681</c:v>
                </c:pt>
                <c:pt idx="172">
                  <c:v>0.31729148147012842</c:v>
                </c:pt>
                <c:pt idx="173">
                  <c:v>0.31466005448923995</c:v>
                </c:pt>
                <c:pt idx="174">
                  <c:v>0.31268543748107774</c:v>
                </c:pt>
                <c:pt idx="175">
                  <c:v>0.31105256708736678</c:v>
                </c:pt>
                <c:pt idx="176">
                  <c:v>0.30985704886655902</c:v>
                </c:pt>
                <c:pt idx="177">
                  <c:v>0.30526714885674283</c:v>
                </c:pt>
                <c:pt idx="178">
                  <c:v>0.30291182820797102</c:v>
                </c:pt>
                <c:pt idx="179">
                  <c:v>0.29553703073607807</c:v>
                </c:pt>
                <c:pt idx="180">
                  <c:v>0.27776408402486785</c:v>
                </c:pt>
                <c:pt idx="181">
                  <c:v>0.25557117044770122</c:v>
                </c:pt>
                <c:pt idx="182">
                  <c:v>0.25182845271635507</c:v>
                </c:pt>
                <c:pt idx="183">
                  <c:v>0.26503905687026197</c:v>
                </c:pt>
                <c:pt idx="184">
                  <c:v>0.26721794615010447</c:v>
                </c:pt>
                <c:pt idx="185">
                  <c:v>0.26804346067779244</c:v>
                </c:pt>
                <c:pt idx="186">
                  <c:v>0.27363480997205869</c:v>
                </c:pt>
                <c:pt idx="187">
                  <c:v>0.27564459828107124</c:v>
                </c:pt>
                <c:pt idx="188">
                  <c:v>0.28011653313911139</c:v>
                </c:pt>
                <c:pt idx="189">
                  <c:v>0.28141713121480516</c:v>
                </c:pt>
                <c:pt idx="190">
                  <c:v>0.2239972014925373</c:v>
                </c:pt>
                <c:pt idx="191">
                  <c:v>0.22676674691969978</c:v>
                </c:pt>
                <c:pt idx="192">
                  <c:v>0.23332212131404864</c:v>
                </c:pt>
                <c:pt idx="193">
                  <c:v>0.23652487183040047</c:v>
                </c:pt>
                <c:pt idx="194">
                  <c:v>0.2378606615059817</c:v>
                </c:pt>
                <c:pt idx="195">
                  <c:v>0.24093997734994332</c:v>
                </c:pt>
                <c:pt idx="196">
                  <c:v>0.25049033342673016</c:v>
                </c:pt>
                <c:pt idx="197">
                  <c:v>0.25328671328671326</c:v>
                </c:pt>
                <c:pt idx="198">
                  <c:v>0.25708780622075422</c:v>
                </c:pt>
                <c:pt idx="199">
                  <c:v>0.25134131242261659</c:v>
                </c:pt>
              </c:numCache>
            </c:numRef>
          </c:val>
          <c:extLst>
            <c:ext xmlns:c16="http://schemas.microsoft.com/office/drawing/2014/chart" uri="{C3380CC4-5D6E-409C-BE32-E72D297353CC}">
              <c16:uniqueId val="{00000007-9304-458E-84B2-68E5046DE739}"/>
            </c:ext>
          </c:extLst>
        </c:ser>
        <c:dLbls>
          <c:showLegendKey val="0"/>
          <c:showVal val="0"/>
          <c:showCatName val="0"/>
          <c:showSerName val="0"/>
          <c:showPercent val="0"/>
          <c:showBubbleSize val="0"/>
        </c:dLbls>
        <c:axId val="657738728"/>
        <c:axId val="657749224"/>
      </c:areaChart>
      <c:dateAx>
        <c:axId val="657738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749224"/>
        <c:crosses val="autoZero"/>
        <c:auto val="0"/>
        <c:lblOffset val="100"/>
        <c:baseTimeUnit val="days"/>
        <c:majorUnit val="2"/>
        <c:majorTimeUnit val="months"/>
      </c:dateAx>
      <c:valAx>
        <c:axId val="657749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738728"/>
        <c:crosses val="autoZero"/>
        <c:crossBetween val="midCat"/>
      </c:valAx>
      <c:spPr>
        <a:noFill/>
        <a:ln>
          <a:noFill/>
        </a:ln>
        <a:effectLst/>
      </c:spPr>
    </c:plotArea>
    <c:legend>
      <c:legendPos val="t"/>
      <c:layout>
        <c:manualLayout>
          <c:xMode val="edge"/>
          <c:yMode val="edge"/>
          <c:x val="1.391654700477069E-2"/>
          <c:y val="9.870048785591394E-2"/>
          <c:w val="0.95747074200895232"/>
          <c:h val="0.113803823023389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'[3]Pg1 Volatility Chart'!$D$1</c:f>
              <c:strCache>
                <c:ptCount val="1"/>
                <c:pt idx="0">
                  <c:v>Rational/ReSolve Adaptive Asset Allocation Fund</c:v>
                </c:pt>
              </c:strCache>
            </c:strRef>
          </c:tx>
          <c:spPr>
            <a:ln w="28575" cap="rnd">
              <a:solidFill>
                <a:schemeClr val="accent1"/>
              </a:solidFill>
              <a:round/>
            </a:ln>
            <a:effectLst/>
          </c:spPr>
          <c:marker>
            <c:symbol val="none"/>
          </c:marker>
          <c:cat>
            <c:numRef>
              <c:f>'[3]Pg1 Volatility Chart'!$A$2:$A$526</c:f>
              <c:numCache>
                <c:formatCode>General</c:formatCode>
                <c:ptCount val="525"/>
                <c:pt idx="0">
                  <c:v>43434</c:v>
                </c:pt>
                <c:pt idx="1">
                  <c:v>43437</c:v>
                </c:pt>
                <c:pt idx="2">
                  <c:v>43438</c:v>
                </c:pt>
                <c:pt idx="3">
                  <c:v>43440</c:v>
                </c:pt>
                <c:pt idx="4">
                  <c:v>43441</c:v>
                </c:pt>
                <c:pt idx="5">
                  <c:v>43444</c:v>
                </c:pt>
                <c:pt idx="6">
                  <c:v>43445</c:v>
                </c:pt>
                <c:pt idx="7">
                  <c:v>43446</c:v>
                </c:pt>
                <c:pt idx="8">
                  <c:v>43447</c:v>
                </c:pt>
                <c:pt idx="9">
                  <c:v>43448</c:v>
                </c:pt>
                <c:pt idx="10">
                  <c:v>43451</c:v>
                </c:pt>
                <c:pt idx="11">
                  <c:v>43452</c:v>
                </c:pt>
                <c:pt idx="12">
                  <c:v>43453</c:v>
                </c:pt>
                <c:pt idx="13">
                  <c:v>43454</c:v>
                </c:pt>
                <c:pt idx="14">
                  <c:v>43455</c:v>
                </c:pt>
                <c:pt idx="15">
                  <c:v>43458</c:v>
                </c:pt>
                <c:pt idx="16">
                  <c:v>43460</c:v>
                </c:pt>
                <c:pt idx="17">
                  <c:v>43461</c:v>
                </c:pt>
                <c:pt idx="18">
                  <c:v>43462</c:v>
                </c:pt>
                <c:pt idx="19">
                  <c:v>43465</c:v>
                </c:pt>
                <c:pt idx="20">
                  <c:v>43467</c:v>
                </c:pt>
                <c:pt idx="21">
                  <c:v>43468</c:v>
                </c:pt>
                <c:pt idx="22">
                  <c:v>43469</c:v>
                </c:pt>
                <c:pt idx="23">
                  <c:v>43472</c:v>
                </c:pt>
                <c:pt idx="24">
                  <c:v>43473</c:v>
                </c:pt>
                <c:pt idx="25">
                  <c:v>43474</c:v>
                </c:pt>
                <c:pt idx="26">
                  <c:v>43475</c:v>
                </c:pt>
                <c:pt idx="27">
                  <c:v>43476</c:v>
                </c:pt>
                <c:pt idx="28">
                  <c:v>43479</c:v>
                </c:pt>
                <c:pt idx="29">
                  <c:v>43480</c:v>
                </c:pt>
                <c:pt idx="30">
                  <c:v>43481</c:v>
                </c:pt>
                <c:pt idx="31">
                  <c:v>43482</c:v>
                </c:pt>
                <c:pt idx="32">
                  <c:v>43483</c:v>
                </c:pt>
                <c:pt idx="33">
                  <c:v>43487</c:v>
                </c:pt>
                <c:pt idx="34">
                  <c:v>43488</c:v>
                </c:pt>
                <c:pt idx="35">
                  <c:v>43489</c:v>
                </c:pt>
                <c:pt idx="36">
                  <c:v>43490</c:v>
                </c:pt>
                <c:pt idx="37">
                  <c:v>43493</c:v>
                </c:pt>
                <c:pt idx="38">
                  <c:v>43494</c:v>
                </c:pt>
                <c:pt idx="39">
                  <c:v>43495</c:v>
                </c:pt>
                <c:pt idx="40">
                  <c:v>43496</c:v>
                </c:pt>
                <c:pt idx="41">
                  <c:v>43497</c:v>
                </c:pt>
                <c:pt idx="42">
                  <c:v>43500</c:v>
                </c:pt>
                <c:pt idx="43">
                  <c:v>43501</c:v>
                </c:pt>
                <c:pt idx="44">
                  <c:v>43502</c:v>
                </c:pt>
                <c:pt idx="45">
                  <c:v>43503</c:v>
                </c:pt>
                <c:pt idx="46">
                  <c:v>43504</c:v>
                </c:pt>
                <c:pt idx="47">
                  <c:v>43507</c:v>
                </c:pt>
                <c:pt idx="48">
                  <c:v>43508</c:v>
                </c:pt>
                <c:pt idx="49">
                  <c:v>43509</c:v>
                </c:pt>
                <c:pt idx="50">
                  <c:v>43510</c:v>
                </c:pt>
                <c:pt idx="51">
                  <c:v>43511</c:v>
                </c:pt>
                <c:pt idx="52">
                  <c:v>43515</c:v>
                </c:pt>
                <c:pt idx="53">
                  <c:v>43516</c:v>
                </c:pt>
                <c:pt idx="54">
                  <c:v>43517</c:v>
                </c:pt>
                <c:pt idx="55">
                  <c:v>43518</c:v>
                </c:pt>
                <c:pt idx="56">
                  <c:v>43521</c:v>
                </c:pt>
                <c:pt idx="57">
                  <c:v>43522</c:v>
                </c:pt>
                <c:pt idx="58">
                  <c:v>43523</c:v>
                </c:pt>
                <c:pt idx="59">
                  <c:v>43524</c:v>
                </c:pt>
                <c:pt idx="60">
                  <c:v>43525</c:v>
                </c:pt>
                <c:pt idx="61">
                  <c:v>43528</c:v>
                </c:pt>
                <c:pt idx="62">
                  <c:v>43529</c:v>
                </c:pt>
                <c:pt idx="63">
                  <c:v>43530</c:v>
                </c:pt>
                <c:pt idx="64">
                  <c:v>43531</c:v>
                </c:pt>
                <c:pt idx="65">
                  <c:v>43532</c:v>
                </c:pt>
                <c:pt idx="66">
                  <c:v>43535</c:v>
                </c:pt>
                <c:pt idx="67">
                  <c:v>43536</c:v>
                </c:pt>
                <c:pt idx="68">
                  <c:v>43537</c:v>
                </c:pt>
                <c:pt idx="69">
                  <c:v>43538</c:v>
                </c:pt>
                <c:pt idx="70">
                  <c:v>43539</c:v>
                </c:pt>
                <c:pt idx="71">
                  <c:v>43542</c:v>
                </c:pt>
                <c:pt idx="72">
                  <c:v>43543</c:v>
                </c:pt>
                <c:pt idx="73">
                  <c:v>43544</c:v>
                </c:pt>
                <c:pt idx="74">
                  <c:v>43545</c:v>
                </c:pt>
                <c:pt idx="75">
                  <c:v>43546</c:v>
                </c:pt>
                <c:pt idx="76">
                  <c:v>43549</c:v>
                </c:pt>
                <c:pt idx="77">
                  <c:v>43550</c:v>
                </c:pt>
                <c:pt idx="78">
                  <c:v>43551</c:v>
                </c:pt>
                <c:pt idx="79">
                  <c:v>43552</c:v>
                </c:pt>
                <c:pt idx="80">
                  <c:v>43553</c:v>
                </c:pt>
                <c:pt idx="81">
                  <c:v>43556</c:v>
                </c:pt>
                <c:pt idx="82">
                  <c:v>43557</c:v>
                </c:pt>
                <c:pt idx="83">
                  <c:v>43558</c:v>
                </c:pt>
                <c:pt idx="84">
                  <c:v>43559</c:v>
                </c:pt>
                <c:pt idx="85">
                  <c:v>43560</c:v>
                </c:pt>
                <c:pt idx="86">
                  <c:v>43563</c:v>
                </c:pt>
                <c:pt idx="87">
                  <c:v>43564</c:v>
                </c:pt>
                <c:pt idx="88">
                  <c:v>43565</c:v>
                </c:pt>
                <c:pt idx="89">
                  <c:v>43566</c:v>
                </c:pt>
                <c:pt idx="90">
                  <c:v>43567</c:v>
                </c:pt>
                <c:pt idx="91">
                  <c:v>43570</c:v>
                </c:pt>
                <c:pt idx="92">
                  <c:v>43571</c:v>
                </c:pt>
                <c:pt idx="93">
                  <c:v>43572</c:v>
                </c:pt>
                <c:pt idx="94">
                  <c:v>43573</c:v>
                </c:pt>
                <c:pt idx="95">
                  <c:v>43577</c:v>
                </c:pt>
                <c:pt idx="96">
                  <c:v>43578</c:v>
                </c:pt>
                <c:pt idx="97">
                  <c:v>43579</c:v>
                </c:pt>
                <c:pt idx="98">
                  <c:v>43580</c:v>
                </c:pt>
                <c:pt idx="99">
                  <c:v>43581</c:v>
                </c:pt>
                <c:pt idx="100">
                  <c:v>43584</c:v>
                </c:pt>
                <c:pt idx="101">
                  <c:v>43585</c:v>
                </c:pt>
                <c:pt idx="102">
                  <c:v>43586</c:v>
                </c:pt>
                <c:pt idx="103">
                  <c:v>43587</c:v>
                </c:pt>
                <c:pt idx="104">
                  <c:v>43588</c:v>
                </c:pt>
                <c:pt idx="105">
                  <c:v>43591</c:v>
                </c:pt>
                <c:pt idx="106">
                  <c:v>43592</c:v>
                </c:pt>
                <c:pt idx="107">
                  <c:v>43593</c:v>
                </c:pt>
                <c:pt idx="108">
                  <c:v>43594</c:v>
                </c:pt>
                <c:pt idx="109">
                  <c:v>43595</c:v>
                </c:pt>
                <c:pt idx="110">
                  <c:v>43598</c:v>
                </c:pt>
                <c:pt idx="111">
                  <c:v>43599</c:v>
                </c:pt>
                <c:pt idx="112">
                  <c:v>43600</c:v>
                </c:pt>
                <c:pt idx="113">
                  <c:v>43601</c:v>
                </c:pt>
                <c:pt idx="114">
                  <c:v>43602</c:v>
                </c:pt>
                <c:pt idx="115">
                  <c:v>43605</c:v>
                </c:pt>
                <c:pt idx="116">
                  <c:v>43606</c:v>
                </c:pt>
                <c:pt idx="117">
                  <c:v>43607</c:v>
                </c:pt>
                <c:pt idx="118">
                  <c:v>43608</c:v>
                </c:pt>
                <c:pt idx="119">
                  <c:v>43609</c:v>
                </c:pt>
                <c:pt idx="120">
                  <c:v>43613</c:v>
                </c:pt>
                <c:pt idx="121">
                  <c:v>43614</c:v>
                </c:pt>
                <c:pt idx="122">
                  <c:v>43615</c:v>
                </c:pt>
                <c:pt idx="123">
                  <c:v>43616</c:v>
                </c:pt>
                <c:pt idx="124">
                  <c:v>43619</c:v>
                </c:pt>
                <c:pt idx="125">
                  <c:v>43620</c:v>
                </c:pt>
                <c:pt idx="126">
                  <c:v>43621</c:v>
                </c:pt>
                <c:pt idx="127">
                  <c:v>43622</c:v>
                </c:pt>
                <c:pt idx="128">
                  <c:v>43623</c:v>
                </c:pt>
                <c:pt idx="129">
                  <c:v>43626</c:v>
                </c:pt>
                <c:pt idx="130">
                  <c:v>43627</c:v>
                </c:pt>
                <c:pt idx="131">
                  <c:v>43628</c:v>
                </c:pt>
                <c:pt idx="132">
                  <c:v>43629</c:v>
                </c:pt>
                <c:pt idx="133">
                  <c:v>43630</c:v>
                </c:pt>
                <c:pt idx="134">
                  <c:v>43633</c:v>
                </c:pt>
                <c:pt idx="135">
                  <c:v>43634</c:v>
                </c:pt>
                <c:pt idx="136">
                  <c:v>43635</c:v>
                </c:pt>
                <c:pt idx="137">
                  <c:v>43636</c:v>
                </c:pt>
                <c:pt idx="138">
                  <c:v>43637</c:v>
                </c:pt>
                <c:pt idx="139">
                  <c:v>43640</c:v>
                </c:pt>
                <c:pt idx="140">
                  <c:v>43641</c:v>
                </c:pt>
                <c:pt idx="141">
                  <c:v>43642</c:v>
                </c:pt>
                <c:pt idx="142">
                  <c:v>43643</c:v>
                </c:pt>
                <c:pt idx="143">
                  <c:v>43644</c:v>
                </c:pt>
                <c:pt idx="144">
                  <c:v>43647</c:v>
                </c:pt>
                <c:pt idx="145">
                  <c:v>43648</c:v>
                </c:pt>
                <c:pt idx="146">
                  <c:v>43649</c:v>
                </c:pt>
                <c:pt idx="147">
                  <c:v>43651</c:v>
                </c:pt>
                <c:pt idx="148">
                  <c:v>43654</c:v>
                </c:pt>
                <c:pt idx="149">
                  <c:v>43655</c:v>
                </c:pt>
                <c:pt idx="150">
                  <c:v>43656</c:v>
                </c:pt>
                <c:pt idx="151">
                  <c:v>43657</c:v>
                </c:pt>
                <c:pt idx="152">
                  <c:v>43658</c:v>
                </c:pt>
                <c:pt idx="153">
                  <c:v>43661</c:v>
                </c:pt>
                <c:pt idx="154">
                  <c:v>43662</c:v>
                </c:pt>
                <c:pt idx="155">
                  <c:v>43663</c:v>
                </c:pt>
                <c:pt idx="156">
                  <c:v>43664</c:v>
                </c:pt>
                <c:pt idx="157">
                  <c:v>43665</c:v>
                </c:pt>
                <c:pt idx="158">
                  <c:v>43668</c:v>
                </c:pt>
                <c:pt idx="159">
                  <c:v>43669</c:v>
                </c:pt>
                <c:pt idx="160">
                  <c:v>43670</c:v>
                </c:pt>
                <c:pt idx="161">
                  <c:v>43671</c:v>
                </c:pt>
                <c:pt idx="162">
                  <c:v>43672</c:v>
                </c:pt>
                <c:pt idx="163">
                  <c:v>43675</c:v>
                </c:pt>
                <c:pt idx="164">
                  <c:v>43676</c:v>
                </c:pt>
                <c:pt idx="165">
                  <c:v>43677</c:v>
                </c:pt>
                <c:pt idx="166">
                  <c:v>43678</c:v>
                </c:pt>
                <c:pt idx="167">
                  <c:v>43679</c:v>
                </c:pt>
                <c:pt idx="168">
                  <c:v>43682</c:v>
                </c:pt>
                <c:pt idx="169">
                  <c:v>43683</c:v>
                </c:pt>
                <c:pt idx="170">
                  <c:v>43684</c:v>
                </c:pt>
                <c:pt idx="171">
                  <c:v>43685</c:v>
                </c:pt>
                <c:pt idx="172">
                  <c:v>43686</c:v>
                </c:pt>
                <c:pt idx="173">
                  <c:v>43689</c:v>
                </c:pt>
                <c:pt idx="174">
                  <c:v>43690</c:v>
                </c:pt>
                <c:pt idx="175">
                  <c:v>43691</c:v>
                </c:pt>
                <c:pt idx="176">
                  <c:v>43692</c:v>
                </c:pt>
                <c:pt idx="177">
                  <c:v>43693</c:v>
                </c:pt>
                <c:pt idx="178">
                  <c:v>43696</c:v>
                </c:pt>
                <c:pt idx="179">
                  <c:v>43697</c:v>
                </c:pt>
                <c:pt idx="180">
                  <c:v>43698</c:v>
                </c:pt>
                <c:pt idx="181">
                  <c:v>43699</c:v>
                </c:pt>
                <c:pt idx="182">
                  <c:v>43700</c:v>
                </c:pt>
                <c:pt idx="183">
                  <c:v>43703</c:v>
                </c:pt>
                <c:pt idx="184">
                  <c:v>43704</c:v>
                </c:pt>
                <c:pt idx="185">
                  <c:v>43705</c:v>
                </c:pt>
                <c:pt idx="186">
                  <c:v>43706</c:v>
                </c:pt>
                <c:pt idx="187">
                  <c:v>43707</c:v>
                </c:pt>
                <c:pt idx="188">
                  <c:v>43711</c:v>
                </c:pt>
                <c:pt idx="189">
                  <c:v>43712</c:v>
                </c:pt>
                <c:pt idx="190">
                  <c:v>43713</c:v>
                </c:pt>
                <c:pt idx="191">
                  <c:v>43714</c:v>
                </c:pt>
                <c:pt idx="192">
                  <c:v>43717</c:v>
                </c:pt>
                <c:pt idx="193">
                  <c:v>43718</c:v>
                </c:pt>
                <c:pt idx="194">
                  <c:v>43719</c:v>
                </c:pt>
                <c:pt idx="195">
                  <c:v>43720</c:v>
                </c:pt>
                <c:pt idx="196">
                  <c:v>43721</c:v>
                </c:pt>
                <c:pt idx="197">
                  <c:v>43724</c:v>
                </c:pt>
                <c:pt idx="198">
                  <c:v>43725</c:v>
                </c:pt>
                <c:pt idx="199">
                  <c:v>43726</c:v>
                </c:pt>
                <c:pt idx="200">
                  <c:v>43727</c:v>
                </c:pt>
                <c:pt idx="201">
                  <c:v>43728</c:v>
                </c:pt>
                <c:pt idx="202">
                  <c:v>43731</c:v>
                </c:pt>
                <c:pt idx="203">
                  <c:v>43732</c:v>
                </c:pt>
                <c:pt idx="204">
                  <c:v>43733</c:v>
                </c:pt>
                <c:pt idx="205">
                  <c:v>43734</c:v>
                </c:pt>
                <c:pt idx="206">
                  <c:v>43735</c:v>
                </c:pt>
                <c:pt idx="207">
                  <c:v>43738</c:v>
                </c:pt>
                <c:pt idx="208">
                  <c:v>43739</c:v>
                </c:pt>
                <c:pt idx="209">
                  <c:v>43740</c:v>
                </c:pt>
                <c:pt idx="210">
                  <c:v>43741</c:v>
                </c:pt>
                <c:pt idx="211">
                  <c:v>43742</c:v>
                </c:pt>
                <c:pt idx="212">
                  <c:v>43745</c:v>
                </c:pt>
                <c:pt idx="213">
                  <c:v>43746</c:v>
                </c:pt>
                <c:pt idx="214">
                  <c:v>43747</c:v>
                </c:pt>
                <c:pt idx="215">
                  <c:v>43748</c:v>
                </c:pt>
                <c:pt idx="216">
                  <c:v>43749</c:v>
                </c:pt>
                <c:pt idx="217">
                  <c:v>43752</c:v>
                </c:pt>
                <c:pt idx="218">
                  <c:v>43753</c:v>
                </c:pt>
                <c:pt idx="219">
                  <c:v>43754</c:v>
                </c:pt>
                <c:pt idx="220">
                  <c:v>43755</c:v>
                </c:pt>
                <c:pt idx="221">
                  <c:v>43756</c:v>
                </c:pt>
                <c:pt idx="222">
                  <c:v>43759</c:v>
                </c:pt>
                <c:pt idx="223">
                  <c:v>43760</c:v>
                </c:pt>
                <c:pt idx="224">
                  <c:v>43761</c:v>
                </c:pt>
                <c:pt idx="225">
                  <c:v>43762</c:v>
                </c:pt>
                <c:pt idx="226">
                  <c:v>43763</c:v>
                </c:pt>
                <c:pt idx="227">
                  <c:v>43766</c:v>
                </c:pt>
                <c:pt idx="228">
                  <c:v>43767</c:v>
                </c:pt>
                <c:pt idx="229">
                  <c:v>43768</c:v>
                </c:pt>
                <c:pt idx="230">
                  <c:v>43769</c:v>
                </c:pt>
                <c:pt idx="231">
                  <c:v>43770</c:v>
                </c:pt>
                <c:pt idx="232">
                  <c:v>43773</c:v>
                </c:pt>
                <c:pt idx="233">
                  <c:v>43774</c:v>
                </c:pt>
                <c:pt idx="234">
                  <c:v>43775</c:v>
                </c:pt>
                <c:pt idx="235">
                  <c:v>43776</c:v>
                </c:pt>
                <c:pt idx="236">
                  <c:v>43777</c:v>
                </c:pt>
                <c:pt idx="237">
                  <c:v>43780</c:v>
                </c:pt>
                <c:pt idx="238">
                  <c:v>43781</c:v>
                </c:pt>
                <c:pt idx="239">
                  <c:v>43782</c:v>
                </c:pt>
                <c:pt idx="240">
                  <c:v>43783</c:v>
                </c:pt>
                <c:pt idx="241">
                  <c:v>43784</c:v>
                </c:pt>
                <c:pt idx="242">
                  <c:v>43787</c:v>
                </c:pt>
                <c:pt idx="243">
                  <c:v>43788</c:v>
                </c:pt>
                <c:pt idx="244">
                  <c:v>43789</c:v>
                </c:pt>
                <c:pt idx="245">
                  <c:v>43790</c:v>
                </c:pt>
                <c:pt idx="246">
                  <c:v>43791</c:v>
                </c:pt>
                <c:pt idx="247">
                  <c:v>43794</c:v>
                </c:pt>
                <c:pt idx="248">
                  <c:v>43795</c:v>
                </c:pt>
                <c:pt idx="249">
                  <c:v>43796</c:v>
                </c:pt>
                <c:pt idx="250">
                  <c:v>43798</c:v>
                </c:pt>
                <c:pt idx="251">
                  <c:v>43801</c:v>
                </c:pt>
                <c:pt idx="252">
                  <c:v>43802</c:v>
                </c:pt>
                <c:pt idx="253">
                  <c:v>43803</c:v>
                </c:pt>
                <c:pt idx="254">
                  <c:v>43804</c:v>
                </c:pt>
                <c:pt idx="255">
                  <c:v>43805</c:v>
                </c:pt>
                <c:pt idx="256">
                  <c:v>43808</c:v>
                </c:pt>
                <c:pt idx="257">
                  <c:v>43809</c:v>
                </c:pt>
                <c:pt idx="258">
                  <c:v>43810</c:v>
                </c:pt>
                <c:pt idx="259">
                  <c:v>43811</c:v>
                </c:pt>
                <c:pt idx="260">
                  <c:v>43812</c:v>
                </c:pt>
                <c:pt idx="261">
                  <c:v>43815</c:v>
                </c:pt>
                <c:pt idx="262">
                  <c:v>43816</c:v>
                </c:pt>
                <c:pt idx="263">
                  <c:v>43817</c:v>
                </c:pt>
                <c:pt idx="264">
                  <c:v>43818</c:v>
                </c:pt>
                <c:pt idx="265">
                  <c:v>43819</c:v>
                </c:pt>
                <c:pt idx="266">
                  <c:v>43822</c:v>
                </c:pt>
                <c:pt idx="267">
                  <c:v>43823</c:v>
                </c:pt>
                <c:pt idx="268">
                  <c:v>43825</c:v>
                </c:pt>
                <c:pt idx="269">
                  <c:v>43826</c:v>
                </c:pt>
                <c:pt idx="270">
                  <c:v>43829</c:v>
                </c:pt>
                <c:pt idx="271">
                  <c:v>43830</c:v>
                </c:pt>
                <c:pt idx="272">
                  <c:v>43832</c:v>
                </c:pt>
                <c:pt idx="273">
                  <c:v>43833</c:v>
                </c:pt>
                <c:pt idx="274">
                  <c:v>43836</c:v>
                </c:pt>
                <c:pt idx="275">
                  <c:v>43837</c:v>
                </c:pt>
                <c:pt idx="276">
                  <c:v>43838</c:v>
                </c:pt>
                <c:pt idx="277">
                  <c:v>43839</c:v>
                </c:pt>
                <c:pt idx="278">
                  <c:v>43840</c:v>
                </c:pt>
                <c:pt idx="279">
                  <c:v>43843</c:v>
                </c:pt>
                <c:pt idx="280">
                  <c:v>43844</c:v>
                </c:pt>
                <c:pt idx="281">
                  <c:v>43845</c:v>
                </c:pt>
                <c:pt idx="282">
                  <c:v>43846</c:v>
                </c:pt>
                <c:pt idx="283">
                  <c:v>43847</c:v>
                </c:pt>
                <c:pt idx="284">
                  <c:v>43851</c:v>
                </c:pt>
                <c:pt idx="285">
                  <c:v>43852</c:v>
                </c:pt>
                <c:pt idx="286">
                  <c:v>43853</c:v>
                </c:pt>
                <c:pt idx="287">
                  <c:v>43854</c:v>
                </c:pt>
                <c:pt idx="288">
                  <c:v>43857</c:v>
                </c:pt>
                <c:pt idx="289">
                  <c:v>43858</c:v>
                </c:pt>
                <c:pt idx="290">
                  <c:v>43859</c:v>
                </c:pt>
                <c:pt idx="291">
                  <c:v>43860</c:v>
                </c:pt>
                <c:pt idx="292">
                  <c:v>43861</c:v>
                </c:pt>
                <c:pt idx="293">
                  <c:v>43864</c:v>
                </c:pt>
                <c:pt idx="294">
                  <c:v>43865</c:v>
                </c:pt>
                <c:pt idx="295">
                  <c:v>43866</c:v>
                </c:pt>
                <c:pt idx="296">
                  <c:v>43867</c:v>
                </c:pt>
                <c:pt idx="297">
                  <c:v>43868</c:v>
                </c:pt>
                <c:pt idx="298">
                  <c:v>43871</c:v>
                </c:pt>
                <c:pt idx="299">
                  <c:v>43872</c:v>
                </c:pt>
                <c:pt idx="300">
                  <c:v>43873</c:v>
                </c:pt>
                <c:pt idx="301">
                  <c:v>43874</c:v>
                </c:pt>
                <c:pt idx="302">
                  <c:v>43875</c:v>
                </c:pt>
                <c:pt idx="303">
                  <c:v>43879</c:v>
                </c:pt>
                <c:pt idx="304">
                  <c:v>43880</c:v>
                </c:pt>
                <c:pt idx="305">
                  <c:v>43881</c:v>
                </c:pt>
                <c:pt idx="306">
                  <c:v>43882</c:v>
                </c:pt>
                <c:pt idx="307">
                  <c:v>43885</c:v>
                </c:pt>
                <c:pt idx="308">
                  <c:v>43886</c:v>
                </c:pt>
                <c:pt idx="309">
                  <c:v>43887</c:v>
                </c:pt>
                <c:pt idx="310">
                  <c:v>43888</c:v>
                </c:pt>
                <c:pt idx="311">
                  <c:v>43889</c:v>
                </c:pt>
                <c:pt idx="312">
                  <c:v>43892</c:v>
                </c:pt>
                <c:pt idx="313">
                  <c:v>43893</c:v>
                </c:pt>
                <c:pt idx="314">
                  <c:v>43894</c:v>
                </c:pt>
                <c:pt idx="315">
                  <c:v>43895</c:v>
                </c:pt>
                <c:pt idx="316">
                  <c:v>43896</c:v>
                </c:pt>
                <c:pt idx="317">
                  <c:v>43899</c:v>
                </c:pt>
                <c:pt idx="318">
                  <c:v>43900</c:v>
                </c:pt>
                <c:pt idx="319">
                  <c:v>43901</c:v>
                </c:pt>
                <c:pt idx="320">
                  <c:v>43902</c:v>
                </c:pt>
                <c:pt idx="321">
                  <c:v>43903</c:v>
                </c:pt>
                <c:pt idx="322">
                  <c:v>43906</c:v>
                </c:pt>
                <c:pt idx="323">
                  <c:v>43907</c:v>
                </c:pt>
                <c:pt idx="324">
                  <c:v>43908</c:v>
                </c:pt>
                <c:pt idx="325">
                  <c:v>43909</c:v>
                </c:pt>
                <c:pt idx="326">
                  <c:v>43910</c:v>
                </c:pt>
                <c:pt idx="327">
                  <c:v>43913</c:v>
                </c:pt>
                <c:pt idx="328">
                  <c:v>43914</c:v>
                </c:pt>
                <c:pt idx="329">
                  <c:v>43915</c:v>
                </c:pt>
                <c:pt idx="330">
                  <c:v>43916</c:v>
                </c:pt>
                <c:pt idx="331">
                  <c:v>43917</c:v>
                </c:pt>
                <c:pt idx="332">
                  <c:v>43920</c:v>
                </c:pt>
                <c:pt idx="333">
                  <c:v>43921</c:v>
                </c:pt>
                <c:pt idx="334">
                  <c:v>43922</c:v>
                </c:pt>
                <c:pt idx="335">
                  <c:v>43923</c:v>
                </c:pt>
                <c:pt idx="336">
                  <c:v>43924</c:v>
                </c:pt>
                <c:pt idx="337">
                  <c:v>43927</c:v>
                </c:pt>
                <c:pt idx="338">
                  <c:v>43928</c:v>
                </c:pt>
                <c:pt idx="339">
                  <c:v>43929</c:v>
                </c:pt>
                <c:pt idx="340">
                  <c:v>43930</c:v>
                </c:pt>
                <c:pt idx="341">
                  <c:v>43934</c:v>
                </c:pt>
                <c:pt idx="342">
                  <c:v>43935</c:v>
                </c:pt>
                <c:pt idx="343">
                  <c:v>43936</c:v>
                </c:pt>
                <c:pt idx="344">
                  <c:v>43937</c:v>
                </c:pt>
                <c:pt idx="345">
                  <c:v>43938</c:v>
                </c:pt>
                <c:pt idx="346">
                  <c:v>43941</c:v>
                </c:pt>
                <c:pt idx="347">
                  <c:v>43942</c:v>
                </c:pt>
                <c:pt idx="348">
                  <c:v>43943</c:v>
                </c:pt>
                <c:pt idx="349">
                  <c:v>43944</c:v>
                </c:pt>
                <c:pt idx="350">
                  <c:v>43945</c:v>
                </c:pt>
                <c:pt idx="351">
                  <c:v>43948</c:v>
                </c:pt>
                <c:pt idx="352">
                  <c:v>43949</c:v>
                </c:pt>
                <c:pt idx="353">
                  <c:v>43950</c:v>
                </c:pt>
                <c:pt idx="354">
                  <c:v>43951</c:v>
                </c:pt>
                <c:pt idx="355">
                  <c:v>43952</c:v>
                </c:pt>
                <c:pt idx="356">
                  <c:v>43955</c:v>
                </c:pt>
                <c:pt idx="357">
                  <c:v>43956</c:v>
                </c:pt>
                <c:pt idx="358">
                  <c:v>43957</c:v>
                </c:pt>
                <c:pt idx="359">
                  <c:v>43958</c:v>
                </c:pt>
                <c:pt idx="360">
                  <c:v>43959</c:v>
                </c:pt>
                <c:pt idx="361">
                  <c:v>43962</c:v>
                </c:pt>
                <c:pt idx="362">
                  <c:v>43963</c:v>
                </c:pt>
                <c:pt idx="363">
                  <c:v>43964</c:v>
                </c:pt>
                <c:pt idx="364">
                  <c:v>43965</c:v>
                </c:pt>
                <c:pt idx="365">
                  <c:v>43966</c:v>
                </c:pt>
                <c:pt idx="366">
                  <c:v>43969</c:v>
                </c:pt>
                <c:pt idx="367">
                  <c:v>43970</c:v>
                </c:pt>
                <c:pt idx="368">
                  <c:v>43971</c:v>
                </c:pt>
                <c:pt idx="369">
                  <c:v>43972</c:v>
                </c:pt>
                <c:pt idx="370">
                  <c:v>43973</c:v>
                </c:pt>
                <c:pt idx="371">
                  <c:v>43977</c:v>
                </c:pt>
                <c:pt idx="372">
                  <c:v>43978</c:v>
                </c:pt>
                <c:pt idx="373">
                  <c:v>43979</c:v>
                </c:pt>
                <c:pt idx="374">
                  <c:v>43980</c:v>
                </c:pt>
                <c:pt idx="375">
                  <c:v>43983</c:v>
                </c:pt>
                <c:pt idx="376">
                  <c:v>43984</c:v>
                </c:pt>
                <c:pt idx="377">
                  <c:v>43985</c:v>
                </c:pt>
                <c:pt idx="378">
                  <c:v>43986</c:v>
                </c:pt>
                <c:pt idx="379">
                  <c:v>43987</c:v>
                </c:pt>
                <c:pt idx="380">
                  <c:v>43990</c:v>
                </c:pt>
                <c:pt idx="381">
                  <c:v>43991</c:v>
                </c:pt>
                <c:pt idx="382">
                  <c:v>43992</c:v>
                </c:pt>
                <c:pt idx="383">
                  <c:v>43993</c:v>
                </c:pt>
                <c:pt idx="384">
                  <c:v>43994</c:v>
                </c:pt>
                <c:pt idx="385">
                  <c:v>43997</c:v>
                </c:pt>
                <c:pt idx="386">
                  <c:v>43998</c:v>
                </c:pt>
                <c:pt idx="387">
                  <c:v>43999</c:v>
                </c:pt>
                <c:pt idx="388">
                  <c:v>44000</c:v>
                </c:pt>
                <c:pt idx="389">
                  <c:v>44001</c:v>
                </c:pt>
                <c:pt idx="390">
                  <c:v>44004</c:v>
                </c:pt>
                <c:pt idx="391">
                  <c:v>44005</c:v>
                </c:pt>
                <c:pt idx="392">
                  <c:v>44006</c:v>
                </c:pt>
                <c:pt idx="393">
                  <c:v>44007</c:v>
                </c:pt>
                <c:pt idx="394">
                  <c:v>44008</c:v>
                </c:pt>
                <c:pt idx="395">
                  <c:v>44011</c:v>
                </c:pt>
                <c:pt idx="396">
                  <c:v>44012</c:v>
                </c:pt>
                <c:pt idx="397">
                  <c:v>44013</c:v>
                </c:pt>
                <c:pt idx="398">
                  <c:v>44014</c:v>
                </c:pt>
                <c:pt idx="399">
                  <c:v>44018</c:v>
                </c:pt>
                <c:pt idx="400">
                  <c:v>44019</c:v>
                </c:pt>
                <c:pt idx="401">
                  <c:v>44020</c:v>
                </c:pt>
                <c:pt idx="402">
                  <c:v>44021</c:v>
                </c:pt>
                <c:pt idx="403">
                  <c:v>44022</c:v>
                </c:pt>
                <c:pt idx="404">
                  <c:v>44025</c:v>
                </c:pt>
                <c:pt idx="405">
                  <c:v>44026</c:v>
                </c:pt>
                <c:pt idx="406">
                  <c:v>44027</c:v>
                </c:pt>
                <c:pt idx="407">
                  <c:v>44028</c:v>
                </c:pt>
                <c:pt idx="408">
                  <c:v>44029</c:v>
                </c:pt>
                <c:pt idx="409">
                  <c:v>44032</c:v>
                </c:pt>
                <c:pt idx="410">
                  <c:v>44033</c:v>
                </c:pt>
                <c:pt idx="411">
                  <c:v>44034</c:v>
                </c:pt>
                <c:pt idx="412">
                  <c:v>44035</c:v>
                </c:pt>
                <c:pt idx="413">
                  <c:v>44036</c:v>
                </c:pt>
                <c:pt idx="414">
                  <c:v>44039</c:v>
                </c:pt>
                <c:pt idx="415">
                  <c:v>44040</c:v>
                </c:pt>
                <c:pt idx="416">
                  <c:v>44041</c:v>
                </c:pt>
                <c:pt idx="417">
                  <c:v>44042</c:v>
                </c:pt>
                <c:pt idx="418">
                  <c:v>44043</c:v>
                </c:pt>
                <c:pt idx="419">
                  <c:v>44046</c:v>
                </c:pt>
                <c:pt idx="420">
                  <c:v>44047</c:v>
                </c:pt>
                <c:pt idx="421">
                  <c:v>44048</c:v>
                </c:pt>
                <c:pt idx="422">
                  <c:v>44049</c:v>
                </c:pt>
                <c:pt idx="423">
                  <c:v>44050</c:v>
                </c:pt>
                <c:pt idx="424">
                  <c:v>44053</c:v>
                </c:pt>
                <c:pt idx="425">
                  <c:v>44054</c:v>
                </c:pt>
                <c:pt idx="426">
                  <c:v>44055</c:v>
                </c:pt>
                <c:pt idx="427">
                  <c:v>44056</c:v>
                </c:pt>
                <c:pt idx="428">
                  <c:v>44057</c:v>
                </c:pt>
                <c:pt idx="429">
                  <c:v>44060</c:v>
                </c:pt>
                <c:pt idx="430">
                  <c:v>44061</c:v>
                </c:pt>
                <c:pt idx="431">
                  <c:v>44062</c:v>
                </c:pt>
                <c:pt idx="432">
                  <c:v>44063</c:v>
                </c:pt>
                <c:pt idx="433">
                  <c:v>44064</c:v>
                </c:pt>
                <c:pt idx="434">
                  <c:v>44067</c:v>
                </c:pt>
                <c:pt idx="435">
                  <c:v>44068</c:v>
                </c:pt>
                <c:pt idx="436">
                  <c:v>44069</c:v>
                </c:pt>
                <c:pt idx="437">
                  <c:v>44070</c:v>
                </c:pt>
                <c:pt idx="438">
                  <c:v>44071</c:v>
                </c:pt>
                <c:pt idx="439">
                  <c:v>44074</c:v>
                </c:pt>
                <c:pt idx="440">
                  <c:v>44075</c:v>
                </c:pt>
                <c:pt idx="441">
                  <c:v>44076</c:v>
                </c:pt>
                <c:pt idx="442">
                  <c:v>44077</c:v>
                </c:pt>
                <c:pt idx="443">
                  <c:v>44078</c:v>
                </c:pt>
                <c:pt idx="444">
                  <c:v>44082</c:v>
                </c:pt>
                <c:pt idx="445">
                  <c:v>44083</c:v>
                </c:pt>
                <c:pt idx="446">
                  <c:v>44084</c:v>
                </c:pt>
                <c:pt idx="447">
                  <c:v>44085</c:v>
                </c:pt>
                <c:pt idx="448">
                  <c:v>44088</c:v>
                </c:pt>
                <c:pt idx="449">
                  <c:v>44089</c:v>
                </c:pt>
                <c:pt idx="450">
                  <c:v>44090</c:v>
                </c:pt>
                <c:pt idx="451">
                  <c:v>44091</c:v>
                </c:pt>
                <c:pt idx="452">
                  <c:v>44092</c:v>
                </c:pt>
                <c:pt idx="453">
                  <c:v>44095</c:v>
                </c:pt>
                <c:pt idx="454">
                  <c:v>44096</c:v>
                </c:pt>
                <c:pt idx="455">
                  <c:v>44097</c:v>
                </c:pt>
                <c:pt idx="456">
                  <c:v>44098</c:v>
                </c:pt>
                <c:pt idx="457">
                  <c:v>44099</c:v>
                </c:pt>
                <c:pt idx="458">
                  <c:v>44102</c:v>
                </c:pt>
                <c:pt idx="459">
                  <c:v>44103</c:v>
                </c:pt>
                <c:pt idx="460">
                  <c:v>44104</c:v>
                </c:pt>
                <c:pt idx="461">
                  <c:v>44105</c:v>
                </c:pt>
                <c:pt idx="462">
                  <c:v>44106</c:v>
                </c:pt>
                <c:pt idx="463">
                  <c:v>44109</c:v>
                </c:pt>
                <c:pt idx="464">
                  <c:v>44110</c:v>
                </c:pt>
                <c:pt idx="465">
                  <c:v>44111</c:v>
                </c:pt>
                <c:pt idx="466">
                  <c:v>44112</c:v>
                </c:pt>
                <c:pt idx="467">
                  <c:v>44113</c:v>
                </c:pt>
                <c:pt idx="468">
                  <c:v>44116</c:v>
                </c:pt>
                <c:pt idx="469">
                  <c:v>44117</c:v>
                </c:pt>
                <c:pt idx="470">
                  <c:v>44118</c:v>
                </c:pt>
                <c:pt idx="471">
                  <c:v>44119</c:v>
                </c:pt>
                <c:pt idx="472">
                  <c:v>44120</c:v>
                </c:pt>
                <c:pt idx="473">
                  <c:v>44123</c:v>
                </c:pt>
                <c:pt idx="474">
                  <c:v>44124</c:v>
                </c:pt>
                <c:pt idx="475">
                  <c:v>44125</c:v>
                </c:pt>
                <c:pt idx="476">
                  <c:v>44126</c:v>
                </c:pt>
                <c:pt idx="477">
                  <c:v>44127</c:v>
                </c:pt>
                <c:pt idx="478">
                  <c:v>44130</c:v>
                </c:pt>
                <c:pt idx="479">
                  <c:v>44131</c:v>
                </c:pt>
                <c:pt idx="480">
                  <c:v>44132</c:v>
                </c:pt>
                <c:pt idx="481">
                  <c:v>44133</c:v>
                </c:pt>
                <c:pt idx="482">
                  <c:v>44134</c:v>
                </c:pt>
                <c:pt idx="483">
                  <c:v>44137</c:v>
                </c:pt>
                <c:pt idx="484">
                  <c:v>44138</c:v>
                </c:pt>
                <c:pt idx="485">
                  <c:v>44139</c:v>
                </c:pt>
                <c:pt idx="486">
                  <c:v>44140</c:v>
                </c:pt>
                <c:pt idx="487">
                  <c:v>44141</c:v>
                </c:pt>
                <c:pt idx="488">
                  <c:v>44144</c:v>
                </c:pt>
                <c:pt idx="489">
                  <c:v>44145</c:v>
                </c:pt>
                <c:pt idx="490">
                  <c:v>44146</c:v>
                </c:pt>
                <c:pt idx="491">
                  <c:v>44147</c:v>
                </c:pt>
                <c:pt idx="492">
                  <c:v>44148</c:v>
                </c:pt>
                <c:pt idx="493">
                  <c:v>44151</c:v>
                </c:pt>
                <c:pt idx="494">
                  <c:v>44152</c:v>
                </c:pt>
                <c:pt idx="495">
                  <c:v>44153</c:v>
                </c:pt>
                <c:pt idx="496">
                  <c:v>44154</c:v>
                </c:pt>
                <c:pt idx="497">
                  <c:v>44155</c:v>
                </c:pt>
                <c:pt idx="498">
                  <c:v>44158</c:v>
                </c:pt>
                <c:pt idx="499">
                  <c:v>44159</c:v>
                </c:pt>
                <c:pt idx="500">
                  <c:v>44160</c:v>
                </c:pt>
                <c:pt idx="501">
                  <c:v>44162</c:v>
                </c:pt>
                <c:pt idx="502">
                  <c:v>44165</c:v>
                </c:pt>
                <c:pt idx="503">
                  <c:v>44166</c:v>
                </c:pt>
                <c:pt idx="504">
                  <c:v>44167</c:v>
                </c:pt>
                <c:pt idx="505">
                  <c:v>44168</c:v>
                </c:pt>
                <c:pt idx="506">
                  <c:v>44169</c:v>
                </c:pt>
                <c:pt idx="507">
                  <c:v>44172</c:v>
                </c:pt>
                <c:pt idx="508">
                  <c:v>44173</c:v>
                </c:pt>
                <c:pt idx="509">
                  <c:v>44174</c:v>
                </c:pt>
                <c:pt idx="510">
                  <c:v>44175</c:v>
                </c:pt>
                <c:pt idx="511">
                  <c:v>44176</c:v>
                </c:pt>
                <c:pt idx="512">
                  <c:v>44179</c:v>
                </c:pt>
                <c:pt idx="513">
                  <c:v>44180</c:v>
                </c:pt>
                <c:pt idx="514">
                  <c:v>44181</c:v>
                </c:pt>
                <c:pt idx="515">
                  <c:v>44182</c:v>
                </c:pt>
                <c:pt idx="516">
                  <c:v>44183</c:v>
                </c:pt>
                <c:pt idx="517">
                  <c:v>44186</c:v>
                </c:pt>
                <c:pt idx="518">
                  <c:v>44187</c:v>
                </c:pt>
                <c:pt idx="519">
                  <c:v>44188</c:v>
                </c:pt>
                <c:pt idx="520">
                  <c:v>44189</c:v>
                </c:pt>
                <c:pt idx="521">
                  <c:v>44193</c:v>
                </c:pt>
                <c:pt idx="522">
                  <c:v>44194</c:v>
                </c:pt>
                <c:pt idx="523">
                  <c:v>44195</c:v>
                </c:pt>
                <c:pt idx="524">
                  <c:v>44196</c:v>
                </c:pt>
              </c:numCache>
            </c:numRef>
          </c:cat>
          <c:val>
            <c:numRef>
              <c:f>'[3]Pg1 Volatility Chart'!$D$2:$D$526</c:f>
              <c:numCache>
                <c:formatCode>General</c:formatCode>
                <c:ptCount val="525"/>
                <c:pt idx="0">
                  <c:v>1</c:v>
                </c:pt>
                <c:pt idx="1">
                  <c:v>1.006057546693589</c:v>
                </c:pt>
                <c:pt idx="2">
                  <c:v>1.0010095911155981</c:v>
                </c:pt>
                <c:pt idx="3">
                  <c:v>1.0136294800605754</c:v>
                </c:pt>
                <c:pt idx="4">
                  <c:v>1.010095911155982</c:v>
                </c:pt>
                <c:pt idx="5">
                  <c:v>1.0070671378091873</c:v>
                </c:pt>
                <c:pt idx="6">
                  <c:v>1.0040383644623929</c:v>
                </c:pt>
                <c:pt idx="7">
                  <c:v>0.99697122665320548</c:v>
                </c:pt>
                <c:pt idx="8">
                  <c:v>0.99798081776880365</c:v>
                </c:pt>
                <c:pt idx="9">
                  <c:v>0.99899040888440183</c:v>
                </c:pt>
                <c:pt idx="10">
                  <c:v>0.99394245330641107</c:v>
                </c:pt>
                <c:pt idx="11">
                  <c:v>1</c:v>
                </c:pt>
                <c:pt idx="12">
                  <c:v>1.0045431600201917</c:v>
                </c:pt>
                <c:pt idx="13">
                  <c:v>1.0005047955577993</c:v>
                </c:pt>
                <c:pt idx="14">
                  <c:v>0.99798081776880365</c:v>
                </c:pt>
                <c:pt idx="15">
                  <c:v>0.99949520444220097</c:v>
                </c:pt>
                <c:pt idx="16">
                  <c:v>0.99798081776880365</c:v>
                </c:pt>
                <c:pt idx="17">
                  <c:v>1.0065623422513883</c:v>
                </c:pt>
                <c:pt idx="18">
                  <c:v>1.0080767289247854</c:v>
                </c:pt>
                <c:pt idx="19">
                  <c:v>1.0146390711761737</c:v>
                </c:pt>
                <c:pt idx="20">
                  <c:v>1.016153457849571</c:v>
                </c:pt>
                <c:pt idx="21">
                  <c:v>1.031802120141343</c:v>
                </c:pt>
                <c:pt idx="22">
                  <c:v>1.0186774356385664</c:v>
                </c:pt>
                <c:pt idx="23">
                  <c:v>1.0151438667339727</c:v>
                </c:pt>
                <c:pt idx="24">
                  <c:v>1.0121150933871783</c:v>
                </c:pt>
                <c:pt idx="25">
                  <c:v>1.010095911155982</c:v>
                </c:pt>
                <c:pt idx="26">
                  <c:v>1.0095911155981827</c:v>
                </c:pt>
                <c:pt idx="27">
                  <c:v>1.0131246845027764</c:v>
                </c:pt>
                <c:pt idx="28">
                  <c:v>1.0121150933871783</c:v>
                </c:pt>
                <c:pt idx="29">
                  <c:v>1.0121150933871783</c:v>
                </c:pt>
                <c:pt idx="30">
                  <c:v>1.010095911155982</c:v>
                </c:pt>
                <c:pt idx="31">
                  <c:v>1.0080767289247854</c:v>
                </c:pt>
                <c:pt idx="32">
                  <c:v>1.0030287733467946</c:v>
                </c:pt>
                <c:pt idx="33">
                  <c:v>1.0095911155981827</c:v>
                </c:pt>
                <c:pt idx="34">
                  <c:v>1.0065623422513883</c:v>
                </c:pt>
                <c:pt idx="35">
                  <c:v>1.0171630489651691</c:v>
                </c:pt>
                <c:pt idx="36">
                  <c:v>1.0121150933871783</c:v>
                </c:pt>
                <c:pt idx="37">
                  <c:v>1.0136294800605754</c:v>
                </c:pt>
                <c:pt idx="38">
                  <c:v>1.0227158001009593</c:v>
                </c:pt>
                <c:pt idx="39">
                  <c:v>1.0287733467945481</c:v>
                </c:pt>
                <c:pt idx="40">
                  <c:v>1.0424028268551238</c:v>
                </c:pt>
                <c:pt idx="41">
                  <c:v>1.0307925290257447</c:v>
                </c:pt>
                <c:pt idx="42">
                  <c:v>1.0252397778899545</c:v>
                </c:pt>
                <c:pt idx="43">
                  <c:v>1.0307925290257447</c:v>
                </c:pt>
                <c:pt idx="44">
                  <c:v>1.0287733467945481</c:v>
                </c:pt>
                <c:pt idx="45">
                  <c:v>1.0388692579505301</c:v>
                </c:pt>
                <c:pt idx="46">
                  <c:v>1.0424028268551238</c:v>
                </c:pt>
                <c:pt idx="47">
                  <c:v>1.0353356890459366</c:v>
                </c:pt>
                <c:pt idx="48">
                  <c:v>1.0302877334679457</c:v>
                </c:pt>
                <c:pt idx="49">
                  <c:v>1.0282685512367493</c:v>
                </c:pt>
                <c:pt idx="50">
                  <c:v>1.0388692579505301</c:v>
                </c:pt>
                <c:pt idx="51">
                  <c:v>1.0413932357395255</c:v>
                </c:pt>
                <c:pt idx="52">
                  <c:v>1.0494699646643111</c:v>
                </c:pt>
                <c:pt idx="53">
                  <c:v>1.0464411913175165</c:v>
                </c:pt>
                <c:pt idx="54">
                  <c:v>1.0353356890459366</c:v>
                </c:pt>
                <c:pt idx="55">
                  <c:v>1.0449268046441191</c:v>
                </c:pt>
                <c:pt idx="56">
                  <c:v>1.0388692579505301</c:v>
                </c:pt>
                <c:pt idx="57">
                  <c:v>1.0444220090863201</c:v>
                </c:pt>
                <c:pt idx="58">
                  <c:v>1.0302877334679457</c:v>
                </c:pt>
                <c:pt idx="59">
                  <c:v>1.0247349823321557</c:v>
                </c:pt>
                <c:pt idx="60">
                  <c:v>1.0131246845027764</c:v>
                </c:pt>
                <c:pt idx="61">
                  <c:v>1.0186774356385664</c:v>
                </c:pt>
                <c:pt idx="62">
                  <c:v>1.0196870267541647</c:v>
                </c:pt>
                <c:pt idx="63">
                  <c:v>1.0222110045431601</c:v>
                </c:pt>
                <c:pt idx="64">
                  <c:v>1.0297829379101464</c:v>
                </c:pt>
                <c:pt idx="65">
                  <c:v>1.0338213023725391</c:v>
                </c:pt>
                <c:pt idx="66">
                  <c:v>1.0403836446239274</c:v>
                </c:pt>
                <c:pt idx="67">
                  <c:v>1.0499747602221101</c:v>
                </c:pt>
                <c:pt idx="68">
                  <c:v>1.0540131246845028</c:v>
                </c:pt>
                <c:pt idx="69">
                  <c:v>1.0484603735487128</c:v>
                </c:pt>
                <c:pt idx="70">
                  <c:v>1.0535083291267038</c:v>
                </c:pt>
                <c:pt idx="71">
                  <c:v>1.0489651691065121</c:v>
                </c:pt>
                <c:pt idx="72">
                  <c:v>1.0444220090863201</c:v>
                </c:pt>
                <c:pt idx="73">
                  <c:v>1.0590610802624938</c:v>
                </c:pt>
                <c:pt idx="74">
                  <c:v>1.0726905603230692</c:v>
                </c:pt>
                <c:pt idx="75">
                  <c:v>1.0782433114588592</c:v>
                </c:pt>
                <c:pt idx="76">
                  <c:v>1.0837960625946492</c:v>
                </c:pt>
                <c:pt idx="77">
                  <c:v>1.0918727915194346</c:v>
                </c:pt>
                <c:pt idx="78">
                  <c:v>1.0964159515396266</c:v>
                </c:pt>
                <c:pt idx="79">
                  <c:v>1.1009591115598183</c:v>
                </c:pt>
                <c:pt idx="80">
                  <c:v>1.0959111559818275</c:v>
                </c:pt>
                <c:pt idx="81">
                  <c:v>1.0837960625946492</c:v>
                </c:pt>
                <c:pt idx="82">
                  <c:v>1.0903584048460375</c:v>
                </c:pt>
                <c:pt idx="83">
                  <c:v>1.0843008581524483</c:v>
                </c:pt>
                <c:pt idx="84">
                  <c:v>1.0843008581524483</c:v>
                </c:pt>
                <c:pt idx="85">
                  <c:v>1.0913679959616356</c:v>
                </c:pt>
                <c:pt idx="86">
                  <c:v>1.0848056537102473</c:v>
                </c:pt>
                <c:pt idx="87">
                  <c:v>1.0827864714790509</c:v>
                </c:pt>
                <c:pt idx="88">
                  <c:v>1.0923775870772339</c:v>
                </c:pt>
                <c:pt idx="89">
                  <c:v>1.0878344270570419</c:v>
                </c:pt>
                <c:pt idx="90">
                  <c:v>1.0863200403836446</c:v>
                </c:pt>
                <c:pt idx="91">
                  <c:v>1.0827864714790509</c:v>
                </c:pt>
                <c:pt idx="92">
                  <c:v>1.0575466935890965</c:v>
                </c:pt>
                <c:pt idx="93">
                  <c:v>1.0494699646643111</c:v>
                </c:pt>
                <c:pt idx="94">
                  <c:v>1.0595658758202928</c:v>
                </c:pt>
                <c:pt idx="95">
                  <c:v>1.0484603735487128</c:v>
                </c:pt>
                <c:pt idx="96">
                  <c:v>1.0615850580514892</c:v>
                </c:pt>
                <c:pt idx="97">
                  <c:v>1.0661282180716811</c:v>
                </c:pt>
                <c:pt idx="98">
                  <c:v>1.0625946491670875</c:v>
                </c:pt>
                <c:pt idx="99">
                  <c:v>1.0731953558808685</c:v>
                </c:pt>
                <c:pt idx="100">
                  <c:v>1.0656234225138819</c:v>
                </c:pt>
                <c:pt idx="101">
                  <c:v>1.0762241292276629</c:v>
                </c:pt>
                <c:pt idx="102">
                  <c:v>1.0666330136294802</c:v>
                </c:pt>
                <c:pt idx="103">
                  <c:v>1.0585562847046945</c:v>
                </c:pt>
                <c:pt idx="104">
                  <c:v>1.0752145381120648</c:v>
                </c:pt>
                <c:pt idx="105">
                  <c:v>1.0726905603230692</c:v>
                </c:pt>
                <c:pt idx="106">
                  <c:v>1.0565371024734982</c:v>
                </c:pt>
                <c:pt idx="107">
                  <c:v>1.0524987380111057</c:v>
                </c:pt>
                <c:pt idx="108">
                  <c:v>1.0524987380111057</c:v>
                </c:pt>
                <c:pt idx="109">
                  <c:v>1.0590610802624938</c:v>
                </c:pt>
                <c:pt idx="110">
                  <c:v>1.0444220090863201</c:v>
                </c:pt>
                <c:pt idx="111">
                  <c:v>1.0509843513377084</c:v>
                </c:pt>
                <c:pt idx="112">
                  <c:v>1.0636042402826855</c:v>
                </c:pt>
                <c:pt idx="113">
                  <c:v>1.0661282180716811</c:v>
                </c:pt>
                <c:pt idx="114">
                  <c:v>1.0646138313982838</c:v>
                </c:pt>
                <c:pt idx="115">
                  <c:v>1.0540131246845028</c:v>
                </c:pt>
                <c:pt idx="116">
                  <c:v>1.0580514891468957</c:v>
                </c:pt>
                <c:pt idx="117">
                  <c:v>1.0610802624936901</c:v>
                </c:pt>
                <c:pt idx="118">
                  <c:v>1.0691569914184755</c:v>
                </c:pt>
                <c:pt idx="119">
                  <c:v>1.0681474003028775</c:v>
                </c:pt>
                <c:pt idx="120">
                  <c:v>1.0757193336698636</c:v>
                </c:pt>
                <c:pt idx="121">
                  <c:v>1.0737001514386675</c:v>
                </c:pt>
                <c:pt idx="122">
                  <c:v>1.0757193336698636</c:v>
                </c:pt>
                <c:pt idx="123">
                  <c:v>1.0888440181726402</c:v>
                </c:pt>
                <c:pt idx="124">
                  <c:v>1.1024734982332156</c:v>
                </c:pt>
                <c:pt idx="125">
                  <c:v>1.0984351337708229</c:v>
                </c:pt>
                <c:pt idx="126">
                  <c:v>1.1029782937910149</c:v>
                </c:pt>
                <c:pt idx="127">
                  <c:v>1.1065118626956085</c:v>
                </c:pt>
                <c:pt idx="128">
                  <c:v>1.121655729429581</c:v>
                </c:pt>
                <c:pt idx="129">
                  <c:v>1.1090358404846037</c:v>
                </c:pt>
                <c:pt idx="130">
                  <c:v>1.110045431600202</c:v>
                </c:pt>
                <c:pt idx="131">
                  <c:v>1.110550227158001</c:v>
                </c:pt>
                <c:pt idx="132">
                  <c:v>1.121150933871782</c:v>
                </c:pt>
                <c:pt idx="133">
                  <c:v>1.120646138313983</c:v>
                </c:pt>
                <c:pt idx="134">
                  <c:v>1.1261988894497728</c:v>
                </c:pt>
                <c:pt idx="135">
                  <c:v>1.1367995961635537</c:v>
                </c:pt>
                <c:pt idx="136">
                  <c:v>1.1474003028773347</c:v>
                </c:pt>
                <c:pt idx="137">
                  <c:v>1.1605249873801111</c:v>
                </c:pt>
                <c:pt idx="138">
                  <c:v>1.1408379606259467</c:v>
                </c:pt>
                <c:pt idx="139">
                  <c:v>1.1504290762241292</c:v>
                </c:pt>
                <c:pt idx="140">
                  <c:v>1.1468955073195357</c:v>
                </c:pt>
                <c:pt idx="141">
                  <c:v>1.1292276627965676</c:v>
                </c:pt>
                <c:pt idx="142">
                  <c:v>1.1423523472993438</c:v>
                </c:pt>
                <c:pt idx="143">
                  <c:v>1.1458859162039374</c:v>
                </c:pt>
                <c:pt idx="144">
                  <c:v>1.137304391721353</c:v>
                </c:pt>
                <c:pt idx="145">
                  <c:v>1.1564866229177184</c:v>
                </c:pt>
                <c:pt idx="146">
                  <c:v>1.1670873296314994</c:v>
                </c:pt>
                <c:pt idx="147">
                  <c:v>1.1443715295305403</c:v>
                </c:pt>
                <c:pt idx="148">
                  <c:v>1.1458859162039374</c:v>
                </c:pt>
                <c:pt idx="149">
                  <c:v>1.1438667339727411</c:v>
                </c:pt>
                <c:pt idx="150">
                  <c:v>1.1458859162039374</c:v>
                </c:pt>
                <c:pt idx="151">
                  <c:v>1.1297324583543664</c:v>
                </c:pt>
                <c:pt idx="152">
                  <c:v>1.1221605249873803</c:v>
                </c:pt>
                <c:pt idx="153">
                  <c:v>1.1327612317011613</c:v>
                </c:pt>
                <c:pt idx="154">
                  <c:v>1.1337708228167593</c:v>
                </c:pt>
                <c:pt idx="155">
                  <c:v>1.1367995961635537</c:v>
                </c:pt>
                <c:pt idx="156">
                  <c:v>1.1287228672387684</c:v>
                </c:pt>
                <c:pt idx="157">
                  <c:v>1.1352852094901564</c:v>
                </c:pt>
                <c:pt idx="158">
                  <c:v>1.1438667339727411</c:v>
                </c:pt>
                <c:pt idx="159">
                  <c:v>1.1574962140333165</c:v>
                </c:pt>
                <c:pt idx="160">
                  <c:v>1.1635537607269058</c:v>
                </c:pt>
                <c:pt idx="161">
                  <c:v>1.1585058051489148</c:v>
                </c:pt>
                <c:pt idx="162">
                  <c:v>1.1660777385159011</c:v>
                </c:pt>
                <c:pt idx="163">
                  <c:v>1.1792024230186775</c:v>
                </c:pt>
                <c:pt idx="164">
                  <c:v>1.1786976274608785</c:v>
                </c:pt>
                <c:pt idx="165">
                  <c:v>1.1852599697122665</c:v>
                </c:pt>
                <c:pt idx="166">
                  <c:v>1.1862695608278648</c:v>
                </c:pt>
                <c:pt idx="167">
                  <c:v>1.1776880363452802</c:v>
                </c:pt>
                <c:pt idx="168">
                  <c:v>1.1706208985360931</c:v>
                </c:pt>
                <c:pt idx="169">
                  <c:v>1.1706208985360931</c:v>
                </c:pt>
                <c:pt idx="170">
                  <c:v>1.1847551741544675</c:v>
                </c:pt>
                <c:pt idx="171">
                  <c:v>1.1877839475012621</c:v>
                </c:pt>
                <c:pt idx="172">
                  <c:v>1.1852599697122665</c:v>
                </c:pt>
                <c:pt idx="173">
                  <c:v>1.1887935386168602</c:v>
                </c:pt>
                <c:pt idx="174">
                  <c:v>1.2014134275618376</c:v>
                </c:pt>
                <c:pt idx="175">
                  <c:v>1.1978798586572439</c:v>
                </c:pt>
                <c:pt idx="176">
                  <c:v>1.204442200908632</c:v>
                </c:pt>
                <c:pt idx="177">
                  <c:v>1.2049469964664312</c:v>
                </c:pt>
                <c:pt idx="178">
                  <c:v>1.2110045431600203</c:v>
                </c:pt>
                <c:pt idx="179">
                  <c:v>1.2125189298334176</c:v>
                </c:pt>
                <c:pt idx="180">
                  <c:v>1.2160524987380112</c:v>
                </c:pt>
                <c:pt idx="181">
                  <c:v>1.2034326097930339</c:v>
                </c:pt>
                <c:pt idx="182">
                  <c:v>1.1948510853104495</c:v>
                </c:pt>
                <c:pt idx="183">
                  <c:v>1.2014134275618376</c:v>
                </c:pt>
                <c:pt idx="184">
                  <c:v>1.2084805653710249</c:v>
                </c:pt>
                <c:pt idx="185">
                  <c:v>1.2236244321049974</c:v>
                </c:pt>
                <c:pt idx="186">
                  <c:v>1.231196365471984</c:v>
                </c:pt>
                <c:pt idx="187">
                  <c:v>1.232205956587582</c:v>
                </c:pt>
                <c:pt idx="188">
                  <c:v>1.241797072185765</c:v>
                </c:pt>
                <c:pt idx="189">
                  <c:v>1.232205956587582</c:v>
                </c:pt>
                <c:pt idx="190">
                  <c:v>1.2200908632004039</c:v>
                </c:pt>
                <c:pt idx="191">
                  <c:v>1.2306915699141847</c:v>
                </c:pt>
                <c:pt idx="192">
                  <c:v>1.215042907622413</c:v>
                </c:pt>
                <c:pt idx="193">
                  <c:v>1.2094901564866229</c:v>
                </c:pt>
                <c:pt idx="194">
                  <c:v>1.2190812720848057</c:v>
                </c:pt>
                <c:pt idx="195">
                  <c:v>1.2190812720848057</c:v>
                </c:pt>
                <c:pt idx="196">
                  <c:v>1.2049469964664312</c:v>
                </c:pt>
                <c:pt idx="197">
                  <c:v>1.2165572942958103</c:v>
                </c:pt>
                <c:pt idx="198">
                  <c:v>1.2145381120646139</c:v>
                </c:pt>
                <c:pt idx="199">
                  <c:v>1.2236244321049974</c:v>
                </c:pt>
                <c:pt idx="200">
                  <c:v>1.2231196365471986</c:v>
                </c:pt>
                <c:pt idx="201">
                  <c:v>1.2246340232205959</c:v>
                </c:pt>
                <c:pt idx="202">
                  <c:v>1.2347299343765776</c:v>
                </c:pt>
                <c:pt idx="203">
                  <c:v>1.2291771832407876</c:v>
                </c:pt>
                <c:pt idx="204">
                  <c:v>1.232205956587582</c:v>
                </c:pt>
                <c:pt idx="205">
                  <c:v>1.237758707723372</c:v>
                </c:pt>
                <c:pt idx="206">
                  <c:v>1.2382635032811713</c:v>
                </c:pt>
                <c:pt idx="207">
                  <c:v>1.242806663301363</c:v>
                </c:pt>
                <c:pt idx="208">
                  <c:v>1.232205956587582</c:v>
                </c:pt>
                <c:pt idx="209">
                  <c:v>1.2125189298334176</c:v>
                </c:pt>
                <c:pt idx="210">
                  <c:v>1.2145381120646139</c:v>
                </c:pt>
                <c:pt idx="211">
                  <c:v>1.2246340232205959</c:v>
                </c:pt>
                <c:pt idx="212">
                  <c:v>1.226148409893993</c:v>
                </c:pt>
                <c:pt idx="213">
                  <c:v>1.2246340232205959</c:v>
                </c:pt>
                <c:pt idx="214">
                  <c:v>1.2231196365471986</c:v>
                </c:pt>
                <c:pt idx="215">
                  <c:v>1.2130237253912166</c:v>
                </c:pt>
                <c:pt idx="216">
                  <c:v>1.204442200908632</c:v>
                </c:pt>
                <c:pt idx="217">
                  <c:v>1.2125189298334176</c:v>
                </c:pt>
                <c:pt idx="218">
                  <c:v>1.2084805653710249</c:v>
                </c:pt>
                <c:pt idx="219">
                  <c:v>1.2079757698132256</c:v>
                </c:pt>
                <c:pt idx="220">
                  <c:v>1.204442200908632</c:v>
                </c:pt>
                <c:pt idx="221">
                  <c:v>1.1968702675416458</c:v>
                </c:pt>
                <c:pt idx="222">
                  <c:v>1.1938414941948512</c:v>
                </c:pt>
                <c:pt idx="223">
                  <c:v>1.2014134275618376</c:v>
                </c:pt>
                <c:pt idx="224">
                  <c:v>1.2059565875820293</c:v>
                </c:pt>
                <c:pt idx="225">
                  <c:v>1.2125189298334176</c:v>
                </c:pt>
                <c:pt idx="226">
                  <c:v>1.2079757698132256</c:v>
                </c:pt>
                <c:pt idx="227">
                  <c:v>1.2014134275618376</c:v>
                </c:pt>
                <c:pt idx="228">
                  <c:v>1.204442200908632</c:v>
                </c:pt>
                <c:pt idx="229">
                  <c:v>1.2145381120646139</c:v>
                </c:pt>
                <c:pt idx="230">
                  <c:v>1.2165572942958103</c:v>
                </c:pt>
                <c:pt idx="231">
                  <c:v>1.215547703180212</c:v>
                </c:pt>
                <c:pt idx="232">
                  <c:v>1.215547703180212</c:v>
                </c:pt>
                <c:pt idx="233">
                  <c:v>1.2079757698132256</c:v>
                </c:pt>
                <c:pt idx="234">
                  <c:v>1.2145381120646139</c:v>
                </c:pt>
                <c:pt idx="235">
                  <c:v>1.204442200908632</c:v>
                </c:pt>
                <c:pt idx="236">
                  <c:v>1.2054517920242303</c:v>
                </c:pt>
                <c:pt idx="237">
                  <c:v>1.2034326097930339</c:v>
                </c:pt>
                <c:pt idx="238">
                  <c:v>1.2054517920242303</c:v>
                </c:pt>
                <c:pt idx="239">
                  <c:v>1.2145381120646139</c:v>
                </c:pt>
                <c:pt idx="240">
                  <c:v>1.2226148409893993</c:v>
                </c:pt>
                <c:pt idx="241">
                  <c:v>1.2296819787985867</c:v>
                </c:pt>
                <c:pt idx="242">
                  <c:v>1.2276627965673903</c:v>
                </c:pt>
                <c:pt idx="243">
                  <c:v>1.2332155477031803</c:v>
                </c:pt>
                <c:pt idx="244">
                  <c:v>1.2327107521453813</c:v>
                </c:pt>
                <c:pt idx="245">
                  <c:v>1.2195860676426049</c:v>
                </c:pt>
                <c:pt idx="246">
                  <c:v>1.2301867743563859</c:v>
                </c:pt>
                <c:pt idx="247">
                  <c:v>1.2407874810701667</c:v>
                </c:pt>
                <c:pt idx="248">
                  <c:v>1.2534073700151438</c:v>
                </c:pt>
                <c:pt idx="249">
                  <c:v>1.2584553255931348</c:v>
                </c:pt>
                <c:pt idx="250">
                  <c:v>1.2448258455325594</c:v>
                </c:pt>
                <c:pt idx="251">
                  <c:v>1.2160524987380112</c:v>
                </c:pt>
                <c:pt idx="252">
                  <c:v>1.2195860676426049</c:v>
                </c:pt>
                <c:pt idx="253">
                  <c:v>1.209994952044422</c:v>
                </c:pt>
                <c:pt idx="254">
                  <c:v>1.2009086320040383</c:v>
                </c:pt>
                <c:pt idx="255">
                  <c:v>1.2115093387178193</c:v>
                </c:pt>
                <c:pt idx="256">
                  <c:v>1.2110045431600203</c:v>
                </c:pt>
                <c:pt idx="257">
                  <c:v>1.2064613831398283</c:v>
                </c:pt>
                <c:pt idx="258">
                  <c:v>1.2079757698132256</c:v>
                </c:pt>
                <c:pt idx="259">
                  <c:v>1.2019182231196366</c:v>
                </c:pt>
                <c:pt idx="260">
                  <c:v>1.2170620898536093</c:v>
                </c:pt>
                <c:pt idx="261">
                  <c:v>1.2241292276627966</c:v>
                </c:pt>
                <c:pt idx="262">
                  <c:v>1.2281675921251893</c:v>
                </c:pt>
                <c:pt idx="263">
                  <c:v>1.2140333165068149</c:v>
                </c:pt>
                <c:pt idx="264">
                  <c:v>1.2145381120646139</c:v>
                </c:pt>
                <c:pt idx="265">
                  <c:v>1.2226148409893993</c:v>
                </c:pt>
                <c:pt idx="266">
                  <c:v>1.2185764765270066</c:v>
                </c:pt>
                <c:pt idx="267">
                  <c:v>1.2241292276627966</c:v>
                </c:pt>
                <c:pt idx="268">
                  <c:v>1.2276627965673903</c:v>
                </c:pt>
                <c:pt idx="269">
                  <c:v>1.225643614336194</c:v>
                </c:pt>
                <c:pt idx="270">
                  <c:v>1.2039374053508332</c:v>
                </c:pt>
                <c:pt idx="271">
                  <c:v>1.1923271075214539</c:v>
                </c:pt>
                <c:pt idx="272">
                  <c:v>1.2079757698132256</c:v>
                </c:pt>
                <c:pt idx="273">
                  <c:v>1.220595658758203</c:v>
                </c:pt>
                <c:pt idx="274">
                  <c:v>1.2231196365471986</c:v>
                </c:pt>
                <c:pt idx="275">
                  <c:v>1.2286723876829884</c:v>
                </c:pt>
                <c:pt idx="276">
                  <c:v>1.2291771832407876</c:v>
                </c:pt>
                <c:pt idx="277">
                  <c:v>1.237253912165573</c:v>
                </c:pt>
                <c:pt idx="278">
                  <c:v>1.242301867743564</c:v>
                </c:pt>
                <c:pt idx="279">
                  <c:v>1.2458354366481577</c:v>
                </c:pt>
                <c:pt idx="280">
                  <c:v>1.2559313478041394</c:v>
                </c:pt>
                <c:pt idx="281">
                  <c:v>1.2660272589601211</c:v>
                </c:pt>
                <c:pt idx="282">
                  <c:v>1.2771327612317014</c:v>
                </c:pt>
                <c:pt idx="283">
                  <c:v>1.2836951034830895</c:v>
                </c:pt>
                <c:pt idx="284">
                  <c:v>1.2887430590610804</c:v>
                </c:pt>
                <c:pt idx="285">
                  <c:v>1.2907622412922768</c:v>
                </c:pt>
                <c:pt idx="286">
                  <c:v>1.2953054013124685</c:v>
                </c:pt>
                <c:pt idx="287">
                  <c:v>1.2973245835436649</c:v>
                </c:pt>
                <c:pt idx="288">
                  <c:v>1.2902574457344775</c:v>
                </c:pt>
                <c:pt idx="289">
                  <c:v>1.2912670368500758</c:v>
                </c:pt>
                <c:pt idx="290">
                  <c:v>1.2963149924280668</c:v>
                </c:pt>
                <c:pt idx="291">
                  <c:v>1.2937910146390712</c:v>
                </c:pt>
                <c:pt idx="292">
                  <c:v>1.2766279656739021</c:v>
                </c:pt>
                <c:pt idx="293">
                  <c:v>1.2776375567895002</c:v>
                </c:pt>
                <c:pt idx="294">
                  <c:v>1.2912670368500758</c:v>
                </c:pt>
                <c:pt idx="295">
                  <c:v>1.2993437657748612</c:v>
                </c:pt>
                <c:pt idx="296">
                  <c:v>1.3104492680464412</c:v>
                </c:pt>
                <c:pt idx="297">
                  <c:v>1.3089348813730439</c:v>
                </c:pt>
                <c:pt idx="298">
                  <c:v>1.3190307925290259</c:v>
                </c:pt>
                <c:pt idx="299">
                  <c:v>1.3220595658758205</c:v>
                </c:pt>
                <c:pt idx="300">
                  <c:v>1.3296314992428067</c:v>
                </c:pt>
                <c:pt idx="301">
                  <c:v>1.3276123170116103</c:v>
                </c:pt>
                <c:pt idx="302">
                  <c:v>1.3356890459363959</c:v>
                </c:pt>
                <c:pt idx="303">
                  <c:v>1.336698637051994</c:v>
                </c:pt>
                <c:pt idx="304">
                  <c:v>1.3558808682483594</c:v>
                </c:pt>
                <c:pt idx="305">
                  <c:v>1.3659767794043414</c:v>
                </c:pt>
                <c:pt idx="306">
                  <c:v>1.3543664815749621</c:v>
                </c:pt>
                <c:pt idx="307">
                  <c:v>1.3165068147400303</c:v>
                </c:pt>
                <c:pt idx="308">
                  <c:v>1.2821807168096921</c:v>
                </c:pt>
                <c:pt idx="309">
                  <c:v>1.2680464411913177</c:v>
                </c:pt>
                <c:pt idx="310">
                  <c:v>1.2347299343765776</c:v>
                </c:pt>
                <c:pt idx="311">
                  <c:v>1.2120141342756185</c:v>
                </c:pt>
                <c:pt idx="312">
                  <c:v>1.2296819787985867</c:v>
                </c:pt>
                <c:pt idx="313">
                  <c:v>1.2236244321049974</c:v>
                </c:pt>
                <c:pt idx="314">
                  <c:v>1.2443210499747603</c:v>
                </c:pt>
                <c:pt idx="315">
                  <c:v>1.2337203432609793</c:v>
                </c:pt>
                <c:pt idx="316">
                  <c:v>1.2185764765270066</c:v>
                </c:pt>
                <c:pt idx="317">
                  <c:v>1.1605249873801111</c:v>
                </c:pt>
                <c:pt idx="318">
                  <c:v>1.1766784452296819</c:v>
                </c:pt>
                <c:pt idx="319">
                  <c:v>1.1595153962645128</c:v>
                </c:pt>
                <c:pt idx="320">
                  <c:v>1.126703685007572</c:v>
                </c:pt>
                <c:pt idx="321">
                  <c:v>1.1408379606259467</c:v>
                </c:pt>
                <c:pt idx="322">
                  <c:v>1.1130742049469966</c:v>
                </c:pt>
                <c:pt idx="323">
                  <c:v>1.1166077738515903</c:v>
                </c:pt>
                <c:pt idx="324">
                  <c:v>1.0949015648662292</c:v>
                </c:pt>
                <c:pt idx="325">
                  <c:v>1.1049974760222112</c:v>
                </c:pt>
                <c:pt idx="326">
                  <c:v>1.1140837960625947</c:v>
                </c:pt>
                <c:pt idx="327">
                  <c:v>1.1186269560827866</c:v>
                </c:pt>
                <c:pt idx="328">
                  <c:v>1.1297324583543664</c:v>
                </c:pt>
                <c:pt idx="329">
                  <c:v>1.1282180716809693</c:v>
                </c:pt>
                <c:pt idx="330">
                  <c:v>1.1332660272589601</c:v>
                </c:pt>
                <c:pt idx="331">
                  <c:v>1.1282180716809693</c:v>
                </c:pt>
                <c:pt idx="332">
                  <c:v>1.137809187279152</c:v>
                </c:pt>
                <c:pt idx="333">
                  <c:v>1.1302372539121657</c:v>
                </c:pt>
                <c:pt idx="334">
                  <c:v>1.1342756183745584</c:v>
                </c:pt>
                <c:pt idx="335">
                  <c:v>1.1367995961635537</c:v>
                </c:pt>
                <c:pt idx="336">
                  <c:v>1.1388187783947501</c:v>
                </c:pt>
                <c:pt idx="337">
                  <c:v>1.1398283695103484</c:v>
                </c:pt>
                <c:pt idx="338">
                  <c:v>1.126703685007572</c:v>
                </c:pt>
                <c:pt idx="339">
                  <c:v>1.1282180716809693</c:v>
                </c:pt>
                <c:pt idx="340">
                  <c:v>1.132256436143362</c:v>
                </c:pt>
                <c:pt idx="341">
                  <c:v>1.1282180716809693</c:v>
                </c:pt>
                <c:pt idx="342">
                  <c:v>1.1307420494699647</c:v>
                </c:pt>
                <c:pt idx="343">
                  <c:v>1.1423523472993438</c:v>
                </c:pt>
                <c:pt idx="344">
                  <c:v>1.1453811206461384</c:v>
                </c:pt>
                <c:pt idx="345">
                  <c:v>1.1423523472993438</c:v>
                </c:pt>
                <c:pt idx="346">
                  <c:v>1.1418475517415447</c:v>
                </c:pt>
                <c:pt idx="347">
                  <c:v>1.1463907117617367</c:v>
                </c:pt>
                <c:pt idx="348">
                  <c:v>1.143361938414942</c:v>
                </c:pt>
                <c:pt idx="349">
                  <c:v>1.142857142857143</c:v>
                </c:pt>
                <c:pt idx="350">
                  <c:v>1.1458859162039374</c:v>
                </c:pt>
                <c:pt idx="351">
                  <c:v>1.137809187279152</c:v>
                </c:pt>
                <c:pt idx="352">
                  <c:v>1.1393235739525494</c:v>
                </c:pt>
                <c:pt idx="353">
                  <c:v>1.1383139828369511</c:v>
                </c:pt>
                <c:pt idx="354">
                  <c:v>1.142857142857143</c:v>
                </c:pt>
                <c:pt idx="355">
                  <c:v>1.1413427561837457</c:v>
                </c:pt>
                <c:pt idx="356">
                  <c:v>1.1443715295305403</c:v>
                </c:pt>
                <c:pt idx="357">
                  <c:v>1.1479050984351338</c:v>
                </c:pt>
                <c:pt idx="358">
                  <c:v>1.1438667339727411</c:v>
                </c:pt>
                <c:pt idx="359">
                  <c:v>1.1494194851085311</c:v>
                </c:pt>
                <c:pt idx="360">
                  <c:v>1.1448763250883394</c:v>
                </c:pt>
                <c:pt idx="361">
                  <c:v>1.1423523472993438</c:v>
                </c:pt>
                <c:pt idx="362">
                  <c:v>1.142857142857143</c:v>
                </c:pt>
                <c:pt idx="363">
                  <c:v>1.1499242806663303</c:v>
                </c:pt>
                <c:pt idx="364">
                  <c:v>1.153457849570924</c:v>
                </c:pt>
                <c:pt idx="365">
                  <c:v>1.1519434628975267</c:v>
                </c:pt>
                <c:pt idx="366">
                  <c:v>1.1342756183745584</c:v>
                </c:pt>
                <c:pt idx="367">
                  <c:v>1.1297324583543664</c:v>
                </c:pt>
                <c:pt idx="368">
                  <c:v>1.1337708228167593</c:v>
                </c:pt>
                <c:pt idx="369">
                  <c:v>1.1398283695103484</c:v>
                </c:pt>
                <c:pt idx="370">
                  <c:v>1.1474003028773347</c:v>
                </c:pt>
                <c:pt idx="371">
                  <c:v>1.1236749116607776</c:v>
                </c:pt>
                <c:pt idx="372">
                  <c:v>1.1292276627965676</c:v>
                </c:pt>
                <c:pt idx="373">
                  <c:v>1.120646138313983</c:v>
                </c:pt>
                <c:pt idx="374">
                  <c:v>1.1297324583543664</c:v>
                </c:pt>
                <c:pt idx="375">
                  <c:v>1.1125694093891974</c:v>
                </c:pt>
                <c:pt idx="376">
                  <c:v>1.1075214538112066</c:v>
                </c:pt>
                <c:pt idx="377">
                  <c:v>1.0888440181726402</c:v>
                </c:pt>
                <c:pt idx="378">
                  <c:v>1.0762241292276629</c:v>
                </c:pt>
                <c:pt idx="379">
                  <c:v>1.0666330136294802</c:v>
                </c:pt>
                <c:pt idx="380">
                  <c:v>1.0716809692074711</c:v>
                </c:pt>
                <c:pt idx="381">
                  <c:v>1.0772337203432611</c:v>
                </c:pt>
                <c:pt idx="382">
                  <c:v>1.0903584048460375</c:v>
                </c:pt>
                <c:pt idx="383">
                  <c:v>1.1014639071176175</c:v>
                </c:pt>
                <c:pt idx="384">
                  <c:v>1.09994952044422</c:v>
                </c:pt>
                <c:pt idx="385">
                  <c:v>1.1014639071176175</c:v>
                </c:pt>
                <c:pt idx="386">
                  <c:v>1.1034830893488137</c:v>
                </c:pt>
                <c:pt idx="387">
                  <c:v>1.1065118626956085</c:v>
                </c:pt>
                <c:pt idx="388">
                  <c:v>1.1065118626956085</c:v>
                </c:pt>
                <c:pt idx="389">
                  <c:v>1.1034830893488137</c:v>
                </c:pt>
                <c:pt idx="390">
                  <c:v>1.1110550227158003</c:v>
                </c:pt>
                <c:pt idx="391">
                  <c:v>1.110550227158001</c:v>
                </c:pt>
                <c:pt idx="392">
                  <c:v>1.1080262493690056</c:v>
                </c:pt>
                <c:pt idx="393">
                  <c:v>1.1130742049469966</c:v>
                </c:pt>
                <c:pt idx="394">
                  <c:v>1.1120646138313983</c:v>
                </c:pt>
                <c:pt idx="395">
                  <c:v>1.1186269560827866</c:v>
                </c:pt>
                <c:pt idx="396">
                  <c:v>1.1166077738515903</c:v>
                </c:pt>
                <c:pt idx="397">
                  <c:v>1.1090358404846037</c:v>
                </c:pt>
                <c:pt idx="398">
                  <c:v>1.121150933871782</c:v>
                </c:pt>
                <c:pt idx="399">
                  <c:v>1.1226653205451791</c:v>
                </c:pt>
                <c:pt idx="400">
                  <c:v>1.1231701161029783</c:v>
                </c:pt>
                <c:pt idx="401">
                  <c:v>1.1196365471983847</c:v>
                </c:pt>
                <c:pt idx="402">
                  <c:v>1.1282180716809693</c:v>
                </c:pt>
                <c:pt idx="403">
                  <c:v>1.1307420494699647</c:v>
                </c:pt>
                <c:pt idx="404">
                  <c:v>1.1251892983341747</c:v>
                </c:pt>
                <c:pt idx="405">
                  <c:v>1.1352852094901564</c:v>
                </c:pt>
                <c:pt idx="406">
                  <c:v>1.1342756183745584</c:v>
                </c:pt>
                <c:pt idx="407">
                  <c:v>1.1398283695103484</c:v>
                </c:pt>
                <c:pt idx="408">
                  <c:v>1.1383139828369511</c:v>
                </c:pt>
                <c:pt idx="409">
                  <c:v>1.1403331650681474</c:v>
                </c:pt>
                <c:pt idx="410">
                  <c:v>1.1448763250883394</c:v>
                </c:pt>
                <c:pt idx="411">
                  <c:v>1.1448763250883394</c:v>
                </c:pt>
                <c:pt idx="412">
                  <c:v>1.1393235739525494</c:v>
                </c:pt>
                <c:pt idx="413">
                  <c:v>1.1251892983341747</c:v>
                </c:pt>
                <c:pt idx="414">
                  <c:v>1.1292276627965676</c:v>
                </c:pt>
                <c:pt idx="415">
                  <c:v>1.132256436143362</c:v>
                </c:pt>
                <c:pt idx="416">
                  <c:v>1.1352852094901564</c:v>
                </c:pt>
                <c:pt idx="417">
                  <c:v>1.1423523472993438</c:v>
                </c:pt>
                <c:pt idx="418">
                  <c:v>1.1362948006057547</c:v>
                </c:pt>
                <c:pt idx="419">
                  <c:v>1.1408379606259467</c:v>
                </c:pt>
                <c:pt idx="420">
                  <c:v>1.1514386673397274</c:v>
                </c:pt>
                <c:pt idx="421">
                  <c:v>1.1448763250883394</c:v>
                </c:pt>
                <c:pt idx="422">
                  <c:v>1.153457849570924</c:v>
                </c:pt>
                <c:pt idx="423">
                  <c:v>1.1408379606259467</c:v>
                </c:pt>
                <c:pt idx="424">
                  <c:v>1.1474003028773347</c:v>
                </c:pt>
                <c:pt idx="425">
                  <c:v>1.1327612317011613</c:v>
                </c:pt>
                <c:pt idx="426">
                  <c:v>1.1342756183745584</c:v>
                </c:pt>
                <c:pt idx="427">
                  <c:v>1.1231701161029783</c:v>
                </c:pt>
                <c:pt idx="428">
                  <c:v>1.127208480565371</c:v>
                </c:pt>
                <c:pt idx="429">
                  <c:v>1.1332660272589601</c:v>
                </c:pt>
                <c:pt idx="430">
                  <c:v>1.137809187279152</c:v>
                </c:pt>
                <c:pt idx="431">
                  <c:v>1.137809187279152</c:v>
                </c:pt>
                <c:pt idx="432">
                  <c:v>1.1388187783947501</c:v>
                </c:pt>
                <c:pt idx="433">
                  <c:v>1.1357900050479557</c:v>
                </c:pt>
                <c:pt idx="434">
                  <c:v>1.1418475517415447</c:v>
                </c:pt>
                <c:pt idx="435">
                  <c:v>1.137304391721353</c:v>
                </c:pt>
                <c:pt idx="436">
                  <c:v>1.1362948006057547</c:v>
                </c:pt>
                <c:pt idx="437">
                  <c:v>1.131751640585563</c:v>
                </c:pt>
                <c:pt idx="438">
                  <c:v>1.1362948006057547</c:v>
                </c:pt>
                <c:pt idx="439">
                  <c:v>1.1393235739525494</c:v>
                </c:pt>
                <c:pt idx="440">
                  <c:v>1.1347804139323574</c:v>
                </c:pt>
                <c:pt idx="441">
                  <c:v>1.1352852094901564</c:v>
                </c:pt>
                <c:pt idx="442">
                  <c:v>1.1297324583543664</c:v>
                </c:pt>
                <c:pt idx="443">
                  <c:v>1.127208480565371</c:v>
                </c:pt>
                <c:pt idx="444">
                  <c:v>1.115093387178193</c:v>
                </c:pt>
                <c:pt idx="445">
                  <c:v>1.1256940938919739</c:v>
                </c:pt>
                <c:pt idx="446">
                  <c:v>1.1287228672387684</c:v>
                </c:pt>
                <c:pt idx="447">
                  <c:v>1.1362948006057547</c:v>
                </c:pt>
                <c:pt idx="448">
                  <c:v>1.131751640585563</c:v>
                </c:pt>
                <c:pt idx="449">
                  <c:v>1.1277132761231701</c:v>
                </c:pt>
                <c:pt idx="450">
                  <c:v>1.1231701161029783</c:v>
                </c:pt>
                <c:pt idx="451">
                  <c:v>1.1251892983341747</c:v>
                </c:pt>
                <c:pt idx="452">
                  <c:v>1.127208480565371</c:v>
                </c:pt>
                <c:pt idx="453">
                  <c:v>1.1130742049469966</c:v>
                </c:pt>
                <c:pt idx="454">
                  <c:v>1.1181221605249874</c:v>
                </c:pt>
                <c:pt idx="455">
                  <c:v>1.10550227158001</c:v>
                </c:pt>
                <c:pt idx="456">
                  <c:v>1.0949015648662292</c:v>
                </c:pt>
                <c:pt idx="457">
                  <c:v>1.1014639071176175</c:v>
                </c:pt>
                <c:pt idx="458">
                  <c:v>1.1085310449268047</c:v>
                </c:pt>
                <c:pt idx="459">
                  <c:v>1.1039878849066129</c:v>
                </c:pt>
                <c:pt idx="460">
                  <c:v>1.1070166582534073</c:v>
                </c:pt>
                <c:pt idx="461">
                  <c:v>1.1039878849066129</c:v>
                </c:pt>
                <c:pt idx="462">
                  <c:v>1.1019687026754164</c:v>
                </c:pt>
                <c:pt idx="463">
                  <c:v>1.1090358404846037</c:v>
                </c:pt>
                <c:pt idx="464">
                  <c:v>1.110045431600202</c:v>
                </c:pt>
                <c:pt idx="465">
                  <c:v>1.1135790005047956</c:v>
                </c:pt>
                <c:pt idx="466">
                  <c:v>1.1171125694093893</c:v>
                </c:pt>
                <c:pt idx="467">
                  <c:v>1.126703685007572</c:v>
                </c:pt>
                <c:pt idx="468">
                  <c:v>1.126703685007572</c:v>
                </c:pt>
                <c:pt idx="469">
                  <c:v>1.1241797072185766</c:v>
                </c:pt>
                <c:pt idx="470">
                  <c:v>1.1282180716809693</c:v>
                </c:pt>
                <c:pt idx="471">
                  <c:v>1.1261988894497728</c:v>
                </c:pt>
                <c:pt idx="472">
                  <c:v>1.1287228672387684</c:v>
                </c:pt>
                <c:pt idx="473">
                  <c:v>1.132256436143362</c:v>
                </c:pt>
                <c:pt idx="474">
                  <c:v>1.1332660272589601</c:v>
                </c:pt>
                <c:pt idx="475">
                  <c:v>1.137809187279152</c:v>
                </c:pt>
                <c:pt idx="476">
                  <c:v>1.131751640585563</c:v>
                </c:pt>
                <c:pt idx="477">
                  <c:v>1.1337708228167593</c:v>
                </c:pt>
                <c:pt idx="478">
                  <c:v>1.1256940938919739</c:v>
                </c:pt>
                <c:pt idx="479">
                  <c:v>1.1261988894497728</c:v>
                </c:pt>
                <c:pt idx="480">
                  <c:v>1.110550227158001</c:v>
                </c:pt>
                <c:pt idx="481">
                  <c:v>1.10550227158001</c:v>
                </c:pt>
                <c:pt idx="482">
                  <c:v>1.0979303382130239</c:v>
                </c:pt>
                <c:pt idx="483">
                  <c:v>1.09994952044422</c:v>
                </c:pt>
                <c:pt idx="484">
                  <c:v>1.110550227158001</c:v>
                </c:pt>
                <c:pt idx="485">
                  <c:v>1.116102978293791</c:v>
                </c:pt>
                <c:pt idx="486">
                  <c:v>1.1307420494699647</c:v>
                </c:pt>
                <c:pt idx="487">
                  <c:v>1.1327612317011613</c:v>
                </c:pt>
                <c:pt idx="488">
                  <c:v>1.1095406360424029</c:v>
                </c:pt>
                <c:pt idx="489">
                  <c:v>1.110045431600202</c:v>
                </c:pt>
                <c:pt idx="490">
                  <c:v>1.1080262493690056</c:v>
                </c:pt>
                <c:pt idx="491">
                  <c:v>1.1135790005047956</c:v>
                </c:pt>
                <c:pt idx="492">
                  <c:v>1.1186269560827866</c:v>
                </c:pt>
                <c:pt idx="493">
                  <c:v>1.127208480565371</c:v>
                </c:pt>
                <c:pt idx="494">
                  <c:v>1.1312468450277637</c:v>
                </c:pt>
                <c:pt idx="495">
                  <c:v>1.1312468450277637</c:v>
                </c:pt>
                <c:pt idx="496">
                  <c:v>1.1302372539121657</c:v>
                </c:pt>
                <c:pt idx="497">
                  <c:v>1.1367995961635537</c:v>
                </c:pt>
                <c:pt idx="498">
                  <c:v>1.1352852094901564</c:v>
                </c:pt>
                <c:pt idx="499">
                  <c:v>1.1388187783947501</c:v>
                </c:pt>
                <c:pt idx="500">
                  <c:v>1.1383139828369511</c:v>
                </c:pt>
                <c:pt idx="501">
                  <c:v>1.1514386673397274</c:v>
                </c:pt>
                <c:pt idx="502">
                  <c:v>1.142857142857143</c:v>
                </c:pt>
                <c:pt idx="503">
                  <c:v>1.142857142857143</c:v>
                </c:pt>
                <c:pt idx="504">
                  <c:v>1.1423523472993438</c:v>
                </c:pt>
                <c:pt idx="505">
                  <c:v>1.1474003028773347</c:v>
                </c:pt>
                <c:pt idx="506">
                  <c:v>1.1458859162039374</c:v>
                </c:pt>
                <c:pt idx="507">
                  <c:v>1.1489146895507321</c:v>
                </c:pt>
                <c:pt idx="508">
                  <c:v>1.1509338717819284</c:v>
                </c:pt>
                <c:pt idx="509">
                  <c:v>1.1504290762241292</c:v>
                </c:pt>
                <c:pt idx="510">
                  <c:v>1.1574962140333165</c:v>
                </c:pt>
                <c:pt idx="511">
                  <c:v>1.1600201918223121</c:v>
                </c:pt>
                <c:pt idx="512">
                  <c:v>1.1620393740535084</c:v>
                </c:pt>
                <c:pt idx="513">
                  <c:v>1.1670873296314994</c:v>
                </c:pt>
                <c:pt idx="514">
                  <c:v>1.1665825340737002</c:v>
                </c:pt>
                <c:pt idx="515">
                  <c:v>1.1792024230186775</c:v>
                </c:pt>
                <c:pt idx="516">
                  <c:v>1.1807168096920748</c:v>
                </c:pt>
                <c:pt idx="517">
                  <c:v>1.1741544674406867</c:v>
                </c:pt>
                <c:pt idx="518">
                  <c:v>1.1655729429581021</c:v>
                </c:pt>
                <c:pt idx="519">
                  <c:v>1.1731448763250882</c:v>
                </c:pt>
                <c:pt idx="520">
                  <c:v>1.1746592629984858</c:v>
                </c:pt>
                <c:pt idx="521">
                  <c:v>1.1761736496718831</c:v>
                </c:pt>
                <c:pt idx="522">
                  <c:v>1.1898031297324585</c:v>
                </c:pt>
                <c:pt idx="523">
                  <c:v>1.1998990408884402</c:v>
                </c:pt>
                <c:pt idx="524">
                  <c:v>1.1998990408884402</c:v>
                </c:pt>
              </c:numCache>
            </c:numRef>
          </c:val>
          <c:smooth val="0"/>
          <c:extLst>
            <c:ext xmlns:c16="http://schemas.microsoft.com/office/drawing/2014/chart" uri="{C3380CC4-5D6E-409C-BE32-E72D297353CC}">
              <c16:uniqueId val="{00000000-DADB-4E03-A4AF-A871245C30F3}"/>
            </c:ext>
          </c:extLst>
        </c:ser>
        <c:ser>
          <c:idx val="1"/>
          <c:order val="1"/>
          <c:tx>
            <c:strRef>
              <c:f>'[3]Pg1 Volatility Chart'!$E$1</c:f>
              <c:strCache>
                <c:ptCount val="1"/>
                <c:pt idx="0">
                  <c:v>MSCI All Country World Index</c:v>
                </c:pt>
              </c:strCache>
            </c:strRef>
          </c:tx>
          <c:spPr>
            <a:ln w="28575" cap="rnd">
              <a:solidFill>
                <a:schemeClr val="accent2"/>
              </a:solidFill>
              <a:round/>
            </a:ln>
            <a:effectLst/>
          </c:spPr>
          <c:marker>
            <c:symbol val="none"/>
          </c:marker>
          <c:cat>
            <c:numRef>
              <c:f>'[3]Pg1 Volatility Chart'!$A$2:$A$526</c:f>
              <c:numCache>
                <c:formatCode>General</c:formatCode>
                <c:ptCount val="525"/>
                <c:pt idx="0">
                  <c:v>43434</c:v>
                </c:pt>
                <c:pt idx="1">
                  <c:v>43437</c:v>
                </c:pt>
                <c:pt idx="2">
                  <c:v>43438</c:v>
                </c:pt>
                <c:pt idx="3">
                  <c:v>43440</c:v>
                </c:pt>
                <c:pt idx="4">
                  <c:v>43441</c:v>
                </c:pt>
                <c:pt idx="5">
                  <c:v>43444</c:v>
                </c:pt>
                <c:pt idx="6">
                  <c:v>43445</c:v>
                </c:pt>
                <c:pt idx="7">
                  <c:v>43446</c:v>
                </c:pt>
                <c:pt idx="8">
                  <c:v>43447</c:v>
                </c:pt>
                <c:pt idx="9">
                  <c:v>43448</c:v>
                </c:pt>
                <c:pt idx="10">
                  <c:v>43451</c:v>
                </c:pt>
                <c:pt idx="11">
                  <c:v>43452</c:v>
                </c:pt>
                <c:pt idx="12">
                  <c:v>43453</c:v>
                </c:pt>
                <c:pt idx="13">
                  <c:v>43454</c:v>
                </c:pt>
                <c:pt idx="14">
                  <c:v>43455</c:v>
                </c:pt>
                <c:pt idx="15">
                  <c:v>43458</c:v>
                </c:pt>
                <c:pt idx="16">
                  <c:v>43460</c:v>
                </c:pt>
                <c:pt idx="17">
                  <c:v>43461</c:v>
                </c:pt>
                <c:pt idx="18">
                  <c:v>43462</c:v>
                </c:pt>
                <c:pt idx="19">
                  <c:v>43465</c:v>
                </c:pt>
                <c:pt idx="20">
                  <c:v>43467</c:v>
                </c:pt>
                <c:pt idx="21">
                  <c:v>43468</c:v>
                </c:pt>
                <c:pt idx="22">
                  <c:v>43469</c:v>
                </c:pt>
                <c:pt idx="23">
                  <c:v>43472</c:v>
                </c:pt>
                <c:pt idx="24">
                  <c:v>43473</c:v>
                </c:pt>
                <c:pt idx="25">
                  <c:v>43474</c:v>
                </c:pt>
                <c:pt idx="26">
                  <c:v>43475</c:v>
                </c:pt>
                <c:pt idx="27">
                  <c:v>43476</c:v>
                </c:pt>
                <c:pt idx="28">
                  <c:v>43479</c:v>
                </c:pt>
                <c:pt idx="29">
                  <c:v>43480</c:v>
                </c:pt>
                <c:pt idx="30">
                  <c:v>43481</c:v>
                </c:pt>
                <c:pt idx="31">
                  <c:v>43482</c:v>
                </c:pt>
                <c:pt idx="32">
                  <c:v>43483</c:v>
                </c:pt>
                <c:pt idx="33">
                  <c:v>43487</c:v>
                </c:pt>
                <c:pt idx="34">
                  <c:v>43488</c:v>
                </c:pt>
                <c:pt idx="35">
                  <c:v>43489</c:v>
                </c:pt>
                <c:pt idx="36">
                  <c:v>43490</c:v>
                </c:pt>
                <c:pt idx="37">
                  <c:v>43493</c:v>
                </c:pt>
                <c:pt idx="38">
                  <c:v>43494</c:v>
                </c:pt>
                <c:pt idx="39">
                  <c:v>43495</c:v>
                </c:pt>
                <c:pt idx="40">
                  <c:v>43496</c:v>
                </c:pt>
                <c:pt idx="41">
                  <c:v>43497</c:v>
                </c:pt>
                <c:pt idx="42">
                  <c:v>43500</c:v>
                </c:pt>
                <c:pt idx="43">
                  <c:v>43501</c:v>
                </c:pt>
                <c:pt idx="44">
                  <c:v>43502</c:v>
                </c:pt>
                <c:pt idx="45">
                  <c:v>43503</c:v>
                </c:pt>
                <c:pt idx="46">
                  <c:v>43504</c:v>
                </c:pt>
                <c:pt idx="47">
                  <c:v>43507</c:v>
                </c:pt>
                <c:pt idx="48">
                  <c:v>43508</c:v>
                </c:pt>
                <c:pt idx="49">
                  <c:v>43509</c:v>
                </c:pt>
                <c:pt idx="50">
                  <c:v>43510</c:v>
                </c:pt>
                <c:pt idx="51">
                  <c:v>43511</c:v>
                </c:pt>
                <c:pt idx="52">
                  <c:v>43515</c:v>
                </c:pt>
                <c:pt idx="53">
                  <c:v>43516</c:v>
                </c:pt>
                <c:pt idx="54">
                  <c:v>43517</c:v>
                </c:pt>
                <c:pt idx="55">
                  <c:v>43518</c:v>
                </c:pt>
                <c:pt idx="56">
                  <c:v>43521</c:v>
                </c:pt>
                <c:pt idx="57">
                  <c:v>43522</c:v>
                </c:pt>
                <c:pt idx="58">
                  <c:v>43523</c:v>
                </c:pt>
                <c:pt idx="59">
                  <c:v>43524</c:v>
                </c:pt>
                <c:pt idx="60">
                  <c:v>43525</c:v>
                </c:pt>
                <c:pt idx="61">
                  <c:v>43528</c:v>
                </c:pt>
                <c:pt idx="62">
                  <c:v>43529</c:v>
                </c:pt>
                <c:pt idx="63">
                  <c:v>43530</c:v>
                </c:pt>
                <c:pt idx="64">
                  <c:v>43531</c:v>
                </c:pt>
                <c:pt idx="65">
                  <c:v>43532</c:v>
                </c:pt>
                <c:pt idx="66">
                  <c:v>43535</c:v>
                </c:pt>
                <c:pt idx="67">
                  <c:v>43536</c:v>
                </c:pt>
                <c:pt idx="68">
                  <c:v>43537</c:v>
                </c:pt>
                <c:pt idx="69">
                  <c:v>43538</c:v>
                </c:pt>
                <c:pt idx="70">
                  <c:v>43539</c:v>
                </c:pt>
                <c:pt idx="71">
                  <c:v>43542</c:v>
                </c:pt>
                <c:pt idx="72">
                  <c:v>43543</c:v>
                </c:pt>
                <c:pt idx="73">
                  <c:v>43544</c:v>
                </c:pt>
                <c:pt idx="74">
                  <c:v>43545</c:v>
                </c:pt>
                <c:pt idx="75">
                  <c:v>43546</c:v>
                </c:pt>
                <c:pt idx="76">
                  <c:v>43549</c:v>
                </c:pt>
                <c:pt idx="77">
                  <c:v>43550</c:v>
                </c:pt>
                <c:pt idx="78">
                  <c:v>43551</c:v>
                </c:pt>
                <c:pt idx="79">
                  <c:v>43552</c:v>
                </c:pt>
                <c:pt idx="80">
                  <c:v>43553</c:v>
                </c:pt>
                <c:pt idx="81">
                  <c:v>43556</c:v>
                </c:pt>
                <c:pt idx="82">
                  <c:v>43557</c:v>
                </c:pt>
                <c:pt idx="83">
                  <c:v>43558</c:v>
                </c:pt>
                <c:pt idx="84">
                  <c:v>43559</c:v>
                </c:pt>
                <c:pt idx="85">
                  <c:v>43560</c:v>
                </c:pt>
                <c:pt idx="86">
                  <c:v>43563</c:v>
                </c:pt>
                <c:pt idx="87">
                  <c:v>43564</c:v>
                </c:pt>
                <c:pt idx="88">
                  <c:v>43565</c:v>
                </c:pt>
                <c:pt idx="89">
                  <c:v>43566</c:v>
                </c:pt>
                <c:pt idx="90">
                  <c:v>43567</c:v>
                </c:pt>
                <c:pt idx="91">
                  <c:v>43570</c:v>
                </c:pt>
                <c:pt idx="92">
                  <c:v>43571</c:v>
                </c:pt>
                <c:pt idx="93">
                  <c:v>43572</c:v>
                </c:pt>
                <c:pt idx="94">
                  <c:v>43573</c:v>
                </c:pt>
                <c:pt idx="95">
                  <c:v>43577</c:v>
                </c:pt>
                <c:pt idx="96">
                  <c:v>43578</c:v>
                </c:pt>
                <c:pt idx="97">
                  <c:v>43579</c:v>
                </c:pt>
                <c:pt idx="98">
                  <c:v>43580</c:v>
                </c:pt>
                <c:pt idx="99">
                  <c:v>43581</c:v>
                </c:pt>
                <c:pt idx="100">
                  <c:v>43584</c:v>
                </c:pt>
                <c:pt idx="101">
                  <c:v>43585</c:v>
                </c:pt>
                <c:pt idx="102">
                  <c:v>43586</c:v>
                </c:pt>
                <c:pt idx="103">
                  <c:v>43587</c:v>
                </c:pt>
                <c:pt idx="104">
                  <c:v>43588</c:v>
                </c:pt>
                <c:pt idx="105">
                  <c:v>43591</c:v>
                </c:pt>
                <c:pt idx="106">
                  <c:v>43592</c:v>
                </c:pt>
                <c:pt idx="107">
                  <c:v>43593</c:v>
                </c:pt>
                <c:pt idx="108">
                  <c:v>43594</c:v>
                </c:pt>
                <c:pt idx="109">
                  <c:v>43595</c:v>
                </c:pt>
                <c:pt idx="110">
                  <c:v>43598</c:v>
                </c:pt>
                <c:pt idx="111">
                  <c:v>43599</c:v>
                </c:pt>
                <c:pt idx="112">
                  <c:v>43600</c:v>
                </c:pt>
                <c:pt idx="113">
                  <c:v>43601</c:v>
                </c:pt>
                <c:pt idx="114">
                  <c:v>43602</c:v>
                </c:pt>
                <c:pt idx="115">
                  <c:v>43605</c:v>
                </c:pt>
                <c:pt idx="116">
                  <c:v>43606</c:v>
                </c:pt>
                <c:pt idx="117">
                  <c:v>43607</c:v>
                </c:pt>
                <c:pt idx="118">
                  <c:v>43608</c:v>
                </c:pt>
                <c:pt idx="119">
                  <c:v>43609</c:v>
                </c:pt>
                <c:pt idx="120">
                  <c:v>43613</c:v>
                </c:pt>
                <c:pt idx="121">
                  <c:v>43614</c:v>
                </c:pt>
                <c:pt idx="122">
                  <c:v>43615</c:v>
                </c:pt>
                <c:pt idx="123">
                  <c:v>43616</c:v>
                </c:pt>
                <c:pt idx="124">
                  <c:v>43619</c:v>
                </c:pt>
                <c:pt idx="125">
                  <c:v>43620</c:v>
                </c:pt>
                <c:pt idx="126">
                  <c:v>43621</c:v>
                </c:pt>
                <c:pt idx="127">
                  <c:v>43622</c:v>
                </c:pt>
                <c:pt idx="128">
                  <c:v>43623</c:v>
                </c:pt>
                <c:pt idx="129">
                  <c:v>43626</c:v>
                </c:pt>
                <c:pt idx="130">
                  <c:v>43627</c:v>
                </c:pt>
                <c:pt idx="131">
                  <c:v>43628</c:v>
                </c:pt>
                <c:pt idx="132">
                  <c:v>43629</c:v>
                </c:pt>
                <c:pt idx="133">
                  <c:v>43630</c:v>
                </c:pt>
                <c:pt idx="134">
                  <c:v>43633</c:v>
                </c:pt>
                <c:pt idx="135">
                  <c:v>43634</c:v>
                </c:pt>
                <c:pt idx="136">
                  <c:v>43635</c:v>
                </c:pt>
                <c:pt idx="137">
                  <c:v>43636</c:v>
                </c:pt>
                <c:pt idx="138">
                  <c:v>43637</c:v>
                </c:pt>
                <c:pt idx="139">
                  <c:v>43640</c:v>
                </c:pt>
                <c:pt idx="140">
                  <c:v>43641</c:v>
                </c:pt>
                <c:pt idx="141">
                  <c:v>43642</c:v>
                </c:pt>
                <c:pt idx="142">
                  <c:v>43643</c:v>
                </c:pt>
                <c:pt idx="143">
                  <c:v>43644</c:v>
                </c:pt>
                <c:pt idx="144">
                  <c:v>43647</c:v>
                </c:pt>
                <c:pt idx="145">
                  <c:v>43648</c:v>
                </c:pt>
                <c:pt idx="146">
                  <c:v>43649</c:v>
                </c:pt>
                <c:pt idx="147">
                  <c:v>43651</c:v>
                </c:pt>
                <c:pt idx="148">
                  <c:v>43654</c:v>
                </c:pt>
                <c:pt idx="149">
                  <c:v>43655</c:v>
                </c:pt>
                <c:pt idx="150">
                  <c:v>43656</c:v>
                </c:pt>
                <c:pt idx="151">
                  <c:v>43657</c:v>
                </c:pt>
                <c:pt idx="152">
                  <c:v>43658</c:v>
                </c:pt>
                <c:pt idx="153">
                  <c:v>43661</c:v>
                </c:pt>
                <c:pt idx="154">
                  <c:v>43662</c:v>
                </c:pt>
                <c:pt idx="155">
                  <c:v>43663</c:v>
                </c:pt>
                <c:pt idx="156">
                  <c:v>43664</c:v>
                </c:pt>
                <c:pt idx="157">
                  <c:v>43665</c:v>
                </c:pt>
                <c:pt idx="158">
                  <c:v>43668</c:v>
                </c:pt>
                <c:pt idx="159">
                  <c:v>43669</c:v>
                </c:pt>
                <c:pt idx="160">
                  <c:v>43670</c:v>
                </c:pt>
                <c:pt idx="161">
                  <c:v>43671</c:v>
                </c:pt>
                <c:pt idx="162">
                  <c:v>43672</c:v>
                </c:pt>
                <c:pt idx="163">
                  <c:v>43675</c:v>
                </c:pt>
                <c:pt idx="164">
                  <c:v>43676</c:v>
                </c:pt>
                <c:pt idx="165">
                  <c:v>43677</c:v>
                </c:pt>
                <c:pt idx="166">
                  <c:v>43678</c:v>
                </c:pt>
                <c:pt idx="167">
                  <c:v>43679</c:v>
                </c:pt>
                <c:pt idx="168">
                  <c:v>43682</c:v>
                </c:pt>
                <c:pt idx="169">
                  <c:v>43683</c:v>
                </c:pt>
                <c:pt idx="170">
                  <c:v>43684</c:v>
                </c:pt>
                <c:pt idx="171">
                  <c:v>43685</c:v>
                </c:pt>
                <c:pt idx="172">
                  <c:v>43686</c:v>
                </c:pt>
                <c:pt idx="173">
                  <c:v>43689</c:v>
                </c:pt>
                <c:pt idx="174">
                  <c:v>43690</c:v>
                </c:pt>
                <c:pt idx="175">
                  <c:v>43691</c:v>
                </c:pt>
                <c:pt idx="176">
                  <c:v>43692</c:v>
                </c:pt>
                <c:pt idx="177">
                  <c:v>43693</c:v>
                </c:pt>
                <c:pt idx="178">
                  <c:v>43696</c:v>
                </c:pt>
                <c:pt idx="179">
                  <c:v>43697</c:v>
                </c:pt>
                <c:pt idx="180">
                  <c:v>43698</c:v>
                </c:pt>
                <c:pt idx="181">
                  <c:v>43699</c:v>
                </c:pt>
                <c:pt idx="182">
                  <c:v>43700</c:v>
                </c:pt>
                <c:pt idx="183">
                  <c:v>43703</c:v>
                </c:pt>
                <c:pt idx="184">
                  <c:v>43704</c:v>
                </c:pt>
                <c:pt idx="185">
                  <c:v>43705</c:v>
                </c:pt>
                <c:pt idx="186">
                  <c:v>43706</c:v>
                </c:pt>
                <c:pt idx="187">
                  <c:v>43707</c:v>
                </c:pt>
                <c:pt idx="188">
                  <c:v>43711</c:v>
                </c:pt>
                <c:pt idx="189">
                  <c:v>43712</c:v>
                </c:pt>
                <c:pt idx="190">
                  <c:v>43713</c:v>
                </c:pt>
                <c:pt idx="191">
                  <c:v>43714</c:v>
                </c:pt>
                <c:pt idx="192">
                  <c:v>43717</c:v>
                </c:pt>
                <c:pt idx="193">
                  <c:v>43718</c:v>
                </c:pt>
                <c:pt idx="194">
                  <c:v>43719</c:v>
                </c:pt>
                <c:pt idx="195">
                  <c:v>43720</c:v>
                </c:pt>
                <c:pt idx="196">
                  <c:v>43721</c:v>
                </c:pt>
                <c:pt idx="197">
                  <c:v>43724</c:v>
                </c:pt>
                <c:pt idx="198">
                  <c:v>43725</c:v>
                </c:pt>
                <c:pt idx="199">
                  <c:v>43726</c:v>
                </c:pt>
                <c:pt idx="200">
                  <c:v>43727</c:v>
                </c:pt>
                <c:pt idx="201">
                  <c:v>43728</c:v>
                </c:pt>
                <c:pt idx="202">
                  <c:v>43731</c:v>
                </c:pt>
                <c:pt idx="203">
                  <c:v>43732</c:v>
                </c:pt>
                <c:pt idx="204">
                  <c:v>43733</c:v>
                </c:pt>
                <c:pt idx="205">
                  <c:v>43734</c:v>
                </c:pt>
                <c:pt idx="206">
                  <c:v>43735</c:v>
                </c:pt>
                <c:pt idx="207">
                  <c:v>43738</c:v>
                </c:pt>
                <c:pt idx="208">
                  <c:v>43739</c:v>
                </c:pt>
                <c:pt idx="209">
                  <c:v>43740</c:v>
                </c:pt>
                <c:pt idx="210">
                  <c:v>43741</c:v>
                </c:pt>
                <c:pt idx="211">
                  <c:v>43742</c:v>
                </c:pt>
                <c:pt idx="212">
                  <c:v>43745</c:v>
                </c:pt>
                <c:pt idx="213">
                  <c:v>43746</c:v>
                </c:pt>
                <c:pt idx="214">
                  <c:v>43747</c:v>
                </c:pt>
                <c:pt idx="215">
                  <c:v>43748</c:v>
                </c:pt>
                <c:pt idx="216">
                  <c:v>43749</c:v>
                </c:pt>
                <c:pt idx="217">
                  <c:v>43752</c:v>
                </c:pt>
                <c:pt idx="218">
                  <c:v>43753</c:v>
                </c:pt>
                <c:pt idx="219">
                  <c:v>43754</c:v>
                </c:pt>
                <c:pt idx="220">
                  <c:v>43755</c:v>
                </c:pt>
                <c:pt idx="221">
                  <c:v>43756</c:v>
                </c:pt>
                <c:pt idx="222">
                  <c:v>43759</c:v>
                </c:pt>
                <c:pt idx="223">
                  <c:v>43760</c:v>
                </c:pt>
                <c:pt idx="224">
                  <c:v>43761</c:v>
                </c:pt>
                <c:pt idx="225">
                  <c:v>43762</c:v>
                </c:pt>
                <c:pt idx="226">
                  <c:v>43763</c:v>
                </c:pt>
                <c:pt idx="227">
                  <c:v>43766</c:v>
                </c:pt>
                <c:pt idx="228">
                  <c:v>43767</c:v>
                </c:pt>
                <c:pt idx="229">
                  <c:v>43768</c:v>
                </c:pt>
                <c:pt idx="230">
                  <c:v>43769</c:v>
                </c:pt>
                <c:pt idx="231">
                  <c:v>43770</c:v>
                </c:pt>
                <c:pt idx="232">
                  <c:v>43773</c:v>
                </c:pt>
                <c:pt idx="233">
                  <c:v>43774</c:v>
                </c:pt>
                <c:pt idx="234">
                  <c:v>43775</c:v>
                </c:pt>
                <c:pt idx="235">
                  <c:v>43776</c:v>
                </c:pt>
                <c:pt idx="236">
                  <c:v>43777</c:v>
                </c:pt>
                <c:pt idx="237">
                  <c:v>43780</c:v>
                </c:pt>
                <c:pt idx="238">
                  <c:v>43781</c:v>
                </c:pt>
                <c:pt idx="239">
                  <c:v>43782</c:v>
                </c:pt>
                <c:pt idx="240">
                  <c:v>43783</c:v>
                </c:pt>
                <c:pt idx="241">
                  <c:v>43784</c:v>
                </c:pt>
                <c:pt idx="242">
                  <c:v>43787</c:v>
                </c:pt>
                <c:pt idx="243">
                  <c:v>43788</c:v>
                </c:pt>
                <c:pt idx="244">
                  <c:v>43789</c:v>
                </c:pt>
                <c:pt idx="245">
                  <c:v>43790</c:v>
                </c:pt>
                <c:pt idx="246">
                  <c:v>43791</c:v>
                </c:pt>
                <c:pt idx="247">
                  <c:v>43794</c:v>
                </c:pt>
                <c:pt idx="248">
                  <c:v>43795</c:v>
                </c:pt>
                <c:pt idx="249">
                  <c:v>43796</c:v>
                </c:pt>
                <c:pt idx="250">
                  <c:v>43798</c:v>
                </c:pt>
                <c:pt idx="251">
                  <c:v>43801</c:v>
                </c:pt>
                <c:pt idx="252">
                  <c:v>43802</c:v>
                </c:pt>
                <c:pt idx="253">
                  <c:v>43803</c:v>
                </c:pt>
                <c:pt idx="254">
                  <c:v>43804</c:v>
                </c:pt>
                <c:pt idx="255">
                  <c:v>43805</c:v>
                </c:pt>
                <c:pt idx="256">
                  <c:v>43808</c:v>
                </c:pt>
                <c:pt idx="257">
                  <c:v>43809</c:v>
                </c:pt>
                <c:pt idx="258">
                  <c:v>43810</c:v>
                </c:pt>
                <c:pt idx="259">
                  <c:v>43811</c:v>
                </c:pt>
                <c:pt idx="260">
                  <c:v>43812</c:v>
                </c:pt>
                <c:pt idx="261">
                  <c:v>43815</c:v>
                </c:pt>
                <c:pt idx="262">
                  <c:v>43816</c:v>
                </c:pt>
                <c:pt idx="263">
                  <c:v>43817</c:v>
                </c:pt>
                <c:pt idx="264">
                  <c:v>43818</c:v>
                </c:pt>
                <c:pt idx="265">
                  <c:v>43819</c:v>
                </c:pt>
                <c:pt idx="266">
                  <c:v>43822</c:v>
                </c:pt>
                <c:pt idx="267">
                  <c:v>43823</c:v>
                </c:pt>
                <c:pt idx="268">
                  <c:v>43825</c:v>
                </c:pt>
                <c:pt idx="269">
                  <c:v>43826</c:v>
                </c:pt>
                <c:pt idx="270">
                  <c:v>43829</c:v>
                </c:pt>
                <c:pt idx="271">
                  <c:v>43830</c:v>
                </c:pt>
                <c:pt idx="272">
                  <c:v>43832</c:v>
                </c:pt>
                <c:pt idx="273">
                  <c:v>43833</c:v>
                </c:pt>
                <c:pt idx="274">
                  <c:v>43836</c:v>
                </c:pt>
                <c:pt idx="275">
                  <c:v>43837</c:v>
                </c:pt>
                <c:pt idx="276">
                  <c:v>43838</c:v>
                </c:pt>
                <c:pt idx="277">
                  <c:v>43839</c:v>
                </c:pt>
                <c:pt idx="278">
                  <c:v>43840</c:v>
                </c:pt>
                <c:pt idx="279">
                  <c:v>43843</c:v>
                </c:pt>
                <c:pt idx="280">
                  <c:v>43844</c:v>
                </c:pt>
                <c:pt idx="281">
                  <c:v>43845</c:v>
                </c:pt>
                <c:pt idx="282">
                  <c:v>43846</c:v>
                </c:pt>
                <c:pt idx="283">
                  <c:v>43847</c:v>
                </c:pt>
                <c:pt idx="284">
                  <c:v>43851</c:v>
                </c:pt>
                <c:pt idx="285">
                  <c:v>43852</c:v>
                </c:pt>
                <c:pt idx="286">
                  <c:v>43853</c:v>
                </c:pt>
                <c:pt idx="287">
                  <c:v>43854</c:v>
                </c:pt>
                <c:pt idx="288">
                  <c:v>43857</c:v>
                </c:pt>
                <c:pt idx="289">
                  <c:v>43858</c:v>
                </c:pt>
                <c:pt idx="290">
                  <c:v>43859</c:v>
                </c:pt>
                <c:pt idx="291">
                  <c:v>43860</c:v>
                </c:pt>
                <c:pt idx="292">
                  <c:v>43861</c:v>
                </c:pt>
                <c:pt idx="293">
                  <c:v>43864</c:v>
                </c:pt>
                <c:pt idx="294">
                  <c:v>43865</c:v>
                </c:pt>
                <c:pt idx="295">
                  <c:v>43866</c:v>
                </c:pt>
                <c:pt idx="296">
                  <c:v>43867</c:v>
                </c:pt>
                <c:pt idx="297">
                  <c:v>43868</c:v>
                </c:pt>
                <c:pt idx="298">
                  <c:v>43871</c:v>
                </c:pt>
                <c:pt idx="299">
                  <c:v>43872</c:v>
                </c:pt>
                <c:pt idx="300">
                  <c:v>43873</c:v>
                </c:pt>
                <c:pt idx="301">
                  <c:v>43874</c:v>
                </c:pt>
                <c:pt idx="302">
                  <c:v>43875</c:v>
                </c:pt>
                <c:pt idx="303">
                  <c:v>43879</c:v>
                </c:pt>
                <c:pt idx="304">
                  <c:v>43880</c:v>
                </c:pt>
                <c:pt idx="305">
                  <c:v>43881</c:v>
                </c:pt>
                <c:pt idx="306">
                  <c:v>43882</c:v>
                </c:pt>
                <c:pt idx="307">
                  <c:v>43885</c:v>
                </c:pt>
                <c:pt idx="308">
                  <c:v>43886</c:v>
                </c:pt>
                <c:pt idx="309">
                  <c:v>43887</c:v>
                </c:pt>
                <c:pt idx="310">
                  <c:v>43888</c:v>
                </c:pt>
                <c:pt idx="311">
                  <c:v>43889</c:v>
                </c:pt>
                <c:pt idx="312">
                  <c:v>43892</c:v>
                </c:pt>
                <c:pt idx="313">
                  <c:v>43893</c:v>
                </c:pt>
                <c:pt idx="314">
                  <c:v>43894</c:v>
                </c:pt>
                <c:pt idx="315">
                  <c:v>43895</c:v>
                </c:pt>
                <c:pt idx="316">
                  <c:v>43896</c:v>
                </c:pt>
                <c:pt idx="317">
                  <c:v>43899</c:v>
                </c:pt>
                <c:pt idx="318">
                  <c:v>43900</c:v>
                </c:pt>
                <c:pt idx="319">
                  <c:v>43901</c:v>
                </c:pt>
                <c:pt idx="320">
                  <c:v>43902</c:v>
                </c:pt>
                <c:pt idx="321">
                  <c:v>43903</c:v>
                </c:pt>
                <c:pt idx="322">
                  <c:v>43906</c:v>
                </c:pt>
                <c:pt idx="323">
                  <c:v>43907</c:v>
                </c:pt>
                <c:pt idx="324">
                  <c:v>43908</c:v>
                </c:pt>
                <c:pt idx="325">
                  <c:v>43909</c:v>
                </c:pt>
                <c:pt idx="326">
                  <c:v>43910</c:v>
                </c:pt>
                <c:pt idx="327">
                  <c:v>43913</c:v>
                </c:pt>
                <c:pt idx="328">
                  <c:v>43914</c:v>
                </c:pt>
                <c:pt idx="329">
                  <c:v>43915</c:v>
                </c:pt>
                <c:pt idx="330">
                  <c:v>43916</c:v>
                </c:pt>
                <c:pt idx="331">
                  <c:v>43917</c:v>
                </c:pt>
                <c:pt idx="332">
                  <c:v>43920</c:v>
                </c:pt>
                <c:pt idx="333">
                  <c:v>43921</c:v>
                </c:pt>
                <c:pt idx="334">
                  <c:v>43922</c:v>
                </c:pt>
                <c:pt idx="335">
                  <c:v>43923</c:v>
                </c:pt>
                <c:pt idx="336">
                  <c:v>43924</c:v>
                </c:pt>
                <c:pt idx="337">
                  <c:v>43927</c:v>
                </c:pt>
                <c:pt idx="338">
                  <c:v>43928</c:v>
                </c:pt>
                <c:pt idx="339">
                  <c:v>43929</c:v>
                </c:pt>
                <c:pt idx="340">
                  <c:v>43930</c:v>
                </c:pt>
                <c:pt idx="341">
                  <c:v>43934</c:v>
                </c:pt>
                <c:pt idx="342">
                  <c:v>43935</c:v>
                </c:pt>
                <c:pt idx="343">
                  <c:v>43936</c:v>
                </c:pt>
                <c:pt idx="344">
                  <c:v>43937</c:v>
                </c:pt>
                <c:pt idx="345">
                  <c:v>43938</c:v>
                </c:pt>
                <c:pt idx="346">
                  <c:v>43941</c:v>
                </c:pt>
                <c:pt idx="347">
                  <c:v>43942</c:v>
                </c:pt>
                <c:pt idx="348">
                  <c:v>43943</c:v>
                </c:pt>
                <c:pt idx="349">
                  <c:v>43944</c:v>
                </c:pt>
                <c:pt idx="350">
                  <c:v>43945</c:v>
                </c:pt>
                <c:pt idx="351">
                  <c:v>43948</c:v>
                </c:pt>
                <c:pt idx="352">
                  <c:v>43949</c:v>
                </c:pt>
                <c:pt idx="353">
                  <c:v>43950</c:v>
                </c:pt>
                <c:pt idx="354">
                  <c:v>43951</c:v>
                </c:pt>
                <c:pt idx="355">
                  <c:v>43952</c:v>
                </c:pt>
                <c:pt idx="356">
                  <c:v>43955</c:v>
                </c:pt>
                <c:pt idx="357">
                  <c:v>43956</c:v>
                </c:pt>
                <c:pt idx="358">
                  <c:v>43957</c:v>
                </c:pt>
                <c:pt idx="359">
                  <c:v>43958</c:v>
                </c:pt>
                <c:pt idx="360">
                  <c:v>43959</c:v>
                </c:pt>
                <c:pt idx="361">
                  <c:v>43962</c:v>
                </c:pt>
                <c:pt idx="362">
                  <c:v>43963</c:v>
                </c:pt>
                <c:pt idx="363">
                  <c:v>43964</c:v>
                </c:pt>
                <c:pt idx="364">
                  <c:v>43965</c:v>
                </c:pt>
                <c:pt idx="365">
                  <c:v>43966</c:v>
                </c:pt>
                <c:pt idx="366">
                  <c:v>43969</c:v>
                </c:pt>
                <c:pt idx="367">
                  <c:v>43970</c:v>
                </c:pt>
                <c:pt idx="368">
                  <c:v>43971</c:v>
                </c:pt>
                <c:pt idx="369">
                  <c:v>43972</c:v>
                </c:pt>
                <c:pt idx="370">
                  <c:v>43973</c:v>
                </c:pt>
                <c:pt idx="371">
                  <c:v>43977</c:v>
                </c:pt>
                <c:pt idx="372">
                  <c:v>43978</c:v>
                </c:pt>
                <c:pt idx="373">
                  <c:v>43979</c:v>
                </c:pt>
                <c:pt idx="374">
                  <c:v>43980</c:v>
                </c:pt>
                <c:pt idx="375">
                  <c:v>43983</c:v>
                </c:pt>
                <c:pt idx="376">
                  <c:v>43984</c:v>
                </c:pt>
                <c:pt idx="377">
                  <c:v>43985</c:v>
                </c:pt>
                <c:pt idx="378">
                  <c:v>43986</c:v>
                </c:pt>
                <c:pt idx="379">
                  <c:v>43987</c:v>
                </c:pt>
                <c:pt idx="380">
                  <c:v>43990</c:v>
                </c:pt>
                <c:pt idx="381">
                  <c:v>43991</c:v>
                </c:pt>
                <c:pt idx="382">
                  <c:v>43992</c:v>
                </c:pt>
                <c:pt idx="383">
                  <c:v>43993</c:v>
                </c:pt>
                <c:pt idx="384">
                  <c:v>43994</c:v>
                </c:pt>
                <c:pt idx="385">
                  <c:v>43997</c:v>
                </c:pt>
                <c:pt idx="386">
                  <c:v>43998</c:v>
                </c:pt>
                <c:pt idx="387">
                  <c:v>43999</c:v>
                </c:pt>
                <c:pt idx="388">
                  <c:v>44000</c:v>
                </c:pt>
                <c:pt idx="389">
                  <c:v>44001</c:v>
                </c:pt>
                <c:pt idx="390">
                  <c:v>44004</c:v>
                </c:pt>
                <c:pt idx="391">
                  <c:v>44005</c:v>
                </c:pt>
                <c:pt idx="392">
                  <c:v>44006</c:v>
                </c:pt>
                <c:pt idx="393">
                  <c:v>44007</c:v>
                </c:pt>
                <c:pt idx="394">
                  <c:v>44008</c:v>
                </c:pt>
                <c:pt idx="395">
                  <c:v>44011</c:v>
                </c:pt>
                <c:pt idx="396">
                  <c:v>44012</c:v>
                </c:pt>
                <c:pt idx="397">
                  <c:v>44013</c:v>
                </c:pt>
                <c:pt idx="398">
                  <c:v>44014</c:v>
                </c:pt>
                <c:pt idx="399">
                  <c:v>44018</c:v>
                </c:pt>
                <c:pt idx="400">
                  <c:v>44019</c:v>
                </c:pt>
                <c:pt idx="401">
                  <c:v>44020</c:v>
                </c:pt>
                <c:pt idx="402">
                  <c:v>44021</c:v>
                </c:pt>
                <c:pt idx="403">
                  <c:v>44022</c:v>
                </c:pt>
                <c:pt idx="404">
                  <c:v>44025</c:v>
                </c:pt>
                <c:pt idx="405">
                  <c:v>44026</c:v>
                </c:pt>
                <c:pt idx="406">
                  <c:v>44027</c:v>
                </c:pt>
                <c:pt idx="407">
                  <c:v>44028</c:v>
                </c:pt>
                <c:pt idx="408">
                  <c:v>44029</c:v>
                </c:pt>
                <c:pt idx="409">
                  <c:v>44032</c:v>
                </c:pt>
                <c:pt idx="410">
                  <c:v>44033</c:v>
                </c:pt>
                <c:pt idx="411">
                  <c:v>44034</c:v>
                </c:pt>
                <c:pt idx="412">
                  <c:v>44035</c:v>
                </c:pt>
                <c:pt idx="413">
                  <c:v>44036</c:v>
                </c:pt>
                <c:pt idx="414">
                  <c:v>44039</c:v>
                </c:pt>
                <c:pt idx="415">
                  <c:v>44040</c:v>
                </c:pt>
                <c:pt idx="416">
                  <c:v>44041</c:v>
                </c:pt>
                <c:pt idx="417">
                  <c:v>44042</c:v>
                </c:pt>
                <c:pt idx="418">
                  <c:v>44043</c:v>
                </c:pt>
                <c:pt idx="419">
                  <c:v>44046</c:v>
                </c:pt>
                <c:pt idx="420">
                  <c:v>44047</c:v>
                </c:pt>
                <c:pt idx="421">
                  <c:v>44048</c:v>
                </c:pt>
                <c:pt idx="422">
                  <c:v>44049</c:v>
                </c:pt>
                <c:pt idx="423">
                  <c:v>44050</c:v>
                </c:pt>
                <c:pt idx="424">
                  <c:v>44053</c:v>
                </c:pt>
                <c:pt idx="425">
                  <c:v>44054</c:v>
                </c:pt>
                <c:pt idx="426">
                  <c:v>44055</c:v>
                </c:pt>
                <c:pt idx="427">
                  <c:v>44056</c:v>
                </c:pt>
                <c:pt idx="428">
                  <c:v>44057</c:v>
                </c:pt>
                <c:pt idx="429">
                  <c:v>44060</c:v>
                </c:pt>
                <c:pt idx="430">
                  <c:v>44061</c:v>
                </c:pt>
                <c:pt idx="431">
                  <c:v>44062</c:v>
                </c:pt>
                <c:pt idx="432">
                  <c:v>44063</c:v>
                </c:pt>
                <c:pt idx="433">
                  <c:v>44064</c:v>
                </c:pt>
                <c:pt idx="434">
                  <c:v>44067</c:v>
                </c:pt>
                <c:pt idx="435">
                  <c:v>44068</c:v>
                </c:pt>
                <c:pt idx="436">
                  <c:v>44069</c:v>
                </c:pt>
                <c:pt idx="437">
                  <c:v>44070</c:v>
                </c:pt>
                <c:pt idx="438">
                  <c:v>44071</c:v>
                </c:pt>
                <c:pt idx="439">
                  <c:v>44074</c:v>
                </c:pt>
                <c:pt idx="440">
                  <c:v>44075</c:v>
                </c:pt>
                <c:pt idx="441">
                  <c:v>44076</c:v>
                </c:pt>
                <c:pt idx="442">
                  <c:v>44077</c:v>
                </c:pt>
                <c:pt idx="443">
                  <c:v>44078</c:v>
                </c:pt>
                <c:pt idx="444">
                  <c:v>44082</c:v>
                </c:pt>
                <c:pt idx="445">
                  <c:v>44083</c:v>
                </c:pt>
                <c:pt idx="446">
                  <c:v>44084</c:v>
                </c:pt>
                <c:pt idx="447">
                  <c:v>44085</c:v>
                </c:pt>
                <c:pt idx="448">
                  <c:v>44088</c:v>
                </c:pt>
                <c:pt idx="449">
                  <c:v>44089</c:v>
                </c:pt>
                <c:pt idx="450">
                  <c:v>44090</c:v>
                </c:pt>
                <c:pt idx="451">
                  <c:v>44091</c:v>
                </c:pt>
                <c:pt idx="452">
                  <c:v>44092</c:v>
                </c:pt>
                <c:pt idx="453">
                  <c:v>44095</c:v>
                </c:pt>
                <c:pt idx="454">
                  <c:v>44096</c:v>
                </c:pt>
                <c:pt idx="455">
                  <c:v>44097</c:v>
                </c:pt>
                <c:pt idx="456">
                  <c:v>44098</c:v>
                </c:pt>
                <c:pt idx="457">
                  <c:v>44099</c:v>
                </c:pt>
                <c:pt idx="458">
                  <c:v>44102</c:v>
                </c:pt>
                <c:pt idx="459">
                  <c:v>44103</c:v>
                </c:pt>
                <c:pt idx="460">
                  <c:v>44104</c:v>
                </c:pt>
                <c:pt idx="461">
                  <c:v>44105</c:v>
                </c:pt>
                <c:pt idx="462">
                  <c:v>44106</c:v>
                </c:pt>
                <c:pt idx="463">
                  <c:v>44109</c:v>
                </c:pt>
                <c:pt idx="464">
                  <c:v>44110</c:v>
                </c:pt>
                <c:pt idx="465">
                  <c:v>44111</c:v>
                </c:pt>
                <c:pt idx="466">
                  <c:v>44112</c:v>
                </c:pt>
                <c:pt idx="467">
                  <c:v>44113</c:v>
                </c:pt>
                <c:pt idx="468">
                  <c:v>44116</c:v>
                </c:pt>
                <c:pt idx="469">
                  <c:v>44117</c:v>
                </c:pt>
                <c:pt idx="470">
                  <c:v>44118</c:v>
                </c:pt>
                <c:pt idx="471">
                  <c:v>44119</c:v>
                </c:pt>
                <c:pt idx="472">
                  <c:v>44120</c:v>
                </c:pt>
                <c:pt idx="473">
                  <c:v>44123</c:v>
                </c:pt>
                <c:pt idx="474">
                  <c:v>44124</c:v>
                </c:pt>
                <c:pt idx="475">
                  <c:v>44125</c:v>
                </c:pt>
                <c:pt idx="476">
                  <c:v>44126</c:v>
                </c:pt>
                <c:pt idx="477">
                  <c:v>44127</c:v>
                </c:pt>
                <c:pt idx="478">
                  <c:v>44130</c:v>
                </c:pt>
                <c:pt idx="479">
                  <c:v>44131</c:v>
                </c:pt>
                <c:pt idx="480">
                  <c:v>44132</c:v>
                </c:pt>
                <c:pt idx="481">
                  <c:v>44133</c:v>
                </c:pt>
                <c:pt idx="482">
                  <c:v>44134</c:v>
                </c:pt>
                <c:pt idx="483">
                  <c:v>44137</c:v>
                </c:pt>
                <c:pt idx="484">
                  <c:v>44138</c:v>
                </c:pt>
                <c:pt idx="485">
                  <c:v>44139</c:v>
                </c:pt>
                <c:pt idx="486">
                  <c:v>44140</c:v>
                </c:pt>
                <c:pt idx="487">
                  <c:v>44141</c:v>
                </c:pt>
                <c:pt idx="488">
                  <c:v>44144</c:v>
                </c:pt>
                <c:pt idx="489">
                  <c:v>44145</c:v>
                </c:pt>
                <c:pt idx="490">
                  <c:v>44146</c:v>
                </c:pt>
                <c:pt idx="491">
                  <c:v>44147</c:v>
                </c:pt>
                <c:pt idx="492">
                  <c:v>44148</c:v>
                </c:pt>
                <c:pt idx="493">
                  <c:v>44151</c:v>
                </c:pt>
                <c:pt idx="494">
                  <c:v>44152</c:v>
                </c:pt>
                <c:pt idx="495">
                  <c:v>44153</c:v>
                </c:pt>
                <c:pt idx="496">
                  <c:v>44154</c:v>
                </c:pt>
                <c:pt idx="497">
                  <c:v>44155</c:v>
                </c:pt>
                <c:pt idx="498">
                  <c:v>44158</c:v>
                </c:pt>
                <c:pt idx="499">
                  <c:v>44159</c:v>
                </c:pt>
                <c:pt idx="500">
                  <c:v>44160</c:v>
                </c:pt>
                <c:pt idx="501">
                  <c:v>44162</c:v>
                </c:pt>
                <c:pt idx="502">
                  <c:v>44165</c:v>
                </c:pt>
                <c:pt idx="503">
                  <c:v>44166</c:v>
                </c:pt>
                <c:pt idx="504">
                  <c:v>44167</c:v>
                </c:pt>
                <c:pt idx="505">
                  <c:v>44168</c:v>
                </c:pt>
                <c:pt idx="506">
                  <c:v>44169</c:v>
                </c:pt>
                <c:pt idx="507">
                  <c:v>44172</c:v>
                </c:pt>
                <c:pt idx="508">
                  <c:v>44173</c:v>
                </c:pt>
                <c:pt idx="509">
                  <c:v>44174</c:v>
                </c:pt>
                <c:pt idx="510">
                  <c:v>44175</c:v>
                </c:pt>
                <c:pt idx="511">
                  <c:v>44176</c:v>
                </c:pt>
                <c:pt idx="512">
                  <c:v>44179</c:v>
                </c:pt>
                <c:pt idx="513">
                  <c:v>44180</c:v>
                </c:pt>
                <c:pt idx="514">
                  <c:v>44181</c:v>
                </c:pt>
                <c:pt idx="515">
                  <c:v>44182</c:v>
                </c:pt>
                <c:pt idx="516">
                  <c:v>44183</c:v>
                </c:pt>
                <c:pt idx="517">
                  <c:v>44186</c:v>
                </c:pt>
                <c:pt idx="518">
                  <c:v>44187</c:v>
                </c:pt>
                <c:pt idx="519">
                  <c:v>44188</c:v>
                </c:pt>
                <c:pt idx="520">
                  <c:v>44189</c:v>
                </c:pt>
                <c:pt idx="521">
                  <c:v>44193</c:v>
                </c:pt>
                <c:pt idx="522">
                  <c:v>44194</c:v>
                </c:pt>
                <c:pt idx="523">
                  <c:v>44195</c:v>
                </c:pt>
                <c:pt idx="524">
                  <c:v>44196</c:v>
                </c:pt>
              </c:numCache>
            </c:numRef>
          </c:cat>
          <c:val>
            <c:numRef>
              <c:f>'[3]Pg1 Volatility Chart'!$E$2:$E$526</c:f>
              <c:numCache>
                <c:formatCode>General</c:formatCode>
                <c:ptCount val="525"/>
                <c:pt idx="0">
                  <c:v>1</c:v>
                </c:pt>
                <c:pt idx="1">
                  <c:v>1.0135040219025597</c:v>
                </c:pt>
                <c:pt idx="2">
                  <c:v>0.9916535673986</c:v>
                </c:pt>
                <c:pt idx="3">
                  <c:v>0.97646758697101155</c:v>
                </c:pt>
                <c:pt idx="4">
                  <c:v>0.96568846293167665</c:v>
                </c:pt>
                <c:pt idx="5">
                  <c:v>0.95818863696332079</c:v>
                </c:pt>
                <c:pt idx="6">
                  <c:v>0.95922990893247118</c:v>
                </c:pt>
                <c:pt idx="7">
                  <c:v>0.97007280983781086</c:v>
                </c:pt>
                <c:pt idx="8">
                  <c:v>0.97027706254593082</c:v>
                </c:pt>
                <c:pt idx="9">
                  <c:v>0.95492642942506201</c:v>
                </c:pt>
                <c:pt idx="10">
                  <c:v>0.94223191519427563</c:v>
                </c:pt>
                <c:pt idx="11">
                  <c:v>0.93908225506661347</c:v>
                </c:pt>
                <c:pt idx="12">
                  <c:v>0.93294091802838608</c:v>
                </c:pt>
                <c:pt idx="13">
                  <c:v>0.91908258020357736</c:v>
                </c:pt>
                <c:pt idx="14">
                  <c:v>0.90670153135341591</c:v>
                </c:pt>
                <c:pt idx="15">
                  <c:v>0.89230379964226603</c:v>
                </c:pt>
                <c:pt idx="16">
                  <c:v>0.91289497367432693</c:v>
                </c:pt>
                <c:pt idx="17">
                  <c:v>0.91849441577264423</c:v>
                </c:pt>
                <c:pt idx="18">
                  <c:v>0.92345817342222081</c:v>
                </c:pt>
                <c:pt idx="19">
                  <c:v>0.92956574623726917</c:v>
                </c:pt>
                <c:pt idx="20">
                  <c:v>0.92723142957304094</c:v>
                </c:pt>
                <c:pt idx="21">
                  <c:v>0.91445521425900667</c:v>
                </c:pt>
                <c:pt idx="22">
                  <c:v>0.93839905060006534</c:v>
                </c:pt>
                <c:pt idx="23">
                  <c:v>0.94666003053786407</c:v>
                </c:pt>
                <c:pt idx="24">
                  <c:v>0.95337827726596502</c:v>
                </c:pt>
                <c:pt idx="25">
                  <c:v>0.96227535849476598</c:v>
                </c:pt>
                <c:pt idx="26">
                  <c:v>0.96579934297322745</c:v>
                </c:pt>
                <c:pt idx="27">
                  <c:v>0.96585019772912672</c:v>
                </c:pt>
                <c:pt idx="28">
                  <c:v>0.9610252485526195</c:v>
                </c:pt>
                <c:pt idx="29">
                  <c:v>0.96918410213635831</c:v>
                </c:pt>
                <c:pt idx="30">
                  <c:v>0.97093900805714406</c:v>
                </c:pt>
                <c:pt idx="31">
                  <c:v>0.97491735060060714</c:v>
                </c:pt>
                <c:pt idx="32">
                  <c:v>0.98690073193332695</c:v>
                </c:pt>
                <c:pt idx="33">
                  <c:v>0.97655970911079626</c:v>
                </c:pt>
                <c:pt idx="34">
                  <c:v>0.97725917042554178</c:v>
                </c:pt>
                <c:pt idx="35">
                  <c:v>0.97951845548270544</c:v>
                </c:pt>
                <c:pt idx="36">
                  <c:v>0.98911624855303637</c:v>
                </c:pt>
                <c:pt idx="37">
                  <c:v>0.98310996840752507</c:v>
                </c:pt>
                <c:pt idx="38">
                  <c:v>0.98349388013033823</c:v>
                </c:pt>
                <c:pt idx="39">
                  <c:v>0.99365357656912967</c:v>
                </c:pt>
                <c:pt idx="40">
                  <c:v>1.0029637484790468</c:v>
                </c:pt>
                <c:pt idx="41">
                  <c:v>1.0035089781570488</c:v>
                </c:pt>
                <c:pt idx="42">
                  <c:v>1.0068483015136793</c:v>
                </c:pt>
                <c:pt idx="43">
                  <c:v>1.0132126491617928</c:v>
                </c:pt>
                <c:pt idx="44">
                  <c:v>1.0110171409706339</c:v>
                </c:pt>
                <c:pt idx="45">
                  <c:v>1.0015514868971886</c:v>
                </c:pt>
                <c:pt idx="46">
                  <c:v>0.99821216354055808</c:v>
                </c:pt>
                <c:pt idx="47">
                  <c:v>0.99862775527524306</c:v>
                </c:pt>
                <c:pt idx="48">
                  <c:v>1.0096828288916706</c:v>
                </c:pt>
                <c:pt idx="49">
                  <c:v>1.0130813438494299</c:v>
                </c:pt>
                <c:pt idx="50">
                  <c:v>1.0108274777416653</c:v>
                </c:pt>
                <c:pt idx="51">
                  <c:v>1.0181705710197089</c:v>
                </c:pt>
                <c:pt idx="52">
                  <c:v>1.0229984380920463</c:v>
                </c:pt>
                <c:pt idx="53">
                  <c:v>1.0278604862298244</c:v>
                </c:pt>
                <c:pt idx="54">
                  <c:v>1.0255424264137936</c:v>
                </c:pt>
                <c:pt idx="55">
                  <c:v>1.0306870936048478</c:v>
                </c:pt>
                <c:pt idx="56">
                  <c:v>1.0338963621758999</c:v>
                </c:pt>
                <c:pt idx="57">
                  <c:v>1.0336012378547796</c:v>
                </c:pt>
                <c:pt idx="58">
                  <c:v>1.0334515914829121</c:v>
                </c:pt>
                <c:pt idx="59">
                  <c:v>1.0297900490581657</c:v>
                </c:pt>
                <c:pt idx="60">
                  <c:v>1.0344866108181405</c:v>
                </c:pt>
                <c:pt idx="61">
                  <c:v>1.0322523362966649</c:v>
                </c:pt>
                <c:pt idx="62">
                  <c:v>1.0311893885299184</c:v>
                </c:pt>
                <c:pt idx="63">
                  <c:v>1.0274782418760571</c:v>
                </c:pt>
                <c:pt idx="64">
                  <c:v>1.019001337646817</c:v>
                </c:pt>
                <c:pt idx="65">
                  <c:v>1.0130163164566408</c:v>
                </c:pt>
                <c:pt idx="66">
                  <c:v>1.0245590955189874</c:v>
                </c:pt>
                <c:pt idx="67">
                  <c:v>1.0295999689869357</c:v>
                </c:pt>
                <c:pt idx="68">
                  <c:v>1.0348788593861831</c:v>
                </c:pt>
                <c:pt idx="69">
                  <c:v>1.0351152089484363</c:v>
                </c:pt>
                <c:pt idx="70">
                  <c:v>1.0416225334922335</c:v>
                </c:pt>
                <c:pt idx="71">
                  <c:v>1.047036480784197</c:v>
                </c:pt>
                <c:pt idx="72">
                  <c:v>1.0483645402292383</c:v>
                </c:pt>
                <c:pt idx="73">
                  <c:v>1.0444437219178579</c:v>
                </c:pt>
                <c:pt idx="74">
                  <c:v>1.0516163267109604</c:v>
                </c:pt>
                <c:pt idx="75">
                  <c:v>1.0360710282539853</c:v>
                </c:pt>
                <c:pt idx="76">
                  <c:v>1.0313536243809371</c:v>
                </c:pt>
                <c:pt idx="77">
                  <c:v>1.0384691217842184</c:v>
                </c:pt>
                <c:pt idx="78">
                  <c:v>1.0347567246035725</c:v>
                </c:pt>
                <c:pt idx="79">
                  <c:v>1.0356066659747085</c:v>
                </c:pt>
                <c:pt idx="80">
                  <c:v>1.0427409212797558</c:v>
                </c:pt>
                <c:pt idx="81">
                  <c:v>1.0546580246929018</c:v>
                </c:pt>
                <c:pt idx="82">
                  <c:v>1.0547768247374207</c:v>
                </c:pt>
                <c:pt idx="83">
                  <c:v>1.0607451722371382</c:v>
                </c:pt>
                <c:pt idx="84">
                  <c:v>1.0609565112637032</c:v>
                </c:pt>
                <c:pt idx="85">
                  <c:v>1.0646393126437845</c:v>
                </c:pt>
                <c:pt idx="86">
                  <c:v>1.0663900501419556</c:v>
                </c:pt>
                <c:pt idx="87">
                  <c:v>1.0628794046158612</c:v>
                </c:pt>
                <c:pt idx="88">
                  <c:v>1.0653737887084935</c:v>
                </c:pt>
                <c:pt idx="89">
                  <c:v>1.0643112577840081</c:v>
                </c:pt>
                <c:pt idx="90">
                  <c:v>1.0697331250789395</c:v>
                </c:pt>
                <c:pt idx="91">
                  <c:v>1.0703283758283177</c:v>
                </c:pt>
                <c:pt idx="92">
                  <c:v>1.0720457659455711</c:v>
                </c:pt>
                <c:pt idx="93">
                  <c:v>1.0714976183717393</c:v>
                </c:pt>
                <c:pt idx="94">
                  <c:v>1.0707760644171356</c:v>
                </c:pt>
                <c:pt idx="95">
                  <c:v>1.0709874034437006</c:v>
                </c:pt>
                <c:pt idx="96">
                  <c:v>1.0767994350953671</c:v>
                </c:pt>
                <c:pt idx="97">
                  <c:v>1.0737902508098203</c:v>
                </c:pt>
                <c:pt idx="98">
                  <c:v>1.0715130415354135</c:v>
                </c:pt>
                <c:pt idx="99">
                  <c:v>1.075451784064037</c:v>
                </c:pt>
                <c:pt idx="100">
                  <c:v>1.0769424119910513</c:v>
                </c:pt>
                <c:pt idx="101">
                  <c:v>1.0779495028947612</c:v>
                </c:pt>
                <c:pt idx="102">
                  <c:v>1.0743217246931935</c:v>
                </c:pt>
                <c:pt idx="103">
                  <c:v>1.0704663506168639</c:v>
                </c:pt>
                <c:pt idx="104">
                  <c:v>1.0782921472336888</c:v>
                </c:pt>
                <c:pt idx="105">
                  <c:v>1.0713096225118164</c:v>
                </c:pt>
                <c:pt idx="106">
                  <c:v>1.0571194782468782</c:v>
                </c:pt>
                <c:pt idx="107">
                  <c:v>1.0548906226748018</c:v>
                </c:pt>
                <c:pt idx="108">
                  <c:v>1.0471473608257478</c:v>
                </c:pt>
                <c:pt idx="109">
                  <c:v>1.0509777243663894</c:v>
                </c:pt>
                <c:pt idx="110">
                  <c:v>1.0316808455561906</c:v>
                </c:pt>
                <c:pt idx="111">
                  <c:v>1.0369614033244838</c:v>
                </c:pt>
                <c:pt idx="112">
                  <c:v>1.0423520074498049</c:v>
                </c:pt>
                <c:pt idx="113">
                  <c:v>1.0490594162791076</c:v>
                </c:pt>
                <c:pt idx="114">
                  <c:v>1.0432790646393126</c:v>
                </c:pt>
                <c:pt idx="115">
                  <c:v>1.038046026888827</c:v>
                </c:pt>
                <c:pt idx="116">
                  <c:v>1.0444820714059131</c:v>
                </c:pt>
                <c:pt idx="117">
                  <c:v>1.0418376240991518</c:v>
                </c:pt>
                <c:pt idx="118">
                  <c:v>1.0298550764509551</c:v>
                </c:pt>
                <c:pt idx="119">
                  <c:v>1.0334911914977518</c:v>
                </c:pt>
                <c:pt idx="120">
                  <c:v>1.0291985498891409</c:v>
                </c:pt>
                <c:pt idx="121">
                  <c:v>1.0203314813031656</c:v>
                </c:pt>
                <c:pt idx="122">
                  <c:v>1.0223456631105854</c:v>
                </c:pt>
                <c:pt idx="123">
                  <c:v>1.0140067336698917</c:v>
                </c:pt>
                <c:pt idx="124">
                  <c:v>1.0147887297524081</c:v>
                </c:pt>
                <c:pt idx="125">
                  <c:v>1.0287341876098641</c:v>
                </c:pt>
                <c:pt idx="126">
                  <c:v>1.0366837863783451</c:v>
                </c:pt>
                <c:pt idx="127">
                  <c:v>1.0402682129847198</c:v>
                </c:pt>
                <c:pt idx="128">
                  <c:v>1.0507934800868199</c:v>
                </c:pt>
                <c:pt idx="129">
                  <c:v>1.056355406381605</c:v>
                </c:pt>
                <c:pt idx="130">
                  <c:v>1.0595204896729413</c:v>
                </c:pt>
                <c:pt idx="131">
                  <c:v>1.0565404843456974</c:v>
                </c:pt>
                <c:pt idx="132">
                  <c:v>1.0573562446513927</c:v>
                </c:pt>
                <c:pt idx="133">
                  <c:v>1.053956479166849</c:v>
                </c:pt>
                <c:pt idx="134">
                  <c:v>1.0534437631852418</c:v>
                </c:pt>
                <c:pt idx="135">
                  <c:v>1.0638364744481947</c:v>
                </c:pt>
                <c:pt idx="136">
                  <c:v>1.0702787715992028</c:v>
                </c:pt>
                <c:pt idx="137">
                  <c:v>1.0817598580068519</c:v>
                </c:pt>
                <c:pt idx="138">
                  <c:v>1.0794497181937892</c:v>
                </c:pt>
                <c:pt idx="139">
                  <c:v>1.079582690875198</c:v>
                </c:pt>
                <c:pt idx="140">
                  <c:v>1.0724150881892331</c:v>
                </c:pt>
                <c:pt idx="141">
                  <c:v>1.0705330453786992</c:v>
                </c:pt>
                <c:pt idx="142">
                  <c:v>1.0751624955345773</c:v>
                </c:pt>
                <c:pt idx="143">
                  <c:v>1.0804034532880309</c:v>
                </c:pt>
                <c:pt idx="144">
                  <c:v>1.0876235780989407</c:v>
                </c:pt>
                <c:pt idx="145">
                  <c:v>1.090473945482868</c:v>
                </c:pt>
                <c:pt idx="146">
                  <c:v>1.0965981919883752</c:v>
                </c:pt>
                <c:pt idx="147">
                  <c:v>1.0933476560334374</c:v>
                </c:pt>
                <c:pt idx="148">
                  <c:v>1.0869683020639112</c:v>
                </c:pt>
                <c:pt idx="149">
                  <c:v>1.086237994421817</c:v>
                </c:pt>
                <c:pt idx="150">
                  <c:v>1.0903159622657712</c:v>
                </c:pt>
                <c:pt idx="151">
                  <c:v>1.0929437358820737</c:v>
                </c:pt>
                <c:pt idx="152">
                  <c:v>1.0956778042750508</c:v>
                </c:pt>
                <c:pt idx="153">
                  <c:v>1.0972643059222031</c:v>
                </c:pt>
                <c:pt idx="154">
                  <c:v>1.0948712144991077</c:v>
                </c:pt>
                <c:pt idx="155">
                  <c:v>1.0898553515668477</c:v>
                </c:pt>
                <c:pt idx="156">
                  <c:v>1.0897227957277003</c:v>
                </c:pt>
                <c:pt idx="157">
                  <c:v>1.0888007406453302</c:v>
                </c:pt>
                <c:pt idx="158">
                  <c:v>1.0897353009955444</c:v>
                </c:pt>
                <c:pt idx="159">
                  <c:v>1.0951659219779666</c:v>
                </c:pt>
                <c:pt idx="160">
                  <c:v>1.098767855959323</c:v>
                </c:pt>
                <c:pt idx="161">
                  <c:v>1.0939870920625314</c:v>
                </c:pt>
                <c:pt idx="162">
                  <c:v>1.0971784364163404</c:v>
                </c:pt>
                <c:pt idx="163">
                  <c:v>1.0954372862901831</c:v>
                </c:pt>
                <c:pt idx="164">
                  <c:v>1.0912050868094854</c:v>
                </c:pt>
                <c:pt idx="165">
                  <c:v>1.0835693702638902</c:v>
                </c:pt>
                <c:pt idx="166">
                  <c:v>1.0758269420993594</c:v>
                </c:pt>
                <c:pt idx="167">
                  <c:v>1.063199956314931</c:v>
                </c:pt>
                <c:pt idx="168">
                  <c:v>1.0364603589261976</c:v>
                </c:pt>
                <c:pt idx="169">
                  <c:v>1.0416617166648117</c:v>
                </c:pt>
                <c:pt idx="170">
                  <c:v>1.0438005343084107</c:v>
                </c:pt>
                <c:pt idx="171">
                  <c:v>1.0600219509134889</c:v>
                </c:pt>
                <c:pt idx="172">
                  <c:v>1.0546638604845624</c:v>
                </c:pt>
                <c:pt idx="173">
                  <c:v>1.0461869562553225</c:v>
                </c:pt>
                <c:pt idx="174">
                  <c:v>1.052957308266107</c:v>
                </c:pt>
                <c:pt idx="175">
                  <c:v>1.0314865970623457</c:v>
                </c:pt>
                <c:pt idx="176">
                  <c:v>1.0301539523524286</c:v>
                </c:pt>
                <c:pt idx="177">
                  <c:v>1.0423407527087452</c:v>
                </c:pt>
                <c:pt idx="178">
                  <c:v>1.0535246305839667</c:v>
                </c:pt>
                <c:pt idx="179">
                  <c:v>1.0484870918541103</c:v>
                </c:pt>
                <c:pt idx="180">
                  <c:v>1.0558868756797133</c:v>
                </c:pt>
                <c:pt idx="181">
                  <c:v>1.0533812368460214</c:v>
                </c:pt>
                <c:pt idx="182">
                  <c:v>1.0369122159376303</c:v>
                </c:pt>
                <c:pt idx="183">
                  <c:v>1.0400760487021825</c:v>
                </c:pt>
                <c:pt idx="184">
                  <c:v>1.0404099393536195</c:v>
                </c:pt>
                <c:pt idx="185">
                  <c:v>1.0436446353026212</c:v>
                </c:pt>
                <c:pt idx="186">
                  <c:v>1.0536238390421966</c:v>
                </c:pt>
                <c:pt idx="187">
                  <c:v>1.0578643753681238</c:v>
                </c:pt>
                <c:pt idx="188">
                  <c:v>1.051505863511671</c:v>
                </c:pt>
                <c:pt idx="189">
                  <c:v>1.0637297628292586</c:v>
                </c:pt>
                <c:pt idx="190">
                  <c:v>1.0762262769858468</c:v>
                </c:pt>
                <c:pt idx="191">
                  <c:v>1.0789090737806635</c:v>
                </c:pt>
                <c:pt idx="192">
                  <c:v>1.0790770612120355</c:v>
                </c:pt>
                <c:pt idx="193">
                  <c:v>1.0792563033844673</c:v>
                </c:pt>
                <c:pt idx="194">
                  <c:v>1.0869849757543699</c:v>
                </c:pt>
                <c:pt idx="195">
                  <c:v>1.0909862446222138</c:v>
                </c:pt>
                <c:pt idx="196">
                  <c:v>1.093396843420291</c:v>
                </c:pt>
                <c:pt idx="197">
                  <c:v>1.089138799719382</c:v>
                </c:pt>
                <c:pt idx="198">
                  <c:v>1.0907357224230707</c:v>
                </c:pt>
                <c:pt idx="199">
                  <c:v>1.090743225583777</c:v>
                </c:pt>
                <c:pt idx="200">
                  <c:v>1.0918153438802762</c:v>
                </c:pt>
                <c:pt idx="201">
                  <c:v>1.0892955324096942</c:v>
                </c:pt>
                <c:pt idx="202">
                  <c:v>1.0869066094092137</c:v>
                </c:pt>
                <c:pt idx="203">
                  <c:v>1.0813530199596579</c:v>
                </c:pt>
                <c:pt idx="204">
                  <c:v>1.0817477695812696</c:v>
                </c:pt>
                <c:pt idx="205">
                  <c:v>1.0817911211764624</c:v>
                </c:pt>
                <c:pt idx="206">
                  <c:v>1.0781837682457069</c:v>
                </c:pt>
                <c:pt idx="207">
                  <c:v>1.0801237521305851</c:v>
                </c:pt>
                <c:pt idx="208">
                  <c:v>1.0703842326913546</c:v>
                </c:pt>
                <c:pt idx="209">
                  <c:v>1.0530139988136669</c:v>
                </c:pt>
                <c:pt idx="210">
                  <c:v>1.0578889690615505</c:v>
                </c:pt>
                <c:pt idx="211">
                  <c:v>1.0683050234911455</c:v>
                </c:pt>
                <c:pt idx="212">
                  <c:v>1.0671349472632012</c:v>
                </c:pt>
                <c:pt idx="213">
                  <c:v>1.0549810774455406</c:v>
                </c:pt>
                <c:pt idx="214">
                  <c:v>1.0609294165167078</c:v>
                </c:pt>
                <c:pt idx="215">
                  <c:v>1.0669682103586136</c:v>
                </c:pt>
                <c:pt idx="216">
                  <c:v>1.0816889948224022</c:v>
                </c:pt>
                <c:pt idx="217">
                  <c:v>1.0806506407490821</c:v>
                </c:pt>
                <c:pt idx="218">
                  <c:v>1.090237595920615</c:v>
                </c:pt>
                <c:pt idx="219">
                  <c:v>1.0903138780544637</c:v>
                </c:pt>
                <c:pt idx="220">
                  <c:v>1.0937886751460721</c:v>
                </c:pt>
                <c:pt idx="221">
                  <c:v>1.0903755707091614</c:v>
                </c:pt>
                <c:pt idx="222">
                  <c:v>1.0971196616574732</c:v>
                </c:pt>
                <c:pt idx="223">
                  <c:v>1.0956106926709543</c:v>
                </c:pt>
                <c:pt idx="224">
                  <c:v>1.0970237879373352</c:v>
                </c:pt>
                <c:pt idx="225">
                  <c:v>1.1010729936652484</c:v>
                </c:pt>
                <c:pt idx="226">
                  <c:v>1.1040133989776528</c:v>
                </c:pt>
                <c:pt idx="227">
                  <c:v>1.1086966217852603</c:v>
                </c:pt>
                <c:pt idx="228">
                  <c:v>1.1092597756805056</c:v>
                </c:pt>
                <c:pt idx="229">
                  <c:v>1.1111972585118148</c:v>
                </c:pt>
                <c:pt idx="230">
                  <c:v>1.1096853716294657</c:v>
                </c:pt>
                <c:pt idx="231">
                  <c:v>1.1187608613461755</c:v>
                </c:pt>
                <c:pt idx="232">
                  <c:v>1.1248050741374804</c:v>
                </c:pt>
                <c:pt idx="233">
                  <c:v>1.1246875246197461</c:v>
                </c:pt>
                <c:pt idx="234">
                  <c:v>1.1253586406607117</c:v>
                </c:pt>
                <c:pt idx="235">
                  <c:v>1.1285424818538143</c:v>
                </c:pt>
                <c:pt idx="236">
                  <c:v>1.1284866249907772</c:v>
                </c:pt>
                <c:pt idx="237">
                  <c:v>1.1259905735290991</c:v>
                </c:pt>
                <c:pt idx="238">
                  <c:v>1.1280397700864824</c:v>
                </c:pt>
                <c:pt idx="239">
                  <c:v>1.1258196682018966</c:v>
                </c:pt>
                <c:pt idx="240">
                  <c:v>1.1245691414174888</c:v>
                </c:pt>
                <c:pt idx="241">
                  <c:v>1.1331544246347105</c:v>
                </c:pt>
                <c:pt idx="242">
                  <c:v>1.1349151663471571</c:v>
                </c:pt>
                <c:pt idx="243">
                  <c:v>1.1351794443409287</c:v>
                </c:pt>
                <c:pt idx="244">
                  <c:v>1.1302607056555909</c:v>
                </c:pt>
                <c:pt idx="245">
                  <c:v>1.1274095045871406</c:v>
                </c:pt>
                <c:pt idx="246">
                  <c:v>1.1294612021980925</c:v>
                </c:pt>
                <c:pt idx="247">
                  <c:v>1.1375058410021888</c:v>
                </c:pt>
                <c:pt idx="248">
                  <c:v>1.1386384014266009</c:v>
                </c:pt>
                <c:pt idx="249">
                  <c:v>1.1428143272020006</c:v>
                </c:pt>
                <c:pt idx="250">
                  <c:v>1.1367742828333101</c:v>
                </c:pt>
                <c:pt idx="251">
                  <c:v>1.1299009707839427</c:v>
                </c:pt>
                <c:pt idx="252">
                  <c:v>1.1237412926862107</c:v>
                </c:pt>
                <c:pt idx="253">
                  <c:v>1.1291018841687059</c:v>
                </c:pt>
                <c:pt idx="254">
                  <c:v>1.1314299481990122</c:v>
                </c:pt>
                <c:pt idx="255">
                  <c:v>1.1400339893180003</c:v>
                </c:pt>
                <c:pt idx="256">
                  <c:v>1.1386817530217939</c:v>
                </c:pt>
                <c:pt idx="257">
                  <c:v>1.1372265566870043</c:v>
                </c:pt>
                <c:pt idx="258">
                  <c:v>1.1407013537786126</c:v>
                </c:pt>
                <c:pt idx="259">
                  <c:v>1.148662624130415</c:v>
                </c:pt>
                <c:pt idx="260">
                  <c:v>1.1553746182245936</c:v>
                </c:pt>
                <c:pt idx="261">
                  <c:v>1.1632816990824051</c:v>
                </c:pt>
                <c:pt idx="262">
                  <c:v>1.1648277670301947</c:v>
                </c:pt>
                <c:pt idx="263">
                  <c:v>1.1642633626081653</c:v>
                </c:pt>
                <c:pt idx="264">
                  <c:v>1.1672662942597902</c:v>
                </c:pt>
                <c:pt idx="265">
                  <c:v>1.1714797358387221</c:v>
                </c:pt>
                <c:pt idx="266">
                  <c:v>1.1723801151234958</c:v>
                </c:pt>
                <c:pt idx="267">
                  <c:v>1.1726214667928867</c:v>
                </c:pt>
                <c:pt idx="268">
                  <c:v>1.1767340325445426</c:v>
                </c:pt>
                <c:pt idx="269">
                  <c:v>1.1799708127048518</c:v>
                </c:pt>
                <c:pt idx="270">
                  <c:v>1.1749770424124495</c:v>
                </c:pt>
                <c:pt idx="271">
                  <c:v>1.1768061462557771</c:v>
                </c:pt>
                <c:pt idx="272">
                  <c:v>1.1862497076893641</c:v>
                </c:pt>
                <c:pt idx="273">
                  <c:v>1.1801513054040682</c:v>
                </c:pt>
                <c:pt idx="274">
                  <c:v>1.1793397135209873</c:v>
                </c:pt>
                <c:pt idx="275">
                  <c:v>1.1789078649381051</c:v>
                </c:pt>
                <c:pt idx="276">
                  <c:v>1.1803234612580549</c:v>
                </c:pt>
                <c:pt idx="277">
                  <c:v>1.1884510516721836</c:v>
                </c:pt>
                <c:pt idx="278">
                  <c:v>1.1880233715119159</c:v>
                </c:pt>
                <c:pt idx="279">
                  <c:v>1.1940200642854135</c:v>
                </c:pt>
                <c:pt idx="280">
                  <c:v>1.1941609569697902</c:v>
                </c:pt>
                <c:pt idx="281">
                  <c:v>1.1949792183290544</c:v>
                </c:pt>
                <c:pt idx="282">
                  <c:v>1.2015436502626733</c:v>
                </c:pt>
                <c:pt idx="283">
                  <c:v>1.206457803683135</c:v>
                </c:pt>
                <c:pt idx="284">
                  <c:v>1.2011922522362544</c:v>
                </c:pt>
                <c:pt idx="285">
                  <c:v>1.2024669558718277</c:v>
                </c:pt>
                <c:pt idx="286">
                  <c:v>1.1992622725656517</c:v>
                </c:pt>
                <c:pt idx="287">
                  <c:v>1.1941909696126158</c:v>
                </c:pt>
                <c:pt idx="288">
                  <c:v>1.1748878381684953</c:v>
                </c:pt>
                <c:pt idx="289">
                  <c:v>1.1819345565986339</c:v>
                </c:pt>
                <c:pt idx="290">
                  <c:v>1.1818382660362345</c:v>
                </c:pt>
                <c:pt idx="291">
                  <c:v>1.1780787656800427</c:v>
                </c:pt>
                <c:pt idx="292">
                  <c:v>1.1638069203318566</c:v>
                </c:pt>
                <c:pt idx="293">
                  <c:v>1.1674655448607725</c:v>
                </c:pt>
                <c:pt idx="294">
                  <c:v>1.1846607049886431</c:v>
                </c:pt>
                <c:pt idx="295">
                  <c:v>1.1946815929543655</c:v>
                </c:pt>
                <c:pt idx="296">
                  <c:v>1.201544483947196</c:v>
                </c:pt>
                <c:pt idx="297">
                  <c:v>1.1951192773289083</c:v>
                </c:pt>
                <c:pt idx="298">
                  <c:v>1.1982576827155105</c:v>
                </c:pt>
                <c:pt idx="299">
                  <c:v>1.2034761309868449</c:v>
                </c:pt>
                <c:pt idx="300">
                  <c:v>1.2108296453214249</c:v>
                </c:pt>
                <c:pt idx="301">
                  <c:v>1.2084590633804491</c:v>
                </c:pt>
                <c:pt idx="302">
                  <c:v>1.2092189668231077</c:v>
                </c:pt>
                <c:pt idx="303">
                  <c:v>1.2035549141742625</c:v>
                </c:pt>
                <c:pt idx="304">
                  <c:v>1.2090084614810657</c:v>
                </c:pt>
                <c:pt idx="305">
                  <c:v>1.2031997645674908</c:v>
                </c:pt>
                <c:pt idx="306">
                  <c:v>1.1941913864548777</c:v>
                </c:pt>
                <c:pt idx="307">
                  <c:v>1.1589486237744318</c:v>
                </c:pt>
                <c:pt idx="308">
                  <c:v>1.1322261169184185</c:v>
                </c:pt>
                <c:pt idx="309">
                  <c:v>1.1258046618804838</c:v>
                </c:pt>
                <c:pt idx="310">
                  <c:v>1.0888282522345873</c:v>
                </c:pt>
                <c:pt idx="311">
                  <c:v>1.0698064893169581</c:v>
                </c:pt>
                <c:pt idx="312">
                  <c:v>1.1025890489702121</c:v>
                </c:pt>
                <c:pt idx="313">
                  <c:v>1.0897252967812692</c:v>
                </c:pt>
                <c:pt idx="314">
                  <c:v>1.1189847056405844</c:v>
                </c:pt>
                <c:pt idx="315">
                  <c:v>1.0972392953865149</c:v>
                </c:pt>
                <c:pt idx="316">
                  <c:v>1.0748198511956495</c:v>
                </c:pt>
                <c:pt idx="317">
                  <c:v>0.99892829854576237</c:v>
                </c:pt>
                <c:pt idx="318">
                  <c:v>1.0260034539549785</c:v>
                </c:pt>
                <c:pt idx="319">
                  <c:v>0.98868981891955321</c:v>
                </c:pt>
                <c:pt idx="320">
                  <c:v>0.89474857950578357</c:v>
                </c:pt>
                <c:pt idx="321">
                  <c:v>0.94204350249209157</c:v>
                </c:pt>
                <c:pt idx="322">
                  <c:v>0.85602309973076163</c:v>
                </c:pt>
                <c:pt idx="323">
                  <c:v>0.8859702983215012</c:v>
                </c:pt>
                <c:pt idx="324">
                  <c:v>0.84111015098443553</c:v>
                </c:pt>
                <c:pt idx="325">
                  <c:v>0.84387548254702294</c:v>
                </c:pt>
                <c:pt idx="326">
                  <c:v>0.82964948984759834</c:v>
                </c:pt>
                <c:pt idx="327">
                  <c:v>0.80235132382849617</c:v>
                </c:pt>
                <c:pt idx="328">
                  <c:v>0.86976597224914332</c:v>
                </c:pt>
                <c:pt idx="329">
                  <c:v>0.89338258741494847</c:v>
                </c:pt>
                <c:pt idx="330">
                  <c:v>0.93475584923482358</c:v>
                </c:pt>
                <c:pt idx="331">
                  <c:v>0.91240601770162344</c:v>
                </c:pt>
                <c:pt idx="332">
                  <c:v>0.93097258886972811</c:v>
                </c:pt>
                <c:pt idx="333">
                  <c:v>0.92537898256307138</c:v>
                </c:pt>
                <c:pt idx="334">
                  <c:v>0.89122918029219811</c:v>
                </c:pt>
                <c:pt idx="335">
                  <c:v>0.90222131072714384</c:v>
                </c:pt>
                <c:pt idx="336">
                  <c:v>0.88993029980545979</c:v>
                </c:pt>
                <c:pt idx="337">
                  <c:v>0.93882964865616303</c:v>
                </c:pt>
                <c:pt idx="338">
                  <c:v>0.94800851525371732</c:v>
                </c:pt>
                <c:pt idx="339">
                  <c:v>0.96736666987635211</c:v>
                </c:pt>
                <c:pt idx="340">
                  <c:v>0.98269020825022535</c:v>
                </c:pt>
                <c:pt idx="341">
                  <c:v>0.97600697627208799</c:v>
                </c:pt>
                <c:pt idx="342">
                  <c:v>0.99978949465795797</c:v>
                </c:pt>
                <c:pt idx="343">
                  <c:v>0.97827251396317361</c:v>
                </c:pt>
                <c:pt idx="344">
                  <c:v>0.97970269976227486</c:v>
                </c:pt>
                <c:pt idx="345">
                  <c:v>1.0052693030272337</c:v>
                </c:pt>
                <c:pt idx="346">
                  <c:v>0.99468859590435799</c:v>
                </c:pt>
                <c:pt idx="347">
                  <c:v>0.96481976365877464</c:v>
                </c:pt>
                <c:pt idx="348">
                  <c:v>0.98208120170621871</c:v>
                </c:pt>
                <c:pt idx="349">
                  <c:v>0.98525753973861496</c:v>
                </c:pt>
                <c:pt idx="350">
                  <c:v>0.98951933501987721</c:v>
                </c:pt>
                <c:pt idx="351">
                  <c:v>1.0070904868675929</c:v>
                </c:pt>
                <c:pt idx="352">
                  <c:v>1.0084439736905839</c:v>
                </c:pt>
                <c:pt idx="353">
                  <c:v>1.0316204034282774</c:v>
                </c:pt>
                <c:pt idx="354">
                  <c:v>1.0245103249743954</c:v>
                </c:pt>
                <c:pt idx="355">
                  <c:v>1.0023584935153933</c:v>
                </c:pt>
                <c:pt idx="356">
                  <c:v>0.99554103832906271</c:v>
                </c:pt>
                <c:pt idx="357">
                  <c:v>1.0055927726221336</c:v>
                </c:pt>
                <c:pt idx="358">
                  <c:v>1.0013860005193855</c:v>
                </c:pt>
                <c:pt idx="359">
                  <c:v>1.0095948751745007</c:v>
                </c:pt>
                <c:pt idx="360">
                  <c:v>1.0273840355249648</c:v>
                </c:pt>
                <c:pt idx="361">
                  <c:v>1.0274548987094148</c:v>
                </c:pt>
                <c:pt idx="362">
                  <c:v>1.0149746414010234</c:v>
                </c:pt>
                <c:pt idx="363">
                  <c:v>0.99934930922984633</c:v>
                </c:pt>
                <c:pt idx="364">
                  <c:v>0.99907627754858408</c:v>
                </c:pt>
                <c:pt idx="365">
                  <c:v>1.0029962621754416</c:v>
                </c:pt>
                <c:pt idx="366">
                  <c:v>1.0312977675179003</c:v>
                </c:pt>
                <c:pt idx="367">
                  <c:v>1.0296837542814912</c:v>
                </c:pt>
                <c:pt idx="368">
                  <c:v>1.0441048291592834</c:v>
                </c:pt>
                <c:pt idx="369">
                  <c:v>1.0361052093194258</c:v>
                </c:pt>
                <c:pt idx="370">
                  <c:v>1.0319955614635998</c:v>
                </c:pt>
                <c:pt idx="371">
                  <c:v>1.0535492242773934</c:v>
                </c:pt>
                <c:pt idx="372">
                  <c:v>1.0636318048978133</c:v>
                </c:pt>
                <c:pt idx="373">
                  <c:v>1.0684934361933298</c:v>
                </c:pt>
                <c:pt idx="374">
                  <c:v>1.0690674279873731</c:v>
                </c:pt>
                <c:pt idx="375">
                  <c:v>1.0790282906674438</c:v>
                </c:pt>
                <c:pt idx="376">
                  <c:v>1.0914122574134355</c:v>
                </c:pt>
                <c:pt idx="377">
                  <c:v>1.1098641969596359</c:v>
                </c:pt>
                <c:pt idx="378">
                  <c:v>1.1083272995415987</c:v>
                </c:pt>
                <c:pt idx="379">
                  <c:v>1.131430781883535</c:v>
                </c:pt>
                <c:pt idx="380">
                  <c:v>1.1414700109087621</c:v>
                </c:pt>
                <c:pt idx="381">
                  <c:v>1.1361977899856983</c:v>
                </c:pt>
                <c:pt idx="382">
                  <c:v>1.1331319151525914</c:v>
                </c:pt>
                <c:pt idx="383">
                  <c:v>1.0810528935314001</c:v>
                </c:pt>
                <c:pt idx="384">
                  <c:v>1.0847215222745916</c:v>
                </c:pt>
                <c:pt idx="385">
                  <c:v>1.0850570802950743</c:v>
                </c:pt>
                <c:pt idx="386">
                  <c:v>1.1091976661835465</c:v>
                </c:pt>
                <c:pt idx="387">
                  <c:v>1.1093310557072167</c:v>
                </c:pt>
                <c:pt idx="388">
                  <c:v>1.1085186301396128</c:v>
                </c:pt>
                <c:pt idx="389">
                  <c:v>1.1065632230910605</c:v>
                </c:pt>
                <c:pt idx="390">
                  <c:v>1.1104444413876013</c:v>
                </c:pt>
                <c:pt idx="391">
                  <c:v>1.1204436535557272</c:v>
                </c:pt>
                <c:pt idx="392">
                  <c:v>1.0953576694182425</c:v>
                </c:pt>
                <c:pt idx="393">
                  <c:v>1.1003847870915624</c:v>
                </c:pt>
                <c:pt idx="394">
                  <c:v>1.0837281871655102</c:v>
                </c:pt>
                <c:pt idx="395">
                  <c:v>1.0918566112641617</c:v>
                </c:pt>
                <c:pt idx="396">
                  <c:v>1.10322681763026</c:v>
                </c:pt>
                <c:pt idx="397">
                  <c:v>1.1082826974196214</c:v>
                </c:pt>
                <c:pt idx="398">
                  <c:v>1.1188304740038408</c:v>
                </c:pt>
                <c:pt idx="399">
                  <c:v>1.1400335724757387</c:v>
                </c:pt>
                <c:pt idx="400">
                  <c:v>1.1297992612721441</c:v>
                </c:pt>
                <c:pt idx="401">
                  <c:v>1.1363736974200382</c:v>
                </c:pt>
                <c:pt idx="402">
                  <c:v>1.132667136031053</c:v>
                </c:pt>
                <c:pt idx="403">
                  <c:v>1.1395858838869208</c:v>
                </c:pt>
                <c:pt idx="404">
                  <c:v>1.1373261819874956</c:v>
                </c:pt>
                <c:pt idx="405">
                  <c:v>1.1432770221122315</c:v>
                </c:pt>
                <c:pt idx="406">
                  <c:v>1.156648488175644</c:v>
                </c:pt>
                <c:pt idx="407">
                  <c:v>1.1495534160431748</c:v>
                </c:pt>
                <c:pt idx="408">
                  <c:v>1.1530761499948519</c:v>
                </c:pt>
                <c:pt idx="409">
                  <c:v>1.1627668988894906</c:v>
                </c:pt>
                <c:pt idx="410">
                  <c:v>1.169447629814059</c:v>
                </c:pt>
                <c:pt idx="411">
                  <c:v>1.1711108304373217</c:v>
                </c:pt>
                <c:pt idx="412">
                  <c:v>1.1625368019611595</c:v>
                </c:pt>
                <c:pt idx="413">
                  <c:v>1.1529727731140076</c:v>
                </c:pt>
                <c:pt idx="414">
                  <c:v>1.1635259686476263</c:v>
                </c:pt>
                <c:pt idx="415">
                  <c:v>1.1595738871666357</c:v>
                </c:pt>
                <c:pt idx="416">
                  <c:v>1.1689353306747134</c:v>
                </c:pt>
                <c:pt idx="417">
                  <c:v>1.1614988647301008</c:v>
                </c:pt>
                <c:pt idx="418">
                  <c:v>1.1615730626526424</c:v>
                </c:pt>
                <c:pt idx="419">
                  <c:v>1.1698748931320653</c:v>
                </c:pt>
                <c:pt idx="420">
                  <c:v>1.1770804284638237</c:v>
                </c:pt>
                <c:pt idx="421">
                  <c:v>1.1873334975691843</c:v>
                </c:pt>
                <c:pt idx="422">
                  <c:v>1.1897178353047888</c:v>
                </c:pt>
                <c:pt idx="423">
                  <c:v>1.1857749243535505</c:v>
                </c:pt>
                <c:pt idx="424">
                  <c:v>1.1875685966046532</c:v>
                </c:pt>
                <c:pt idx="425">
                  <c:v>1.1876052787236622</c:v>
                </c:pt>
                <c:pt idx="426">
                  <c:v>1.2023106400237766</c:v>
                </c:pt>
                <c:pt idx="427">
                  <c:v>1.2021989262977029</c:v>
                </c:pt>
                <c:pt idx="428">
                  <c:v>1.1992647736192203</c:v>
                </c:pt>
                <c:pt idx="429">
                  <c:v>1.2045157355869494</c:v>
                </c:pt>
                <c:pt idx="430">
                  <c:v>1.2076583093961664</c:v>
                </c:pt>
                <c:pt idx="431">
                  <c:v>1.2048579630836158</c:v>
                </c:pt>
                <c:pt idx="432">
                  <c:v>1.2000609423386268</c:v>
                </c:pt>
                <c:pt idx="433">
                  <c:v>1.2029438234189487</c:v>
                </c:pt>
                <c:pt idx="434">
                  <c:v>1.2162490115627875</c:v>
                </c:pt>
                <c:pt idx="435">
                  <c:v>1.2197717455144645</c:v>
                </c:pt>
                <c:pt idx="436">
                  <c:v>1.2306192316846805</c:v>
                </c:pt>
                <c:pt idx="437">
                  <c:v>1.2289647847489087</c:v>
                </c:pt>
                <c:pt idx="438">
                  <c:v>1.2358810315512074</c:v>
                </c:pt>
                <c:pt idx="439">
                  <c:v>1.2326675945575407</c:v>
                </c:pt>
                <c:pt idx="440">
                  <c:v>1.2404141911446864</c:v>
                </c:pt>
                <c:pt idx="441">
                  <c:v>1.2521620565996758</c:v>
                </c:pt>
                <c:pt idx="442">
                  <c:v>1.2208709585579594</c:v>
                </c:pt>
                <c:pt idx="443">
                  <c:v>1.208060145336223</c:v>
                </c:pt>
                <c:pt idx="444">
                  <c:v>1.1865894341324617</c:v>
                </c:pt>
                <c:pt idx="445">
                  <c:v>1.2037445774032312</c:v>
                </c:pt>
                <c:pt idx="446">
                  <c:v>1.1922922531116233</c:v>
                </c:pt>
                <c:pt idx="447">
                  <c:v>1.1933510324557552</c:v>
                </c:pt>
                <c:pt idx="448">
                  <c:v>1.2076603936074739</c:v>
                </c:pt>
                <c:pt idx="449">
                  <c:v>1.2139326191158024</c:v>
                </c:pt>
                <c:pt idx="450">
                  <c:v>1.2126066438820688</c:v>
                </c:pt>
                <c:pt idx="451">
                  <c:v>1.2024802948241948</c:v>
                </c:pt>
                <c:pt idx="452">
                  <c:v>1.1958737618221675</c:v>
                </c:pt>
                <c:pt idx="453">
                  <c:v>1.1764422429615142</c:v>
                </c:pt>
                <c:pt idx="454">
                  <c:v>1.1815977480513666</c:v>
                </c:pt>
                <c:pt idx="455">
                  <c:v>1.1642466889177066</c:v>
                </c:pt>
                <c:pt idx="456">
                  <c:v>1.1592299923009235</c:v>
                </c:pt>
                <c:pt idx="457">
                  <c:v>1.1711962831009231</c:v>
                </c:pt>
                <c:pt idx="458">
                  <c:v>1.1901530186257627</c:v>
                </c:pt>
                <c:pt idx="459">
                  <c:v>1.1877228282413967</c:v>
                </c:pt>
                <c:pt idx="460">
                  <c:v>1.1929221017687035</c:v>
                </c:pt>
                <c:pt idx="461">
                  <c:v>1.1990601040688391</c:v>
                </c:pt>
                <c:pt idx="462">
                  <c:v>1.1909183410178203</c:v>
                </c:pt>
                <c:pt idx="463">
                  <c:v>1.2104553209706257</c:v>
                </c:pt>
                <c:pt idx="464">
                  <c:v>1.2027574949280719</c:v>
                </c:pt>
                <c:pt idx="465">
                  <c:v>1.2153553017541974</c:v>
                </c:pt>
                <c:pt idx="466">
                  <c:v>1.2247692673872204</c:v>
                </c:pt>
                <c:pt idx="467">
                  <c:v>1.2344862773443313</c:v>
                </c:pt>
                <c:pt idx="468">
                  <c:v>1.2498114830872504</c:v>
                </c:pt>
                <c:pt idx="469">
                  <c:v>1.2436422176175048</c:v>
                </c:pt>
                <c:pt idx="470">
                  <c:v>1.2389185611105344</c:v>
                </c:pt>
                <c:pt idx="471">
                  <c:v>1.2290831679511662</c:v>
                </c:pt>
                <c:pt idx="472">
                  <c:v>1.2314366593594219</c:v>
                </c:pt>
                <c:pt idx="473">
                  <c:v>1.2219680873901464</c:v>
                </c:pt>
                <c:pt idx="474">
                  <c:v>1.225104825407703</c:v>
                </c:pt>
                <c:pt idx="475">
                  <c:v>1.2235079027040139</c:v>
                </c:pt>
                <c:pt idx="476">
                  <c:v>1.2247801052860183</c:v>
                </c:pt>
                <c:pt idx="477">
                  <c:v>1.2290302289839596</c:v>
                </c:pt>
                <c:pt idx="478">
                  <c:v>1.2103736198873776</c:v>
                </c:pt>
                <c:pt idx="479">
                  <c:v>1.2071201660366095</c:v>
                </c:pt>
                <c:pt idx="480">
                  <c:v>1.1721912855790502</c:v>
                </c:pt>
                <c:pt idx="481">
                  <c:v>1.1774005633206324</c:v>
                </c:pt>
                <c:pt idx="482">
                  <c:v>1.1639240530073294</c:v>
                </c:pt>
                <c:pt idx="483">
                  <c:v>1.1783897300070987</c:v>
                </c:pt>
                <c:pt idx="484">
                  <c:v>1.2000634433921955</c:v>
                </c:pt>
                <c:pt idx="485">
                  <c:v>1.222951001442691</c:v>
                </c:pt>
                <c:pt idx="486">
                  <c:v>1.2493896387186434</c:v>
                </c:pt>
                <c:pt idx="487">
                  <c:v>1.2523821493137319</c:v>
                </c:pt>
                <c:pt idx="488">
                  <c:v>1.2688107365227603</c:v>
                </c:pt>
                <c:pt idx="489">
                  <c:v>1.2694201599090285</c:v>
                </c:pt>
                <c:pt idx="490">
                  <c:v>1.2786398770482066</c:v>
                </c:pt>
                <c:pt idx="491">
                  <c:v>1.270910370993781</c:v>
                </c:pt>
                <c:pt idx="492">
                  <c:v>1.2806757346532227</c:v>
                </c:pt>
                <c:pt idx="493">
                  <c:v>1.2969442544338468</c:v>
                </c:pt>
                <c:pt idx="494">
                  <c:v>1.2954502917687409</c:v>
                </c:pt>
                <c:pt idx="495">
                  <c:v>1.2897237127806755</c:v>
                </c:pt>
                <c:pt idx="496">
                  <c:v>1.2901038729231356</c:v>
                </c:pt>
                <c:pt idx="497">
                  <c:v>1.2885519691836853</c:v>
                </c:pt>
                <c:pt idx="498">
                  <c:v>1.2932064298752517</c:v>
                </c:pt>
                <c:pt idx="499">
                  <c:v>1.3118121842159343</c:v>
                </c:pt>
                <c:pt idx="500">
                  <c:v>1.311878462135508</c:v>
                </c:pt>
                <c:pt idx="501">
                  <c:v>1.3189151763513713</c:v>
                </c:pt>
                <c:pt idx="502">
                  <c:v>1.3073928225598368</c:v>
                </c:pt>
                <c:pt idx="503">
                  <c:v>1.3215567057623026</c:v>
                </c:pt>
                <c:pt idx="504">
                  <c:v>1.3244487573723764</c:v>
                </c:pt>
                <c:pt idx="505">
                  <c:v>1.329324561304783</c:v>
                </c:pt>
                <c:pt idx="506">
                  <c:v>1.3390857565416099</c:v>
                </c:pt>
                <c:pt idx="507">
                  <c:v>1.3377747876292889</c:v>
                </c:pt>
                <c:pt idx="508">
                  <c:v>1.3406405781768904</c:v>
                </c:pt>
                <c:pt idx="509">
                  <c:v>1.3345096621951997</c:v>
                </c:pt>
                <c:pt idx="510">
                  <c:v>1.334908580239426</c:v>
                </c:pt>
                <c:pt idx="511">
                  <c:v>1.3323520866498346</c:v>
                </c:pt>
                <c:pt idx="512">
                  <c:v>1.3303545785328736</c:v>
                </c:pt>
                <c:pt idx="513">
                  <c:v>1.3410453320127771</c:v>
                </c:pt>
                <c:pt idx="514">
                  <c:v>1.3478381935056809</c:v>
                </c:pt>
                <c:pt idx="515">
                  <c:v>1.3581346142062343</c:v>
                </c:pt>
                <c:pt idx="516">
                  <c:v>1.3537652736215131</c:v>
                </c:pt>
                <c:pt idx="517">
                  <c:v>1.3427877326657189</c:v>
                </c:pt>
                <c:pt idx="518">
                  <c:v>1.3408244056141985</c:v>
                </c:pt>
                <c:pt idx="519">
                  <c:v>1.3458544411833486</c:v>
                </c:pt>
                <c:pt idx="520">
                  <c:v>1.3486410317012709</c:v>
                </c:pt>
                <c:pt idx="521">
                  <c:v>1.3563025924670766</c:v>
                </c:pt>
                <c:pt idx="522">
                  <c:v>1.3610108258103726</c:v>
                </c:pt>
                <c:pt idx="523">
                  <c:v>1.3659820866206558</c:v>
                </c:pt>
                <c:pt idx="524">
                  <c:v>1.3680942263595206</c:v>
                </c:pt>
              </c:numCache>
            </c:numRef>
          </c:val>
          <c:smooth val="0"/>
          <c:extLst>
            <c:ext xmlns:c16="http://schemas.microsoft.com/office/drawing/2014/chart" uri="{C3380CC4-5D6E-409C-BE32-E72D297353CC}">
              <c16:uniqueId val="{00000001-DADB-4E03-A4AF-A871245C30F3}"/>
            </c:ext>
          </c:extLst>
        </c:ser>
        <c:dLbls>
          <c:showLegendKey val="0"/>
          <c:showVal val="0"/>
          <c:showCatName val="0"/>
          <c:showSerName val="0"/>
          <c:showPercent val="0"/>
          <c:showBubbleSize val="0"/>
        </c:dLbls>
        <c:smooth val="0"/>
        <c:axId val="503687055"/>
        <c:axId val="503684759"/>
      </c:lineChart>
      <c:catAx>
        <c:axId val="503687055"/>
        <c:scaling>
          <c:orientation val="minMax"/>
          <c:max val="44104"/>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684759"/>
        <c:crosses val="autoZero"/>
        <c:auto val="1"/>
        <c:lblAlgn val="ctr"/>
        <c:lblOffset val="100"/>
        <c:tickLblSkip val="3"/>
        <c:noMultiLvlLbl val="1"/>
      </c:catAx>
      <c:valAx>
        <c:axId val="503684759"/>
        <c:scaling>
          <c:orientation val="minMax"/>
          <c:max val="1.4"/>
          <c:min val="0.70000000000000007"/>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6870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'[1]Pg1 Volatility Chart'!$D$1</c:f>
              <c:strCache>
                <c:ptCount val="1"/>
                <c:pt idx="0">
                  <c:v>Rational/ReSolve Adaptive Asset Allocation Fund</c:v>
                </c:pt>
              </c:strCache>
            </c:strRef>
          </c:tx>
          <c:spPr>
            <a:ln w="28575" cap="rnd">
              <a:solidFill>
                <a:schemeClr val="accent1"/>
              </a:solidFill>
              <a:round/>
            </a:ln>
            <a:effectLst/>
          </c:spPr>
          <c:marker>
            <c:symbol val="none"/>
          </c:marker>
          <c:cat>
            <c:numRef>
              <c:f>'[1]Pg1 Volatility Chart'!$A$2:$A$526</c:f>
              <c:numCache>
                <c:formatCode>General</c:formatCode>
                <c:ptCount val="525"/>
                <c:pt idx="0">
                  <c:v>43434</c:v>
                </c:pt>
                <c:pt idx="1">
                  <c:v>43437</c:v>
                </c:pt>
                <c:pt idx="2">
                  <c:v>43438</c:v>
                </c:pt>
                <c:pt idx="3">
                  <c:v>43440</c:v>
                </c:pt>
                <c:pt idx="4">
                  <c:v>43441</c:v>
                </c:pt>
                <c:pt idx="5">
                  <c:v>43444</c:v>
                </c:pt>
                <c:pt idx="6">
                  <c:v>43445</c:v>
                </c:pt>
                <c:pt idx="7">
                  <c:v>43446</c:v>
                </c:pt>
                <c:pt idx="8">
                  <c:v>43447</c:v>
                </c:pt>
                <c:pt idx="9">
                  <c:v>43448</c:v>
                </c:pt>
                <c:pt idx="10">
                  <c:v>43451</c:v>
                </c:pt>
                <c:pt idx="11">
                  <c:v>43452</c:v>
                </c:pt>
                <c:pt idx="12">
                  <c:v>43453</c:v>
                </c:pt>
                <c:pt idx="13">
                  <c:v>43454</c:v>
                </c:pt>
                <c:pt idx="14">
                  <c:v>43455</c:v>
                </c:pt>
                <c:pt idx="15">
                  <c:v>43458</c:v>
                </c:pt>
                <c:pt idx="16">
                  <c:v>43460</c:v>
                </c:pt>
                <c:pt idx="17">
                  <c:v>43461</c:v>
                </c:pt>
                <c:pt idx="18">
                  <c:v>43462</c:v>
                </c:pt>
                <c:pt idx="19">
                  <c:v>43465</c:v>
                </c:pt>
                <c:pt idx="20">
                  <c:v>43467</c:v>
                </c:pt>
                <c:pt idx="21">
                  <c:v>43468</c:v>
                </c:pt>
                <c:pt idx="22">
                  <c:v>43469</c:v>
                </c:pt>
                <c:pt idx="23">
                  <c:v>43472</c:v>
                </c:pt>
                <c:pt idx="24">
                  <c:v>43473</c:v>
                </c:pt>
                <c:pt idx="25">
                  <c:v>43474</c:v>
                </c:pt>
                <c:pt idx="26">
                  <c:v>43475</c:v>
                </c:pt>
                <c:pt idx="27">
                  <c:v>43476</c:v>
                </c:pt>
                <c:pt idx="28">
                  <c:v>43479</c:v>
                </c:pt>
                <c:pt idx="29">
                  <c:v>43480</c:v>
                </c:pt>
                <c:pt idx="30">
                  <c:v>43481</c:v>
                </c:pt>
                <c:pt idx="31">
                  <c:v>43482</c:v>
                </c:pt>
                <c:pt idx="32">
                  <c:v>43483</c:v>
                </c:pt>
                <c:pt idx="33">
                  <c:v>43487</c:v>
                </c:pt>
                <c:pt idx="34">
                  <c:v>43488</c:v>
                </c:pt>
                <c:pt idx="35">
                  <c:v>43489</c:v>
                </c:pt>
                <c:pt idx="36">
                  <c:v>43490</c:v>
                </c:pt>
                <c:pt idx="37">
                  <c:v>43493</c:v>
                </c:pt>
                <c:pt idx="38">
                  <c:v>43494</c:v>
                </c:pt>
                <c:pt idx="39">
                  <c:v>43495</c:v>
                </c:pt>
                <c:pt idx="40">
                  <c:v>43496</c:v>
                </c:pt>
                <c:pt idx="41">
                  <c:v>43497</c:v>
                </c:pt>
                <c:pt idx="42">
                  <c:v>43500</c:v>
                </c:pt>
                <c:pt idx="43">
                  <c:v>43501</c:v>
                </c:pt>
                <c:pt idx="44">
                  <c:v>43502</c:v>
                </c:pt>
                <c:pt idx="45">
                  <c:v>43503</c:v>
                </c:pt>
                <c:pt idx="46">
                  <c:v>43504</c:v>
                </c:pt>
                <c:pt idx="47">
                  <c:v>43507</c:v>
                </c:pt>
                <c:pt idx="48">
                  <c:v>43508</c:v>
                </c:pt>
                <c:pt idx="49">
                  <c:v>43509</c:v>
                </c:pt>
                <c:pt idx="50">
                  <c:v>43510</c:v>
                </c:pt>
                <c:pt idx="51">
                  <c:v>43511</c:v>
                </c:pt>
                <c:pt idx="52">
                  <c:v>43515</c:v>
                </c:pt>
                <c:pt idx="53">
                  <c:v>43516</c:v>
                </c:pt>
                <c:pt idx="54">
                  <c:v>43517</c:v>
                </c:pt>
                <c:pt idx="55">
                  <c:v>43518</c:v>
                </c:pt>
                <c:pt idx="56">
                  <c:v>43521</c:v>
                </c:pt>
                <c:pt idx="57">
                  <c:v>43522</c:v>
                </c:pt>
                <c:pt idx="58">
                  <c:v>43523</c:v>
                </c:pt>
                <c:pt idx="59">
                  <c:v>43524</c:v>
                </c:pt>
                <c:pt idx="60">
                  <c:v>43525</c:v>
                </c:pt>
                <c:pt idx="61">
                  <c:v>43528</c:v>
                </c:pt>
                <c:pt idx="62">
                  <c:v>43529</c:v>
                </c:pt>
                <c:pt idx="63">
                  <c:v>43530</c:v>
                </c:pt>
                <c:pt idx="64">
                  <c:v>43531</c:v>
                </c:pt>
                <c:pt idx="65">
                  <c:v>43532</c:v>
                </c:pt>
                <c:pt idx="66">
                  <c:v>43535</c:v>
                </c:pt>
                <c:pt idx="67">
                  <c:v>43536</c:v>
                </c:pt>
                <c:pt idx="68">
                  <c:v>43537</c:v>
                </c:pt>
                <c:pt idx="69">
                  <c:v>43538</c:v>
                </c:pt>
                <c:pt idx="70">
                  <c:v>43539</c:v>
                </c:pt>
                <c:pt idx="71">
                  <c:v>43542</c:v>
                </c:pt>
                <c:pt idx="72">
                  <c:v>43543</c:v>
                </c:pt>
                <c:pt idx="73">
                  <c:v>43544</c:v>
                </c:pt>
                <c:pt idx="74">
                  <c:v>43545</c:v>
                </c:pt>
                <c:pt idx="75">
                  <c:v>43546</c:v>
                </c:pt>
                <c:pt idx="76">
                  <c:v>43549</c:v>
                </c:pt>
                <c:pt idx="77">
                  <c:v>43550</c:v>
                </c:pt>
                <c:pt idx="78">
                  <c:v>43551</c:v>
                </c:pt>
                <c:pt idx="79">
                  <c:v>43552</c:v>
                </c:pt>
                <c:pt idx="80">
                  <c:v>43553</c:v>
                </c:pt>
                <c:pt idx="81">
                  <c:v>43556</c:v>
                </c:pt>
                <c:pt idx="82">
                  <c:v>43557</c:v>
                </c:pt>
                <c:pt idx="83">
                  <c:v>43558</c:v>
                </c:pt>
                <c:pt idx="84">
                  <c:v>43559</c:v>
                </c:pt>
                <c:pt idx="85">
                  <c:v>43560</c:v>
                </c:pt>
                <c:pt idx="86">
                  <c:v>43563</c:v>
                </c:pt>
                <c:pt idx="87">
                  <c:v>43564</c:v>
                </c:pt>
                <c:pt idx="88">
                  <c:v>43565</c:v>
                </c:pt>
                <c:pt idx="89">
                  <c:v>43566</c:v>
                </c:pt>
                <c:pt idx="90">
                  <c:v>43567</c:v>
                </c:pt>
                <c:pt idx="91">
                  <c:v>43570</c:v>
                </c:pt>
                <c:pt idx="92">
                  <c:v>43571</c:v>
                </c:pt>
                <c:pt idx="93">
                  <c:v>43572</c:v>
                </c:pt>
                <c:pt idx="94">
                  <c:v>43573</c:v>
                </c:pt>
                <c:pt idx="95">
                  <c:v>43577</c:v>
                </c:pt>
                <c:pt idx="96">
                  <c:v>43578</c:v>
                </c:pt>
                <c:pt idx="97">
                  <c:v>43579</c:v>
                </c:pt>
                <c:pt idx="98">
                  <c:v>43580</c:v>
                </c:pt>
                <c:pt idx="99">
                  <c:v>43581</c:v>
                </c:pt>
                <c:pt idx="100">
                  <c:v>43584</c:v>
                </c:pt>
                <c:pt idx="101">
                  <c:v>43585</c:v>
                </c:pt>
                <c:pt idx="102">
                  <c:v>43586</c:v>
                </c:pt>
                <c:pt idx="103">
                  <c:v>43587</c:v>
                </c:pt>
                <c:pt idx="104">
                  <c:v>43588</c:v>
                </c:pt>
                <c:pt idx="105">
                  <c:v>43591</c:v>
                </c:pt>
                <c:pt idx="106">
                  <c:v>43592</c:v>
                </c:pt>
                <c:pt idx="107">
                  <c:v>43593</c:v>
                </c:pt>
                <c:pt idx="108">
                  <c:v>43594</c:v>
                </c:pt>
                <c:pt idx="109">
                  <c:v>43595</c:v>
                </c:pt>
                <c:pt idx="110">
                  <c:v>43598</c:v>
                </c:pt>
                <c:pt idx="111">
                  <c:v>43599</c:v>
                </c:pt>
                <c:pt idx="112">
                  <c:v>43600</c:v>
                </c:pt>
                <c:pt idx="113">
                  <c:v>43601</c:v>
                </c:pt>
                <c:pt idx="114">
                  <c:v>43602</c:v>
                </c:pt>
                <c:pt idx="115">
                  <c:v>43605</c:v>
                </c:pt>
                <c:pt idx="116">
                  <c:v>43606</c:v>
                </c:pt>
                <c:pt idx="117">
                  <c:v>43607</c:v>
                </c:pt>
                <c:pt idx="118">
                  <c:v>43608</c:v>
                </c:pt>
                <c:pt idx="119">
                  <c:v>43609</c:v>
                </c:pt>
                <c:pt idx="120">
                  <c:v>43613</c:v>
                </c:pt>
                <c:pt idx="121">
                  <c:v>43614</c:v>
                </c:pt>
                <c:pt idx="122">
                  <c:v>43615</c:v>
                </c:pt>
                <c:pt idx="123">
                  <c:v>43616</c:v>
                </c:pt>
                <c:pt idx="124">
                  <c:v>43619</c:v>
                </c:pt>
                <c:pt idx="125">
                  <c:v>43620</c:v>
                </c:pt>
                <c:pt idx="126">
                  <c:v>43621</c:v>
                </c:pt>
                <c:pt idx="127">
                  <c:v>43622</c:v>
                </c:pt>
                <c:pt idx="128">
                  <c:v>43623</c:v>
                </c:pt>
                <c:pt idx="129">
                  <c:v>43626</c:v>
                </c:pt>
                <c:pt idx="130">
                  <c:v>43627</c:v>
                </c:pt>
                <c:pt idx="131">
                  <c:v>43628</c:v>
                </c:pt>
                <c:pt idx="132">
                  <c:v>43629</c:v>
                </c:pt>
                <c:pt idx="133">
                  <c:v>43630</c:v>
                </c:pt>
                <c:pt idx="134">
                  <c:v>43633</c:v>
                </c:pt>
                <c:pt idx="135">
                  <c:v>43634</c:v>
                </c:pt>
                <c:pt idx="136">
                  <c:v>43635</c:v>
                </c:pt>
                <c:pt idx="137">
                  <c:v>43636</c:v>
                </c:pt>
                <c:pt idx="138">
                  <c:v>43637</c:v>
                </c:pt>
                <c:pt idx="139">
                  <c:v>43640</c:v>
                </c:pt>
                <c:pt idx="140">
                  <c:v>43641</c:v>
                </c:pt>
                <c:pt idx="141">
                  <c:v>43642</c:v>
                </c:pt>
                <c:pt idx="142">
                  <c:v>43643</c:v>
                </c:pt>
                <c:pt idx="143">
                  <c:v>43644</c:v>
                </c:pt>
                <c:pt idx="144">
                  <c:v>43647</c:v>
                </c:pt>
                <c:pt idx="145">
                  <c:v>43648</c:v>
                </c:pt>
                <c:pt idx="146">
                  <c:v>43649</c:v>
                </c:pt>
                <c:pt idx="147">
                  <c:v>43651</c:v>
                </c:pt>
                <c:pt idx="148">
                  <c:v>43654</c:v>
                </c:pt>
                <c:pt idx="149">
                  <c:v>43655</c:v>
                </c:pt>
                <c:pt idx="150">
                  <c:v>43656</c:v>
                </c:pt>
                <c:pt idx="151">
                  <c:v>43657</c:v>
                </c:pt>
                <c:pt idx="152">
                  <c:v>43658</c:v>
                </c:pt>
                <c:pt idx="153">
                  <c:v>43661</c:v>
                </c:pt>
                <c:pt idx="154">
                  <c:v>43662</c:v>
                </c:pt>
                <c:pt idx="155">
                  <c:v>43663</c:v>
                </c:pt>
                <c:pt idx="156">
                  <c:v>43664</c:v>
                </c:pt>
                <c:pt idx="157">
                  <c:v>43665</c:v>
                </c:pt>
                <c:pt idx="158">
                  <c:v>43668</c:v>
                </c:pt>
                <c:pt idx="159">
                  <c:v>43669</c:v>
                </c:pt>
                <c:pt idx="160">
                  <c:v>43670</c:v>
                </c:pt>
                <c:pt idx="161">
                  <c:v>43671</c:v>
                </c:pt>
                <c:pt idx="162">
                  <c:v>43672</c:v>
                </c:pt>
                <c:pt idx="163">
                  <c:v>43675</c:v>
                </c:pt>
                <c:pt idx="164">
                  <c:v>43676</c:v>
                </c:pt>
                <c:pt idx="165">
                  <c:v>43677</c:v>
                </c:pt>
                <c:pt idx="166">
                  <c:v>43678</c:v>
                </c:pt>
                <c:pt idx="167">
                  <c:v>43679</c:v>
                </c:pt>
                <c:pt idx="168">
                  <c:v>43682</c:v>
                </c:pt>
                <c:pt idx="169">
                  <c:v>43683</c:v>
                </c:pt>
                <c:pt idx="170">
                  <c:v>43684</c:v>
                </c:pt>
                <c:pt idx="171">
                  <c:v>43685</c:v>
                </c:pt>
                <c:pt idx="172">
                  <c:v>43686</c:v>
                </c:pt>
                <c:pt idx="173">
                  <c:v>43689</c:v>
                </c:pt>
                <c:pt idx="174">
                  <c:v>43690</c:v>
                </c:pt>
                <c:pt idx="175">
                  <c:v>43691</c:v>
                </c:pt>
                <c:pt idx="176">
                  <c:v>43692</c:v>
                </c:pt>
                <c:pt idx="177">
                  <c:v>43693</c:v>
                </c:pt>
                <c:pt idx="178">
                  <c:v>43696</c:v>
                </c:pt>
                <c:pt idx="179">
                  <c:v>43697</c:v>
                </c:pt>
                <c:pt idx="180">
                  <c:v>43698</c:v>
                </c:pt>
                <c:pt idx="181">
                  <c:v>43699</c:v>
                </c:pt>
                <c:pt idx="182">
                  <c:v>43700</c:v>
                </c:pt>
                <c:pt idx="183">
                  <c:v>43703</c:v>
                </c:pt>
                <c:pt idx="184">
                  <c:v>43704</c:v>
                </c:pt>
                <c:pt idx="185">
                  <c:v>43705</c:v>
                </c:pt>
                <c:pt idx="186">
                  <c:v>43706</c:v>
                </c:pt>
                <c:pt idx="187">
                  <c:v>43707</c:v>
                </c:pt>
                <c:pt idx="188">
                  <c:v>43711</c:v>
                </c:pt>
                <c:pt idx="189">
                  <c:v>43712</c:v>
                </c:pt>
                <c:pt idx="190">
                  <c:v>43713</c:v>
                </c:pt>
                <c:pt idx="191">
                  <c:v>43714</c:v>
                </c:pt>
                <c:pt idx="192">
                  <c:v>43717</c:v>
                </c:pt>
                <c:pt idx="193">
                  <c:v>43718</c:v>
                </c:pt>
                <c:pt idx="194">
                  <c:v>43719</c:v>
                </c:pt>
                <c:pt idx="195">
                  <c:v>43720</c:v>
                </c:pt>
                <c:pt idx="196">
                  <c:v>43721</c:v>
                </c:pt>
                <c:pt idx="197">
                  <c:v>43724</c:v>
                </c:pt>
                <c:pt idx="198">
                  <c:v>43725</c:v>
                </c:pt>
                <c:pt idx="199">
                  <c:v>43726</c:v>
                </c:pt>
                <c:pt idx="200">
                  <c:v>43727</c:v>
                </c:pt>
                <c:pt idx="201">
                  <c:v>43728</c:v>
                </c:pt>
                <c:pt idx="202">
                  <c:v>43731</c:v>
                </c:pt>
                <c:pt idx="203">
                  <c:v>43732</c:v>
                </c:pt>
                <c:pt idx="204">
                  <c:v>43733</c:v>
                </c:pt>
                <c:pt idx="205">
                  <c:v>43734</c:v>
                </c:pt>
                <c:pt idx="206">
                  <c:v>43735</c:v>
                </c:pt>
                <c:pt idx="207">
                  <c:v>43738</c:v>
                </c:pt>
                <c:pt idx="208">
                  <c:v>43739</c:v>
                </c:pt>
                <c:pt idx="209">
                  <c:v>43740</c:v>
                </c:pt>
                <c:pt idx="210">
                  <c:v>43741</c:v>
                </c:pt>
                <c:pt idx="211">
                  <c:v>43742</c:v>
                </c:pt>
                <c:pt idx="212">
                  <c:v>43745</c:v>
                </c:pt>
                <c:pt idx="213">
                  <c:v>43746</c:v>
                </c:pt>
                <c:pt idx="214">
                  <c:v>43747</c:v>
                </c:pt>
                <c:pt idx="215">
                  <c:v>43748</c:v>
                </c:pt>
                <c:pt idx="216">
                  <c:v>43749</c:v>
                </c:pt>
                <c:pt idx="217">
                  <c:v>43752</c:v>
                </c:pt>
                <c:pt idx="218">
                  <c:v>43753</c:v>
                </c:pt>
                <c:pt idx="219">
                  <c:v>43754</c:v>
                </c:pt>
                <c:pt idx="220">
                  <c:v>43755</c:v>
                </c:pt>
                <c:pt idx="221">
                  <c:v>43756</c:v>
                </c:pt>
                <c:pt idx="222">
                  <c:v>43759</c:v>
                </c:pt>
                <c:pt idx="223">
                  <c:v>43760</c:v>
                </c:pt>
                <c:pt idx="224">
                  <c:v>43761</c:v>
                </c:pt>
                <c:pt idx="225">
                  <c:v>43762</c:v>
                </c:pt>
                <c:pt idx="226">
                  <c:v>43763</c:v>
                </c:pt>
                <c:pt idx="227">
                  <c:v>43766</c:v>
                </c:pt>
                <c:pt idx="228">
                  <c:v>43767</c:v>
                </c:pt>
                <c:pt idx="229">
                  <c:v>43768</c:v>
                </c:pt>
                <c:pt idx="230">
                  <c:v>43769</c:v>
                </c:pt>
                <c:pt idx="231">
                  <c:v>43770</c:v>
                </c:pt>
                <c:pt idx="232">
                  <c:v>43773</c:v>
                </c:pt>
                <c:pt idx="233">
                  <c:v>43774</c:v>
                </c:pt>
                <c:pt idx="234">
                  <c:v>43775</c:v>
                </c:pt>
                <c:pt idx="235">
                  <c:v>43776</c:v>
                </c:pt>
                <c:pt idx="236">
                  <c:v>43777</c:v>
                </c:pt>
                <c:pt idx="237">
                  <c:v>43780</c:v>
                </c:pt>
                <c:pt idx="238">
                  <c:v>43781</c:v>
                </c:pt>
                <c:pt idx="239">
                  <c:v>43782</c:v>
                </c:pt>
                <c:pt idx="240">
                  <c:v>43783</c:v>
                </c:pt>
                <c:pt idx="241">
                  <c:v>43784</c:v>
                </c:pt>
                <c:pt idx="242">
                  <c:v>43787</c:v>
                </c:pt>
                <c:pt idx="243">
                  <c:v>43788</c:v>
                </c:pt>
                <c:pt idx="244">
                  <c:v>43789</c:v>
                </c:pt>
                <c:pt idx="245">
                  <c:v>43790</c:v>
                </c:pt>
                <c:pt idx="246">
                  <c:v>43791</c:v>
                </c:pt>
                <c:pt idx="247">
                  <c:v>43794</c:v>
                </c:pt>
                <c:pt idx="248">
                  <c:v>43795</c:v>
                </c:pt>
                <c:pt idx="249">
                  <c:v>43796</c:v>
                </c:pt>
                <c:pt idx="250">
                  <c:v>43798</c:v>
                </c:pt>
                <c:pt idx="251">
                  <c:v>43801</c:v>
                </c:pt>
                <c:pt idx="252">
                  <c:v>43802</c:v>
                </c:pt>
                <c:pt idx="253">
                  <c:v>43803</c:v>
                </c:pt>
                <c:pt idx="254">
                  <c:v>43804</c:v>
                </c:pt>
                <c:pt idx="255">
                  <c:v>43805</c:v>
                </c:pt>
                <c:pt idx="256">
                  <c:v>43808</c:v>
                </c:pt>
                <c:pt idx="257">
                  <c:v>43809</c:v>
                </c:pt>
                <c:pt idx="258">
                  <c:v>43810</c:v>
                </c:pt>
                <c:pt idx="259">
                  <c:v>43811</c:v>
                </c:pt>
                <c:pt idx="260">
                  <c:v>43812</c:v>
                </c:pt>
                <c:pt idx="261">
                  <c:v>43815</c:v>
                </c:pt>
                <c:pt idx="262">
                  <c:v>43816</c:v>
                </c:pt>
                <c:pt idx="263">
                  <c:v>43817</c:v>
                </c:pt>
                <c:pt idx="264">
                  <c:v>43818</c:v>
                </c:pt>
                <c:pt idx="265">
                  <c:v>43819</c:v>
                </c:pt>
                <c:pt idx="266">
                  <c:v>43822</c:v>
                </c:pt>
                <c:pt idx="267">
                  <c:v>43823</c:v>
                </c:pt>
                <c:pt idx="268">
                  <c:v>43825</c:v>
                </c:pt>
                <c:pt idx="269">
                  <c:v>43826</c:v>
                </c:pt>
                <c:pt idx="270">
                  <c:v>43829</c:v>
                </c:pt>
                <c:pt idx="271">
                  <c:v>43830</c:v>
                </c:pt>
                <c:pt idx="272">
                  <c:v>43832</c:v>
                </c:pt>
                <c:pt idx="273">
                  <c:v>43833</c:v>
                </c:pt>
                <c:pt idx="274">
                  <c:v>43836</c:v>
                </c:pt>
                <c:pt idx="275">
                  <c:v>43837</c:v>
                </c:pt>
                <c:pt idx="276">
                  <c:v>43838</c:v>
                </c:pt>
                <c:pt idx="277">
                  <c:v>43839</c:v>
                </c:pt>
                <c:pt idx="278">
                  <c:v>43840</c:v>
                </c:pt>
                <c:pt idx="279">
                  <c:v>43843</c:v>
                </c:pt>
                <c:pt idx="280">
                  <c:v>43844</c:v>
                </c:pt>
                <c:pt idx="281">
                  <c:v>43845</c:v>
                </c:pt>
                <c:pt idx="282">
                  <c:v>43846</c:v>
                </c:pt>
                <c:pt idx="283">
                  <c:v>43847</c:v>
                </c:pt>
                <c:pt idx="284">
                  <c:v>43851</c:v>
                </c:pt>
                <c:pt idx="285">
                  <c:v>43852</c:v>
                </c:pt>
                <c:pt idx="286">
                  <c:v>43853</c:v>
                </c:pt>
                <c:pt idx="287">
                  <c:v>43854</c:v>
                </c:pt>
                <c:pt idx="288">
                  <c:v>43857</c:v>
                </c:pt>
                <c:pt idx="289">
                  <c:v>43858</c:v>
                </c:pt>
                <c:pt idx="290">
                  <c:v>43859</c:v>
                </c:pt>
                <c:pt idx="291">
                  <c:v>43860</c:v>
                </c:pt>
                <c:pt idx="292">
                  <c:v>43861</c:v>
                </c:pt>
                <c:pt idx="293">
                  <c:v>43864</c:v>
                </c:pt>
                <c:pt idx="294">
                  <c:v>43865</c:v>
                </c:pt>
                <c:pt idx="295">
                  <c:v>43866</c:v>
                </c:pt>
                <c:pt idx="296">
                  <c:v>43867</c:v>
                </c:pt>
                <c:pt idx="297">
                  <c:v>43868</c:v>
                </c:pt>
                <c:pt idx="298">
                  <c:v>43871</c:v>
                </c:pt>
                <c:pt idx="299">
                  <c:v>43872</c:v>
                </c:pt>
                <c:pt idx="300">
                  <c:v>43873</c:v>
                </c:pt>
                <c:pt idx="301">
                  <c:v>43874</c:v>
                </c:pt>
                <c:pt idx="302">
                  <c:v>43875</c:v>
                </c:pt>
                <c:pt idx="303">
                  <c:v>43879</c:v>
                </c:pt>
                <c:pt idx="304">
                  <c:v>43880</c:v>
                </c:pt>
                <c:pt idx="305">
                  <c:v>43881</c:v>
                </c:pt>
                <c:pt idx="306">
                  <c:v>43882</c:v>
                </c:pt>
                <c:pt idx="307">
                  <c:v>43885</c:v>
                </c:pt>
                <c:pt idx="308">
                  <c:v>43886</c:v>
                </c:pt>
                <c:pt idx="309">
                  <c:v>43887</c:v>
                </c:pt>
                <c:pt idx="310">
                  <c:v>43888</c:v>
                </c:pt>
                <c:pt idx="311">
                  <c:v>43889</c:v>
                </c:pt>
                <c:pt idx="312">
                  <c:v>43892</c:v>
                </c:pt>
                <c:pt idx="313">
                  <c:v>43893</c:v>
                </c:pt>
                <c:pt idx="314">
                  <c:v>43894</c:v>
                </c:pt>
                <c:pt idx="315">
                  <c:v>43895</c:v>
                </c:pt>
                <c:pt idx="316">
                  <c:v>43896</c:v>
                </c:pt>
                <c:pt idx="317">
                  <c:v>43899</c:v>
                </c:pt>
                <c:pt idx="318">
                  <c:v>43900</c:v>
                </c:pt>
                <c:pt idx="319">
                  <c:v>43901</c:v>
                </c:pt>
                <c:pt idx="320">
                  <c:v>43902</c:v>
                </c:pt>
                <c:pt idx="321">
                  <c:v>43903</c:v>
                </c:pt>
                <c:pt idx="322">
                  <c:v>43906</c:v>
                </c:pt>
                <c:pt idx="323">
                  <c:v>43907</c:v>
                </c:pt>
                <c:pt idx="324">
                  <c:v>43908</c:v>
                </c:pt>
                <c:pt idx="325">
                  <c:v>43909</c:v>
                </c:pt>
                <c:pt idx="326">
                  <c:v>43910</c:v>
                </c:pt>
                <c:pt idx="327">
                  <c:v>43913</c:v>
                </c:pt>
                <c:pt idx="328">
                  <c:v>43914</c:v>
                </c:pt>
                <c:pt idx="329">
                  <c:v>43915</c:v>
                </c:pt>
                <c:pt idx="330">
                  <c:v>43916</c:v>
                </c:pt>
                <c:pt idx="331">
                  <c:v>43917</c:v>
                </c:pt>
                <c:pt idx="332">
                  <c:v>43920</c:v>
                </c:pt>
                <c:pt idx="333">
                  <c:v>43921</c:v>
                </c:pt>
                <c:pt idx="334">
                  <c:v>43922</c:v>
                </c:pt>
                <c:pt idx="335">
                  <c:v>43923</c:v>
                </c:pt>
                <c:pt idx="336">
                  <c:v>43924</c:v>
                </c:pt>
                <c:pt idx="337">
                  <c:v>43927</c:v>
                </c:pt>
                <c:pt idx="338">
                  <c:v>43928</c:v>
                </c:pt>
                <c:pt idx="339">
                  <c:v>43929</c:v>
                </c:pt>
                <c:pt idx="340">
                  <c:v>43930</c:v>
                </c:pt>
                <c:pt idx="341">
                  <c:v>43934</c:v>
                </c:pt>
                <c:pt idx="342">
                  <c:v>43935</c:v>
                </c:pt>
                <c:pt idx="343">
                  <c:v>43936</c:v>
                </c:pt>
                <c:pt idx="344">
                  <c:v>43937</c:v>
                </c:pt>
                <c:pt idx="345">
                  <c:v>43938</c:v>
                </c:pt>
                <c:pt idx="346">
                  <c:v>43941</c:v>
                </c:pt>
                <c:pt idx="347">
                  <c:v>43942</c:v>
                </c:pt>
                <c:pt idx="348">
                  <c:v>43943</c:v>
                </c:pt>
                <c:pt idx="349">
                  <c:v>43944</c:v>
                </c:pt>
                <c:pt idx="350">
                  <c:v>43945</c:v>
                </c:pt>
                <c:pt idx="351">
                  <c:v>43948</c:v>
                </c:pt>
                <c:pt idx="352">
                  <c:v>43949</c:v>
                </c:pt>
                <c:pt idx="353">
                  <c:v>43950</c:v>
                </c:pt>
                <c:pt idx="354">
                  <c:v>43951</c:v>
                </c:pt>
                <c:pt idx="355">
                  <c:v>43952</c:v>
                </c:pt>
                <c:pt idx="356">
                  <c:v>43955</c:v>
                </c:pt>
                <c:pt idx="357">
                  <c:v>43956</c:v>
                </c:pt>
                <c:pt idx="358">
                  <c:v>43957</c:v>
                </c:pt>
                <c:pt idx="359">
                  <c:v>43958</c:v>
                </c:pt>
                <c:pt idx="360">
                  <c:v>43959</c:v>
                </c:pt>
                <c:pt idx="361">
                  <c:v>43962</c:v>
                </c:pt>
                <c:pt idx="362">
                  <c:v>43963</c:v>
                </c:pt>
                <c:pt idx="363">
                  <c:v>43964</c:v>
                </c:pt>
                <c:pt idx="364">
                  <c:v>43965</c:v>
                </c:pt>
                <c:pt idx="365">
                  <c:v>43966</c:v>
                </c:pt>
                <c:pt idx="366">
                  <c:v>43969</c:v>
                </c:pt>
                <c:pt idx="367">
                  <c:v>43970</c:v>
                </c:pt>
                <c:pt idx="368">
                  <c:v>43971</c:v>
                </c:pt>
                <c:pt idx="369">
                  <c:v>43972</c:v>
                </c:pt>
                <c:pt idx="370">
                  <c:v>43973</c:v>
                </c:pt>
                <c:pt idx="371">
                  <c:v>43977</c:v>
                </c:pt>
                <c:pt idx="372">
                  <c:v>43978</c:v>
                </c:pt>
                <c:pt idx="373">
                  <c:v>43979</c:v>
                </c:pt>
                <c:pt idx="374">
                  <c:v>43980</c:v>
                </c:pt>
                <c:pt idx="375">
                  <c:v>43983</c:v>
                </c:pt>
                <c:pt idx="376">
                  <c:v>43984</c:v>
                </c:pt>
                <c:pt idx="377">
                  <c:v>43985</c:v>
                </c:pt>
                <c:pt idx="378">
                  <c:v>43986</c:v>
                </c:pt>
                <c:pt idx="379">
                  <c:v>43987</c:v>
                </c:pt>
                <c:pt idx="380">
                  <c:v>43990</c:v>
                </c:pt>
                <c:pt idx="381">
                  <c:v>43991</c:v>
                </c:pt>
                <c:pt idx="382">
                  <c:v>43992</c:v>
                </c:pt>
                <c:pt idx="383">
                  <c:v>43993</c:v>
                </c:pt>
                <c:pt idx="384">
                  <c:v>43994</c:v>
                </c:pt>
                <c:pt idx="385">
                  <c:v>43997</c:v>
                </c:pt>
                <c:pt idx="386">
                  <c:v>43998</c:v>
                </c:pt>
                <c:pt idx="387">
                  <c:v>43999</c:v>
                </c:pt>
                <c:pt idx="388">
                  <c:v>44000</c:v>
                </c:pt>
                <c:pt idx="389">
                  <c:v>44001</c:v>
                </c:pt>
                <c:pt idx="390">
                  <c:v>44004</c:v>
                </c:pt>
                <c:pt idx="391">
                  <c:v>44005</c:v>
                </c:pt>
                <c:pt idx="392">
                  <c:v>44006</c:v>
                </c:pt>
                <c:pt idx="393">
                  <c:v>44007</c:v>
                </c:pt>
                <c:pt idx="394">
                  <c:v>44008</c:v>
                </c:pt>
                <c:pt idx="395">
                  <c:v>44011</c:v>
                </c:pt>
                <c:pt idx="396">
                  <c:v>44012</c:v>
                </c:pt>
                <c:pt idx="397">
                  <c:v>44013</c:v>
                </c:pt>
                <c:pt idx="398">
                  <c:v>44014</c:v>
                </c:pt>
                <c:pt idx="399">
                  <c:v>44018</c:v>
                </c:pt>
                <c:pt idx="400">
                  <c:v>44019</c:v>
                </c:pt>
                <c:pt idx="401">
                  <c:v>44020</c:v>
                </c:pt>
                <c:pt idx="402">
                  <c:v>44021</c:v>
                </c:pt>
                <c:pt idx="403">
                  <c:v>44022</c:v>
                </c:pt>
                <c:pt idx="404">
                  <c:v>44025</c:v>
                </c:pt>
                <c:pt idx="405">
                  <c:v>44026</c:v>
                </c:pt>
                <c:pt idx="406">
                  <c:v>44027</c:v>
                </c:pt>
                <c:pt idx="407">
                  <c:v>44028</c:v>
                </c:pt>
                <c:pt idx="408">
                  <c:v>44029</c:v>
                </c:pt>
                <c:pt idx="409">
                  <c:v>44032</c:v>
                </c:pt>
                <c:pt idx="410">
                  <c:v>44033</c:v>
                </c:pt>
                <c:pt idx="411">
                  <c:v>44034</c:v>
                </c:pt>
                <c:pt idx="412">
                  <c:v>44035</c:v>
                </c:pt>
                <c:pt idx="413">
                  <c:v>44036</c:v>
                </c:pt>
                <c:pt idx="414">
                  <c:v>44039</c:v>
                </c:pt>
                <c:pt idx="415">
                  <c:v>44040</c:v>
                </c:pt>
                <c:pt idx="416">
                  <c:v>44041</c:v>
                </c:pt>
                <c:pt idx="417">
                  <c:v>44042</c:v>
                </c:pt>
                <c:pt idx="418">
                  <c:v>44043</c:v>
                </c:pt>
                <c:pt idx="419">
                  <c:v>44046</c:v>
                </c:pt>
                <c:pt idx="420">
                  <c:v>44047</c:v>
                </c:pt>
                <c:pt idx="421">
                  <c:v>44048</c:v>
                </c:pt>
                <c:pt idx="422">
                  <c:v>44049</c:v>
                </c:pt>
                <c:pt idx="423">
                  <c:v>44050</c:v>
                </c:pt>
                <c:pt idx="424">
                  <c:v>44053</c:v>
                </c:pt>
                <c:pt idx="425">
                  <c:v>44054</c:v>
                </c:pt>
                <c:pt idx="426">
                  <c:v>44055</c:v>
                </c:pt>
                <c:pt idx="427">
                  <c:v>44056</c:v>
                </c:pt>
                <c:pt idx="428">
                  <c:v>44057</c:v>
                </c:pt>
                <c:pt idx="429">
                  <c:v>44060</c:v>
                </c:pt>
                <c:pt idx="430">
                  <c:v>44061</c:v>
                </c:pt>
                <c:pt idx="431">
                  <c:v>44062</c:v>
                </c:pt>
                <c:pt idx="432">
                  <c:v>44063</c:v>
                </c:pt>
                <c:pt idx="433">
                  <c:v>44064</c:v>
                </c:pt>
                <c:pt idx="434">
                  <c:v>44067</c:v>
                </c:pt>
                <c:pt idx="435">
                  <c:v>44068</c:v>
                </c:pt>
                <c:pt idx="436">
                  <c:v>44069</c:v>
                </c:pt>
                <c:pt idx="437">
                  <c:v>44070</c:v>
                </c:pt>
                <c:pt idx="438">
                  <c:v>44071</c:v>
                </c:pt>
                <c:pt idx="439">
                  <c:v>44074</c:v>
                </c:pt>
                <c:pt idx="440">
                  <c:v>44075</c:v>
                </c:pt>
                <c:pt idx="441">
                  <c:v>44076</c:v>
                </c:pt>
                <c:pt idx="442">
                  <c:v>44077</c:v>
                </c:pt>
                <c:pt idx="443">
                  <c:v>44078</c:v>
                </c:pt>
                <c:pt idx="444">
                  <c:v>44082</c:v>
                </c:pt>
                <c:pt idx="445">
                  <c:v>44083</c:v>
                </c:pt>
                <c:pt idx="446">
                  <c:v>44084</c:v>
                </c:pt>
                <c:pt idx="447">
                  <c:v>44085</c:v>
                </c:pt>
                <c:pt idx="448">
                  <c:v>44088</c:v>
                </c:pt>
                <c:pt idx="449">
                  <c:v>44089</c:v>
                </c:pt>
                <c:pt idx="450">
                  <c:v>44090</c:v>
                </c:pt>
                <c:pt idx="451">
                  <c:v>44091</c:v>
                </c:pt>
                <c:pt idx="452">
                  <c:v>44092</c:v>
                </c:pt>
                <c:pt idx="453">
                  <c:v>44095</c:v>
                </c:pt>
                <c:pt idx="454">
                  <c:v>44096</c:v>
                </c:pt>
                <c:pt idx="455">
                  <c:v>44097</c:v>
                </c:pt>
                <c:pt idx="456">
                  <c:v>44098</c:v>
                </c:pt>
                <c:pt idx="457">
                  <c:v>44099</c:v>
                </c:pt>
                <c:pt idx="458">
                  <c:v>44102</c:v>
                </c:pt>
                <c:pt idx="459">
                  <c:v>44103</c:v>
                </c:pt>
                <c:pt idx="460">
                  <c:v>44104</c:v>
                </c:pt>
                <c:pt idx="461">
                  <c:v>44105</c:v>
                </c:pt>
                <c:pt idx="462">
                  <c:v>44106</c:v>
                </c:pt>
                <c:pt idx="463">
                  <c:v>44109</c:v>
                </c:pt>
                <c:pt idx="464">
                  <c:v>44110</c:v>
                </c:pt>
                <c:pt idx="465">
                  <c:v>44111</c:v>
                </c:pt>
                <c:pt idx="466">
                  <c:v>44112</c:v>
                </c:pt>
                <c:pt idx="467">
                  <c:v>44113</c:v>
                </c:pt>
                <c:pt idx="468">
                  <c:v>44116</c:v>
                </c:pt>
                <c:pt idx="469">
                  <c:v>44117</c:v>
                </c:pt>
                <c:pt idx="470">
                  <c:v>44118</c:v>
                </c:pt>
                <c:pt idx="471">
                  <c:v>44119</c:v>
                </c:pt>
                <c:pt idx="472">
                  <c:v>44120</c:v>
                </c:pt>
                <c:pt idx="473">
                  <c:v>44123</c:v>
                </c:pt>
                <c:pt idx="474">
                  <c:v>44124</c:v>
                </c:pt>
                <c:pt idx="475">
                  <c:v>44125</c:v>
                </c:pt>
                <c:pt idx="476">
                  <c:v>44126</c:v>
                </c:pt>
                <c:pt idx="477">
                  <c:v>44127</c:v>
                </c:pt>
                <c:pt idx="478">
                  <c:v>44130</c:v>
                </c:pt>
                <c:pt idx="479">
                  <c:v>44131</c:v>
                </c:pt>
                <c:pt idx="480">
                  <c:v>44132</c:v>
                </c:pt>
                <c:pt idx="481">
                  <c:v>44133</c:v>
                </c:pt>
                <c:pt idx="482">
                  <c:v>44134</c:v>
                </c:pt>
                <c:pt idx="483">
                  <c:v>44137</c:v>
                </c:pt>
                <c:pt idx="484">
                  <c:v>44138</c:v>
                </c:pt>
                <c:pt idx="485">
                  <c:v>44139</c:v>
                </c:pt>
                <c:pt idx="486">
                  <c:v>44140</c:v>
                </c:pt>
                <c:pt idx="487">
                  <c:v>44141</c:v>
                </c:pt>
                <c:pt idx="488">
                  <c:v>44144</c:v>
                </c:pt>
                <c:pt idx="489">
                  <c:v>44145</c:v>
                </c:pt>
                <c:pt idx="490">
                  <c:v>44146</c:v>
                </c:pt>
                <c:pt idx="491">
                  <c:v>44147</c:v>
                </c:pt>
                <c:pt idx="492">
                  <c:v>44148</c:v>
                </c:pt>
                <c:pt idx="493">
                  <c:v>44151</c:v>
                </c:pt>
                <c:pt idx="494">
                  <c:v>44152</c:v>
                </c:pt>
                <c:pt idx="495">
                  <c:v>44153</c:v>
                </c:pt>
                <c:pt idx="496">
                  <c:v>44154</c:v>
                </c:pt>
                <c:pt idx="497">
                  <c:v>44155</c:v>
                </c:pt>
                <c:pt idx="498">
                  <c:v>44158</c:v>
                </c:pt>
                <c:pt idx="499">
                  <c:v>44159</c:v>
                </c:pt>
                <c:pt idx="500">
                  <c:v>44160</c:v>
                </c:pt>
                <c:pt idx="501">
                  <c:v>44162</c:v>
                </c:pt>
                <c:pt idx="502">
                  <c:v>44165</c:v>
                </c:pt>
                <c:pt idx="503">
                  <c:v>44166</c:v>
                </c:pt>
                <c:pt idx="504">
                  <c:v>44167</c:v>
                </c:pt>
                <c:pt idx="505">
                  <c:v>44168</c:v>
                </c:pt>
                <c:pt idx="506">
                  <c:v>44169</c:v>
                </c:pt>
                <c:pt idx="507">
                  <c:v>44172</c:v>
                </c:pt>
                <c:pt idx="508">
                  <c:v>44173</c:v>
                </c:pt>
                <c:pt idx="509">
                  <c:v>44174</c:v>
                </c:pt>
                <c:pt idx="510">
                  <c:v>44175</c:v>
                </c:pt>
                <c:pt idx="511">
                  <c:v>44176</c:v>
                </c:pt>
                <c:pt idx="512">
                  <c:v>44179</c:v>
                </c:pt>
                <c:pt idx="513">
                  <c:v>44180</c:v>
                </c:pt>
                <c:pt idx="514">
                  <c:v>44181</c:v>
                </c:pt>
                <c:pt idx="515">
                  <c:v>44182</c:v>
                </c:pt>
                <c:pt idx="516">
                  <c:v>44183</c:v>
                </c:pt>
                <c:pt idx="517">
                  <c:v>44186</c:v>
                </c:pt>
                <c:pt idx="518">
                  <c:v>44187</c:v>
                </c:pt>
                <c:pt idx="519">
                  <c:v>44188</c:v>
                </c:pt>
                <c:pt idx="520">
                  <c:v>44189</c:v>
                </c:pt>
                <c:pt idx="521">
                  <c:v>44193</c:v>
                </c:pt>
                <c:pt idx="522">
                  <c:v>44194</c:v>
                </c:pt>
                <c:pt idx="523">
                  <c:v>44195</c:v>
                </c:pt>
                <c:pt idx="524">
                  <c:v>44196</c:v>
                </c:pt>
              </c:numCache>
            </c:numRef>
          </c:cat>
          <c:val>
            <c:numRef>
              <c:f>'[1]Pg1 Volatility Chart'!$D$2:$D$526</c:f>
              <c:numCache>
                <c:formatCode>General</c:formatCode>
                <c:ptCount val="525"/>
                <c:pt idx="0">
                  <c:v>1</c:v>
                </c:pt>
                <c:pt idx="1">
                  <c:v>1.006057546693589</c:v>
                </c:pt>
                <c:pt idx="2">
                  <c:v>1.0010095911155981</c:v>
                </c:pt>
                <c:pt idx="3">
                  <c:v>1.0136294800605754</c:v>
                </c:pt>
                <c:pt idx="4">
                  <c:v>1.010095911155982</c:v>
                </c:pt>
                <c:pt idx="5">
                  <c:v>1.0070671378091873</c:v>
                </c:pt>
                <c:pt idx="6">
                  <c:v>1.0040383644623929</c:v>
                </c:pt>
                <c:pt idx="7">
                  <c:v>0.99697122665320548</c:v>
                </c:pt>
                <c:pt idx="8">
                  <c:v>0.99798081776880365</c:v>
                </c:pt>
                <c:pt idx="9">
                  <c:v>0.99899040888440183</c:v>
                </c:pt>
                <c:pt idx="10">
                  <c:v>0.99394245330641107</c:v>
                </c:pt>
                <c:pt idx="11">
                  <c:v>1</c:v>
                </c:pt>
                <c:pt idx="12">
                  <c:v>1.0045431600201917</c:v>
                </c:pt>
                <c:pt idx="13">
                  <c:v>1.0005047955577993</c:v>
                </c:pt>
                <c:pt idx="14">
                  <c:v>0.99798081776880365</c:v>
                </c:pt>
                <c:pt idx="15">
                  <c:v>0.99949520444220097</c:v>
                </c:pt>
                <c:pt idx="16">
                  <c:v>0.99798081776880365</c:v>
                </c:pt>
                <c:pt idx="17">
                  <c:v>1.0065623422513883</c:v>
                </c:pt>
                <c:pt idx="18">
                  <c:v>1.0080767289247854</c:v>
                </c:pt>
                <c:pt idx="19">
                  <c:v>1.0146390711761737</c:v>
                </c:pt>
                <c:pt idx="20">
                  <c:v>1.016153457849571</c:v>
                </c:pt>
                <c:pt idx="21">
                  <c:v>1.031802120141343</c:v>
                </c:pt>
                <c:pt idx="22">
                  <c:v>1.0186774356385664</c:v>
                </c:pt>
                <c:pt idx="23">
                  <c:v>1.0151438667339727</c:v>
                </c:pt>
                <c:pt idx="24">
                  <c:v>1.0121150933871783</c:v>
                </c:pt>
                <c:pt idx="25">
                  <c:v>1.010095911155982</c:v>
                </c:pt>
                <c:pt idx="26">
                  <c:v>1.0095911155981827</c:v>
                </c:pt>
                <c:pt idx="27">
                  <c:v>1.0131246845027764</c:v>
                </c:pt>
                <c:pt idx="28">
                  <c:v>1.0121150933871783</c:v>
                </c:pt>
                <c:pt idx="29">
                  <c:v>1.0121150933871783</c:v>
                </c:pt>
                <c:pt idx="30">
                  <c:v>1.010095911155982</c:v>
                </c:pt>
                <c:pt idx="31">
                  <c:v>1.0080767289247854</c:v>
                </c:pt>
                <c:pt idx="32">
                  <c:v>1.0030287733467946</c:v>
                </c:pt>
                <c:pt idx="33">
                  <c:v>1.0095911155981827</c:v>
                </c:pt>
                <c:pt idx="34">
                  <c:v>1.0065623422513883</c:v>
                </c:pt>
                <c:pt idx="35">
                  <c:v>1.0171630489651691</c:v>
                </c:pt>
                <c:pt idx="36">
                  <c:v>1.0121150933871783</c:v>
                </c:pt>
                <c:pt idx="37">
                  <c:v>1.0136294800605754</c:v>
                </c:pt>
                <c:pt idx="38">
                  <c:v>1.0227158001009593</c:v>
                </c:pt>
                <c:pt idx="39">
                  <c:v>1.0287733467945481</c:v>
                </c:pt>
                <c:pt idx="40">
                  <c:v>1.0424028268551238</c:v>
                </c:pt>
                <c:pt idx="41">
                  <c:v>1.0307925290257447</c:v>
                </c:pt>
                <c:pt idx="42">
                  <c:v>1.0252397778899545</c:v>
                </c:pt>
                <c:pt idx="43">
                  <c:v>1.0307925290257447</c:v>
                </c:pt>
                <c:pt idx="44">
                  <c:v>1.0287733467945481</c:v>
                </c:pt>
                <c:pt idx="45">
                  <c:v>1.0388692579505301</c:v>
                </c:pt>
                <c:pt idx="46">
                  <c:v>1.0424028268551238</c:v>
                </c:pt>
                <c:pt idx="47">
                  <c:v>1.0353356890459366</c:v>
                </c:pt>
                <c:pt idx="48">
                  <c:v>1.0302877334679457</c:v>
                </c:pt>
                <c:pt idx="49">
                  <c:v>1.0282685512367493</c:v>
                </c:pt>
                <c:pt idx="50">
                  <c:v>1.0388692579505301</c:v>
                </c:pt>
                <c:pt idx="51">
                  <c:v>1.0413932357395255</c:v>
                </c:pt>
                <c:pt idx="52">
                  <c:v>1.0494699646643111</c:v>
                </c:pt>
                <c:pt idx="53">
                  <c:v>1.0464411913175165</c:v>
                </c:pt>
                <c:pt idx="54">
                  <c:v>1.0353356890459366</c:v>
                </c:pt>
                <c:pt idx="55">
                  <c:v>1.0449268046441191</c:v>
                </c:pt>
                <c:pt idx="56">
                  <c:v>1.0388692579505301</c:v>
                </c:pt>
                <c:pt idx="57">
                  <c:v>1.0444220090863201</c:v>
                </c:pt>
                <c:pt idx="58">
                  <c:v>1.0302877334679457</c:v>
                </c:pt>
                <c:pt idx="59">
                  <c:v>1.0247349823321557</c:v>
                </c:pt>
                <c:pt idx="60">
                  <c:v>1.0131246845027764</c:v>
                </c:pt>
                <c:pt idx="61">
                  <c:v>1.0186774356385664</c:v>
                </c:pt>
                <c:pt idx="62">
                  <c:v>1.0196870267541647</c:v>
                </c:pt>
                <c:pt idx="63">
                  <c:v>1.0222110045431601</c:v>
                </c:pt>
                <c:pt idx="64">
                  <c:v>1.0297829379101464</c:v>
                </c:pt>
                <c:pt idx="65">
                  <c:v>1.0338213023725391</c:v>
                </c:pt>
                <c:pt idx="66">
                  <c:v>1.0403836446239274</c:v>
                </c:pt>
                <c:pt idx="67">
                  <c:v>1.0499747602221101</c:v>
                </c:pt>
                <c:pt idx="68">
                  <c:v>1.0540131246845028</c:v>
                </c:pt>
                <c:pt idx="69">
                  <c:v>1.0484603735487128</c:v>
                </c:pt>
                <c:pt idx="70">
                  <c:v>1.0535083291267038</c:v>
                </c:pt>
                <c:pt idx="71">
                  <c:v>1.0489651691065121</c:v>
                </c:pt>
                <c:pt idx="72">
                  <c:v>1.0444220090863201</c:v>
                </c:pt>
                <c:pt idx="73">
                  <c:v>1.0590610802624938</c:v>
                </c:pt>
                <c:pt idx="74">
                  <c:v>1.0726905603230692</c:v>
                </c:pt>
                <c:pt idx="75">
                  <c:v>1.0782433114588592</c:v>
                </c:pt>
                <c:pt idx="76">
                  <c:v>1.0837960625946492</c:v>
                </c:pt>
                <c:pt idx="77">
                  <c:v>1.0918727915194346</c:v>
                </c:pt>
                <c:pt idx="78">
                  <c:v>1.0964159515396266</c:v>
                </c:pt>
                <c:pt idx="79">
                  <c:v>1.1009591115598183</c:v>
                </c:pt>
                <c:pt idx="80">
                  <c:v>1.0959111559818275</c:v>
                </c:pt>
                <c:pt idx="81">
                  <c:v>1.0837960625946492</c:v>
                </c:pt>
                <c:pt idx="82">
                  <c:v>1.0903584048460375</c:v>
                </c:pt>
                <c:pt idx="83">
                  <c:v>1.0843008581524483</c:v>
                </c:pt>
                <c:pt idx="84">
                  <c:v>1.0843008581524483</c:v>
                </c:pt>
                <c:pt idx="85">
                  <c:v>1.0913679959616356</c:v>
                </c:pt>
                <c:pt idx="86">
                  <c:v>1.0848056537102473</c:v>
                </c:pt>
                <c:pt idx="87">
                  <c:v>1.0827864714790509</c:v>
                </c:pt>
                <c:pt idx="88">
                  <c:v>1.0923775870772339</c:v>
                </c:pt>
                <c:pt idx="89">
                  <c:v>1.0878344270570419</c:v>
                </c:pt>
                <c:pt idx="90">
                  <c:v>1.0863200403836446</c:v>
                </c:pt>
                <c:pt idx="91">
                  <c:v>1.0827864714790509</c:v>
                </c:pt>
                <c:pt idx="92">
                  <c:v>1.0575466935890965</c:v>
                </c:pt>
                <c:pt idx="93">
                  <c:v>1.0494699646643111</c:v>
                </c:pt>
                <c:pt idx="94">
                  <c:v>1.0595658758202928</c:v>
                </c:pt>
                <c:pt idx="95">
                  <c:v>1.0484603735487128</c:v>
                </c:pt>
                <c:pt idx="96">
                  <c:v>1.0615850580514892</c:v>
                </c:pt>
                <c:pt idx="97">
                  <c:v>1.0661282180716811</c:v>
                </c:pt>
                <c:pt idx="98">
                  <c:v>1.0625946491670875</c:v>
                </c:pt>
                <c:pt idx="99">
                  <c:v>1.0731953558808685</c:v>
                </c:pt>
                <c:pt idx="100">
                  <c:v>1.0656234225138819</c:v>
                </c:pt>
                <c:pt idx="101">
                  <c:v>1.0762241292276629</c:v>
                </c:pt>
                <c:pt idx="102">
                  <c:v>1.0666330136294802</c:v>
                </c:pt>
                <c:pt idx="103">
                  <c:v>1.0585562847046945</c:v>
                </c:pt>
                <c:pt idx="104">
                  <c:v>1.0752145381120648</c:v>
                </c:pt>
                <c:pt idx="105">
                  <c:v>1.0726905603230692</c:v>
                </c:pt>
                <c:pt idx="106">
                  <c:v>1.0565371024734982</c:v>
                </c:pt>
                <c:pt idx="107">
                  <c:v>1.0524987380111057</c:v>
                </c:pt>
                <c:pt idx="108">
                  <c:v>1.0524987380111057</c:v>
                </c:pt>
                <c:pt idx="109">
                  <c:v>1.0590610802624938</c:v>
                </c:pt>
                <c:pt idx="110">
                  <c:v>1.0444220090863201</c:v>
                </c:pt>
                <c:pt idx="111">
                  <c:v>1.0509843513377084</c:v>
                </c:pt>
                <c:pt idx="112">
                  <c:v>1.0636042402826855</c:v>
                </c:pt>
                <c:pt idx="113">
                  <c:v>1.0661282180716811</c:v>
                </c:pt>
                <c:pt idx="114">
                  <c:v>1.0646138313982838</c:v>
                </c:pt>
                <c:pt idx="115">
                  <c:v>1.0540131246845028</c:v>
                </c:pt>
                <c:pt idx="116">
                  <c:v>1.0580514891468957</c:v>
                </c:pt>
                <c:pt idx="117">
                  <c:v>1.0610802624936901</c:v>
                </c:pt>
                <c:pt idx="118">
                  <c:v>1.0691569914184755</c:v>
                </c:pt>
                <c:pt idx="119">
                  <c:v>1.0681474003028775</c:v>
                </c:pt>
                <c:pt idx="120">
                  <c:v>1.0757193336698636</c:v>
                </c:pt>
                <c:pt idx="121">
                  <c:v>1.0737001514386675</c:v>
                </c:pt>
                <c:pt idx="122">
                  <c:v>1.0757193336698636</c:v>
                </c:pt>
                <c:pt idx="123">
                  <c:v>1.0888440181726402</c:v>
                </c:pt>
                <c:pt idx="124">
                  <c:v>1.1024734982332156</c:v>
                </c:pt>
                <c:pt idx="125">
                  <c:v>1.0984351337708229</c:v>
                </c:pt>
                <c:pt idx="126">
                  <c:v>1.1029782937910149</c:v>
                </c:pt>
                <c:pt idx="127">
                  <c:v>1.1065118626956085</c:v>
                </c:pt>
                <c:pt idx="128">
                  <c:v>1.121655729429581</c:v>
                </c:pt>
                <c:pt idx="129">
                  <c:v>1.1090358404846037</c:v>
                </c:pt>
                <c:pt idx="130">
                  <c:v>1.110045431600202</c:v>
                </c:pt>
                <c:pt idx="131">
                  <c:v>1.110550227158001</c:v>
                </c:pt>
                <c:pt idx="132">
                  <c:v>1.121150933871782</c:v>
                </c:pt>
                <c:pt idx="133">
                  <c:v>1.120646138313983</c:v>
                </c:pt>
                <c:pt idx="134">
                  <c:v>1.1261988894497728</c:v>
                </c:pt>
                <c:pt idx="135">
                  <c:v>1.1367995961635537</c:v>
                </c:pt>
                <c:pt idx="136">
                  <c:v>1.1474003028773347</c:v>
                </c:pt>
                <c:pt idx="137">
                  <c:v>1.1605249873801111</c:v>
                </c:pt>
                <c:pt idx="138">
                  <c:v>1.1408379606259467</c:v>
                </c:pt>
                <c:pt idx="139">
                  <c:v>1.1504290762241292</c:v>
                </c:pt>
                <c:pt idx="140">
                  <c:v>1.1468955073195357</c:v>
                </c:pt>
                <c:pt idx="141">
                  <c:v>1.1292276627965676</c:v>
                </c:pt>
                <c:pt idx="142">
                  <c:v>1.1423523472993438</c:v>
                </c:pt>
                <c:pt idx="143">
                  <c:v>1.1458859162039374</c:v>
                </c:pt>
                <c:pt idx="144">
                  <c:v>1.137304391721353</c:v>
                </c:pt>
                <c:pt idx="145">
                  <c:v>1.1564866229177184</c:v>
                </c:pt>
                <c:pt idx="146">
                  <c:v>1.1670873296314994</c:v>
                </c:pt>
                <c:pt idx="147">
                  <c:v>1.1443715295305403</c:v>
                </c:pt>
                <c:pt idx="148">
                  <c:v>1.1458859162039374</c:v>
                </c:pt>
                <c:pt idx="149">
                  <c:v>1.1438667339727411</c:v>
                </c:pt>
                <c:pt idx="150">
                  <c:v>1.1458859162039374</c:v>
                </c:pt>
                <c:pt idx="151">
                  <c:v>1.1297324583543664</c:v>
                </c:pt>
                <c:pt idx="152">
                  <c:v>1.1221605249873803</c:v>
                </c:pt>
                <c:pt idx="153">
                  <c:v>1.1327612317011613</c:v>
                </c:pt>
                <c:pt idx="154">
                  <c:v>1.1337708228167593</c:v>
                </c:pt>
                <c:pt idx="155">
                  <c:v>1.1367995961635537</c:v>
                </c:pt>
                <c:pt idx="156">
                  <c:v>1.1287228672387684</c:v>
                </c:pt>
                <c:pt idx="157">
                  <c:v>1.1352852094901564</c:v>
                </c:pt>
                <c:pt idx="158">
                  <c:v>1.1438667339727411</c:v>
                </c:pt>
                <c:pt idx="159">
                  <c:v>1.1574962140333165</c:v>
                </c:pt>
                <c:pt idx="160">
                  <c:v>1.1635537607269058</c:v>
                </c:pt>
                <c:pt idx="161">
                  <c:v>1.1585058051489148</c:v>
                </c:pt>
                <c:pt idx="162">
                  <c:v>1.1660777385159011</c:v>
                </c:pt>
                <c:pt idx="163">
                  <c:v>1.1792024230186775</c:v>
                </c:pt>
                <c:pt idx="164">
                  <c:v>1.1786976274608785</c:v>
                </c:pt>
                <c:pt idx="165">
                  <c:v>1.1852599697122665</c:v>
                </c:pt>
                <c:pt idx="166">
                  <c:v>1.1862695608278648</c:v>
                </c:pt>
                <c:pt idx="167">
                  <c:v>1.1776880363452802</c:v>
                </c:pt>
                <c:pt idx="168">
                  <c:v>1.1706208985360931</c:v>
                </c:pt>
                <c:pt idx="169">
                  <c:v>1.1706208985360931</c:v>
                </c:pt>
                <c:pt idx="170">
                  <c:v>1.1847551741544675</c:v>
                </c:pt>
                <c:pt idx="171">
                  <c:v>1.1877839475012621</c:v>
                </c:pt>
                <c:pt idx="172">
                  <c:v>1.1852599697122665</c:v>
                </c:pt>
                <c:pt idx="173">
                  <c:v>1.1887935386168602</c:v>
                </c:pt>
                <c:pt idx="174">
                  <c:v>1.2014134275618376</c:v>
                </c:pt>
                <c:pt idx="175">
                  <c:v>1.1978798586572439</c:v>
                </c:pt>
                <c:pt idx="176">
                  <c:v>1.204442200908632</c:v>
                </c:pt>
                <c:pt idx="177">
                  <c:v>1.2049469964664312</c:v>
                </c:pt>
                <c:pt idx="178">
                  <c:v>1.2110045431600203</c:v>
                </c:pt>
                <c:pt idx="179">
                  <c:v>1.2125189298334176</c:v>
                </c:pt>
                <c:pt idx="180">
                  <c:v>1.2160524987380112</c:v>
                </c:pt>
                <c:pt idx="181">
                  <c:v>1.2034326097930339</c:v>
                </c:pt>
                <c:pt idx="182">
                  <c:v>1.1948510853104495</c:v>
                </c:pt>
                <c:pt idx="183">
                  <c:v>1.2014134275618376</c:v>
                </c:pt>
                <c:pt idx="184">
                  <c:v>1.2084805653710249</c:v>
                </c:pt>
                <c:pt idx="185">
                  <c:v>1.2236244321049974</c:v>
                </c:pt>
                <c:pt idx="186">
                  <c:v>1.231196365471984</c:v>
                </c:pt>
                <c:pt idx="187">
                  <c:v>1.232205956587582</c:v>
                </c:pt>
                <c:pt idx="188">
                  <c:v>1.241797072185765</c:v>
                </c:pt>
                <c:pt idx="189">
                  <c:v>1.232205956587582</c:v>
                </c:pt>
                <c:pt idx="190">
                  <c:v>1.2200908632004039</c:v>
                </c:pt>
                <c:pt idx="191">
                  <c:v>1.2306915699141847</c:v>
                </c:pt>
                <c:pt idx="192">
                  <c:v>1.215042907622413</c:v>
                </c:pt>
                <c:pt idx="193">
                  <c:v>1.2094901564866229</c:v>
                </c:pt>
                <c:pt idx="194">
                  <c:v>1.2190812720848057</c:v>
                </c:pt>
                <c:pt idx="195">
                  <c:v>1.2190812720848057</c:v>
                </c:pt>
                <c:pt idx="196">
                  <c:v>1.2049469964664312</c:v>
                </c:pt>
                <c:pt idx="197">
                  <c:v>1.2165572942958103</c:v>
                </c:pt>
                <c:pt idx="198">
                  <c:v>1.2145381120646139</c:v>
                </c:pt>
                <c:pt idx="199">
                  <c:v>1.2236244321049974</c:v>
                </c:pt>
                <c:pt idx="200">
                  <c:v>1.2231196365471986</c:v>
                </c:pt>
                <c:pt idx="201">
                  <c:v>1.2246340232205959</c:v>
                </c:pt>
                <c:pt idx="202">
                  <c:v>1.2347299343765776</c:v>
                </c:pt>
                <c:pt idx="203">
                  <c:v>1.2291771832407876</c:v>
                </c:pt>
                <c:pt idx="204">
                  <c:v>1.232205956587582</c:v>
                </c:pt>
                <c:pt idx="205">
                  <c:v>1.237758707723372</c:v>
                </c:pt>
                <c:pt idx="206">
                  <c:v>1.2382635032811713</c:v>
                </c:pt>
                <c:pt idx="207">
                  <c:v>1.242806663301363</c:v>
                </c:pt>
                <c:pt idx="208">
                  <c:v>1.232205956587582</c:v>
                </c:pt>
                <c:pt idx="209">
                  <c:v>1.2125189298334176</c:v>
                </c:pt>
                <c:pt idx="210">
                  <c:v>1.2145381120646139</c:v>
                </c:pt>
                <c:pt idx="211">
                  <c:v>1.2246340232205959</c:v>
                </c:pt>
                <c:pt idx="212">
                  <c:v>1.226148409893993</c:v>
                </c:pt>
                <c:pt idx="213">
                  <c:v>1.2246340232205959</c:v>
                </c:pt>
                <c:pt idx="214">
                  <c:v>1.2231196365471986</c:v>
                </c:pt>
                <c:pt idx="215">
                  <c:v>1.2130237253912166</c:v>
                </c:pt>
                <c:pt idx="216">
                  <c:v>1.204442200908632</c:v>
                </c:pt>
                <c:pt idx="217">
                  <c:v>1.2125189298334176</c:v>
                </c:pt>
                <c:pt idx="218">
                  <c:v>1.2084805653710249</c:v>
                </c:pt>
                <c:pt idx="219">
                  <c:v>1.2079757698132256</c:v>
                </c:pt>
                <c:pt idx="220">
                  <c:v>1.204442200908632</c:v>
                </c:pt>
                <c:pt idx="221">
                  <c:v>1.1968702675416458</c:v>
                </c:pt>
                <c:pt idx="222">
                  <c:v>1.1938414941948512</c:v>
                </c:pt>
                <c:pt idx="223">
                  <c:v>1.2014134275618376</c:v>
                </c:pt>
                <c:pt idx="224">
                  <c:v>1.2059565875820293</c:v>
                </c:pt>
                <c:pt idx="225">
                  <c:v>1.2125189298334176</c:v>
                </c:pt>
                <c:pt idx="226">
                  <c:v>1.2079757698132256</c:v>
                </c:pt>
                <c:pt idx="227">
                  <c:v>1.2014134275618376</c:v>
                </c:pt>
                <c:pt idx="228">
                  <c:v>1.204442200908632</c:v>
                </c:pt>
                <c:pt idx="229">
                  <c:v>1.2145381120646139</c:v>
                </c:pt>
                <c:pt idx="230">
                  <c:v>1.2165572942958103</c:v>
                </c:pt>
                <c:pt idx="231">
                  <c:v>1.215547703180212</c:v>
                </c:pt>
                <c:pt idx="232">
                  <c:v>1.215547703180212</c:v>
                </c:pt>
                <c:pt idx="233">
                  <c:v>1.2079757698132256</c:v>
                </c:pt>
                <c:pt idx="234">
                  <c:v>1.2145381120646139</c:v>
                </c:pt>
                <c:pt idx="235">
                  <c:v>1.204442200908632</c:v>
                </c:pt>
                <c:pt idx="236">
                  <c:v>1.2054517920242303</c:v>
                </c:pt>
                <c:pt idx="237">
                  <c:v>1.2034326097930339</c:v>
                </c:pt>
                <c:pt idx="238">
                  <c:v>1.2054517920242303</c:v>
                </c:pt>
                <c:pt idx="239">
                  <c:v>1.2145381120646139</c:v>
                </c:pt>
                <c:pt idx="240">
                  <c:v>1.2226148409893993</c:v>
                </c:pt>
                <c:pt idx="241">
                  <c:v>1.2296819787985867</c:v>
                </c:pt>
                <c:pt idx="242">
                  <c:v>1.2276627965673903</c:v>
                </c:pt>
                <c:pt idx="243">
                  <c:v>1.2332155477031803</c:v>
                </c:pt>
                <c:pt idx="244">
                  <c:v>1.2327107521453813</c:v>
                </c:pt>
                <c:pt idx="245">
                  <c:v>1.2195860676426049</c:v>
                </c:pt>
                <c:pt idx="246">
                  <c:v>1.2301867743563859</c:v>
                </c:pt>
                <c:pt idx="247">
                  <c:v>1.2407874810701667</c:v>
                </c:pt>
                <c:pt idx="248">
                  <c:v>1.2534073700151438</c:v>
                </c:pt>
                <c:pt idx="249">
                  <c:v>1.2584553255931348</c:v>
                </c:pt>
                <c:pt idx="250">
                  <c:v>1.2448258455325594</c:v>
                </c:pt>
                <c:pt idx="251">
                  <c:v>1.2160524987380112</c:v>
                </c:pt>
                <c:pt idx="252">
                  <c:v>1.2195860676426049</c:v>
                </c:pt>
                <c:pt idx="253">
                  <c:v>1.209994952044422</c:v>
                </c:pt>
                <c:pt idx="254">
                  <c:v>1.2009086320040383</c:v>
                </c:pt>
                <c:pt idx="255">
                  <c:v>1.2115093387178193</c:v>
                </c:pt>
                <c:pt idx="256">
                  <c:v>1.2110045431600203</c:v>
                </c:pt>
                <c:pt idx="257">
                  <c:v>1.2064613831398283</c:v>
                </c:pt>
                <c:pt idx="258">
                  <c:v>1.2079757698132256</c:v>
                </c:pt>
                <c:pt idx="259">
                  <c:v>1.2019182231196366</c:v>
                </c:pt>
                <c:pt idx="260">
                  <c:v>1.2170620898536093</c:v>
                </c:pt>
                <c:pt idx="261">
                  <c:v>1.2241292276627966</c:v>
                </c:pt>
                <c:pt idx="262">
                  <c:v>1.2281675921251893</c:v>
                </c:pt>
                <c:pt idx="263">
                  <c:v>1.2140333165068149</c:v>
                </c:pt>
                <c:pt idx="264">
                  <c:v>1.2145381120646139</c:v>
                </c:pt>
                <c:pt idx="265">
                  <c:v>1.2226148409893993</c:v>
                </c:pt>
                <c:pt idx="266">
                  <c:v>1.2185764765270066</c:v>
                </c:pt>
                <c:pt idx="267">
                  <c:v>1.2241292276627966</c:v>
                </c:pt>
                <c:pt idx="268">
                  <c:v>1.2276627965673903</c:v>
                </c:pt>
                <c:pt idx="269">
                  <c:v>1.225643614336194</c:v>
                </c:pt>
                <c:pt idx="270">
                  <c:v>1.2039374053508332</c:v>
                </c:pt>
                <c:pt idx="271">
                  <c:v>1.1923271075214539</c:v>
                </c:pt>
                <c:pt idx="272">
                  <c:v>1.2079757698132256</c:v>
                </c:pt>
                <c:pt idx="273">
                  <c:v>1.220595658758203</c:v>
                </c:pt>
                <c:pt idx="274">
                  <c:v>1.2231196365471986</c:v>
                </c:pt>
                <c:pt idx="275">
                  <c:v>1.2286723876829884</c:v>
                </c:pt>
                <c:pt idx="276">
                  <c:v>1.2291771832407876</c:v>
                </c:pt>
                <c:pt idx="277">
                  <c:v>1.237253912165573</c:v>
                </c:pt>
                <c:pt idx="278">
                  <c:v>1.242301867743564</c:v>
                </c:pt>
                <c:pt idx="279">
                  <c:v>1.2458354366481577</c:v>
                </c:pt>
                <c:pt idx="280">
                  <c:v>1.2559313478041394</c:v>
                </c:pt>
                <c:pt idx="281">
                  <c:v>1.2660272589601211</c:v>
                </c:pt>
                <c:pt idx="282">
                  <c:v>1.2771327612317014</c:v>
                </c:pt>
                <c:pt idx="283">
                  <c:v>1.2836951034830895</c:v>
                </c:pt>
                <c:pt idx="284">
                  <c:v>1.2887430590610804</c:v>
                </c:pt>
                <c:pt idx="285">
                  <c:v>1.2907622412922768</c:v>
                </c:pt>
                <c:pt idx="286">
                  <c:v>1.2953054013124685</c:v>
                </c:pt>
                <c:pt idx="287">
                  <c:v>1.2973245835436649</c:v>
                </c:pt>
                <c:pt idx="288">
                  <c:v>1.2902574457344775</c:v>
                </c:pt>
                <c:pt idx="289">
                  <c:v>1.2912670368500758</c:v>
                </c:pt>
                <c:pt idx="290">
                  <c:v>1.2963149924280668</c:v>
                </c:pt>
                <c:pt idx="291">
                  <c:v>1.2937910146390712</c:v>
                </c:pt>
                <c:pt idx="292">
                  <c:v>1.2766279656739021</c:v>
                </c:pt>
                <c:pt idx="293">
                  <c:v>1.2776375567895002</c:v>
                </c:pt>
                <c:pt idx="294">
                  <c:v>1.2912670368500758</c:v>
                </c:pt>
                <c:pt idx="295">
                  <c:v>1.2993437657748612</c:v>
                </c:pt>
                <c:pt idx="296">
                  <c:v>1.3104492680464412</c:v>
                </c:pt>
                <c:pt idx="297">
                  <c:v>1.3089348813730439</c:v>
                </c:pt>
                <c:pt idx="298">
                  <c:v>1.3190307925290259</c:v>
                </c:pt>
                <c:pt idx="299">
                  <c:v>1.3220595658758205</c:v>
                </c:pt>
                <c:pt idx="300">
                  <c:v>1.3296314992428067</c:v>
                </c:pt>
                <c:pt idx="301">
                  <c:v>1.3276123170116103</c:v>
                </c:pt>
                <c:pt idx="302">
                  <c:v>1.3356890459363959</c:v>
                </c:pt>
                <c:pt idx="303">
                  <c:v>1.336698637051994</c:v>
                </c:pt>
                <c:pt idx="304">
                  <c:v>1.3558808682483594</c:v>
                </c:pt>
                <c:pt idx="305">
                  <c:v>1.3659767794043414</c:v>
                </c:pt>
                <c:pt idx="306">
                  <c:v>1.3543664815749621</c:v>
                </c:pt>
                <c:pt idx="307">
                  <c:v>1.3165068147400303</c:v>
                </c:pt>
                <c:pt idx="308">
                  <c:v>1.2821807168096921</c:v>
                </c:pt>
                <c:pt idx="309">
                  <c:v>1.2680464411913177</c:v>
                </c:pt>
                <c:pt idx="310">
                  <c:v>1.2347299343765776</c:v>
                </c:pt>
                <c:pt idx="311">
                  <c:v>1.2120141342756185</c:v>
                </c:pt>
                <c:pt idx="312">
                  <c:v>1.2296819787985867</c:v>
                </c:pt>
                <c:pt idx="313">
                  <c:v>1.2236244321049974</c:v>
                </c:pt>
                <c:pt idx="314">
                  <c:v>1.2443210499747603</c:v>
                </c:pt>
                <c:pt idx="315">
                  <c:v>1.2337203432609793</c:v>
                </c:pt>
                <c:pt idx="316">
                  <c:v>1.2185764765270066</c:v>
                </c:pt>
                <c:pt idx="317">
                  <c:v>1.1605249873801111</c:v>
                </c:pt>
                <c:pt idx="318">
                  <c:v>1.1766784452296819</c:v>
                </c:pt>
                <c:pt idx="319">
                  <c:v>1.1595153962645128</c:v>
                </c:pt>
                <c:pt idx="320">
                  <c:v>1.126703685007572</c:v>
                </c:pt>
                <c:pt idx="321">
                  <c:v>1.1408379606259467</c:v>
                </c:pt>
                <c:pt idx="322">
                  <c:v>1.1130742049469966</c:v>
                </c:pt>
                <c:pt idx="323">
                  <c:v>1.1166077738515903</c:v>
                </c:pt>
                <c:pt idx="324">
                  <c:v>1.0949015648662292</c:v>
                </c:pt>
                <c:pt idx="325">
                  <c:v>1.1049974760222112</c:v>
                </c:pt>
                <c:pt idx="326">
                  <c:v>1.1140837960625947</c:v>
                </c:pt>
                <c:pt idx="327">
                  <c:v>1.1186269560827866</c:v>
                </c:pt>
                <c:pt idx="328">
                  <c:v>1.1297324583543664</c:v>
                </c:pt>
                <c:pt idx="329">
                  <c:v>1.1282180716809693</c:v>
                </c:pt>
                <c:pt idx="330">
                  <c:v>1.1332660272589601</c:v>
                </c:pt>
                <c:pt idx="331">
                  <c:v>1.1282180716809693</c:v>
                </c:pt>
                <c:pt idx="332">
                  <c:v>1.137809187279152</c:v>
                </c:pt>
                <c:pt idx="333">
                  <c:v>1.1302372539121657</c:v>
                </c:pt>
                <c:pt idx="334">
                  <c:v>1.1342756183745584</c:v>
                </c:pt>
                <c:pt idx="335">
                  <c:v>1.1367995961635537</c:v>
                </c:pt>
                <c:pt idx="336">
                  <c:v>1.1388187783947501</c:v>
                </c:pt>
                <c:pt idx="337">
                  <c:v>1.1398283695103484</c:v>
                </c:pt>
                <c:pt idx="338">
                  <c:v>1.126703685007572</c:v>
                </c:pt>
                <c:pt idx="339">
                  <c:v>1.1282180716809693</c:v>
                </c:pt>
                <c:pt idx="340">
                  <c:v>1.132256436143362</c:v>
                </c:pt>
                <c:pt idx="341">
                  <c:v>1.1282180716809693</c:v>
                </c:pt>
                <c:pt idx="342">
                  <c:v>1.1307420494699647</c:v>
                </c:pt>
                <c:pt idx="343">
                  <c:v>1.1423523472993438</c:v>
                </c:pt>
                <c:pt idx="344">
                  <c:v>1.1453811206461384</c:v>
                </c:pt>
                <c:pt idx="345">
                  <c:v>1.1423523472993438</c:v>
                </c:pt>
                <c:pt idx="346">
                  <c:v>1.1418475517415447</c:v>
                </c:pt>
                <c:pt idx="347">
                  <c:v>1.1463907117617367</c:v>
                </c:pt>
                <c:pt idx="348">
                  <c:v>1.143361938414942</c:v>
                </c:pt>
                <c:pt idx="349">
                  <c:v>1.142857142857143</c:v>
                </c:pt>
                <c:pt idx="350">
                  <c:v>1.1458859162039374</c:v>
                </c:pt>
                <c:pt idx="351">
                  <c:v>1.137809187279152</c:v>
                </c:pt>
                <c:pt idx="352">
                  <c:v>1.1393235739525494</c:v>
                </c:pt>
                <c:pt idx="353">
                  <c:v>1.1383139828369511</c:v>
                </c:pt>
                <c:pt idx="354">
                  <c:v>1.142857142857143</c:v>
                </c:pt>
                <c:pt idx="355">
                  <c:v>1.1413427561837457</c:v>
                </c:pt>
                <c:pt idx="356">
                  <c:v>1.1443715295305403</c:v>
                </c:pt>
                <c:pt idx="357">
                  <c:v>1.1479050984351338</c:v>
                </c:pt>
                <c:pt idx="358">
                  <c:v>1.1438667339727411</c:v>
                </c:pt>
                <c:pt idx="359">
                  <c:v>1.1494194851085311</c:v>
                </c:pt>
                <c:pt idx="360">
                  <c:v>1.1448763250883394</c:v>
                </c:pt>
                <c:pt idx="361">
                  <c:v>1.1423523472993438</c:v>
                </c:pt>
                <c:pt idx="362">
                  <c:v>1.142857142857143</c:v>
                </c:pt>
                <c:pt idx="363">
                  <c:v>1.1499242806663303</c:v>
                </c:pt>
                <c:pt idx="364">
                  <c:v>1.153457849570924</c:v>
                </c:pt>
                <c:pt idx="365">
                  <c:v>1.1519434628975267</c:v>
                </c:pt>
                <c:pt idx="366">
                  <c:v>1.1342756183745584</c:v>
                </c:pt>
                <c:pt idx="367">
                  <c:v>1.1297324583543664</c:v>
                </c:pt>
                <c:pt idx="368">
                  <c:v>1.1337708228167593</c:v>
                </c:pt>
                <c:pt idx="369">
                  <c:v>1.1398283695103484</c:v>
                </c:pt>
                <c:pt idx="370">
                  <c:v>1.1474003028773347</c:v>
                </c:pt>
                <c:pt idx="371">
                  <c:v>1.1236749116607776</c:v>
                </c:pt>
                <c:pt idx="372">
                  <c:v>1.1292276627965676</c:v>
                </c:pt>
                <c:pt idx="373">
                  <c:v>1.120646138313983</c:v>
                </c:pt>
                <c:pt idx="374">
                  <c:v>1.1297324583543664</c:v>
                </c:pt>
                <c:pt idx="375">
                  <c:v>1.1125694093891974</c:v>
                </c:pt>
                <c:pt idx="376">
                  <c:v>1.1075214538112066</c:v>
                </c:pt>
                <c:pt idx="377">
                  <c:v>1.0888440181726402</c:v>
                </c:pt>
                <c:pt idx="378">
                  <c:v>1.0762241292276629</c:v>
                </c:pt>
                <c:pt idx="379">
                  <c:v>1.0666330136294802</c:v>
                </c:pt>
                <c:pt idx="380">
                  <c:v>1.0716809692074711</c:v>
                </c:pt>
                <c:pt idx="381">
                  <c:v>1.0772337203432611</c:v>
                </c:pt>
                <c:pt idx="382">
                  <c:v>1.0903584048460375</c:v>
                </c:pt>
                <c:pt idx="383">
                  <c:v>1.1014639071176175</c:v>
                </c:pt>
                <c:pt idx="384">
                  <c:v>1.09994952044422</c:v>
                </c:pt>
                <c:pt idx="385">
                  <c:v>1.1014639071176175</c:v>
                </c:pt>
                <c:pt idx="386">
                  <c:v>1.1034830893488137</c:v>
                </c:pt>
                <c:pt idx="387">
                  <c:v>1.1065118626956085</c:v>
                </c:pt>
                <c:pt idx="388">
                  <c:v>1.1065118626956085</c:v>
                </c:pt>
                <c:pt idx="389">
                  <c:v>1.1034830893488137</c:v>
                </c:pt>
                <c:pt idx="390">
                  <c:v>1.1110550227158003</c:v>
                </c:pt>
                <c:pt idx="391">
                  <c:v>1.110550227158001</c:v>
                </c:pt>
                <c:pt idx="392">
                  <c:v>1.1080262493690056</c:v>
                </c:pt>
                <c:pt idx="393">
                  <c:v>1.1130742049469966</c:v>
                </c:pt>
                <c:pt idx="394">
                  <c:v>1.1120646138313983</c:v>
                </c:pt>
                <c:pt idx="395">
                  <c:v>1.1186269560827866</c:v>
                </c:pt>
                <c:pt idx="396">
                  <c:v>1.1166077738515903</c:v>
                </c:pt>
                <c:pt idx="397">
                  <c:v>1.1090358404846037</c:v>
                </c:pt>
                <c:pt idx="398">
                  <c:v>1.121150933871782</c:v>
                </c:pt>
                <c:pt idx="399">
                  <c:v>1.1226653205451791</c:v>
                </c:pt>
                <c:pt idx="400">
                  <c:v>1.1231701161029783</c:v>
                </c:pt>
                <c:pt idx="401">
                  <c:v>1.1196365471983847</c:v>
                </c:pt>
                <c:pt idx="402">
                  <c:v>1.1282180716809693</c:v>
                </c:pt>
                <c:pt idx="403">
                  <c:v>1.1307420494699647</c:v>
                </c:pt>
                <c:pt idx="404">
                  <c:v>1.1251892983341747</c:v>
                </c:pt>
                <c:pt idx="405">
                  <c:v>1.1352852094901564</c:v>
                </c:pt>
                <c:pt idx="406">
                  <c:v>1.1342756183745584</c:v>
                </c:pt>
                <c:pt idx="407">
                  <c:v>1.1398283695103484</c:v>
                </c:pt>
                <c:pt idx="408">
                  <c:v>1.1383139828369511</c:v>
                </c:pt>
                <c:pt idx="409">
                  <c:v>1.1403331650681474</c:v>
                </c:pt>
                <c:pt idx="410">
                  <c:v>1.1448763250883394</c:v>
                </c:pt>
                <c:pt idx="411">
                  <c:v>1.1448763250883394</c:v>
                </c:pt>
                <c:pt idx="412">
                  <c:v>1.1393235739525494</c:v>
                </c:pt>
                <c:pt idx="413">
                  <c:v>1.1251892983341747</c:v>
                </c:pt>
                <c:pt idx="414">
                  <c:v>1.1292276627965676</c:v>
                </c:pt>
                <c:pt idx="415">
                  <c:v>1.132256436143362</c:v>
                </c:pt>
                <c:pt idx="416">
                  <c:v>1.1352852094901564</c:v>
                </c:pt>
                <c:pt idx="417">
                  <c:v>1.1423523472993438</c:v>
                </c:pt>
                <c:pt idx="418">
                  <c:v>1.1362948006057547</c:v>
                </c:pt>
                <c:pt idx="419">
                  <c:v>1.1408379606259467</c:v>
                </c:pt>
                <c:pt idx="420">
                  <c:v>1.1514386673397274</c:v>
                </c:pt>
                <c:pt idx="421">
                  <c:v>1.1448763250883394</c:v>
                </c:pt>
                <c:pt idx="422">
                  <c:v>1.153457849570924</c:v>
                </c:pt>
                <c:pt idx="423">
                  <c:v>1.1408379606259467</c:v>
                </c:pt>
                <c:pt idx="424">
                  <c:v>1.1474003028773347</c:v>
                </c:pt>
                <c:pt idx="425">
                  <c:v>1.1327612317011613</c:v>
                </c:pt>
                <c:pt idx="426">
                  <c:v>1.1342756183745584</c:v>
                </c:pt>
                <c:pt idx="427">
                  <c:v>1.1231701161029783</c:v>
                </c:pt>
                <c:pt idx="428">
                  <c:v>1.127208480565371</c:v>
                </c:pt>
                <c:pt idx="429">
                  <c:v>1.1332660272589601</c:v>
                </c:pt>
                <c:pt idx="430">
                  <c:v>1.137809187279152</c:v>
                </c:pt>
                <c:pt idx="431">
                  <c:v>1.137809187279152</c:v>
                </c:pt>
                <c:pt idx="432">
                  <c:v>1.1388187783947501</c:v>
                </c:pt>
                <c:pt idx="433">
                  <c:v>1.1357900050479557</c:v>
                </c:pt>
                <c:pt idx="434">
                  <c:v>1.1418475517415447</c:v>
                </c:pt>
                <c:pt idx="435">
                  <c:v>1.137304391721353</c:v>
                </c:pt>
                <c:pt idx="436">
                  <c:v>1.1362948006057547</c:v>
                </c:pt>
                <c:pt idx="437">
                  <c:v>1.131751640585563</c:v>
                </c:pt>
                <c:pt idx="438">
                  <c:v>1.1362948006057547</c:v>
                </c:pt>
                <c:pt idx="439">
                  <c:v>1.1393235739525494</c:v>
                </c:pt>
                <c:pt idx="440">
                  <c:v>1.1347804139323574</c:v>
                </c:pt>
                <c:pt idx="441">
                  <c:v>1.1352852094901564</c:v>
                </c:pt>
                <c:pt idx="442">
                  <c:v>1.1297324583543664</c:v>
                </c:pt>
                <c:pt idx="443">
                  <c:v>1.127208480565371</c:v>
                </c:pt>
                <c:pt idx="444">
                  <c:v>1.115093387178193</c:v>
                </c:pt>
                <c:pt idx="445">
                  <c:v>1.1256940938919739</c:v>
                </c:pt>
                <c:pt idx="446">
                  <c:v>1.1287228672387684</c:v>
                </c:pt>
                <c:pt idx="447">
                  <c:v>1.1362948006057547</c:v>
                </c:pt>
                <c:pt idx="448">
                  <c:v>1.131751640585563</c:v>
                </c:pt>
                <c:pt idx="449">
                  <c:v>1.1277132761231701</c:v>
                </c:pt>
                <c:pt idx="450">
                  <c:v>1.1231701161029783</c:v>
                </c:pt>
                <c:pt idx="451">
                  <c:v>1.1251892983341747</c:v>
                </c:pt>
                <c:pt idx="452">
                  <c:v>1.127208480565371</c:v>
                </c:pt>
                <c:pt idx="453">
                  <c:v>1.1130742049469966</c:v>
                </c:pt>
                <c:pt idx="454">
                  <c:v>1.1181221605249874</c:v>
                </c:pt>
                <c:pt idx="455">
                  <c:v>1.10550227158001</c:v>
                </c:pt>
                <c:pt idx="456">
                  <c:v>1.0949015648662292</c:v>
                </c:pt>
                <c:pt idx="457">
                  <c:v>1.1014639071176175</c:v>
                </c:pt>
                <c:pt idx="458">
                  <c:v>1.1085310449268047</c:v>
                </c:pt>
                <c:pt idx="459">
                  <c:v>1.1039878849066129</c:v>
                </c:pt>
                <c:pt idx="460">
                  <c:v>1.1070166582534073</c:v>
                </c:pt>
                <c:pt idx="461">
                  <c:v>1.1039878849066129</c:v>
                </c:pt>
                <c:pt idx="462">
                  <c:v>1.1019687026754164</c:v>
                </c:pt>
                <c:pt idx="463">
                  <c:v>1.1090358404846037</c:v>
                </c:pt>
                <c:pt idx="464">
                  <c:v>1.110045431600202</c:v>
                </c:pt>
                <c:pt idx="465">
                  <c:v>1.1135790005047956</c:v>
                </c:pt>
                <c:pt idx="466">
                  <c:v>1.1171125694093893</c:v>
                </c:pt>
                <c:pt idx="467">
                  <c:v>1.126703685007572</c:v>
                </c:pt>
                <c:pt idx="468">
                  <c:v>1.126703685007572</c:v>
                </c:pt>
                <c:pt idx="469">
                  <c:v>1.1241797072185766</c:v>
                </c:pt>
                <c:pt idx="470">
                  <c:v>1.1282180716809693</c:v>
                </c:pt>
                <c:pt idx="471">
                  <c:v>1.1261988894497728</c:v>
                </c:pt>
                <c:pt idx="472">
                  <c:v>1.1287228672387684</c:v>
                </c:pt>
                <c:pt idx="473">
                  <c:v>1.132256436143362</c:v>
                </c:pt>
                <c:pt idx="474">
                  <c:v>1.1332660272589601</c:v>
                </c:pt>
                <c:pt idx="475">
                  <c:v>1.137809187279152</c:v>
                </c:pt>
                <c:pt idx="476">
                  <c:v>1.131751640585563</c:v>
                </c:pt>
                <c:pt idx="477">
                  <c:v>1.1337708228167593</c:v>
                </c:pt>
                <c:pt idx="478">
                  <c:v>1.1256940938919739</c:v>
                </c:pt>
                <c:pt idx="479">
                  <c:v>1.1261988894497728</c:v>
                </c:pt>
                <c:pt idx="480">
                  <c:v>1.110550227158001</c:v>
                </c:pt>
                <c:pt idx="481">
                  <c:v>1.10550227158001</c:v>
                </c:pt>
                <c:pt idx="482">
                  <c:v>1.0979303382130239</c:v>
                </c:pt>
                <c:pt idx="483">
                  <c:v>1.09994952044422</c:v>
                </c:pt>
                <c:pt idx="484">
                  <c:v>1.110550227158001</c:v>
                </c:pt>
                <c:pt idx="485">
                  <c:v>1.116102978293791</c:v>
                </c:pt>
                <c:pt idx="486">
                  <c:v>1.1307420494699647</c:v>
                </c:pt>
                <c:pt idx="487">
                  <c:v>1.1327612317011613</c:v>
                </c:pt>
                <c:pt idx="488">
                  <c:v>1.1095406360424029</c:v>
                </c:pt>
                <c:pt idx="489">
                  <c:v>1.110045431600202</c:v>
                </c:pt>
                <c:pt idx="490">
                  <c:v>1.1080262493690056</c:v>
                </c:pt>
                <c:pt idx="491">
                  <c:v>1.1135790005047956</c:v>
                </c:pt>
                <c:pt idx="492">
                  <c:v>1.1186269560827866</c:v>
                </c:pt>
                <c:pt idx="493">
                  <c:v>1.127208480565371</c:v>
                </c:pt>
                <c:pt idx="494">
                  <c:v>1.1312468450277637</c:v>
                </c:pt>
                <c:pt idx="495">
                  <c:v>1.1312468450277637</c:v>
                </c:pt>
                <c:pt idx="496">
                  <c:v>1.1302372539121657</c:v>
                </c:pt>
                <c:pt idx="497">
                  <c:v>1.1367995961635537</c:v>
                </c:pt>
                <c:pt idx="498">
                  <c:v>1.1352852094901564</c:v>
                </c:pt>
                <c:pt idx="499">
                  <c:v>1.1388187783947501</c:v>
                </c:pt>
                <c:pt idx="500">
                  <c:v>1.1383139828369511</c:v>
                </c:pt>
                <c:pt idx="501">
                  <c:v>1.1514386673397274</c:v>
                </c:pt>
                <c:pt idx="502">
                  <c:v>1.142857142857143</c:v>
                </c:pt>
                <c:pt idx="503">
                  <c:v>1.142857142857143</c:v>
                </c:pt>
                <c:pt idx="504">
                  <c:v>1.1423523472993438</c:v>
                </c:pt>
                <c:pt idx="505">
                  <c:v>1.1474003028773347</c:v>
                </c:pt>
                <c:pt idx="506">
                  <c:v>1.1458859162039374</c:v>
                </c:pt>
                <c:pt idx="507">
                  <c:v>1.1489146895507321</c:v>
                </c:pt>
                <c:pt idx="508">
                  <c:v>1.1509338717819284</c:v>
                </c:pt>
                <c:pt idx="509">
                  <c:v>1.1504290762241292</c:v>
                </c:pt>
                <c:pt idx="510">
                  <c:v>1.1574962140333165</c:v>
                </c:pt>
                <c:pt idx="511">
                  <c:v>1.1600201918223121</c:v>
                </c:pt>
                <c:pt idx="512">
                  <c:v>1.1620393740535084</c:v>
                </c:pt>
                <c:pt idx="513">
                  <c:v>1.1670873296314994</c:v>
                </c:pt>
                <c:pt idx="514">
                  <c:v>1.1665825340737002</c:v>
                </c:pt>
                <c:pt idx="515">
                  <c:v>1.1792024230186775</c:v>
                </c:pt>
                <c:pt idx="516">
                  <c:v>1.1807168096920748</c:v>
                </c:pt>
                <c:pt idx="517">
                  <c:v>1.1741544674406867</c:v>
                </c:pt>
                <c:pt idx="518">
                  <c:v>1.1655729429581021</c:v>
                </c:pt>
                <c:pt idx="519">
                  <c:v>1.1731448763250882</c:v>
                </c:pt>
                <c:pt idx="520">
                  <c:v>1.1746592629984858</c:v>
                </c:pt>
                <c:pt idx="521">
                  <c:v>1.1761736496718831</c:v>
                </c:pt>
                <c:pt idx="522">
                  <c:v>1.1898031297324585</c:v>
                </c:pt>
                <c:pt idx="523">
                  <c:v>1.1998990408884402</c:v>
                </c:pt>
                <c:pt idx="524">
                  <c:v>1.1998990408884402</c:v>
                </c:pt>
              </c:numCache>
            </c:numRef>
          </c:val>
          <c:smooth val="0"/>
          <c:extLst>
            <c:ext xmlns:c16="http://schemas.microsoft.com/office/drawing/2014/chart" uri="{C3380CC4-5D6E-409C-BE32-E72D297353CC}">
              <c16:uniqueId val="{00000000-9C8B-43A2-B2EE-3734976601C8}"/>
            </c:ext>
          </c:extLst>
        </c:ser>
        <c:ser>
          <c:idx val="1"/>
          <c:order val="1"/>
          <c:tx>
            <c:strRef>
              <c:f>'[1]Pg1 Volatility Chart'!$E$1</c:f>
              <c:strCache>
                <c:ptCount val="1"/>
                <c:pt idx="0">
                  <c:v>MSCI All Country World Index</c:v>
                </c:pt>
              </c:strCache>
            </c:strRef>
          </c:tx>
          <c:spPr>
            <a:ln w="28575" cap="rnd">
              <a:solidFill>
                <a:schemeClr val="accent2"/>
              </a:solidFill>
              <a:round/>
            </a:ln>
            <a:effectLst/>
          </c:spPr>
          <c:marker>
            <c:symbol val="none"/>
          </c:marker>
          <c:cat>
            <c:numRef>
              <c:f>'[1]Pg1 Volatility Chart'!$A$2:$A$526</c:f>
              <c:numCache>
                <c:formatCode>General</c:formatCode>
                <c:ptCount val="525"/>
                <c:pt idx="0">
                  <c:v>43434</c:v>
                </c:pt>
                <c:pt idx="1">
                  <c:v>43437</c:v>
                </c:pt>
                <c:pt idx="2">
                  <c:v>43438</c:v>
                </c:pt>
                <c:pt idx="3">
                  <c:v>43440</c:v>
                </c:pt>
                <c:pt idx="4">
                  <c:v>43441</c:v>
                </c:pt>
                <c:pt idx="5">
                  <c:v>43444</c:v>
                </c:pt>
                <c:pt idx="6">
                  <c:v>43445</c:v>
                </c:pt>
                <c:pt idx="7">
                  <c:v>43446</c:v>
                </c:pt>
                <c:pt idx="8">
                  <c:v>43447</c:v>
                </c:pt>
                <c:pt idx="9">
                  <c:v>43448</c:v>
                </c:pt>
                <c:pt idx="10">
                  <c:v>43451</c:v>
                </c:pt>
                <c:pt idx="11">
                  <c:v>43452</c:v>
                </c:pt>
                <c:pt idx="12">
                  <c:v>43453</c:v>
                </c:pt>
                <c:pt idx="13">
                  <c:v>43454</c:v>
                </c:pt>
                <c:pt idx="14">
                  <c:v>43455</c:v>
                </c:pt>
                <c:pt idx="15">
                  <c:v>43458</c:v>
                </c:pt>
                <c:pt idx="16">
                  <c:v>43460</c:v>
                </c:pt>
                <c:pt idx="17">
                  <c:v>43461</c:v>
                </c:pt>
                <c:pt idx="18">
                  <c:v>43462</c:v>
                </c:pt>
                <c:pt idx="19">
                  <c:v>43465</c:v>
                </c:pt>
                <c:pt idx="20">
                  <c:v>43467</c:v>
                </c:pt>
                <c:pt idx="21">
                  <c:v>43468</c:v>
                </c:pt>
                <c:pt idx="22">
                  <c:v>43469</c:v>
                </c:pt>
                <c:pt idx="23">
                  <c:v>43472</c:v>
                </c:pt>
                <c:pt idx="24">
                  <c:v>43473</c:v>
                </c:pt>
                <c:pt idx="25">
                  <c:v>43474</c:v>
                </c:pt>
                <c:pt idx="26">
                  <c:v>43475</c:v>
                </c:pt>
                <c:pt idx="27">
                  <c:v>43476</c:v>
                </c:pt>
                <c:pt idx="28">
                  <c:v>43479</c:v>
                </c:pt>
                <c:pt idx="29">
                  <c:v>43480</c:v>
                </c:pt>
                <c:pt idx="30">
                  <c:v>43481</c:v>
                </c:pt>
                <c:pt idx="31">
                  <c:v>43482</c:v>
                </c:pt>
                <c:pt idx="32">
                  <c:v>43483</c:v>
                </c:pt>
                <c:pt idx="33">
                  <c:v>43487</c:v>
                </c:pt>
                <c:pt idx="34">
                  <c:v>43488</c:v>
                </c:pt>
                <c:pt idx="35">
                  <c:v>43489</c:v>
                </c:pt>
                <c:pt idx="36">
                  <c:v>43490</c:v>
                </c:pt>
                <c:pt idx="37">
                  <c:v>43493</c:v>
                </c:pt>
                <c:pt idx="38">
                  <c:v>43494</c:v>
                </c:pt>
                <c:pt idx="39">
                  <c:v>43495</c:v>
                </c:pt>
                <c:pt idx="40">
                  <c:v>43496</c:v>
                </c:pt>
                <c:pt idx="41">
                  <c:v>43497</c:v>
                </c:pt>
                <c:pt idx="42">
                  <c:v>43500</c:v>
                </c:pt>
                <c:pt idx="43">
                  <c:v>43501</c:v>
                </c:pt>
                <c:pt idx="44">
                  <c:v>43502</c:v>
                </c:pt>
                <c:pt idx="45">
                  <c:v>43503</c:v>
                </c:pt>
                <c:pt idx="46">
                  <c:v>43504</c:v>
                </c:pt>
                <c:pt idx="47">
                  <c:v>43507</c:v>
                </c:pt>
                <c:pt idx="48">
                  <c:v>43508</c:v>
                </c:pt>
                <c:pt idx="49">
                  <c:v>43509</c:v>
                </c:pt>
                <c:pt idx="50">
                  <c:v>43510</c:v>
                </c:pt>
                <c:pt idx="51">
                  <c:v>43511</c:v>
                </c:pt>
                <c:pt idx="52">
                  <c:v>43515</c:v>
                </c:pt>
                <c:pt idx="53">
                  <c:v>43516</c:v>
                </c:pt>
                <c:pt idx="54">
                  <c:v>43517</c:v>
                </c:pt>
                <c:pt idx="55">
                  <c:v>43518</c:v>
                </c:pt>
                <c:pt idx="56">
                  <c:v>43521</c:v>
                </c:pt>
                <c:pt idx="57">
                  <c:v>43522</c:v>
                </c:pt>
                <c:pt idx="58">
                  <c:v>43523</c:v>
                </c:pt>
                <c:pt idx="59">
                  <c:v>43524</c:v>
                </c:pt>
                <c:pt idx="60">
                  <c:v>43525</c:v>
                </c:pt>
                <c:pt idx="61">
                  <c:v>43528</c:v>
                </c:pt>
                <c:pt idx="62">
                  <c:v>43529</c:v>
                </c:pt>
                <c:pt idx="63">
                  <c:v>43530</c:v>
                </c:pt>
                <c:pt idx="64">
                  <c:v>43531</c:v>
                </c:pt>
                <c:pt idx="65">
                  <c:v>43532</c:v>
                </c:pt>
                <c:pt idx="66">
                  <c:v>43535</c:v>
                </c:pt>
                <c:pt idx="67">
                  <c:v>43536</c:v>
                </c:pt>
                <c:pt idx="68">
                  <c:v>43537</c:v>
                </c:pt>
                <c:pt idx="69">
                  <c:v>43538</c:v>
                </c:pt>
                <c:pt idx="70">
                  <c:v>43539</c:v>
                </c:pt>
                <c:pt idx="71">
                  <c:v>43542</c:v>
                </c:pt>
                <c:pt idx="72">
                  <c:v>43543</c:v>
                </c:pt>
                <c:pt idx="73">
                  <c:v>43544</c:v>
                </c:pt>
                <c:pt idx="74">
                  <c:v>43545</c:v>
                </c:pt>
                <c:pt idx="75">
                  <c:v>43546</c:v>
                </c:pt>
                <c:pt idx="76">
                  <c:v>43549</c:v>
                </c:pt>
                <c:pt idx="77">
                  <c:v>43550</c:v>
                </c:pt>
                <c:pt idx="78">
                  <c:v>43551</c:v>
                </c:pt>
                <c:pt idx="79">
                  <c:v>43552</c:v>
                </c:pt>
                <c:pt idx="80">
                  <c:v>43553</c:v>
                </c:pt>
                <c:pt idx="81">
                  <c:v>43556</c:v>
                </c:pt>
                <c:pt idx="82">
                  <c:v>43557</c:v>
                </c:pt>
                <c:pt idx="83">
                  <c:v>43558</c:v>
                </c:pt>
                <c:pt idx="84">
                  <c:v>43559</c:v>
                </c:pt>
                <c:pt idx="85">
                  <c:v>43560</c:v>
                </c:pt>
                <c:pt idx="86">
                  <c:v>43563</c:v>
                </c:pt>
                <c:pt idx="87">
                  <c:v>43564</c:v>
                </c:pt>
                <c:pt idx="88">
                  <c:v>43565</c:v>
                </c:pt>
                <c:pt idx="89">
                  <c:v>43566</c:v>
                </c:pt>
                <c:pt idx="90">
                  <c:v>43567</c:v>
                </c:pt>
                <c:pt idx="91">
                  <c:v>43570</c:v>
                </c:pt>
                <c:pt idx="92">
                  <c:v>43571</c:v>
                </c:pt>
                <c:pt idx="93">
                  <c:v>43572</c:v>
                </c:pt>
                <c:pt idx="94">
                  <c:v>43573</c:v>
                </c:pt>
                <c:pt idx="95">
                  <c:v>43577</c:v>
                </c:pt>
                <c:pt idx="96">
                  <c:v>43578</c:v>
                </c:pt>
                <c:pt idx="97">
                  <c:v>43579</c:v>
                </c:pt>
                <c:pt idx="98">
                  <c:v>43580</c:v>
                </c:pt>
                <c:pt idx="99">
                  <c:v>43581</c:v>
                </c:pt>
                <c:pt idx="100">
                  <c:v>43584</c:v>
                </c:pt>
                <c:pt idx="101">
                  <c:v>43585</c:v>
                </c:pt>
                <c:pt idx="102">
                  <c:v>43586</c:v>
                </c:pt>
                <c:pt idx="103">
                  <c:v>43587</c:v>
                </c:pt>
                <c:pt idx="104">
                  <c:v>43588</c:v>
                </c:pt>
                <c:pt idx="105">
                  <c:v>43591</c:v>
                </c:pt>
                <c:pt idx="106">
                  <c:v>43592</c:v>
                </c:pt>
                <c:pt idx="107">
                  <c:v>43593</c:v>
                </c:pt>
                <c:pt idx="108">
                  <c:v>43594</c:v>
                </c:pt>
                <c:pt idx="109">
                  <c:v>43595</c:v>
                </c:pt>
                <c:pt idx="110">
                  <c:v>43598</c:v>
                </c:pt>
                <c:pt idx="111">
                  <c:v>43599</c:v>
                </c:pt>
                <c:pt idx="112">
                  <c:v>43600</c:v>
                </c:pt>
                <c:pt idx="113">
                  <c:v>43601</c:v>
                </c:pt>
                <c:pt idx="114">
                  <c:v>43602</c:v>
                </c:pt>
                <c:pt idx="115">
                  <c:v>43605</c:v>
                </c:pt>
                <c:pt idx="116">
                  <c:v>43606</c:v>
                </c:pt>
                <c:pt idx="117">
                  <c:v>43607</c:v>
                </c:pt>
                <c:pt idx="118">
                  <c:v>43608</c:v>
                </c:pt>
                <c:pt idx="119">
                  <c:v>43609</c:v>
                </c:pt>
                <c:pt idx="120">
                  <c:v>43613</c:v>
                </c:pt>
                <c:pt idx="121">
                  <c:v>43614</c:v>
                </c:pt>
                <c:pt idx="122">
                  <c:v>43615</c:v>
                </c:pt>
                <c:pt idx="123">
                  <c:v>43616</c:v>
                </c:pt>
                <c:pt idx="124">
                  <c:v>43619</c:v>
                </c:pt>
                <c:pt idx="125">
                  <c:v>43620</c:v>
                </c:pt>
                <c:pt idx="126">
                  <c:v>43621</c:v>
                </c:pt>
                <c:pt idx="127">
                  <c:v>43622</c:v>
                </c:pt>
                <c:pt idx="128">
                  <c:v>43623</c:v>
                </c:pt>
                <c:pt idx="129">
                  <c:v>43626</c:v>
                </c:pt>
                <c:pt idx="130">
                  <c:v>43627</c:v>
                </c:pt>
                <c:pt idx="131">
                  <c:v>43628</c:v>
                </c:pt>
                <c:pt idx="132">
                  <c:v>43629</c:v>
                </c:pt>
                <c:pt idx="133">
                  <c:v>43630</c:v>
                </c:pt>
                <c:pt idx="134">
                  <c:v>43633</c:v>
                </c:pt>
                <c:pt idx="135">
                  <c:v>43634</c:v>
                </c:pt>
                <c:pt idx="136">
                  <c:v>43635</c:v>
                </c:pt>
                <c:pt idx="137">
                  <c:v>43636</c:v>
                </c:pt>
                <c:pt idx="138">
                  <c:v>43637</c:v>
                </c:pt>
                <c:pt idx="139">
                  <c:v>43640</c:v>
                </c:pt>
                <c:pt idx="140">
                  <c:v>43641</c:v>
                </c:pt>
                <c:pt idx="141">
                  <c:v>43642</c:v>
                </c:pt>
                <c:pt idx="142">
                  <c:v>43643</c:v>
                </c:pt>
                <c:pt idx="143">
                  <c:v>43644</c:v>
                </c:pt>
                <c:pt idx="144">
                  <c:v>43647</c:v>
                </c:pt>
                <c:pt idx="145">
                  <c:v>43648</c:v>
                </c:pt>
                <c:pt idx="146">
                  <c:v>43649</c:v>
                </c:pt>
                <c:pt idx="147">
                  <c:v>43651</c:v>
                </c:pt>
                <c:pt idx="148">
                  <c:v>43654</c:v>
                </c:pt>
                <c:pt idx="149">
                  <c:v>43655</c:v>
                </c:pt>
                <c:pt idx="150">
                  <c:v>43656</c:v>
                </c:pt>
                <c:pt idx="151">
                  <c:v>43657</c:v>
                </c:pt>
                <c:pt idx="152">
                  <c:v>43658</c:v>
                </c:pt>
                <c:pt idx="153">
                  <c:v>43661</c:v>
                </c:pt>
                <c:pt idx="154">
                  <c:v>43662</c:v>
                </c:pt>
                <c:pt idx="155">
                  <c:v>43663</c:v>
                </c:pt>
                <c:pt idx="156">
                  <c:v>43664</c:v>
                </c:pt>
                <c:pt idx="157">
                  <c:v>43665</c:v>
                </c:pt>
                <c:pt idx="158">
                  <c:v>43668</c:v>
                </c:pt>
                <c:pt idx="159">
                  <c:v>43669</c:v>
                </c:pt>
                <c:pt idx="160">
                  <c:v>43670</c:v>
                </c:pt>
                <c:pt idx="161">
                  <c:v>43671</c:v>
                </c:pt>
                <c:pt idx="162">
                  <c:v>43672</c:v>
                </c:pt>
                <c:pt idx="163">
                  <c:v>43675</c:v>
                </c:pt>
                <c:pt idx="164">
                  <c:v>43676</c:v>
                </c:pt>
                <c:pt idx="165">
                  <c:v>43677</c:v>
                </c:pt>
                <c:pt idx="166">
                  <c:v>43678</c:v>
                </c:pt>
                <c:pt idx="167">
                  <c:v>43679</c:v>
                </c:pt>
                <c:pt idx="168">
                  <c:v>43682</c:v>
                </c:pt>
                <c:pt idx="169">
                  <c:v>43683</c:v>
                </c:pt>
                <c:pt idx="170">
                  <c:v>43684</c:v>
                </c:pt>
                <c:pt idx="171">
                  <c:v>43685</c:v>
                </c:pt>
                <c:pt idx="172">
                  <c:v>43686</c:v>
                </c:pt>
                <c:pt idx="173">
                  <c:v>43689</c:v>
                </c:pt>
                <c:pt idx="174">
                  <c:v>43690</c:v>
                </c:pt>
                <c:pt idx="175">
                  <c:v>43691</c:v>
                </c:pt>
                <c:pt idx="176">
                  <c:v>43692</c:v>
                </c:pt>
                <c:pt idx="177">
                  <c:v>43693</c:v>
                </c:pt>
                <c:pt idx="178">
                  <c:v>43696</c:v>
                </c:pt>
                <c:pt idx="179">
                  <c:v>43697</c:v>
                </c:pt>
                <c:pt idx="180">
                  <c:v>43698</c:v>
                </c:pt>
                <c:pt idx="181">
                  <c:v>43699</c:v>
                </c:pt>
                <c:pt idx="182">
                  <c:v>43700</c:v>
                </c:pt>
                <c:pt idx="183">
                  <c:v>43703</c:v>
                </c:pt>
                <c:pt idx="184">
                  <c:v>43704</c:v>
                </c:pt>
                <c:pt idx="185">
                  <c:v>43705</c:v>
                </c:pt>
                <c:pt idx="186">
                  <c:v>43706</c:v>
                </c:pt>
                <c:pt idx="187">
                  <c:v>43707</c:v>
                </c:pt>
                <c:pt idx="188">
                  <c:v>43711</c:v>
                </c:pt>
                <c:pt idx="189">
                  <c:v>43712</c:v>
                </c:pt>
                <c:pt idx="190">
                  <c:v>43713</c:v>
                </c:pt>
                <c:pt idx="191">
                  <c:v>43714</c:v>
                </c:pt>
                <c:pt idx="192">
                  <c:v>43717</c:v>
                </c:pt>
                <c:pt idx="193">
                  <c:v>43718</c:v>
                </c:pt>
                <c:pt idx="194">
                  <c:v>43719</c:v>
                </c:pt>
                <c:pt idx="195">
                  <c:v>43720</c:v>
                </c:pt>
                <c:pt idx="196">
                  <c:v>43721</c:v>
                </c:pt>
                <c:pt idx="197">
                  <c:v>43724</c:v>
                </c:pt>
                <c:pt idx="198">
                  <c:v>43725</c:v>
                </c:pt>
                <c:pt idx="199">
                  <c:v>43726</c:v>
                </c:pt>
                <c:pt idx="200">
                  <c:v>43727</c:v>
                </c:pt>
                <c:pt idx="201">
                  <c:v>43728</c:v>
                </c:pt>
                <c:pt idx="202">
                  <c:v>43731</c:v>
                </c:pt>
                <c:pt idx="203">
                  <c:v>43732</c:v>
                </c:pt>
                <c:pt idx="204">
                  <c:v>43733</c:v>
                </c:pt>
                <c:pt idx="205">
                  <c:v>43734</c:v>
                </c:pt>
                <c:pt idx="206">
                  <c:v>43735</c:v>
                </c:pt>
                <c:pt idx="207">
                  <c:v>43738</c:v>
                </c:pt>
                <c:pt idx="208">
                  <c:v>43739</c:v>
                </c:pt>
                <c:pt idx="209">
                  <c:v>43740</c:v>
                </c:pt>
                <c:pt idx="210">
                  <c:v>43741</c:v>
                </c:pt>
                <c:pt idx="211">
                  <c:v>43742</c:v>
                </c:pt>
                <c:pt idx="212">
                  <c:v>43745</c:v>
                </c:pt>
                <c:pt idx="213">
                  <c:v>43746</c:v>
                </c:pt>
                <c:pt idx="214">
                  <c:v>43747</c:v>
                </c:pt>
                <c:pt idx="215">
                  <c:v>43748</c:v>
                </c:pt>
                <c:pt idx="216">
                  <c:v>43749</c:v>
                </c:pt>
                <c:pt idx="217">
                  <c:v>43752</c:v>
                </c:pt>
                <c:pt idx="218">
                  <c:v>43753</c:v>
                </c:pt>
                <c:pt idx="219">
                  <c:v>43754</c:v>
                </c:pt>
                <c:pt idx="220">
                  <c:v>43755</c:v>
                </c:pt>
                <c:pt idx="221">
                  <c:v>43756</c:v>
                </c:pt>
                <c:pt idx="222">
                  <c:v>43759</c:v>
                </c:pt>
                <c:pt idx="223">
                  <c:v>43760</c:v>
                </c:pt>
                <c:pt idx="224">
                  <c:v>43761</c:v>
                </c:pt>
                <c:pt idx="225">
                  <c:v>43762</c:v>
                </c:pt>
                <c:pt idx="226">
                  <c:v>43763</c:v>
                </c:pt>
                <c:pt idx="227">
                  <c:v>43766</c:v>
                </c:pt>
                <c:pt idx="228">
                  <c:v>43767</c:v>
                </c:pt>
                <c:pt idx="229">
                  <c:v>43768</c:v>
                </c:pt>
                <c:pt idx="230">
                  <c:v>43769</c:v>
                </c:pt>
                <c:pt idx="231">
                  <c:v>43770</c:v>
                </c:pt>
                <c:pt idx="232">
                  <c:v>43773</c:v>
                </c:pt>
                <c:pt idx="233">
                  <c:v>43774</c:v>
                </c:pt>
                <c:pt idx="234">
                  <c:v>43775</c:v>
                </c:pt>
                <c:pt idx="235">
                  <c:v>43776</c:v>
                </c:pt>
                <c:pt idx="236">
                  <c:v>43777</c:v>
                </c:pt>
                <c:pt idx="237">
                  <c:v>43780</c:v>
                </c:pt>
                <c:pt idx="238">
                  <c:v>43781</c:v>
                </c:pt>
                <c:pt idx="239">
                  <c:v>43782</c:v>
                </c:pt>
                <c:pt idx="240">
                  <c:v>43783</c:v>
                </c:pt>
                <c:pt idx="241">
                  <c:v>43784</c:v>
                </c:pt>
                <c:pt idx="242">
                  <c:v>43787</c:v>
                </c:pt>
                <c:pt idx="243">
                  <c:v>43788</c:v>
                </c:pt>
                <c:pt idx="244">
                  <c:v>43789</c:v>
                </c:pt>
                <c:pt idx="245">
                  <c:v>43790</c:v>
                </c:pt>
                <c:pt idx="246">
                  <c:v>43791</c:v>
                </c:pt>
                <c:pt idx="247">
                  <c:v>43794</c:v>
                </c:pt>
                <c:pt idx="248">
                  <c:v>43795</c:v>
                </c:pt>
                <c:pt idx="249">
                  <c:v>43796</c:v>
                </c:pt>
                <c:pt idx="250">
                  <c:v>43798</c:v>
                </c:pt>
                <c:pt idx="251">
                  <c:v>43801</c:v>
                </c:pt>
                <c:pt idx="252">
                  <c:v>43802</c:v>
                </c:pt>
                <c:pt idx="253">
                  <c:v>43803</c:v>
                </c:pt>
                <c:pt idx="254">
                  <c:v>43804</c:v>
                </c:pt>
                <c:pt idx="255">
                  <c:v>43805</c:v>
                </c:pt>
                <c:pt idx="256">
                  <c:v>43808</c:v>
                </c:pt>
                <c:pt idx="257">
                  <c:v>43809</c:v>
                </c:pt>
                <c:pt idx="258">
                  <c:v>43810</c:v>
                </c:pt>
                <c:pt idx="259">
                  <c:v>43811</c:v>
                </c:pt>
                <c:pt idx="260">
                  <c:v>43812</c:v>
                </c:pt>
                <c:pt idx="261">
                  <c:v>43815</c:v>
                </c:pt>
                <c:pt idx="262">
                  <c:v>43816</c:v>
                </c:pt>
                <c:pt idx="263">
                  <c:v>43817</c:v>
                </c:pt>
                <c:pt idx="264">
                  <c:v>43818</c:v>
                </c:pt>
                <c:pt idx="265">
                  <c:v>43819</c:v>
                </c:pt>
                <c:pt idx="266">
                  <c:v>43822</c:v>
                </c:pt>
                <c:pt idx="267">
                  <c:v>43823</c:v>
                </c:pt>
                <c:pt idx="268">
                  <c:v>43825</c:v>
                </c:pt>
                <c:pt idx="269">
                  <c:v>43826</c:v>
                </c:pt>
                <c:pt idx="270">
                  <c:v>43829</c:v>
                </c:pt>
                <c:pt idx="271">
                  <c:v>43830</c:v>
                </c:pt>
                <c:pt idx="272">
                  <c:v>43832</c:v>
                </c:pt>
                <c:pt idx="273">
                  <c:v>43833</c:v>
                </c:pt>
                <c:pt idx="274">
                  <c:v>43836</c:v>
                </c:pt>
                <c:pt idx="275">
                  <c:v>43837</c:v>
                </c:pt>
                <c:pt idx="276">
                  <c:v>43838</c:v>
                </c:pt>
                <c:pt idx="277">
                  <c:v>43839</c:v>
                </c:pt>
                <c:pt idx="278">
                  <c:v>43840</c:v>
                </c:pt>
                <c:pt idx="279">
                  <c:v>43843</c:v>
                </c:pt>
                <c:pt idx="280">
                  <c:v>43844</c:v>
                </c:pt>
                <c:pt idx="281">
                  <c:v>43845</c:v>
                </c:pt>
                <c:pt idx="282">
                  <c:v>43846</c:v>
                </c:pt>
                <c:pt idx="283">
                  <c:v>43847</c:v>
                </c:pt>
                <c:pt idx="284">
                  <c:v>43851</c:v>
                </c:pt>
                <c:pt idx="285">
                  <c:v>43852</c:v>
                </c:pt>
                <c:pt idx="286">
                  <c:v>43853</c:v>
                </c:pt>
                <c:pt idx="287">
                  <c:v>43854</c:v>
                </c:pt>
                <c:pt idx="288">
                  <c:v>43857</c:v>
                </c:pt>
                <c:pt idx="289">
                  <c:v>43858</c:v>
                </c:pt>
                <c:pt idx="290">
                  <c:v>43859</c:v>
                </c:pt>
                <c:pt idx="291">
                  <c:v>43860</c:v>
                </c:pt>
                <c:pt idx="292">
                  <c:v>43861</c:v>
                </c:pt>
                <c:pt idx="293">
                  <c:v>43864</c:v>
                </c:pt>
                <c:pt idx="294">
                  <c:v>43865</c:v>
                </c:pt>
                <c:pt idx="295">
                  <c:v>43866</c:v>
                </c:pt>
                <c:pt idx="296">
                  <c:v>43867</c:v>
                </c:pt>
                <c:pt idx="297">
                  <c:v>43868</c:v>
                </c:pt>
                <c:pt idx="298">
                  <c:v>43871</c:v>
                </c:pt>
                <c:pt idx="299">
                  <c:v>43872</c:v>
                </c:pt>
                <c:pt idx="300">
                  <c:v>43873</c:v>
                </c:pt>
                <c:pt idx="301">
                  <c:v>43874</c:v>
                </c:pt>
                <c:pt idx="302">
                  <c:v>43875</c:v>
                </c:pt>
                <c:pt idx="303">
                  <c:v>43879</c:v>
                </c:pt>
                <c:pt idx="304">
                  <c:v>43880</c:v>
                </c:pt>
                <c:pt idx="305">
                  <c:v>43881</c:v>
                </c:pt>
                <c:pt idx="306">
                  <c:v>43882</c:v>
                </c:pt>
                <c:pt idx="307">
                  <c:v>43885</c:v>
                </c:pt>
                <c:pt idx="308">
                  <c:v>43886</c:v>
                </c:pt>
                <c:pt idx="309">
                  <c:v>43887</c:v>
                </c:pt>
                <c:pt idx="310">
                  <c:v>43888</c:v>
                </c:pt>
                <c:pt idx="311">
                  <c:v>43889</c:v>
                </c:pt>
                <c:pt idx="312">
                  <c:v>43892</c:v>
                </c:pt>
                <c:pt idx="313">
                  <c:v>43893</c:v>
                </c:pt>
                <c:pt idx="314">
                  <c:v>43894</c:v>
                </c:pt>
                <c:pt idx="315">
                  <c:v>43895</c:v>
                </c:pt>
                <c:pt idx="316">
                  <c:v>43896</c:v>
                </c:pt>
                <c:pt idx="317">
                  <c:v>43899</c:v>
                </c:pt>
                <c:pt idx="318">
                  <c:v>43900</c:v>
                </c:pt>
                <c:pt idx="319">
                  <c:v>43901</c:v>
                </c:pt>
                <c:pt idx="320">
                  <c:v>43902</c:v>
                </c:pt>
                <c:pt idx="321">
                  <c:v>43903</c:v>
                </c:pt>
                <c:pt idx="322">
                  <c:v>43906</c:v>
                </c:pt>
                <c:pt idx="323">
                  <c:v>43907</c:v>
                </c:pt>
                <c:pt idx="324">
                  <c:v>43908</c:v>
                </c:pt>
                <c:pt idx="325">
                  <c:v>43909</c:v>
                </c:pt>
                <c:pt idx="326">
                  <c:v>43910</c:v>
                </c:pt>
                <c:pt idx="327">
                  <c:v>43913</c:v>
                </c:pt>
                <c:pt idx="328">
                  <c:v>43914</c:v>
                </c:pt>
                <c:pt idx="329">
                  <c:v>43915</c:v>
                </c:pt>
                <c:pt idx="330">
                  <c:v>43916</c:v>
                </c:pt>
                <c:pt idx="331">
                  <c:v>43917</c:v>
                </c:pt>
                <c:pt idx="332">
                  <c:v>43920</c:v>
                </c:pt>
                <c:pt idx="333">
                  <c:v>43921</c:v>
                </c:pt>
                <c:pt idx="334">
                  <c:v>43922</c:v>
                </c:pt>
                <c:pt idx="335">
                  <c:v>43923</c:v>
                </c:pt>
                <c:pt idx="336">
                  <c:v>43924</c:v>
                </c:pt>
                <c:pt idx="337">
                  <c:v>43927</c:v>
                </c:pt>
                <c:pt idx="338">
                  <c:v>43928</c:v>
                </c:pt>
                <c:pt idx="339">
                  <c:v>43929</c:v>
                </c:pt>
                <c:pt idx="340">
                  <c:v>43930</c:v>
                </c:pt>
                <c:pt idx="341">
                  <c:v>43934</c:v>
                </c:pt>
                <c:pt idx="342">
                  <c:v>43935</c:v>
                </c:pt>
                <c:pt idx="343">
                  <c:v>43936</c:v>
                </c:pt>
                <c:pt idx="344">
                  <c:v>43937</c:v>
                </c:pt>
                <c:pt idx="345">
                  <c:v>43938</c:v>
                </c:pt>
                <c:pt idx="346">
                  <c:v>43941</c:v>
                </c:pt>
                <c:pt idx="347">
                  <c:v>43942</c:v>
                </c:pt>
                <c:pt idx="348">
                  <c:v>43943</c:v>
                </c:pt>
                <c:pt idx="349">
                  <c:v>43944</c:v>
                </c:pt>
                <c:pt idx="350">
                  <c:v>43945</c:v>
                </c:pt>
                <c:pt idx="351">
                  <c:v>43948</c:v>
                </c:pt>
                <c:pt idx="352">
                  <c:v>43949</c:v>
                </c:pt>
                <c:pt idx="353">
                  <c:v>43950</c:v>
                </c:pt>
                <c:pt idx="354">
                  <c:v>43951</c:v>
                </c:pt>
                <c:pt idx="355">
                  <c:v>43952</c:v>
                </c:pt>
                <c:pt idx="356">
                  <c:v>43955</c:v>
                </c:pt>
                <c:pt idx="357">
                  <c:v>43956</c:v>
                </c:pt>
                <c:pt idx="358">
                  <c:v>43957</c:v>
                </c:pt>
                <c:pt idx="359">
                  <c:v>43958</c:v>
                </c:pt>
                <c:pt idx="360">
                  <c:v>43959</c:v>
                </c:pt>
                <c:pt idx="361">
                  <c:v>43962</c:v>
                </c:pt>
                <c:pt idx="362">
                  <c:v>43963</c:v>
                </c:pt>
                <c:pt idx="363">
                  <c:v>43964</c:v>
                </c:pt>
                <c:pt idx="364">
                  <c:v>43965</c:v>
                </c:pt>
                <c:pt idx="365">
                  <c:v>43966</c:v>
                </c:pt>
                <c:pt idx="366">
                  <c:v>43969</c:v>
                </c:pt>
                <c:pt idx="367">
                  <c:v>43970</c:v>
                </c:pt>
                <c:pt idx="368">
                  <c:v>43971</c:v>
                </c:pt>
                <c:pt idx="369">
                  <c:v>43972</c:v>
                </c:pt>
                <c:pt idx="370">
                  <c:v>43973</c:v>
                </c:pt>
                <c:pt idx="371">
                  <c:v>43977</c:v>
                </c:pt>
                <c:pt idx="372">
                  <c:v>43978</c:v>
                </c:pt>
                <c:pt idx="373">
                  <c:v>43979</c:v>
                </c:pt>
                <c:pt idx="374">
                  <c:v>43980</c:v>
                </c:pt>
                <c:pt idx="375">
                  <c:v>43983</c:v>
                </c:pt>
                <c:pt idx="376">
                  <c:v>43984</c:v>
                </c:pt>
                <c:pt idx="377">
                  <c:v>43985</c:v>
                </c:pt>
                <c:pt idx="378">
                  <c:v>43986</c:v>
                </c:pt>
                <c:pt idx="379">
                  <c:v>43987</c:v>
                </c:pt>
                <c:pt idx="380">
                  <c:v>43990</c:v>
                </c:pt>
                <c:pt idx="381">
                  <c:v>43991</c:v>
                </c:pt>
                <c:pt idx="382">
                  <c:v>43992</c:v>
                </c:pt>
                <c:pt idx="383">
                  <c:v>43993</c:v>
                </c:pt>
                <c:pt idx="384">
                  <c:v>43994</c:v>
                </c:pt>
                <c:pt idx="385">
                  <c:v>43997</c:v>
                </c:pt>
                <c:pt idx="386">
                  <c:v>43998</c:v>
                </c:pt>
                <c:pt idx="387">
                  <c:v>43999</c:v>
                </c:pt>
                <c:pt idx="388">
                  <c:v>44000</c:v>
                </c:pt>
                <c:pt idx="389">
                  <c:v>44001</c:v>
                </c:pt>
                <c:pt idx="390">
                  <c:v>44004</c:v>
                </c:pt>
                <c:pt idx="391">
                  <c:v>44005</c:v>
                </c:pt>
                <c:pt idx="392">
                  <c:v>44006</c:v>
                </c:pt>
                <c:pt idx="393">
                  <c:v>44007</c:v>
                </c:pt>
                <c:pt idx="394">
                  <c:v>44008</c:v>
                </c:pt>
                <c:pt idx="395">
                  <c:v>44011</c:v>
                </c:pt>
                <c:pt idx="396">
                  <c:v>44012</c:v>
                </c:pt>
                <c:pt idx="397">
                  <c:v>44013</c:v>
                </c:pt>
                <c:pt idx="398">
                  <c:v>44014</c:v>
                </c:pt>
                <c:pt idx="399">
                  <c:v>44018</c:v>
                </c:pt>
                <c:pt idx="400">
                  <c:v>44019</c:v>
                </c:pt>
                <c:pt idx="401">
                  <c:v>44020</c:v>
                </c:pt>
                <c:pt idx="402">
                  <c:v>44021</c:v>
                </c:pt>
                <c:pt idx="403">
                  <c:v>44022</c:v>
                </c:pt>
                <c:pt idx="404">
                  <c:v>44025</c:v>
                </c:pt>
                <c:pt idx="405">
                  <c:v>44026</c:v>
                </c:pt>
                <c:pt idx="406">
                  <c:v>44027</c:v>
                </c:pt>
                <c:pt idx="407">
                  <c:v>44028</c:v>
                </c:pt>
                <c:pt idx="408">
                  <c:v>44029</c:v>
                </c:pt>
                <c:pt idx="409">
                  <c:v>44032</c:v>
                </c:pt>
                <c:pt idx="410">
                  <c:v>44033</c:v>
                </c:pt>
                <c:pt idx="411">
                  <c:v>44034</c:v>
                </c:pt>
                <c:pt idx="412">
                  <c:v>44035</c:v>
                </c:pt>
                <c:pt idx="413">
                  <c:v>44036</c:v>
                </c:pt>
                <c:pt idx="414">
                  <c:v>44039</c:v>
                </c:pt>
                <c:pt idx="415">
                  <c:v>44040</c:v>
                </c:pt>
                <c:pt idx="416">
                  <c:v>44041</c:v>
                </c:pt>
                <c:pt idx="417">
                  <c:v>44042</c:v>
                </c:pt>
                <c:pt idx="418">
                  <c:v>44043</c:v>
                </c:pt>
                <c:pt idx="419">
                  <c:v>44046</c:v>
                </c:pt>
                <c:pt idx="420">
                  <c:v>44047</c:v>
                </c:pt>
                <c:pt idx="421">
                  <c:v>44048</c:v>
                </c:pt>
                <c:pt idx="422">
                  <c:v>44049</c:v>
                </c:pt>
                <c:pt idx="423">
                  <c:v>44050</c:v>
                </c:pt>
                <c:pt idx="424">
                  <c:v>44053</c:v>
                </c:pt>
                <c:pt idx="425">
                  <c:v>44054</c:v>
                </c:pt>
                <c:pt idx="426">
                  <c:v>44055</c:v>
                </c:pt>
                <c:pt idx="427">
                  <c:v>44056</c:v>
                </c:pt>
                <c:pt idx="428">
                  <c:v>44057</c:v>
                </c:pt>
                <c:pt idx="429">
                  <c:v>44060</c:v>
                </c:pt>
                <c:pt idx="430">
                  <c:v>44061</c:v>
                </c:pt>
                <c:pt idx="431">
                  <c:v>44062</c:v>
                </c:pt>
                <c:pt idx="432">
                  <c:v>44063</c:v>
                </c:pt>
                <c:pt idx="433">
                  <c:v>44064</c:v>
                </c:pt>
                <c:pt idx="434">
                  <c:v>44067</c:v>
                </c:pt>
                <c:pt idx="435">
                  <c:v>44068</c:v>
                </c:pt>
                <c:pt idx="436">
                  <c:v>44069</c:v>
                </c:pt>
                <c:pt idx="437">
                  <c:v>44070</c:v>
                </c:pt>
                <c:pt idx="438">
                  <c:v>44071</c:v>
                </c:pt>
                <c:pt idx="439">
                  <c:v>44074</c:v>
                </c:pt>
                <c:pt idx="440">
                  <c:v>44075</c:v>
                </c:pt>
                <c:pt idx="441">
                  <c:v>44076</c:v>
                </c:pt>
                <c:pt idx="442">
                  <c:v>44077</c:v>
                </c:pt>
                <c:pt idx="443">
                  <c:v>44078</c:v>
                </c:pt>
                <c:pt idx="444">
                  <c:v>44082</c:v>
                </c:pt>
                <c:pt idx="445">
                  <c:v>44083</c:v>
                </c:pt>
                <c:pt idx="446">
                  <c:v>44084</c:v>
                </c:pt>
                <c:pt idx="447">
                  <c:v>44085</c:v>
                </c:pt>
                <c:pt idx="448">
                  <c:v>44088</c:v>
                </c:pt>
                <c:pt idx="449">
                  <c:v>44089</c:v>
                </c:pt>
                <c:pt idx="450">
                  <c:v>44090</c:v>
                </c:pt>
                <c:pt idx="451">
                  <c:v>44091</c:v>
                </c:pt>
                <c:pt idx="452">
                  <c:v>44092</c:v>
                </c:pt>
                <c:pt idx="453">
                  <c:v>44095</c:v>
                </c:pt>
                <c:pt idx="454">
                  <c:v>44096</c:v>
                </c:pt>
                <c:pt idx="455">
                  <c:v>44097</c:v>
                </c:pt>
                <c:pt idx="456">
                  <c:v>44098</c:v>
                </c:pt>
                <c:pt idx="457">
                  <c:v>44099</c:v>
                </c:pt>
                <c:pt idx="458">
                  <c:v>44102</c:v>
                </c:pt>
                <c:pt idx="459">
                  <c:v>44103</c:v>
                </c:pt>
                <c:pt idx="460">
                  <c:v>44104</c:v>
                </c:pt>
                <c:pt idx="461">
                  <c:v>44105</c:v>
                </c:pt>
                <c:pt idx="462">
                  <c:v>44106</c:v>
                </c:pt>
                <c:pt idx="463">
                  <c:v>44109</c:v>
                </c:pt>
                <c:pt idx="464">
                  <c:v>44110</c:v>
                </c:pt>
                <c:pt idx="465">
                  <c:v>44111</c:v>
                </c:pt>
                <c:pt idx="466">
                  <c:v>44112</c:v>
                </c:pt>
                <c:pt idx="467">
                  <c:v>44113</c:v>
                </c:pt>
                <c:pt idx="468">
                  <c:v>44116</c:v>
                </c:pt>
                <c:pt idx="469">
                  <c:v>44117</c:v>
                </c:pt>
                <c:pt idx="470">
                  <c:v>44118</c:v>
                </c:pt>
                <c:pt idx="471">
                  <c:v>44119</c:v>
                </c:pt>
                <c:pt idx="472">
                  <c:v>44120</c:v>
                </c:pt>
                <c:pt idx="473">
                  <c:v>44123</c:v>
                </c:pt>
                <c:pt idx="474">
                  <c:v>44124</c:v>
                </c:pt>
                <c:pt idx="475">
                  <c:v>44125</c:v>
                </c:pt>
                <c:pt idx="476">
                  <c:v>44126</c:v>
                </c:pt>
                <c:pt idx="477">
                  <c:v>44127</c:v>
                </c:pt>
                <c:pt idx="478">
                  <c:v>44130</c:v>
                </c:pt>
                <c:pt idx="479">
                  <c:v>44131</c:v>
                </c:pt>
                <c:pt idx="480">
                  <c:v>44132</c:v>
                </c:pt>
                <c:pt idx="481">
                  <c:v>44133</c:v>
                </c:pt>
                <c:pt idx="482">
                  <c:v>44134</c:v>
                </c:pt>
                <c:pt idx="483">
                  <c:v>44137</c:v>
                </c:pt>
                <c:pt idx="484">
                  <c:v>44138</c:v>
                </c:pt>
                <c:pt idx="485">
                  <c:v>44139</c:v>
                </c:pt>
                <c:pt idx="486">
                  <c:v>44140</c:v>
                </c:pt>
                <c:pt idx="487">
                  <c:v>44141</c:v>
                </c:pt>
                <c:pt idx="488">
                  <c:v>44144</c:v>
                </c:pt>
                <c:pt idx="489">
                  <c:v>44145</c:v>
                </c:pt>
                <c:pt idx="490">
                  <c:v>44146</c:v>
                </c:pt>
                <c:pt idx="491">
                  <c:v>44147</c:v>
                </c:pt>
                <c:pt idx="492">
                  <c:v>44148</c:v>
                </c:pt>
                <c:pt idx="493">
                  <c:v>44151</c:v>
                </c:pt>
                <c:pt idx="494">
                  <c:v>44152</c:v>
                </c:pt>
                <c:pt idx="495">
                  <c:v>44153</c:v>
                </c:pt>
                <c:pt idx="496">
                  <c:v>44154</c:v>
                </c:pt>
                <c:pt idx="497">
                  <c:v>44155</c:v>
                </c:pt>
                <c:pt idx="498">
                  <c:v>44158</c:v>
                </c:pt>
                <c:pt idx="499">
                  <c:v>44159</c:v>
                </c:pt>
                <c:pt idx="500">
                  <c:v>44160</c:v>
                </c:pt>
                <c:pt idx="501">
                  <c:v>44162</c:v>
                </c:pt>
                <c:pt idx="502">
                  <c:v>44165</c:v>
                </c:pt>
                <c:pt idx="503">
                  <c:v>44166</c:v>
                </c:pt>
                <c:pt idx="504">
                  <c:v>44167</c:v>
                </c:pt>
                <c:pt idx="505">
                  <c:v>44168</c:v>
                </c:pt>
                <c:pt idx="506">
                  <c:v>44169</c:v>
                </c:pt>
                <c:pt idx="507">
                  <c:v>44172</c:v>
                </c:pt>
                <c:pt idx="508">
                  <c:v>44173</c:v>
                </c:pt>
                <c:pt idx="509">
                  <c:v>44174</c:v>
                </c:pt>
                <c:pt idx="510">
                  <c:v>44175</c:v>
                </c:pt>
                <c:pt idx="511">
                  <c:v>44176</c:v>
                </c:pt>
                <c:pt idx="512">
                  <c:v>44179</c:v>
                </c:pt>
                <c:pt idx="513">
                  <c:v>44180</c:v>
                </c:pt>
                <c:pt idx="514">
                  <c:v>44181</c:v>
                </c:pt>
                <c:pt idx="515">
                  <c:v>44182</c:v>
                </c:pt>
                <c:pt idx="516">
                  <c:v>44183</c:v>
                </c:pt>
                <c:pt idx="517">
                  <c:v>44186</c:v>
                </c:pt>
                <c:pt idx="518">
                  <c:v>44187</c:v>
                </c:pt>
                <c:pt idx="519">
                  <c:v>44188</c:v>
                </c:pt>
                <c:pt idx="520">
                  <c:v>44189</c:v>
                </c:pt>
                <c:pt idx="521">
                  <c:v>44193</c:v>
                </c:pt>
                <c:pt idx="522">
                  <c:v>44194</c:v>
                </c:pt>
                <c:pt idx="523">
                  <c:v>44195</c:v>
                </c:pt>
                <c:pt idx="524">
                  <c:v>44196</c:v>
                </c:pt>
              </c:numCache>
            </c:numRef>
          </c:cat>
          <c:val>
            <c:numRef>
              <c:f>'[1]Pg1 Volatility Chart'!$E$2:$E$526</c:f>
              <c:numCache>
                <c:formatCode>General</c:formatCode>
                <c:ptCount val="525"/>
                <c:pt idx="0">
                  <c:v>1</c:v>
                </c:pt>
                <c:pt idx="1">
                  <c:v>1.0135040219025597</c:v>
                </c:pt>
                <c:pt idx="2">
                  <c:v>0.9916535673986</c:v>
                </c:pt>
                <c:pt idx="3">
                  <c:v>0.97646758697101155</c:v>
                </c:pt>
                <c:pt idx="4">
                  <c:v>0.96568846293167665</c:v>
                </c:pt>
                <c:pt idx="5">
                  <c:v>0.95818863696332079</c:v>
                </c:pt>
                <c:pt idx="6">
                  <c:v>0.95922990893247118</c:v>
                </c:pt>
                <c:pt idx="7">
                  <c:v>0.97007280983781086</c:v>
                </c:pt>
                <c:pt idx="8">
                  <c:v>0.97027706254593082</c:v>
                </c:pt>
                <c:pt idx="9">
                  <c:v>0.95492642942506201</c:v>
                </c:pt>
                <c:pt idx="10">
                  <c:v>0.94223191519427563</c:v>
                </c:pt>
                <c:pt idx="11">
                  <c:v>0.93908225506661347</c:v>
                </c:pt>
                <c:pt idx="12">
                  <c:v>0.93294091802838608</c:v>
                </c:pt>
                <c:pt idx="13">
                  <c:v>0.91908258020357736</c:v>
                </c:pt>
                <c:pt idx="14">
                  <c:v>0.90670153135341591</c:v>
                </c:pt>
                <c:pt idx="15">
                  <c:v>0.89230379964226603</c:v>
                </c:pt>
                <c:pt idx="16">
                  <c:v>0.91289497367432693</c:v>
                </c:pt>
                <c:pt idx="17">
                  <c:v>0.91849441577264423</c:v>
                </c:pt>
                <c:pt idx="18">
                  <c:v>0.92345817342222081</c:v>
                </c:pt>
                <c:pt idx="19">
                  <c:v>0.92956574623726917</c:v>
                </c:pt>
                <c:pt idx="20">
                  <c:v>0.92723142957304094</c:v>
                </c:pt>
                <c:pt idx="21">
                  <c:v>0.91445521425900667</c:v>
                </c:pt>
                <c:pt idx="22">
                  <c:v>0.93839905060006534</c:v>
                </c:pt>
                <c:pt idx="23">
                  <c:v>0.94666003053786407</c:v>
                </c:pt>
                <c:pt idx="24">
                  <c:v>0.95337827726596502</c:v>
                </c:pt>
                <c:pt idx="25">
                  <c:v>0.96227535849476598</c:v>
                </c:pt>
                <c:pt idx="26">
                  <c:v>0.96579934297322745</c:v>
                </c:pt>
                <c:pt idx="27">
                  <c:v>0.96585019772912672</c:v>
                </c:pt>
                <c:pt idx="28">
                  <c:v>0.9610252485526195</c:v>
                </c:pt>
                <c:pt idx="29">
                  <c:v>0.96918410213635831</c:v>
                </c:pt>
                <c:pt idx="30">
                  <c:v>0.97093900805714406</c:v>
                </c:pt>
                <c:pt idx="31">
                  <c:v>0.97491735060060714</c:v>
                </c:pt>
                <c:pt idx="32">
                  <c:v>0.98690073193332695</c:v>
                </c:pt>
                <c:pt idx="33">
                  <c:v>0.97655970911079626</c:v>
                </c:pt>
                <c:pt idx="34">
                  <c:v>0.97725917042554178</c:v>
                </c:pt>
                <c:pt idx="35">
                  <c:v>0.97951845548270544</c:v>
                </c:pt>
                <c:pt idx="36">
                  <c:v>0.98911624855303637</c:v>
                </c:pt>
                <c:pt idx="37">
                  <c:v>0.98310996840752507</c:v>
                </c:pt>
                <c:pt idx="38">
                  <c:v>0.98349388013033823</c:v>
                </c:pt>
                <c:pt idx="39">
                  <c:v>0.99365357656912967</c:v>
                </c:pt>
                <c:pt idx="40">
                  <c:v>1.0029637484790468</c:v>
                </c:pt>
                <c:pt idx="41">
                  <c:v>1.0035089781570488</c:v>
                </c:pt>
                <c:pt idx="42">
                  <c:v>1.0068483015136793</c:v>
                </c:pt>
                <c:pt idx="43">
                  <c:v>1.0132126491617928</c:v>
                </c:pt>
                <c:pt idx="44">
                  <c:v>1.0110171409706339</c:v>
                </c:pt>
                <c:pt idx="45">
                  <c:v>1.0015514868971886</c:v>
                </c:pt>
                <c:pt idx="46">
                  <c:v>0.99821216354055808</c:v>
                </c:pt>
                <c:pt idx="47">
                  <c:v>0.99862775527524306</c:v>
                </c:pt>
                <c:pt idx="48">
                  <c:v>1.0096828288916706</c:v>
                </c:pt>
                <c:pt idx="49">
                  <c:v>1.0130813438494299</c:v>
                </c:pt>
                <c:pt idx="50">
                  <c:v>1.0108274777416653</c:v>
                </c:pt>
                <c:pt idx="51">
                  <c:v>1.0181705710197089</c:v>
                </c:pt>
                <c:pt idx="52">
                  <c:v>1.0229984380920463</c:v>
                </c:pt>
                <c:pt idx="53">
                  <c:v>1.0278604862298244</c:v>
                </c:pt>
                <c:pt idx="54">
                  <c:v>1.0255424264137936</c:v>
                </c:pt>
                <c:pt idx="55">
                  <c:v>1.0306870936048478</c:v>
                </c:pt>
                <c:pt idx="56">
                  <c:v>1.0338963621758999</c:v>
                </c:pt>
                <c:pt idx="57">
                  <c:v>1.0336012378547796</c:v>
                </c:pt>
                <c:pt idx="58">
                  <c:v>1.0334515914829121</c:v>
                </c:pt>
                <c:pt idx="59">
                  <c:v>1.0297900490581657</c:v>
                </c:pt>
                <c:pt idx="60">
                  <c:v>1.0344866108181405</c:v>
                </c:pt>
                <c:pt idx="61">
                  <c:v>1.0322523362966649</c:v>
                </c:pt>
                <c:pt idx="62">
                  <c:v>1.0311893885299184</c:v>
                </c:pt>
                <c:pt idx="63">
                  <c:v>1.0274782418760571</c:v>
                </c:pt>
                <c:pt idx="64">
                  <c:v>1.019001337646817</c:v>
                </c:pt>
                <c:pt idx="65">
                  <c:v>1.0130163164566408</c:v>
                </c:pt>
                <c:pt idx="66">
                  <c:v>1.0245590955189874</c:v>
                </c:pt>
                <c:pt idx="67">
                  <c:v>1.0295999689869357</c:v>
                </c:pt>
                <c:pt idx="68">
                  <c:v>1.0348788593861831</c:v>
                </c:pt>
                <c:pt idx="69">
                  <c:v>1.0351152089484363</c:v>
                </c:pt>
                <c:pt idx="70">
                  <c:v>1.0416225334922335</c:v>
                </c:pt>
                <c:pt idx="71">
                  <c:v>1.047036480784197</c:v>
                </c:pt>
                <c:pt idx="72">
                  <c:v>1.0483645402292383</c:v>
                </c:pt>
                <c:pt idx="73">
                  <c:v>1.0444437219178579</c:v>
                </c:pt>
                <c:pt idx="74">
                  <c:v>1.0516163267109604</c:v>
                </c:pt>
                <c:pt idx="75">
                  <c:v>1.0360710282539853</c:v>
                </c:pt>
                <c:pt idx="76">
                  <c:v>1.0313536243809371</c:v>
                </c:pt>
                <c:pt idx="77">
                  <c:v>1.0384691217842184</c:v>
                </c:pt>
                <c:pt idx="78">
                  <c:v>1.0347567246035725</c:v>
                </c:pt>
                <c:pt idx="79">
                  <c:v>1.0356066659747085</c:v>
                </c:pt>
                <c:pt idx="80">
                  <c:v>1.0427409212797558</c:v>
                </c:pt>
                <c:pt idx="81">
                  <c:v>1.0546580246929018</c:v>
                </c:pt>
                <c:pt idx="82">
                  <c:v>1.0547768247374207</c:v>
                </c:pt>
                <c:pt idx="83">
                  <c:v>1.0607451722371382</c:v>
                </c:pt>
                <c:pt idx="84">
                  <c:v>1.0609565112637032</c:v>
                </c:pt>
                <c:pt idx="85">
                  <c:v>1.0646393126437845</c:v>
                </c:pt>
                <c:pt idx="86">
                  <c:v>1.0663900501419556</c:v>
                </c:pt>
                <c:pt idx="87">
                  <c:v>1.0628794046158612</c:v>
                </c:pt>
                <c:pt idx="88">
                  <c:v>1.0653737887084935</c:v>
                </c:pt>
                <c:pt idx="89">
                  <c:v>1.0643112577840081</c:v>
                </c:pt>
                <c:pt idx="90">
                  <c:v>1.0697331250789395</c:v>
                </c:pt>
                <c:pt idx="91">
                  <c:v>1.0703283758283177</c:v>
                </c:pt>
                <c:pt idx="92">
                  <c:v>1.0720457659455711</c:v>
                </c:pt>
                <c:pt idx="93">
                  <c:v>1.0714976183717393</c:v>
                </c:pt>
                <c:pt idx="94">
                  <c:v>1.0707760644171356</c:v>
                </c:pt>
                <c:pt idx="95">
                  <c:v>1.0709874034437006</c:v>
                </c:pt>
                <c:pt idx="96">
                  <c:v>1.0767994350953671</c:v>
                </c:pt>
                <c:pt idx="97">
                  <c:v>1.0737902508098203</c:v>
                </c:pt>
                <c:pt idx="98">
                  <c:v>1.0715130415354135</c:v>
                </c:pt>
                <c:pt idx="99">
                  <c:v>1.075451784064037</c:v>
                </c:pt>
                <c:pt idx="100">
                  <c:v>1.0769424119910513</c:v>
                </c:pt>
                <c:pt idx="101">
                  <c:v>1.0779495028947612</c:v>
                </c:pt>
                <c:pt idx="102">
                  <c:v>1.0743217246931935</c:v>
                </c:pt>
                <c:pt idx="103">
                  <c:v>1.0704663506168639</c:v>
                </c:pt>
                <c:pt idx="104">
                  <c:v>1.0782921472336888</c:v>
                </c:pt>
                <c:pt idx="105">
                  <c:v>1.0713096225118164</c:v>
                </c:pt>
                <c:pt idx="106">
                  <c:v>1.0571194782468782</c:v>
                </c:pt>
                <c:pt idx="107">
                  <c:v>1.0548906226748018</c:v>
                </c:pt>
                <c:pt idx="108">
                  <c:v>1.0471473608257478</c:v>
                </c:pt>
                <c:pt idx="109">
                  <c:v>1.0509777243663894</c:v>
                </c:pt>
                <c:pt idx="110">
                  <c:v>1.0316808455561906</c:v>
                </c:pt>
                <c:pt idx="111">
                  <c:v>1.0369614033244838</c:v>
                </c:pt>
                <c:pt idx="112">
                  <c:v>1.0423520074498049</c:v>
                </c:pt>
                <c:pt idx="113">
                  <c:v>1.0490594162791076</c:v>
                </c:pt>
                <c:pt idx="114">
                  <c:v>1.0432790646393126</c:v>
                </c:pt>
                <c:pt idx="115">
                  <c:v>1.038046026888827</c:v>
                </c:pt>
                <c:pt idx="116">
                  <c:v>1.0444820714059131</c:v>
                </c:pt>
                <c:pt idx="117">
                  <c:v>1.0418376240991518</c:v>
                </c:pt>
                <c:pt idx="118">
                  <c:v>1.0298550764509551</c:v>
                </c:pt>
                <c:pt idx="119">
                  <c:v>1.0334911914977518</c:v>
                </c:pt>
                <c:pt idx="120">
                  <c:v>1.0291985498891409</c:v>
                </c:pt>
                <c:pt idx="121">
                  <c:v>1.0203314813031656</c:v>
                </c:pt>
                <c:pt idx="122">
                  <c:v>1.0223456631105854</c:v>
                </c:pt>
                <c:pt idx="123">
                  <c:v>1.0140067336698917</c:v>
                </c:pt>
                <c:pt idx="124">
                  <c:v>1.0147887297524081</c:v>
                </c:pt>
                <c:pt idx="125">
                  <c:v>1.0287341876098641</c:v>
                </c:pt>
                <c:pt idx="126">
                  <c:v>1.0366837863783451</c:v>
                </c:pt>
                <c:pt idx="127">
                  <c:v>1.0402682129847198</c:v>
                </c:pt>
                <c:pt idx="128">
                  <c:v>1.0507934800868199</c:v>
                </c:pt>
                <c:pt idx="129">
                  <c:v>1.056355406381605</c:v>
                </c:pt>
                <c:pt idx="130">
                  <c:v>1.0595204896729413</c:v>
                </c:pt>
                <c:pt idx="131">
                  <c:v>1.0565404843456974</c:v>
                </c:pt>
                <c:pt idx="132">
                  <c:v>1.0573562446513927</c:v>
                </c:pt>
                <c:pt idx="133">
                  <c:v>1.053956479166849</c:v>
                </c:pt>
                <c:pt idx="134">
                  <c:v>1.0534437631852418</c:v>
                </c:pt>
                <c:pt idx="135">
                  <c:v>1.0638364744481947</c:v>
                </c:pt>
                <c:pt idx="136">
                  <c:v>1.0702787715992028</c:v>
                </c:pt>
                <c:pt idx="137">
                  <c:v>1.0817598580068519</c:v>
                </c:pt>
                <c:pt idx="138">
                  <c:v>1.0794497181937892</c:v>
                </c:pt>
                <c:pt idx="139">
                  <c:v>1.079582690875198</c:v>
                </c:pt>
                <c:pt idx="140">
                  <c:v>1.0724150881892331</c:v>
                </c:pt>
                <c:pt idx="141">
                  <c:v>1.0705330453786992</c:v>
                </c:pt>
                <c:pt idx="142">
                  <c:v>1.0751624955345773</c:v>
                </c:pt>
                <c:pt idx="143">
                  <c:v>1.0804034532880309</c:v>
                </c:pt>
                <c:pt idx="144">
                  <c:v>1.0876235780989407</c:v>
                </c:pt>
                <c:pt idx="145">
                  <c:v>1.090473945482868</c:v>
                </c:pt>
                <c:pt idx="146">
                  <c:v>1.0965981919883752</c:v>
                </c:pt>
                <c:pt idx="147">
                  <c:v>1.0933476560334374</c:v>
                </c:pt>
                <c:pt idx="148">
                  <c:v>1.0869683020639112</c:v>
                </c:pt>
                <c:pt idx="149">
                  <c:v>1.086237994421817</c:v>
                </c:pt>
                <c:pt idx="150">
                  <c:v>1.0903159622657712</c:v>
                </c:pt>
                <c:pt idx="151">
                  <c:v>1.0929437358820737</c:v>
                </c:pt>
                <c:pt idx="152">
                  <c:v>1.0956778042750508</c:v>
                </c:pt>
                <c:pt idx="153">
                  <c:v>1.0972643059222031</c:v>
                </c:pt>
                <c:pt idx="154">
                  <c:v>1.0948712144991077</c:v>
                </c:pt>
                <c:pt idx="155">
                  <c:v>1.0898553515668477</c:v>
                </c:pt>
                <c:pt idx="156">
                  <c:v>1.0897227957277003</c:v>
                </c:pt>
                <c:pt idx="157">
                  <c:v>1.0888007406453302</c:v>
                </c:pt>
                <c:pt idx="158">
                  <c:v>1.0897353009955444</c:v>
                </c:pt>
                <c:pt idx="159">
                  <c:v>1.0951659219779666</c:v>
                </c:pt>
                <c:pt idx="160">
                  <c:v>1.098767855959323</c:v>
                </c:pt>
                <c:pt idx="161">
                  <c:v>1.0939870920625314</c:v>
                </c:pt>
                <c:pt idx="162">
                  <c:v>1.0971784364163404</c:v>
                </c:pt>
                <c:pt idx="163">
                  <c:v>1.0954372862901831</c:v>
                </c:pt>
                <c:pt idx="164">
                  <c:v>1.0912050868094854</c:v>
                </c:pt>
                <c:pt idx="165">
                  <c:v>1.0835693702638902</c:v>
                </c:pt>
                <c:pt idx="166">
                  <c:v>1.0758269420993594</c:v>
                </c:pt>
                <c:pt idx="167">
                  <c:v>1.063199956314931</c:v>
                </c:pt>
                <c:pt idx="168">
                  <c:v>1.0364603589261976</c:v>
                </c:pt>
                <c:pt idx="169">
                  <c:v>1.0416617166648117</c:v>
                </c:pt>
                <c:pt idx="170">
                  <c:v>1.0438005343084107</c:v>
                </c:pt>
                <c:pt idx="171">
                  <c:v>1.0600219509134889</c:v>
                </c:pt>
                <c:pt idx="172">
                  <c:v>1.0546638604845624</c:v>
                </c:pt>
                <c:pt idx="173">
                  <c:v>1.0461869562553225</c:v>
                </c:pt>
                <c:pt idx="174">
                  <c:v>1.052957308266107</c:v>
                </c:pt>
                <c:pt idx="175">
                  <c:v>1.0314865970623457</c:v>
                </c:pt>
                <c:pt idx="176">
                  <c:v>1.0301539523524286</c:v>
                </c:pt>
                <c:pt idx="177">
                  <c:v>1.0423407527087452</c:v>
                </c:pt>
                <c:pt idx="178">
                  <c:v>1.0535246305839667</c:v>
                </c:pt>
                <c:pt idx="179">
                  <c:v>1.0484870918541103</c:v>
                </c:pt>
                <c:pt idx="180">
                  <c:v>1.0558868756797133</c:v>
                </c:pt>
                <c:pt idx="181">
                  <c:v>1.0533812368460214</c:v>
                </c:pt>
                <c:pt idx="182">
                  <c:v>1.0369122159376303</c:v>
                </c:pt>
                <c:pt idx="183">
                  <c:v>1.0400760487021825</c:v>
                </c:pt>
                <c:pt idx="184">
                  <c:v>1.0404099393536195</c:v>
                </c:pt>
                <c:pt idx="185">
                  <c:v>1.0436446353026212</c:v>
                </c:pt>
                <c:pt idx="186">
                  <c:v>1.0536238390421966</c:v>
                </c:pt>
                <c:pt idx="187">
                  <c:v>1.0578643753681238</c:v>
                </c:pt>
                <c:pt idx="188">
                  <c:v>1.051505863511671</c:v>
                </c:pt>
                <c:pt idx="189">
                  <c:v>1.0637297628292586</c:v>
                </c:pt>
                <c:pt idx="190">
                  <c:v>1.0762262769858468</c:v>
                </c:pt>
                <c:pt idx="191">
                  <c:v>1.0789090737806635</c:v>
                </c:pt>
                <c:pt idx="192">
                  <c:v>1.0790770612120355</c:v>
                </c:pt>
                <c:pt idx="193">
                  <c:v>1.0792563033844673</c:v>
                </c:pt>
                <c:pt idx="194">
                  <c:v>1.0869849757543699</c:v>
                </c:pt>
                <c:pt idx="195">
                  <c:v>1.0909862446222138</c:v>
                </c:pt>
                <c:pt idx="196">
                  <c:v>1.093396843420291</c:v>
                </c:pt>
                <c:pt idx="197">
                  <c:v>1.089138799719382</c:v>
                </c:pt>
                <c:pt idx="198">
                  <c:v>1.0907357224230707</c:v>
                </c:pt>
                <c:pt idx="199">
                  <c:v>1.090743225583777</c:v>
                </c:pt>
                <c:pt idx="200">
                  <c:v>1.0918153438802762</c:v>
                </c:pt>
                <c:pt idx="201">
                  <c:v>1.0892955324096942</c:v>
                </c:pt>
                <c:pt idx="202">
                  <c:v>1.0869066094092137</c:v>
                </c:pt>
                <c:pt idx="203">
                  <c:v>1.0813530199596579</c:v>
                </c:pt>
                <c:pt idx="204">
                  <c:v>1.0817477695812696</c:v>
                </c:pt>
                <c:pt idx="205">
                  <c:v>1.0817911211764624</c:v>
                </c:pt>
                <c:pt idx="206">
                  <c:v>1.0781837682457069</c:v>
                </c:pt>
                <c:pt idx="207">
                  <c:v>1.0801237521305851</c:v>
                </c:pt>
                <c:pt idx="208">
                  <c:v>1.0703842326913546</c:v>
                </c:pt>
                <c:pt idx="209">
                  <c:v>1.0530139988136669</c:v>
                </c:pt>
                <c:pt idx="210">
                  <c:v>1.0578889690615505</c:v>
                </c:pt>
                <c:pt idx="211">
                  <c:v>1.0683050234911455</c:v>
                </c:pt>
                <c:pt idx="212">
                  <c:v>1.0671349472632012</c:v>
                </c:pt>
                <c:pt idx="213">
                  <c:v>1.0549810774455406</c:v>
                </c:pt>
                <c:pt idx="214">
                  <c:v>1.0609294165167078</c:v>
                </c:pt>
                <c:pt idx="215">
                  <c:v>1.0669682103586136</c:v>
                </c:pt>
                <c:pt idx="216">
                  <c:v>1.0816889948224022</c:v>
                </c:pt>
                <c:pt idx="217">
                  <c:v>1.0806506407490821</c:v>
                </c:pt>
                <c:pt idx="218">
                  <c:v>1.090237595920615</c:v>
                </c:pt>
                <c:pt idx="219">
                  <c:v>1.0903138780544637</c:v>
                </c:pt>
                <c:pt idx="220">
                  <c:v>1.0937886751460721</c:v>
                </c:pt>
                <c:pt idx="221">
                  <c:v>1.0903755707091614</c:v>
                </c:pt>
                <c:pt idx="222">
                  <c:v>1.0971196616574732</c:v>
                </c:pt>
                <c:pt idx="223">
                  <c:v>1.0956106926709543</c:v>
                </c:pt>
                <c:pt idx="224">
                  <c:v>1.0970237879373352</c:v>
                </c:pt>
                <c:pt idx="225">
                  <c:v>1.1010729936652484</c:v>
                </c:pt>
                <c:pt idx="226">
                  <c:v>1.1040133989776528</c:v>
                </c:pt>
                <c:pt idx="227">
                  <c:v>1.1086966217852603</c:v>
                </c:pt>
                <c:pt idx="228">
                  <c:v>1.1092597756805056</c:v>
                </c:pt>
                <c:pt idx="229">
                  <c:v>1.1111972585118148</c:v>
                </c:pt>
                <c:pt idx="230">
                  <c:v>1.1096853716294657</c:v>
                </c:pt>
                <c:pt idx="231">
                  <c:v>1.1187608613461755</c:v>
                </c:pt>
                <c:pt idx="232">
                  <c:v>1.1248050741374804</c:v>
                </c:pt>
                <c:pt idx="233">
                  <c:v>1.1246875246197461</c:v>
                </c:pt>
                <c:pt idx="234">
                  <c:v>1.1253586406607117</c:v>
                </c:pt>
                <c:pt idx="235">
                  <c:v>1.1285424818538143</c:v>
                </c:pt>
                <c:pt idx="236">
                  <c:v>1.1284866249907772</c:v>
                </c:pt>
                <c:pt idx="237">
                  <c:v>1.1259905735290991</c:v>
                </c:pt>
                <c:pt idx="238">
                  <c:v>1.1280397700864824</c:v>
                </c:pt>
                <c:pt idx="239">
                  <c:v>1.1258196682018966</c:v>
                </c:pt>
                <c:pt idx="240">
                  <c:v>1.1245691414174888</c:v>
                </c:pt>
                <c:pt idx="241">
                  <c:v>1.1331544246347105</c:v>
                </c:pt>
                <c:pt idx="242">
                  <c:v>1.1349151663471571</c:v>
                </c:pt>
                <c:pt idx="243">
                  <c:v>1.1351794443409287</c:v>
                </c:pt>
                <c:pt idx="244">
                  <c:v>1.1302607056555909</c:v>
                </c:pt>
                <c:pt idx="245">
                  <c:v>1.1274095045871406</c:v>
                </c:pt>
                <c:pt idx="246">
                  <c:v>1.1294612021980925</c:v>
                </c:pt>
                <c:pt idx="247">
                  <c:v>1.1375058410021888</c:v>
                </c:pt>
                <c:pt idx="248">
                  <c:v>1.1386384014266009</c:v>
                </c:pt>
                <c:pt idx="249">
                  <c:v>1.1428143272020006</c:v>
                </c:pt>
                <c:pt idx="250">
                  <c:v>1.1367742828333101</c:v>
                </c:pt>
                <c:pt idx="251">
                  <c:v>1.1299009707839427</c:v>
                </c:pt>
                <c:pt idx="252">
                  <c:v>1.1237412926862107</c:v>
                </c:pt>
                <c:pt idx="253">
                  <c:v>1.1291018841687059</c:v>
                </c:pt>
                <c:pt idx="254">
                  <c:v>1.1314299481990122</c:v>
                </c:pt>
                <c:pt idx="255">
                  <c:v>1.1400339893180003</c:v>
                </c:pt>
                <c:pt idx="256">
                  <c:v>1.1386817530217939</c:v>
                </c:pt>
                <c:pt idx="257">
                  <c:v>1.1372265566870043</c:v>
                </c:pt>
                <c:pt idx="258">
                  <c:v>1.1407013537786126</c:v>
                </c:pt>
                <c:pt idx="259">
                  <c:v>1.148662624130415</c:v>
                </c:pt>
                <c:pt idx="260">
                  <c:v>1.1553746182245936</c:v>
                </c:pt>
                <c:pt idx="261">
                  <c:v>1.1632816990824051</c:v>
                </c:pt>
                <c:pt idx="262">
                  <c:v>1.1648277670301947</c:v>
                </c:pt>
                <c:pt idx="263">
                  <c:v>1.1642633626081653</c:v>
                </c:pt>
                <c:pt idx="264">
                  <c:v>1.1672662942597902</c:v>
                </c:pt>
                <c:pt idx="265">
                  <c:v>1.1714797358387221</c:v>
                </c:pt>
                <c:pt idx="266">
                  <c:v>1.1723801151234958</c:v>
                </c:pt>
                <c:pt idx="267">
                  <c:v>1.1726214667928867</c:v>
                </c:pt>
                <c:pt idx="268">
                  <c:v>1.1767340325445426</c:v>
                </c:pt>
                <c:pt idx="269">
                  <c:v>1.1799708127048518</c:v>
                </c:pt>
                <c:pt idx="270">
                  <c:v>1.1749770424124495</c:v>
                </c:pt>
                <c:pt idx="271">
                  <c:v>1.1768061462557771</c:v>
                </c:pt>
                <c:pt idx="272">
                  <c:v>1.1862497076893641</c:v>
                </c:pt>
                <c:pt idx="273">
                  <c:v>1.1801513054040682</c:v>
                </c:pt>
                <c:pt idx="274">
                  <c:v>1.1793397135209873</c:v>
                </c:pt>
                <c:pt idx="275">
                  <c:v>1.1789078649381051</c:v>
                </c:pt>
                <c:pt idx="276">
                  <c:v>1.1803234612580549</c:v>
                </c:pt>
                <c:pt idx="277">
                  <c:v>1.1884510516721836</c:v>
                </c:pt>
                <c:pt idx="278">
                  <c:v>1.1880233715119159</c:v>
                </c:pt>
                <c:pt idx="279">
                  <c:v>1.1940200642854135</c:v>
                </c:pt>
                <c:pt idx="280">
                  <c:v>1.1941609569697902</c:v>
                </c:pt>
                <c:pt idx="281">
                  <c:v>1.1949792183290544</c:v>
                </c:pt>
                <c:pt idx="282">
                  <c:v>1.2015436502626733</c:v>
                </c:pt>
                <c:pt idx="283">
                  <c:v>1.206457803683135</c:v>
                </c:pt>
                <c:pt idx="284">
                  <c:v>1.2011922522362544</c:v>
                </c:pt>
                <c:pt idx="285">
                  <c:v>1.2024669558718277</c:v>
                </c:pt>
                <c:pt idx="286">
                  <c:v>1.1992622725656517</c:v>
                </c:pt>
                <c:pt idx="287">
                  <c:v>1.1941909696126158</c:v>
                </c:pt>
                <c:pt idx="288">
                  <c:v>1.1748878381684953</c:v>
                </c:pt>
                <c:pt idx="289">
                  <c:v>1.1819345565986339</c:v>
                </c:pt>
                <c:pt idx="290">
                  <c:v>1.1818382660362345</c:v>
                </c:pt>
                <c:pt idx="291">
                  <c:v>1.1780787656800427</c:v>
                </c:pt>
                <c:pt idx="292">
                  <c:v>1.1638069203318566</c:v>
                </c:pt>
                <c:pt idx="293">
                  <c:v>1.1674655448607725</c:v>
                </c:pt>
                <c:pt idx="294">
                  <c:v>1.1846607049886431</c:v>
                </c:pt>
                <c:pt idx="295">
                  <c:v>1.1946815929543655</c:v>
                </c:pt>
                <c:pt idx="296">
                  <c:v>1.201544483947196</c:v>
                </c:pt>
                <c:pt idx="297">
                  <c:v>1.1951192773289083</c:v>
                </c:pt>
                <c:pt idx="298">
                  <c:v>1.1982576827155105</c:v>
                </c:pt>
                <c:pt idx="299">
                  <c:v>1.2034761309868449</c:v>
                </c:pt>
                <c:pt idx="300">
                  <c:v>1.2108296453214249</c:v>
                </c:pt>
                <c:pt idx="301">
                  <c:v>1.2084590633804491</c:v>
                </c:pt>
                <c:pt idx="302">
                  <c:v>1.2092189668231077</c:v>
                </c:pt>
                <c:pt idx="303">
                  <c:v>1.2035549141742625</c:v>
                </c:pt>
                <c:pt idx="304">
                  <c:v>1.2090084614810657</c:v>
                </c:pt>
                <c:pt idx="305">
                  <c:v>1.2031997645674908</c:v>
                </c:pt>
                <c:pt idx="306">
                  <c:v>1.1941913864548777</c:v>
                </c:pt>
                <c:pt idx="307">
                  <c:v>1.1589486237744318</c:v>
                </c:pt>
                <c:pt idx="308">
                  <c:v>1.1322261169184185</c:v>
                </c:pt>
                <c:pt idx="309">
                  <c:v>1.1258046618804838</c:v>
                </c:pt>
                <c:pt idx="310">
                  <c:v>1.0888282522345873</c:v>
                </c:pt>
                <c:pt idx="311">
                  <c:v>1.0698064893169581</c:v>
                </c:pt>
                <c:pt idx="312">
                  <c:v>1.1025890489702121</c:v>
                </c:pt>
                <c:pt idx="313">
                  <c:v>1.0897252967812692</c:v>
                </c:pt>
                <c:pt idx="314">
                  <c:v>1.1189847056405844</c:v>
                </c:pt>
                <c:pt idx="315">
                  <c:v>1.0972392953865149</c:v>
                </c:pt>
                <c:pt idx="316">
                  <c:v>1.0748198511956495</c:v>
                </c:pt>
                <c:pt idx="317">
                  <c:v>0.99892829854576237</c:v>
                </c:pt>
                <c:pt idx="318">
                  <c:v>1.0260034539549785</c:v>
                </c:pt>
                <c:pt idx="319">
                  <c:v>0.98868981891955321</c:v>
                </c:pt>
                <c:pt idx="320">
                  <c:v>0.89474857950578357</c:v>
                </c:pt>
                <c:pt idx="321">
                  <c:v>0.94204350249209157</c:v>
                </c:pt>
                <c:pt idx="322">
                  <c:v>0.85602309973076163</c:v>
                </c:pt>
                <c:pt idx="323">
                  <c:v>0.8859702983215012</c:v>
                </c:pt>
                <c:pt idx="324">
                  <c:v>0.84111015098443553</c:v>
                </c:pt>
                <c:pt idx="325">
                  <c:v>0.84387548254702294</c:v>
                </c:pt>
                <c:pt idx="326">
                  <c:v>0.82964948984759834</c:v>
                </c:pt>
                <c:pt idx="327">
                  <c:v>0.80235132382849617</c:v>
                </c:pt>
                <c:pt idx="328">
                  <c:v>0.86976597224914332</c:v>
                </c:pt>
                <c:pt idx="329">
                  <c:v>0.89338258741494847</c:v>
                </c:pt>
                <c:pt idx="330">
                  <c:v>0.93475584923482358</c:v>
                </c:pt>
                <c:pt idx="331">
                  <c:v>0.91240601770162344</c:v>
                </c:pt>
                <c:pt idx="332">
                  <c:v>0.93097258886972811</c:v>
                </c:pt>
                <c:pt idx="333">
                  <c:v>0.92537898256307138</c:v>
                </c:pt>
                <c:pt idx="334">
                  <c:v>0.89122918029219811</c:v>
                </c:pt>
                <c:pt idx="335">
                  <c:v>0.90222131072714384</c:v>
                </c:pt>
                <c:pt idx="336">
                  <c:v>0.88993029980545979</c:v>
                </c:pt>
                <c:pt idx="337">
                  <c:v>0.93882964865616303</c:v>
                </c:pt>
                <c:pt idx="338">
                  <c:v>0.94800851525371732</c:v>
                </c:pt>
                <c:pt idx="339">
                  <c:v>0.96736666987635211</c:v>
                </c:pt>
                <c:pt idx="340">
                  <c:v>0.98269020825022535</c:v>
                </c:pt>
                <c:pt idx="341">
                  <c:v>0.97600697627208799</c:v>
                </c:pt>
                <c:pt idx="342">
                  <c:v>0.99978949465795797</c:v>
                </c:pt>
                <c:pt idx="343">
                  <c:v>0.97827251396317361</c:v>
                </c:pt>
                <c:pt idx="344">
                  <c:v>0.97970269976227486</c:v>
                </c:pt>
                <c:pt idx="345">
                  <c:v>1.0052693030272337</c:v>
                </c:pt>
                <c:pt idx="346">
                  <c:v>0.99468859590435799</c:v>
                </c:pt>
                <c:pt idx="347">
                  <c:v>0.96481976365877464</c:v>
                </c:pt>
                <c:pt idx="348">
                  <c:v>0.98208120170621871</c:v>
                </c:pt>
                <c:pt idx="349">
                  <c:v>0.98525753973861496</c:v>
                </c:pt>
                <c:pt idx="350">
                  <c:v>0.98951933501987721</c:v>
                </c:pt>
                <c:pt idx="351">
                  <c:v>1.0070904868675929</c:v>
                </c:pt>
                <c:pt idx="352">
                  <c:v>1.0084439736905839</c:v>
                </c:pt>
                <c:pt idx="353">
                  <c:v>1.0316204034282774</c:v>
                </c:pt>
                <c:pt idx="354">
                  <c:v>1.0245103249743954</c:v>
                </c:pt>
                <c:pt idx="355">
                  <c:v>1.0023584935153933</c:v>
                </c:pt>
                <c:pt idx="356">
                  <c:v>0.99554103832906271</c:v>
                </c:pt>
                <c:pt idx="357">
                  <c:v>1.0055927726221336</c:v>
                </c:pt>
                <c:pt idx="358">
                  <c:v>1.0013860005193855</c:v>
                </c:pt>
                <c:pt idx="359">
                  <c:v>1.0095948751745007</c:v>
                </c:pt>
                <c:pt idx="360">
                  <c:v>1.0273840355249648</c:v>
                </c:pt>
                <c:pt idx="361">
                  <c:v>1.0274548987094148</c:v>
                </c:pt>
                <c:pt idx="362">
                  <c:v>1.0149746414010234</c:v>
                </c:pt>
                <c:pt idx="363">
                  <c:v>0.99934930922984633</c:v>
                </c:pt>
                <c:pt idx="364">
                  <c:v>0.99907627754858408</c:v>
                </c:pt>
                <c:pt idx="365">
                  <c:v>1.0029962621754416</c:v>
                </c:pt>
                <c:pt idx="366">
                  <c:v>1.0312977675179003</c:v>
                </c:pt>
                <c:pt idx="367">
                  <c:v>1.0296837542814912</c:v>
                </c:pt>
                <c:pt idx="368">
                  <c:v>1.0441048291592834</c:v>
                </c:pt>
                <c:pt idx="369">
                  <c:v>1.0361052093194258</c:v>
                </c:pt>
                <c:pt idx="370">
                  <c:v>1.0319955614635998</c:v>
                </c:pt>
                <c:pt idx="371">
                  <c:v>1.0535492242773934</c:v>
                </c:pt>
                <c:pt idx="372">
                  <c:v>1.0636318048978133</c:v>
                </c:pt>
                <c:pt idx="373">
                  <c:v>1.0684934361933298</c:v>
                </c:pt>
                <c:pt idx="374">
                  <c:v>1.0690674279873731</c:v>
                </c:pt>
                <c:pt idx="375">
                  <c:v>1.0790282906674438</c:v>
                </c:pt>
                <c:pt idx="376">
                  <c:v>1.0914122574134355</c:v>
                </c:pt>
                <c:pt idx="377">
                  <c:v>1.1098641969596359</c:v>
                </c:pt>
                <c:pt idx="378">
                  <c:v>1.1083272995415987</c:v>
                </c:pt>
                <c:pt idx="379">
                  <c:v>1.131430781883535</c:v>
                </c:pt>
                <c:pt idx="380">
                  <c:v>1.1414700109087621</c:v>
                </c:pt>
                <c:pt idx="381">
                  <c:v>1.1361977899856983</c:v>
                </c:pt>
                <c:pt idx="382">
                  <c:v>1.1331319151525914</c:v>
                </c:pt>
                <c:pt idx="383">
                  <c:v>1.0810528935314001</c:v>
                </c:pt>
                <c:pt idx="384">
                  <c:v>1.0847215222745916</c:v>
                </c:pt>
                <c:pt idx="385">
                  <c:v>1.0850570802950743</c:v>
                </c:pt>
                <c:pt idx="386">
                  <c:v>1.1091976661835465</c:v>
                </c:pt>
                <c:pt idx="387">
                  <c:v>1.1093310557072167</c:v>
                </c:pt>
                <c:pt idx="388">
                  <c:v>1.1085186301396128</c:v>
                </c:pt>
                <c:pt idx="389">
                  <c:v>1.1065632230910605</c:v>
                </c:pt>
                <c:pt idx="390">
                  <c:v>1.1104444413876013</c:v>
                </c:pt>
                <c:pt idx="391">
                  <c:v>1.1204436535557272</c:v>
                </c:pt>
                <c:pt idx="392">
                  <c:v>1.0953576694182425</c:v>
                </c:pt>
                <c:pt idx="393">
                  <c:v>1.1003847870915624</c:v>
                </c:pt>
                <c:pt idx="394">
                  <c:v>1.0837281871655102</c:v>
                </c:pt>
                <c:pt idx="395">
                  <c:v>1.0918566112641617</c:v>
                </c:pt>
                <c:pt idx="396">
                  <c:v>1.10322681763026</c:v>
                </c:pt>
                <c:pt idx="397">
                  <c:v>1.1082826974196214</c:v>
                </c:pt>
                <c:pt idx="398">
                  <c:v>1.1188304740038408</c:v>
                </c:pt>
                <c:pt idx="399">
                  <c:v>1.1400335724757387</c:v>
                </c:pt>
                <c:pt idx="400">
                  <c:v>1.1297992612721441</c:v>
                </c:pt>
                <c:pt idx="401">
                  <c:v>1.1363736974200382</c:v>
                </c:pt>
                <c:pt idx="402">
                  <c:v>1.132667136031053</c:v>
                </c:pt>
                <c:pt idx="403">
                  <c:v>1.1395858838869208</c:v>
                </c:pt>
                <c:pt idx="404">
                  <c:v>1.1373261819874956</c:v>
                </c:pt>
                <c:pt idx="405">
                  <c:v>1.1432770221122315</c:v>
                </c:pt>
                <c:pt idx="406">
                  <c:v>1.156648488175644</c:v>
                </c:pt>
                <c:pt idx="407">
                  <c:v>1.1495534160431748</c:v>
                </c:pt>
                <c:pt idx="408">
                  <c:v>1.1530761499948519</c:v>
                </c:pt>
                <c:pt idx="409">
                  <c:v>1.1627668988894906</c:v>
                </c:pt>
                <c:pt idx="410">
                  <c:v>1.169447629814059</c:v>
                </c:pt>
                <c:pt idx="411">
                  <c:v>1.1711108304373217</c:v>
                </c:pt>
                <c:pt idx="412">
                  <c:v>1.1625368019611595</c:v>
                </c:pt>
                <c:pt idx="413">
                  <c:v>1.1529727731140076</c:v>
                </c:pt>
                <c:pt idx="414">
                  <c:v>1.1635259686476263</c:v>
                </c:pt>
                <c:pt idx="415">
                  <c:v>1.1595738871666357</c:v>
                </c:pt>
                <c:pt idx="416">
                  <c:v>1.1689353306747134</c:v>
                </c:pt>
                <c:pt idx="417">
                  <c:v>1.1614988647301008</c:v>
                </c:pt>
                <c:pt idx="418">
                  <c:v>1.1615730626526424</c:v>
                </c:pt>
                <c:pt idx="419">
                  <c:v>1.1698748931320653</c:v>
                </c:pt>
                <c:pt idx="420">
                  <c:v>1.1770804284638237</c:v>
                </c:pt>
                <c:pt idx="421">
                  <c:v>1.1873334975691843</c:v>
                </c:pt>
                <c:pt idx="422">
                  <c:v>1.1897178353047888</c:v>
                </c:pt>
                <c:pt idx="423">
                  <c:v>1.1857749243535505</c:v>
                </c:pt>
                <c:pt idx="424">
                  <c:v>1.1875685966046532</c:v>
                </c:pt>
                <c:pt idx="425">
                  <c:v>1.1876052787236622</c:v>
                </c:pt>
                <c:pt idx="426">
                  <c:v>1.2023106400237766</c:v>
                </c:pt>
                <c:pt idx="427">
                  <c:v>1.2021989262977029</c:v>
                </c:pt>
                <c:pt idx="428">
                  <c:v>1.1992647736192203</c:v>
                </c:pt>
                <c:pt idx="429">
                  <c:v>1.2045157355869494</c:v>
                </c:pt>
                <c:pt idx="430">
                  <c:v>1.2076583093961664</c:v>
                </c:pt>
                <c:pt idx="431">
                  <c:v>1.2048579630836158</c:v>
                </c:pt>
                <c:pt idx="432">
                  <c:v>1.2000609423386268</c:v>
                </c:pt>
                <c:pt idx="433">
                  <c:v>1.2029438234189487</c:v>
                </c:pt>
                <c:pt idx="434">
                  <c:v>1.2162490115627875</c:v>
                </c:pt>
                <c:pt idx="435">
                  <c:v>1.2197717455144645</c:v>
                </c:pt>
                <c:pt idx="436">
                  <c:v>1.2306192316846805</c:v>
                </c:pt>
                <c:pt idx="437">
                  <c:v>1.2289647847489087</c:v>
                </c:pt>
                <c:pt idx="438">
                  <c:v>1.2358810315512074</c:v>
                </c:pt>
                <c:pt idx="439">
                  <c:v>1.2326675945575407</c:v>
                </c:pt>
                <c:pt idx="440">
                  <c:v>1.2404141911446864</c:v>
                </c:pt>
                <c:pt idx="441">
                  <c:v>1.2521620565996758</c:v>
                </c:pt>
                <c:pt idx="442">
                  <c:v>1.2208709585579594</c:v>
                </c:pt>
                <c:pt idx="443">
                  <c:v>1.208060145336223</c:v>
                </c:pt>
                <c:pt idx="444">
                  <c:v>1.1865894341324617</c:v>
                </c:pt>
                <c:pt idx="445">
                  <c:v>1.2037445774032312</c:v>
                </c:pt>
                <c:pt idx="446">
                  <c:v>1.1922922531116233</c:v>
                </c:pt>
                <c:pt idx="447">
                  <c:v>1.1933510324557552</c:v>
                </c:pt>
                <c:pt idx="448">
                  <c:v>1.2076603936074739</c:v>
                </c:pt>
                <c:pt idx="449">
                  <c:v>1.2139326191158024</c:v>
                </c:pt>
                <c:pt idx="450">
                  <c:v>1.2126066438820688</c:v>
                </c:pt>
                <c:pt idx="451">
                  <c:v>1.2024802948241948</c:v>
                </c:pt>
                <c:pt idx="452">
                  <c:v>1.1958737618221675</c:v>
                </c:pt>
                <c:pt idx="453">
                  <c:v>1.1764422429615142</c:v>
                </c:pt>
                <c:pt idx="454">
                  <c:v>1.1815977480513666</c:v>
                </c:pt>
                <c:pt idx="455">
                  <c:v>1.1642466889177066</c:v>
                </c:pt>
                <c:pt idx="456">
                  <c:v>1.1592299923009235</c:v>
                </c:pt>
                <c:pt idx="457">
                  <c:v>1.1711962831009231</c:v>
                </c:pt>
                <c:pt idx="458">
                  <c:v>1.1901530186257627</c:v>
                </c:pt>
                <c:pt idx="459">
                  <c:v>1.1877228282413967</c:v>
                </c:pt>
                <c:pt idx="460">
                  <c:v>1.1929221017687035</c:v>
                </c:pt>
                <c:pt idx="461">
                  <c:v>1.1990601040688391</c:v>
                </c:pt>
                <c:pt idx="462">
                  <c:v>1.1909183410178203</c:v>
                </c:pt>
                <c:pt idx="463">
                  <c:v>1.2104553209706257</c:v>
                </c:pt>
                <c:pt idx="464">
                  <c:v>1.2027574949280719</c:v>
                </c:pt>
                <c:pt idx="465">
                  <c:v>1.2153553017541974</c:v>
                </c:pt>
                <c:pt idx="466">
                  <c:v>1.2247692673872204</c:v>
                </c:pt>
                <c:pt idx="467">
                  <c:v>1.2344862773443313</c:v>
                </c:pt>
                <c:pt idx="468">
                  <c:v>1.2498114830872504</c:v>
                </c:pt>
                <c:pt idx="469">
                  <c:v>1.2436422176175048</c:v>
                </c:pt>
                <c:pt idx="470">
                  <c:v>1.2389185611105344</c:v>
                </c:pt>
                <c:pt idx="471">
                  <c:v>1.2290831679511662</c:v>
                </c:pt>
                <c:pt idx="472">
                  <c:v>1.2314366593594219</c:v>
                </c:pt>
                <c:pt idx="473">
                  <c:v>1.2219680873901464</c:v>
                </c:pt>
                <c:pt idx="474">
                  <c:v>1.225104825407703</c:v>
                </c:pt>
                <c:pt idx="475">
                  <c:v>1.2235079027040139</c:v>
                </c:pt>
                <c:pt idx="476">
                  <c:v>1.2247801052860183</c:v>
                </c:pt>
                <c:pt idx="477">
                  <c:v>1.2290302289839596</c:v>
                </c:pt>
                <c:pt idx="478">
                  <c:v>1.2103736198873776</c:v>
                </c:pt>
                <c:pt idx="479">
                  <c:v>1.2071201660366095</c:v>
                </c:pt>
                <c:pt idx="480">
                  <c:v>1.1721912855790502</c:v>
                </c:pt>
                <c:pt idx="481">
                  <c:v>1.1774005633206324</c:v>
                </c:pt>
                <c:pt idx="482">
                  <c:v>1.1639240530073294</c:v>
                </c:pt>
                <c:pt idx="483">
                  <c:v>1.1783897300070987</c:v>
                </c:pt>
                <c:pt idx="484">
                  <c:v>1.2000634433921955</c:v>
                </c:pt>
                <c:pt idx="485">
                  <c:v>1.222951001442691</c:v>
                </c:pt>
                <c:pt idx="486">
                  <c:v>1.2493896387186434</c:v>
                </c:pt>
                <c:pt idx="487">
                  <c:v>1.2523821493137319</c:v>
                </c:pt>
                <c:pt idx="488">
                  <c:v>1.2688107365227603</c:v>
                </c:pt>
                <c:pt idx="489">
                  <c:v>1.2694201599090285</c:v>
                </c:pt>
                <c:pt idx="490">
                  <c:v>1.2786398770482066</c:v>
                </c:pt>
                <c:pt idx="491">
                  <c:v>1.270910370993781</c:v>
                </c:pt>
                <c:pt idx="492">
                  <c:v>1.2806757346532227</c:v>
                </c:pt>
                <c:pt idx="493">
                  <c:v>1.2969442544338468</c:v>
                </c:pt>
                <c:pt idx="494">
                  <c:v>1.2954502917687409</c:v>
                </c:pt>
                <c:pt idx="495">
                  <c:v>1.2897237127806755</c:v>
                </c:pt>
                <c:pt idx="496">
                  <c:v>1.2901038729231356</c:v>
                </c:pt>
                <c:pt idx="497">
                  <c:v>1.2885519691836853</c:v>
                </c:pt>
                <c:pt idx="498">
                  <c:v>1.2932064298752517</c:v>
                </c:pt>
                <c:pt idx="499">
                  <c:v>1.3118121842159343</c:v>
                </c:pt>
                <c:pt idx="500">
                  <c:v>1.311878462135508</c:v>
                </c:pt>
                <c:pt idx="501">
                  <c:v>1.3189151763513713</c:v>
                </c:pt>
                <c:pt idx="502">
                  <c:v>1.3073928225598368</c:v>
                </c:pt>
                <c:pt idx="503">
                  <c:v>1.3215567057623026</c:v>
                </c:pt>
                <c:pt idx="504">
                  <c:v>1.3244487573723764</c:v>
                </c:pt>
                <c:pt idx="505">
                  <c:v>1.329324561304783</c:v>
                </c:pt>
                <c:pt idx="506">
                  <c:v>1.3390857565416099</c:v>
                </c:pt>
                <c:pt idx="507">
                  <c:v>1.3377747876292889</c:v>
                </c:pt>
                <c:pt idx="508">
                  <c:v>1.3406405781768904</c:v>
                </c:pt>
                <c:pt idx="509">
                  <c:v>1.3345096621951997</c:v>
                </c:pt>
                <c:pt idx="510">
                  <c:v>1.334908580239426</c:v>
                </c:pt>
                <c:pt idx="511">
                  <c:v>1.3323520866498346</c:v>
                </c:pt>
                <c:pt idx="512">
                  <c:v>1.3303545785328736</c:v>
                </c:pt>
                <c:pt idx="513">
                  <c:v>1.3410453320127771</c:v>
                </c:pt>
                <c:pt idx="514">
                  <c:v>1.3478381935056809</c:v>
                </c:pt>
                <c:pt idx="515">
                  <c:v>1.3581346142062343</c:v>
                </c:pt>
                <c:pt idx="516">
                  <c:v>1.3537652736215131</c:v>
                </c:pt>
                <c:pt idx="517">
                  <c:v>1.3427877326657189</c:v>
                </c:pt>
                <c:pt idx="518">
                  <c:v>1.3408244056141985</c:v>
                </c:pt>
                <c:pt idx="519">
                  <c:v>1.3458544411833486</c:v>
                </c:pt>
                <c:pt idx="520">
                  <c:v>1.3486410317012709</c:v>
                </c:pt>
                <c:pt idx="521">
                  <c:v>1.3563025924670766</c:v>
                </c:pt>
                <c:pt idx="522">
                  <c:v>1.3610108258103726</c:v>
                </c:pt>
                <c:pt idx="523">
                  <c:v>1.3659820866206558</c:v>
                </c:pt>
                <c:pt idx="524">
                  <c:v>1.3680942263595206</c:v>
                </c:pt>
              </c:numCache>
            </c:numRef>
          </c:val>
          <c:smooth val="0"/>
          <c:extLst>
            <c:ext xmlns:c16="http://schemas.microsoft.com/office/drawing/2014/chart" uri="{C3380CC4-5D6E-409C-BE32-E72D297353CC}">
              <c16:uniqueId val="{00000001-9C8B-43A2-B2EE-3734976601C8}"/>
            </c:ext>
          </c:extLst>
        </c:ser>
        <c:dLbls>
          <c:showLegendKey val="0"/>
          <c:showVal val="0"/>
          <c:showCatName val="0"/>
          <c:showSerName val="0"/>
          <c:showPercent val="0"/>
          <c:showBubbleSize val="0"/>
        </c:dLbls>
        <c:smooth val="0"/>
        <c:axId val="503687055"/>
        <c:axId val="503684759"/>
      </c:lineChart>
      <c:catAx>
        <c:axId val="503687055"/>
        <c:scaling>
          <c:orientation val="minMax"/>
          <c:max val="44104"/>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684759"/>
        <c:crosses val="autoZero"/>
        <c:auto val="1"/>
        <c:lblAlgn val="ctr"/>
        <c:lblOffset val="100"/>
        <c:tickLblSkip val="3"/>
        <c:noMultiLvlLbl val="1"/>
      </c:catAx>
      <c:valAx>
        <c:axId val="503684759"/>
        <c:scaling>
          <c:orientation val="minMax"/>
          <c:max val="1.4"/>
          <c:min val="0.70000000000000007"/>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6870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419948930185808"/>
          <c:y val="1.0840108401084011E-2"/>
          <c:w val="0.76755460112940421"/>
          <c:h val="0.77179779356848688"/>
        </c:manualLayout>
      </c:layout>
      <c:barChart>
        <c:barDir val="bar"/>
        <c:grouping val="stacked"/>
        <c:varyColors val="0"/>
        <c:ser>
          <c:idx val="0"/>
          <c:order val="0"/>
          <c:spPr>
            <a:solidFill>
              <a:srgbClr val="294A85"/>
            </a:solidFill>
            <a:ln w="25400">
              <a:noFill/>
            </a:ln>
          </c:spPr>
          <c:invertIfNegative val="0"/>
          <c:cat>
            <c:strRef>
              <c:f>'[4]New Report'!$C$11:$C$15</c:f>
              <c:strCache>
                <c:ptCount val="5"/>
                <c:pt idx="0">
                  <c:v>UK Gilts</c:v>
                </c:pt>
                <c:pt idx="1">
                  <c:v>Swiss Franc</c:v>
                </c:pt>
                <c:pt idx="2">
                  <c:v>Soy Meal</c:v>
                </c:pt>
                <c:pt idx="3">
                  <c:v>US 5yr Treasury</c:v>
                </c:pt>
                <c:pt idx="4">
                  <c:v>Nymex Copper </c:v>
                </c:pt>
              </c:strCache>
            </c:strRef>
          </c:cat>
          <c:val>
            <c:numRef>
              <c:f>'[4]New Report'!$D$11:$D$15</c:f>
              <c:numCache>
                <c:formatCode>General</c:formatCode>
                <c:ptCount val="5"/>
                <c:pt idx="0">
                  <c:v>1.0038544E-2</c:v>
                </c:pt>
                <c:pt idx="1">
                  <c:v>1.1345779E-2</c:v>
                </c:pt>
                <c:pt idx="2">
                  <c:v>1.211513E-2</c:v>
                </c:pt>
                <c:pt idx="3">
                  <c:v>1.2930186999999999E-2</c:v>
                </c:pt>
                <c:pt idx="4">
                  <c:v>1.6675443000000002E-2</c:v>
                </c:pt>
              </c:numCache>
            </c:numRef>
          </c:val>
          <c:extLst>
            <c:ext xmlns:c16="http://schemas.microsoft.com/office/drawing/2014/chart" uri="{C3380CC4-5D6E-409C-BE32-E72D297353CC}">
              <c16:uniqueId val="{00000000-E692-4D91-8B3B-5AE8A198A926}"/>
            </c:ext>
          </c:extLst>
        </c:ser>
        <c:dLbls>
          <c:showLegendKey val="0"/>
          <c:showVal val="0"/>
          <c:showCatName val="0"/>
          <c:showSerName val="0"/>
          <c:showPercent val="0"/>
          <c:showBubbleSize val="0"/>
        </c:dLbls>
        <c:gapWidth val="30"/>
        <c:overlap val="100"/>
        <c:axId val="42323328"/>
        <c:axId val="42361984"/>
      </c:barChart>
      <c:catAx>
        <c:axId val="42323328"/>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lang="en-CA" sz="1000" b="0" i="0" u="none" strike="noStrike" baseline="0">
                <a:solidFill>
                  <a:srgbClr val="000000"/>
                </a:solidFill>
                <a:latin typeface="+mn-lt"/>
                <a:ea typeface="Arial"/>
                <a:cs typeface="Arial"/>
              </a:defRPr>
            </a:pPr>
            <a:endParaRPr lang="en-US"/>
          </a:p>
        </c:txPr>
        <c:crossAx val="42361984"/>
        <c:crosses val="autoZero"/>
        <c:auto val="0"/>
        <c:lblAlgn val="ctr"/>
        <c:lblOffset val="100"/>
        <c:tickLblSkip val="1"/>
        <c:tickMarkSkip val="1"/>
        <c:noMultiLvlLbl val="0"/>
      </c:catAx>
      <c:valAx>
        <c:axId val="42361984"/>
        <c:scaling>
          <c:orientation val="minMax"/>
          <c:max val="2.0000000000000004E-2"/>
          <c:min val="0"/>
        </c:scaling>
        <c:delete val="0"/>
        <c:axPos val="b"/>
        <c:majorGridlines>
          <c:spPr>
            <a:ln w="3175">
              <a:solidFill>
                <a:srgbClr val="000000"/>
              </a:solidFill>
              <a:prstDash val="sysDash"/>
            </a:ln>
          </c:spPr>
        </c:majorGridlines>
        <c:numFmt formatCode="0.00%" sourceLinked="0"/>
        <c:majorTickMark val="none"/>
        <c:minorTickMark val="none"/>
        <c:tickLblPos val="nextTo"/>
        <c:spPr>
          <a:ln w="3175">
            <a:solidFill>
              <a:srgbClr val="000000"/>
            </a:solidFill>
            <a:prstDash val="solid"/>
          </a:ln>
        </c:spPr>
        <c:txPr>
          <a:bodyPr rot="0" vert="horz"/>
          <a:lstStyle/>
          <a:p>
            <a:pPr>
              <a:defRPr lang="en-CA" sz="1000" b="0" i="0" u="none" strike="noStrike" baseline="0">
                <a:solidFill>
                  <a:srgbClr val="000000"/>
                </a:solidFill>
                <a:latin typeface="+mn-lt"/>
                <a:ea typeface="Arial"/>
                <a:cs typeface="Arial"/>
              </a:defRPr>
            </a:pPr>
            <a:endParaRPr lang="en-US"/>
          </a:p>
        </c:txPr>
        <c:crossAx val="42323328"/>
        <c:crosses val="autoZero"/>
        <c:crossBetween val="between"/>
        <c:majorUnit val="2.0000000000000005E-3"/>
      </c:valAx>
      <c:spPr>
        <a:solidFill>
          <a:schemeClr val="bg1">
            <a:lumMod val="95000"/>
          </a:schemeClr>
        </a:solidFill>
        <a:ln w="3175">
          <a:solidFill>
            <a:schemeClr val="tx1"/>
          </a:solidFill>
          <a:prstDash val="solid"/>
        </a:ln>
      </c:spPr>
    </c:plotArea>
    <c:plotVisOnly val="1"/>
    <c:dispBlanksAs val="gap"/>
    <c:showDLblsOverMax val="0"/>
  </c:chart>
  <c:spPr>
    <a:solidFill>
      <a:srgbClr val="FFFFFF"/>
    </a:solid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000000000001099" r="0.75000000000001099"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419948930185808"/>
          <c:y val="1.0840108401084011E-2"/>
          <c:w val="0.76755460112940421"/>
          <c:h val="0.77179779356848688"/>
        </c:manualLayout>
      </c:layout>
      <c:barChart>
        <c:barDir val="bar"/>
        <c:grouping val="stacked"/>
        <c:varyColors val="0"/>
        <c:ser>
          <c:idx val="0"/>
          <c:order val="0"/>
          <c:spPr>
            <a:solidFill>
              <a:schemeClr val="accent1">
                <a:lumMod val="50000"/>
              </a:schemeClr>
            </a:solidFill>
            <a:ln>
              <a:solidFill>
                <a:srgbClr val="0070C0"/>
              </a:solidFill>
            </a:ln>
          </c:spPr>
          <c:invertIfNegative val="0"/>
          <c:cat>
            <c:strRef>
              <c:f>'[4]New Report'!$M$11:$M$15</c:f>
              <c:strCache>
                <c:ptCount val="5"/>
                <c:pt idx="0">
                  <c:v>WTI Crude Oil</c:v>
                </c:pt>
                <c:pt idx="1">
                  <c:v>Soybeans</c:v>
                </c:pt>
                <c:pt idx="2">
                  <c:v>British Pound</c:v>
                </c:pt>
                <c:pt idx="3">
                  <c:v>Corn </c:v>
                </c:pt>
                <c:pt idx="4">
                  <c:v>Natural Gas</c:v>
                </c:pt>
              </c:strCache>
            </c:strRef>
          </c:cat>
          <c:val>
            <c:numRef>
              <c:f>'[4]New Report'!$N$11:$N$15</c:f>
              <c:numCache>
                <c:formatCode>General</c:formatCode>
                <c:ptCount val="5"/>
                <c:pt idx="0">
                  <c:v>-7.3289549999999996E-4</c:v>
                </c:pt>
                <c:pt idx="1">
                  <c:v>-1.1639287000000001E-3</c:v>
                </c:pt>
                <c:pt idx="2">
                  <c:v>-1.3511263999999999E-3</c:v>
                </c:pt>
                <c:pt idx="3">
                  <c:v>-2.0328417999999999E-3</c:v>
                </c:pt>
                <c:pt idx="4">
                  <c:v>-2.8139801999999998E-3</c:v>
                </c:pt>
              </c:numCache>
            </c:numRef>
          </c:val>
          <c:extLst>
            <c:ext xmlns:c16="http://schemas.microsoft.com/office/drawing/2014/chart" uri="{C3380CC4-5D6E-409C-BE32-E72D297353CC}">
              <c16:uniqueId val="{00000000-BEC1-4ACB-9CC8-13D898D34EF7}"/>
            </c:ext>
          </c:extLst>
        </c:ser>
        <c:dLbls>
          <c:showLegendKey val="0"/>
          <c:showVal val="0"/>
          <c:showCatName val="0"/>
          <c:showSerName val="0"/>
          <c:showPercent val="0"/>
          <c:showBubbleSize val="0"/>
        </c:dLbls>
        <c:gapWidth val="30"/>
        <c:overlap val="100"/>
        <c:axId val="42323328"/>
        <c:axId val="42361984"/>
      </c:barChart>
      <c:catAx>
        <c:axId val="42323328"/>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high"/>
        <c:spPr>
          <a:ln w="3175">
            <a:solidFill>
              <a:srgbClr val="000000"/>
            </a:solidFill>
            <a:prstDash val="solid"/>
          </a:ln>
        </c:spPr>
        <c:txPr>
          <a:bodyPr rot="0" vert="horz"/>
          <a:lstStyle/>
          <a:p>
            <a:pPr>
              <a:defRPr lang="en-CA" sz="1000" b="0" i="0" u="none" strike="noStrike" baseline="0">
                <a:solidFill>
                  <a:srgbClr val="000000"/>
                </a:solidFill>
                <a:latin typeface="+mn-lt"/>
                <a:ea typeface="Arial"/>
                <a:cs typeface="Arial"/>
              </a:defRPr>
            </a:pPr>
            <a:endParaRPr lang="en-US"/>
          </a:p>
        </c:txPr>
        <c:crossAx val="42361984"/>
        <c:crossesAt val="0"/>
        <c:auto val="1"/>
        <c:lblAlgn val="ctr"/>
        <c:lblOffset val="100"/>
        <c:tickLblSkip val="1"/>
        <c:tickMarkSkip val="1"/>
        <c:noMultiLvlLbl val="0"/>
      </c:catAx>
      <c:valAx>
        <c:axId val="42361984"/>
        <c:scaling>
          <c:orientation val="minMax"/>
          <c:max val="0"/>
          <c:min val="-5.000000000000001E-3"/>
        </c:scaling>
        <c:delete val="0"/>
        <c:axPos val="b"/>
        <c:majorGridlines>
          <c:spPr>
            <a:ln w="3175">
              <a:solidFill>
                <a:srgbClr val="000000"/>
              </a:solidFill>
              <a:prstDash val="sysDash"/>
            </a:ln>
          </c:spPr>
        </c:majorGridlines>
        <c:numFmt formatCode="0.00%" sourceLinked="0"/>
        <c:majorTickMark val="none"/>
        <c:minorTickMark val="none"/>
        <c:tickLblPos val="nextTo"/>
        <c:spPr>
          <a:ln w="3175">
            <a:solidFill>
              <a:srgbClr val="000000"/>
            </a:solidFill>
            <a:prstDash val="solid"/>
          </a:ln>
        </c:spPr>
        <c:txPr>
          <a:bodyPr rot="0" vert="horz"/>
          <a:lstStyle/>
          <a:p>
            <a:pPr>
              <a:defRPr lang="en-CA" sz="1000" b="0" i="0" u="none" strike="noStrike" baseline="0">
                <a:solidFill>
                  <a:srgbClr val="000000"/>
                </a:solidFill>
                <a:latin typeface="+mn-lt"/>
                <a:ea typeface="Arial"/>
                <a:cs typeface="Arial"/>
              </a:defRPr>
            </a:pPr>
            <a:endParaRPr lang="en-US"/>
          </a:p>
        </c:txPr>
        <c:crossAx val="42323328"/>
        <c:crosses val="autoZero"/>
        <c:crossBetween val="between"/>
        <c:majorUnit val="2.0000000000000005E-3"/>
      </c:valAx>
      <c:spPr>
        <a:solidFill>
          <a:schemeClr val="bg1">
            <a:lumMod val="95000"/>
          </a:schemeClr>
        </a:solidFill>
        <a:ln w="3175">
          <a:solidFill>
            <a:schemeClr val="tx1"/>
          </a:solidFill>
          <a:prstDash val="solid"/>
        </a:ln>
      </c:spPr>
    </c:plotArea>
    <c:plotVisOnly val="1"/>
    <c:dispBlanksAs val="gap"/>
    <c:showDLblsOverMax val="0"/>
  </c:chart>
  <c:spPr>
    <a:solidFill>
      <a:srgbClr val="FFFFFF"/>
    </a:solid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000000000001099" r="0.75000000000001099"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419948930185808"/>
          <c:y val="1.0840108401084011E-2"/>
          <c:w val="0.76755460112940421"/>
          <c:h val="0.77179779356848688"/>
        </c:manualLayout>
      </c:layout>
      <c:barChart>
        <c:barDir val="bar"/>
        <c:grouping val="stacked"/>
        <c:varyColors val="0"/>
        <c:ser>
          <c:idx val="0"/>
          <c:order val="0"/>
          <c:tx>
            <c:strRef>
              <c:f>'[3]Top 5 Long &amp; Short'!$D$11:$D$15</c:f>
              <c:strCache>
                <c:ptCount val="1"/>
                <c:pt idx="0">
                  <c:v>0.0458 0.0491 0.0535 0.06 0.0696</c:v>
                </c:pt>
              </c:strCache>
            </c:strRef>
          </c:tx>
          <c:spPr>
            <a:solidFill>
              <a:srgbClr val="294A85"/>
            </a:solidFill>
            <a:ln w="25400">
              <a:noFill/>
            </a:ln>
          </c:spPr>
          <c:invertIfNegative val="0"/>
          <c:cat>
            <c:strRef>
              <c:f>'[3]Top 5 Long &amp; Short'!$C$11:$C$15</c:f>
              <c:strCache>
                <c:ptCount val="5"/>
                <c:pt idx="0">
                  <c:v>CAD</c:v>
                </c:pt>
                <c:pt idx="1">
                  <c:v>Gold</c:v>
                </c:pt>
                <c:pt idx="2">
                  <c:v>Copper</c:v>
                </c:pt>
                <c:pt idx="3">
                  <c:v>CHF</c:v>
                </c:pt>
                <c:pt idx="4">
                  <c:v>EUR</c:v>
                </c:pt>
              </c:strCache>
            </c:strRef>
          </c:cat>
          <c:val>
            <c:numRef>
              <c:f>'[4]New Report'!$D$11:$D$15</c:f>
              <c:numCache>
                <c:formatCode>General</c:formatCode>
                <c:ptCount val="5"/>
                <c:pt idx="0">
                  <c:v>1.0038544E-2</c:v>
                </c:pt>
                <c:pt idx="1">
                  <c:v>1.1345779E-2</c:v>
                </c:pt>
                <c:pt idx="2">
                  <c:v>1.211513E-2</c:v>
                </c:pt>
                <c:pt idx="3">
                  <c:v>1.2930186999999999E-2</c:v>
                </c:pt>
                <c:pt idx="4">
                  <c:v>1.6675443000000002E-2</c:v>
                </c:pt>
              </c:numCache>
            </c:numRef>
          </c:val>
          <c:extLst>
            <c:ext xmlns:c16="http://schemas.microsoft.com/office/drawing/2014/chart" uri="{C3380CC4-5D6E-409C-BE32-E72D297353CC}">
              <c16:uniqueId val="{00000000-B288-4E86-913A-B1147B1693E1}"/>
            </c:ext>
          </c:extLst>
        </c:ser>
        <c:dLbls>
          <c:showLegendKey val="0"/>
          <c:showVal val="0"/>
          <c:showCatName val="0"/>
          <c:showSerName val="0"/>
          <c:showPercent val="0"/>
          <c:showBubbleSize val="0"/>
        </c:dLbls>
        <c:gapWidth val="30"/>
        <c:overlap val="100"/>
        <c:axId val="42323328"/>
        <c:axId val="42361984"/>
      </c:barChart>
      <c:catAx>
        <c:axId val="42323328"/>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lang="en-CA" sz="1000" b="0" i="0" u="none" strike="noStrike" baseline="0">
                <a:solidFill>
                  <a:srgbClr val="000000"/>
                </a:solidFill>
                <a:latin typeface="+mn-lt"/>
                <a:ea typeface="Arial"/>
                <a:cs typeface="Arial"/>
              </a:defRPr>
            </a:pPr>
            <a:endParaRPr lang="en-US"/>
          </a:p>
        </c:txPr>
        <c:crossAx val="42361984"/>
        <c:crosses val="autoZero"/>
        <c:auto val="0"/>
        <c:lblAlgn val="ctr"/>
        <c:lblOffset val="100"/>
        <c:tickLblSkip val="1"/>
        <c:tickMarkSkip val="1"/>
        <c:noMultiLvlLbl val="0"/>
      </c:catAx>
      <c:valAx>
        <c:axId val="42361984"/>
        <c:scaling>
          <c:orientation val="minMax"/>
          <c:max val="2.0000000000000004E-2"/>
          <c:min val="0"/>
        </c:scaling>
        <c:delete val="0"/>
        <c:axPos val="b"/>
        <c:majorGridlines>
          <c:spPr>
            <a:ln w="3175">
              <a:solidFill>
                <a:srgbClr val="000000"/>
              </a:solidFill>
              <a:prstDash val="sysDash"/>
            </a:ln>
          </c:spPr>
        </c:majorGridlines>
        <c:numFmt formatCode="0.00%" sourceLinked="0"/>
        <c:majorTickMark val="none"/>
        <c:minorTickMark val="none"/>
        <c:tickLblPos val="nextTo"/>
        <c:spPr>
          <a:ln w="3175">
            <a:solidFill>
              <a:srgbClr val="000000"/>
            </a:solidFill>
            <a:prstDash val="solid"/>
          </a:ln>
        </c:spPr>
        <c:txPr>
          <a:bodyPr rot="0" vert="horz"/>
          <a:lstStyle/>
          <a:p>
            <a:pPr>
              <a:defRPr lang="en-CA" sz="1000" b="0" i="0" u="none" strike="noStrike" baseline="0">
                <a:solidFill>
                  <a:srgbClr val="000000"/>
                </a:solidFill>
                <a:latin typeface="+mn-lt"/>
                <a:ea typeface="Arial"/>
                <a:cs typeface="Arial"/>
              </a:defRPr>
            </a:pPr>
            <a:endParaRPr lang="en-US"/>
          </a:p>
        </c:txPr>
        <c:crossAx val="42323328"/>
        <c:crosses val="autoZero"/>
        <c:crossBetween val="between"/>
        <c:majorUnit val="2.0000000000000005E-3"/>
      </c:valAx>
      <c:spPr>
        <a:solidFill>
          <a:schemeClr val="bg1">
            <a:lumMod val="95000"/>
          </a:schemeClr>
        </a:solidFill>
        <a:ln w="3175">
          <a:solidFill>
            <a:schemeClr val="tx1"/>
          </a:solidFill>
          <a:prstDash val="solid"/>
        </a:ln>
      </c:spPr>
    </c:plotArea>
    <c:plotVisOnly val="1"/>
    <c:dispBlanksAs val="gap"/>
    <c:showDLblsOverMax val="0"/>
  </c:chart>
  <c:spPr>
    <a:solidFill>
      <a:srgbClr val="FFFFFF"/>
    </a:solid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000000000001099" r="0.75000000000001099"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419948930185808"/>
          <c:y val="1.0840108401084011E-2"/>
          <c:w val="0.76755460112940421"/>
          <c:h val="0.77179779356848688"/>
        </c:manualLayout>
      </c:layout>
      <c:barChart>
        <c:barDir val="bar"/>
        <c:grouping val="stacked"/>
        <c:varyColors val="0"/>
        <c:ser>
          <c:idx val="0"/>
          <c:order val="0"/>
          <c:tx>
            <c:strRef>
              <c:f>'[3]Top 5 Long &amp; Short'!$N$11:$N$15</c:f>
              <c:strCache>
                <c:ptCount val="1"/>
                <c:pt idx="0">
                  <c:v>0.001 0.001 -0.0042 -0.0069 -0.0074</c:v>
                </c:pt>
              </c:strCache>
            </c:strRef>
          </c:tx>
          <c:spPr>
            <a:solidFill>
              <a:schemeClr val="accent1">
                <a:lumMod val="50000"/>
              </a:schemeClr>
            </a:solidFill>
            <a:ln>
              <a:solidFill>
                <a:srgbClr val="0070C0"/>
              </a:solidFill>
            </a:ln>
          </c:spPr>
          <c:invertIfNegative val="0"/>
          <c:cat>
            <c:strRef>
              <c:f>'[3]Top 5 Long &amp; Short'!$M$11:$M$15</c:f>
              <c:strCache>
                <c:ptCount val="5"/>
                <c:pt idx="0">
                  <c:v>CAC40</c:v>
                </c:pt>
                <c:pt idx="1">
                  <c:v>AUD</c:v>
                </c:pt>
                <c:pt idx="2">
                  <c:v>C Emissions</c:v>
                </c:pt>
                <c:pt idx="3">
                  <c:v>Nat Gas</c:v>
                </c:pt>
                <c:pt idx="4">
                  <c:v>Heating Oil</c:v>
                </c:pt>
              </c:strCache>
            </c:strRef>
          </c:cat>
          <c:val>
            <c:numRef>
              <c:f>'[4]New Report'!$N$11:$N$15</c:f>
              <c:numCache>
                <c:formatCode>General</c:formatCode>
                <c:ptCount val="5"/>
                <c:pt idx="0">
                  <c:v>-7.3289549999999996E-4</c:v>
                </c:pt>
                <c:pt idx="1">
                  <c:v>-1.1639287000000001E-3</c:v>
                </c:pt>
                <c:pt idx="2">
                  <c:v>-1.3511263999999999E-3</c:v>
                </c:pt>
                <c:pt idx="3">
                  <c:v>-2.0328417999999999E-3</c:v>
                </c:pt>
                <c:pt idx="4">
                  <c:v>-2.8139801999999998E-3</c:v>
                </c:pt>
              </c:numCache>
            </c:numRef>
          </c:val>
          <c:extLst>
            <c:ext xmlns:c16="http://schemas.microsoft.com/office/drawing/2014/chart" uri="{C3380CC4-5D6E-409C-BE32-E72D297353CC}">
              <c16:uniqueId val="{00000000-6A74-4A16-B9EE-3296D330D3BC}"/>
            </c:ext>
          </c:extLst>
        </c:ser>
        <c:dLbls>
          <c:showLegendKey val="0"/>
          <c:showVal val="0"/>
          <c:showCatName val="0"/>
          <c:showSerName val="0"/>
          <c:showPercent val="0"/>
          <c:showBubbleSize val="0"/>
        </c:dLbls>
        <c:gapWidth val="30"/>
        <c:overlap val="100"/>
        <c:axId val="42323328"/>
        <c:axId val="42361984"/>
      </c:barChart>
      <c:catAx>
        <c:axId val="42323328"/>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high"/>
        <c:spPr>
          <a:ln w="3175">
            <a:solidFill>
              <a:srgbClr val="000000"/>
            </a:solidFill>
            <a:prstDash val="solid"/>
          </a:ln>
        </c:spPr>
        <c:txPr>
          <a:bodyPr rot="0" vert="horz"/>
          <a:lstStyle/>
          <a:p>
            <a:pPr>
              <a:defRPr lang="en-CA" sz="1000" b="0" i="0" u="none" strike="noStrike" baseline="0">
                <a:solidFill>
                  <a:srgbClr val="000000"/>
                </a:solidFill>
                <a:latin typeface="+mn-lt"/>
                <a:ea typeface="Arial"/>
                <a:cs typeface="Arial"/>
              </a:defRPr>
            </a:pPr>
            <a:endParaRPr lang="en-US"/>
          </a:p>
        </c:txPr>
        <c:crossAx val="42361984"/>
        <c:crossesAt val="0"/>
        <c:auto val="1"/>
        <c:lblAlgn val="ctr"/>
        <c:lblOffset val="100"/>
        <c:tickLblSkip val="1"/>
        <c:tickMarkSkip val="1"/>
        <c:noMultiLvlLbl val="0"/>
      </c:catAx>
      <c:valAx>
        <c:axId val="42361984"/>
        <c:scaling>
          <c:orientation val="minMax"/>
          <c:max val="0"/>
          <c:min val="-5.000000000000001E-3"/>
        </c:scaling>
        <c:delete val="0"/>
        <c:axPos val="b"/>
        <c:majorGridlines>
          <c:spPr>
            <a:ln w="3175">
              <a:solidFill>
                <a:srgbClr val="000000"/>
              </a:solidFill>
              <a:prstDash val="sysDash"/>
            </a:ln>
          </c:spPr>
        </c:majorGridlines>
        <c:numFmt formatCode="0.00%" sourceLinked="0"/>
        <c:majorTickMark val="none"/>
        <c:minorTickMark val="none"/>
        <c:tickLblPos val="nextTo"/>
        <c:spPr>
          <a:ln w="3175">
            <a:solidFill>
              <a:srgbClr val="000000"/>
            </a:solidFill>
            <a:prstDash val="solid"/>
          </a:ln>
        </c:spPr>
        <c:txPr>
          <a:bodyPr rot="0" vert="horz"/>
          <a:lstStyle/>
          <a:p>
            <a:pPr>
              <a:defRPr lang="en-CA" sz="1000" b="0" i="0" u="none" strike="noStrike" baseline="0">
                <a:solidFill>
                  <a:srgbClr val="000000"/>
                </a:solidFill>
                <a:latin typeface="+mn-lt"/>
                <a:ea typeface="Arial"/>
                <a:cs typeface="Arial"/>
              </a:defRPr>
            </a:pPr>
            <a:endParaRPr lang="en-US"/>
          </a:p>
        </c:txPr>
        <c:crossAx val="42323328"/>
        <c:crosses val="autoZero"/>
        <c:crossBetween val="between"/>
        <c:majorUnit val="2.0000000000000005E-3"/>
      </c:valAx>
      <c:spPr>
        <a:solidFill>
          <a:schemeClr val="bg1">
            <a:lumMod val="95000"/>
          </a:schemeClr>
        </a:solidFill>
        <a:ln w="3175">
          <a:solidFill>
            <a:schemeClr val="tx1"/>
          </a:solidFill>
          <a:prstDash val="solid"/>
        </a:ln>
      </c:spPr>
    </c:plotArea>
    <c:plotVisOnly val="1"/>
    <c:dispBlanksAs val="gap"/>
    <c:showDLblsOverMax val="0"/>
  </c:chart>
  <c:spPr>
    <a:solidFill>
      <a:srgbClr val="FFFFFF"/>
    </a:solid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000000000001099" r="0.75000000000001099"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419948930185808"/>
          <c:y val="1.0840108401084011E-2"/>
          <c:w val="0.76755460112940421"/>
          <c:h val="0.77179779356848688"/>
        </c:manualLayout>
      </c:layout>
      <c:barChart>
        <c:barDir val="bar"/>
        <c:grouping val="stacked"/>
        <c:varyColors val="0"/>
        <c:ser>
          <c:idx val="0"/>
          <c:order val="0"/>
          <c:tx>
            <c:strRef>
              <c:f>'[1]Top 5 Long &amp; Short'!$D$11:$D$15</c:f>
              <c:strCache>
                <c:ptCount val="1"/>
                <c:pt idx="0">
                  <c:v>0.0401 0.0539 0.0677 0.0825 0.0839</c:v>
                </c:pt>
              </c:strCache>
            </c:strRef>
          </c:tx>
          <c:spPr>
            <a:solidFill>
              <a:srgbClr val="294A85"/>
            </a:solidFill>
            <a:ln w="25400">
              <a:noFill/>
            </a:ln>
          </c:spPr>
          <c:invertIfNegative val="0"/>
          <c:cat>
            <c:strRef>
              <c:f>'[1]Top 5 Long &amp; Short'!$C$11:$C$15</c:f>
              <c:strCache>
                <c:ptCount val="5"/>
                <c:pt idx="0">
                  <c:v>Heating oil</c:v>
                </c:pt>
                <c:pt idx="1">
                  <c:v>JGB</c:v>
                </c:pt>
                <c:pt idx="2">
                  <c:v>Buxl</c:v>
                </c:pt>
                <c:pt idx="3">
                  <c:v>Ital BTP</c:v>
                </c:pt>
                <c:pt idx="4">
                  <c:v>Copper</c:v>
                </c:pt>
              </c:strCache>
            </c:strRef>
          </c:cat>
          <c:val>
            <c:numRef>
              <c:f>'[4]New Report'!$D$11:$D$15</c:f>
              <c:numCache>
                <c:formatCode>General</c:formatCode>
                <c:ptCount val="5"/>
                <c:pt idx="0">
                  <c:v>1.0038544E-2</c:v>
                </c:pt>
                <c:pt idx="1">
                  <c:v>1.1345779E-2</c:v>
                </c:pt>
                <c:pt idx="2">
                  <c:v>1.211513E-2</c:v>
                </c:pt>
                <c:pt idx="3">
                  <c:v>1.2930186999999999E-2</c:v>
                </c:pt>
                <c:pt idx="4">
                  <c:v>1.6675443000000002E-2</c:v>
                </c:pt>
              </c:numCache>
            </c:numRef>
          </c:val>
          <c:extLst>
            <c:ext xmlns:c16="http://schemas.microsoft.com/office/drawing/2014/chart" uri="{C3380CC4-5D6E-409C-BE32-E72D297353CC}">
              <c16:uniqueId val="{00000000-D1CA-44C8-92F9-516C1E837319}"/>
            </c:ext>
          </c:extLst>
        </c:ser>
        <c:dLbls>
          <c:showLegendKey val="0"/>
          <c:showVal val="0"/>
          <c:showCatName val="0"/>
          <c:showSerName val="0"/>
          <c:showPercent val="0"/>
          <c:showBubbleSize val="0"/>
        </c:dLbls>
        <c:gapWidth val="30"/>
        <c:overlap val="100"/>
        <c:axId val="42323328"/>
        <c:axId val="42361984"/>
      </c:barChart>
      <c:catAx>
        <c:axId val="42323328"/>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lang="en-CA" sz="1000" b="0" i="0" u="none" strike="noStrike" baseline="0">
                <a:solidFill>
                  <a:srgbClr val="000000"/>
                </a:solidFill>
                <a:latin typeface="+mn-lt"/>
                <a:ea typeface="Arial"/>
                <a:cs typeface="Arial"/>
              </a:defRPr>
            </a:pPr>
            <a:endParaRPr lang="en-US"/>
          </a:p>
        </c:txPr>
        <c:crossAx val="42361984"/>
        <c:crosses val="autoZero"/>
        <c:auto val="0"/>
        <c:lblAlgn val="ctr"/>
        <c:lblOffset val="100"/>
        <c:tickLblSkip val="1"/>
        <c:tickMarkSkip val="1"/>
        <c:noMultiLvlLbl val="0"/>
      </c:catAx>
      <c:valAx>
        <c:axId val="42361984"/>
        <c:scaling>
          <c:orientation val="minMax"/>
          <c:max val="2.0000000000000004E-2"/>
          <c:min val="0"/>
        </c:scaling>
        <c:delete val="0"/>
        <c:axPos val="b"/>
        <c:majorGridlines>
          <c:spPr>
            <a:ln w="3175">
              <a:solidFill>
                <a:srgbClr val="000000"/>
              </a:solidFill>
              <a:prstDash val="sysDash"/>
            </a:ln>
          </c:spPr>
        </c:majorGridlines>
        <c:numFmt formatCode="0.00%" sourceLinked="0"/>
        <c:majorTickMark val="none"/>
        <c:minorTickMark val="none"/>
        <c:tickLblPos val="nextTo"/>
        <c:spPr>
          <a:ln w="3175">
            <a:solidFill>
              <a:srgbClr val="000000"/>
            </a:solidFill>
            <a:prstDash val="solid"/>
          </a:ln>
        </c:spPr>
        <c:txPr>
          <a:bodyPr rot="0" vert="horz"/>
          <a:lstStyle/>
          <a:p>
            <a:pPr>
              <a:defRPr lang="en-CA" sz="1000" b="0" i="0" u="none" strike="noStrike" baseline="0">
                <a:solidFill>
                  <a:srgbClr val="000000"/>
                </a:solidFill>
                <a:latin typeface="+mn-lt"/>
                <a:ea typeface="Arial"/>
                <a:cs typeface="Arial"/>
              </a:defRPr>
            </a:pPr>
            <a:endParaRPr lang="en-US"/>
          </a:p>
        </c:txPr>
        <c:crossAx val="42323328"/>
        <c:crosses val="autoZero"/>
        <c:crossBetween val="between"/>
        <c:majorUnit val="2.0000000000000005E-3"/>
      </c:valAx>
      <c:spPr>
        <a:solidFill>
          <a:schemeClr val="bg1">
            <a:lumMod val="95000"/>
          </a:schemeClr>
        </a:solidFill>
        <a:ln w="3175">
          <a:solidFill>
            <a:schemeClr val="tx1"/>
          </a:solidFill>
          <a:prstDash val="solid"/>
        </a:ln>
      </c:spPr>
    </c:plotArea>
    <c:plotVisOnly val="1"/>
    <c:dispBlanksAs val="gap"/>
    <c:showDLblsOverMax val="0"/>
  </c:chart>
  <c:spPr>
    <a:solidFill>
      <a:srgbClr val="FFFFFF"/>
    </a:solid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000000000001099" r="0.75000000000001099"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419948930185808"/>
          <c:y val="1.0840108401084011E-2"/>
          <c:w val="0.76755460112940421"/>
          <c:h val="0.77179779356848688"/>
        </c:manualLayout>
      </c:layout>
      <c:barChart>
        <c:barDir val="bar"/>
        <c:grouping val="stacked"/>
        <c:varyColors val="0"/>
        <c:ser>
          <c:idx val="0"/>
          <c:order val="0"/>
          <c:tx>
            <c:strRef>
              <c:f>'[1]Top 5 Long &amp; Short'!$N$11:$N$14</c:f>
              <c:strCache>
                <c:ptCount val="1"/>
                <c:pt idx="0">
                  <c:v>-0.001 -0.0012 -0.0208 -0.0399</c:v>
                </c:pt>
              </c:strCache>
            </c:strRef>
          </c:tx>
          <c:spPr>
            <a:solidFill>
              <a:schemeClr val="accent1">
                <a:lumMod val="50000"/>
              </a:schemeClr>
            </a:solidFill>
            <a:ln>
              <a:solidFill>
                <a:srgbClr val="0070C0"/>
              </a:solidFill>
            </a:ln>
          </c:spPr>
          <c:invertIfNegative val="0"/>
          <c:cat>
            <c:strRef>
              <c:f>'[1]Top 5 Long &amp; Short'!$M$11:$M$14</c:f>
              <c:strCache>
                <c:ptCount val="4"/>
                <c:pt idx="0">
                  <c:v>Nat Gas</c:v>
                </c:pt>
                <c:pt idx="1">
                  <c:v>Mini VSTOXX</c:v>
                </c:pt>
                <c:pt idx="2">
                  <c:v>EUR</c:v>
                </c:pt>
                <c:pt idx="3">
                  <c:v>JPY</c:v>
                </c:pt>
              </c:strCache>
            </c:strRef>
          </c:cat>
          <c:val>
            <c:numRef>
              <c:f>'[4]New Report'!$N$11:$N$15</c:f>
              <c:numCache>
                <c:formatCode>General</c:formatCode>
                <c:ptCount val="5"/>
                <c:pt idx="0">
                  <c:v>-7.3289549999999996E-4</c:v>
                </c:pt>
                <c:pt idx="1">
                  <c:v>-1.1639287000000001E-3</c:v>
                </c:pt>
                <c:pt idx="2">
                  <c:v>-1.3511263999999999E-3</c:v>
                </c:pt>
                <c:pt idx="3">
                  <c:v>-2.0328417999999999E-3</c:v>
                </c:pt>
                <c:pt idx="4">
                  <c:v>-2.8139801999999998E-3</c:v>
                </c:pt>
              </c:numCache>
            </c:numRef>
          </c:val>
          <c:extLst>
            <c:ext xmlns:c16="http://schemas.microsoft.com/office/drawing/2014/chart" uri="{C3380CC4-5D6E-409C-BE32-E72D297353CC}">
              <c16:uniqueId val="{00000000-FFA4-4A82-B35A-EAFA7D16EE45}"/>
            </c:ext>
          </c:extLst>
        </c:ser>
        <c:dLbls>
          <c:showLegendKey val="0"/>
          <c:showVal val="0"/>
          <c:showCatName val="0"/>
          <c:showSerName val="0"/>
          <c:showPercent val="0"/>
          <c:showBubbleSize val="0"/>
        </c:dLbls>
        <c:gapWidth val="30"/>
        <c:overlap val="100"/>
        <c:axId val="42323328"/>
        <c:axId val="42361984"/>
      </c:barChart>
      <c:catAx>
        <c:axId val="42323328"/>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high"/>
        <c:spPr>
          <a:ln w="3175">
            <a:solidFill>
              <a:srgbClr val="000000"/>
            </a:solidFill>
            <a:prstDash val="solid"/>
          </a:ln>
        </c:spPr>
        <c:txPr>
          <a:bodyPr rot="0" vert="horz"/>
          <a:lstStyle/>
          <a:p>
            <a:pPr>
              <a:defRPr lang="en-CA" sz="1000" b="0" i="0" u="none" strike="noStrike" baseline="0">
                <a:solidFill>
                  <a:srgbClr val="000000"/>
                </a:solidFill>
                <a:latin typeface="+mn-lt"/>
                <a:ea typeface="Arial"/>
                <a:cs typeface="Arial"/>
              </a:defRPr>
            </a:pPr>
            <a:endParaRPr lang="en-US"/>
          </a:p>
        </c:txPr>
        <c:crossAx val="42361984"/>
        <c:crossesAt val="0"/>
        <c:auto val="1"/>
        <c:lblAlgn val="ctr"/>
        <c:lblOffset val="100"/>
        <c:tickLblSkip val="1"/>
        <c:tickMarkSkip val="1"/>
        <c:noMultiLvlLbl val="0"/>
      </c:catAx>
      <c:valAx>
        <c:axId val="42361984"/>
        <c:scaling>
          <c:orientation val="minMax"/>
          <c:max val="0"/>
          <c:min val="-5.000000000000001E-3"/>
        </c:scaling>
        <c:delete val="0"/>
        <c:axPos val="b"/>
        <c:majorGridlines>
          <c:spPr>
            <a:ln w="3175">
              <a:solidFill>
                <a:srgbClr val="000000"/>
              </a:solidFill>
              <a:prstDash val="sysDash"/>
            </a:ln>
          </c:spPr>
        </c:majorGridlines>
        <c:numFmt formatCode="0.00%" sourceLinked="0"/>
        <c:majorTickMark val="none"/>
        <c:minorTickMark val="none"/>
        <c:tickLblPos val="nextTo"/>
        <c:spPr>
          <a:ln w="3175">
            <a:solidFill>
              <a:srgbClr val="000000"/>
            </a:solidFill>
            <a:prstDash val="solid"/>
          </a:ln>
        </c:spPr>
        <c:txPr>
          <a:bodyPr rot="0" vert="horz"/>
          <a:lstStyle/>
          <a:p>
            <a:pPr>
              <a:defRPr lang="en-CA" sz="1000" b="0" i="0" u="none" strike="noStrike" baseline="0">
                <a:solidFill>
                  <a:srgbClr val="000000"/>
                </a:solidFill>
                <a:latin typeface="+mn-lt"/>
                <a:ea typeface="Arial"/>
                <a:cs typeface="Arial"/>
              </a:defRPr>
            </a:pPr>
            <a:endParaRPr lang="en-US"/>
          </a:p>
        </c:txPr>
        <c:crossAx val="42323328"/>
        <c:crosses val="autoZero"/>
        <c:crossBetween val="between"/>
        <c:majorUnit val="2.0000000000000005E-3"/>
      </c:valAx>
      <c:spPr>
        <a:solidFill>
          <a:schemeClr val="bg1">
            <a:lumMod val="95000"/>
          </a:schemeClr>
        </a:solidFill>
        <a:ln w="3175">
          <a:solidFill>
            <a:schemeClr val="tx1"/>
          </a:solidFill>
          <a:prstDash val="solid"/>
        </a:ln>
      </c:spPr>
    </c:plotArea>
    <c:plotVisOnly val="1"/>
    <c:dispBlanksAs val="gap"/>
    <c:showDLblsOverMax val="0"/>
  </c:chart>
  <c:spPr>
    <a:solidFill>
      <a:srgbClr val="FFFFFF"/>
    </a:solid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000000000001099" r="0.75000000000001099" t="1" header="0.5" footer="0.5"/>
    <c:pageSetup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0</xdr:col>
      <xdr:colOff>91440</xdr:colOff>
      <xdr:row>0</xdr:row>
      <xdr:rowOff>160020</xdr:rowOff>
    </xdr:from>
    <xdr:to>
      <xdr:col>9</xdr:col>
      <xdr:colOff>434845</xdr:colOff>
      <xdr:row>27</xdr:row>
      <xdr:rowOff>84241</xdr:rowOff>
    </xdr:to>
    <xdr:pic>
      <xdr:nvPicPr>
        <xdr:cNvPr id="3" name="Picture 2">
          <a:extLst>
            <a:ext uri="{FF2B5EF4-FFF2-40B4-BE49-F238E27FC236}">
              <a16:creationId xmlns:a16="http://schemas.microsoft.com/office/drawing/2014/main" id="{88C7497F-0898-4E26-8E47-6F70D33D2AF1}"/>
            </a:ext>
          </a:extLst>
        </xdr:cNvPr>
        <xdr:cNvPicPr>
          <a:picLocks noChangeAspect="1"/>
        </xdr:cNvPicPr>
      </xdr:nvPicPr>
      <xdr:blipFill>
        <a:blip xmlns:r="http://schemas.openxmlformats.org/officeDocument/2006/relationships" r:embed="rId1"/>
        <a:stretch>
          <a:fillRect/>
        </a:stretch>
      </xdr:blipFill>
      <xdr:spPr>
        <a:xfrm>
          <a:off x="91440" y="160020"/>
          <a:ext cx="5829805" cy="48619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552786</xdr:colOff>
      <xdr:row>23</xdr:row>
      <xdr:rowOff>3024</xdr:rowOff>
    </xdr:from>
    <xdr:to>
      <xdr:col>8</xdr:col>
      <xdr:colOff>313765</xdr:colOff>
      <xdr:row>41</xdr:row>
      <xdr:rowOff>11206</xdr:rowOff>
    </xdr:to>
    <xdr:graphicFrame macro="">
      <xdr:nvGraphicFramePr>
        <xdr:cNvPr id="5" name="Chart 4">
          <a:extLst>
            <a:ext uri="{FF2B5EF4-FFF2-40B4-BE49-F238E27FC236}">
              <a16:creationId xmlns:a16="http://schemas.microsoft.com/office/drawing/2014/main" id="{17332CE7-630A-4FB1-9DFB-906D870555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552786</xdr:colOff>
      <xdr:row>23</xdr:row>
      <xdr:rowOff>3024</xdr:rowOff>
    </xdr:from>
    <xdr:to>
      <xdr:col>8</xdr:col>
      <xdr:colOff>313765</xdr:colOff>
      <xdr:row>41</xdr:row>
      <xdr:rowOff>11206</xdr:rowOff>
    </xdr:to>
    <xdr:graphicFrame macro="">
      <xdr:nvGraphicFramePr>
        <xdr:cNvPr id="3" name="Chart 2">
          <a:extLst>
            <a:ext uri="{FF2B5EF4-FFF2-40B4-BE49-F238E27FC236}">
              <a16:creationId xmlns:a16="http://schemas.microsoft.com/office/drawing/2014/main" id="{21E43962-3847-44AD-A0C0-2C5848A7B3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552786</xdr:colOff>
      <xdr:row>23</xdr:row>
      <xdr:rowOff>3024</xdr:rowOff>
    </xdr:from>
    <xdr:to>
      <xdr:col>8</xdr:col>
      <xdr:colOff>313765</xdr:colOff>
      <xdr:row>41</xdr:row>
      <xdr:rowOff>11206</xdr:rowOff>
    </xdr:to>
    <xdr:graphicFrame macro="">
      <xdr:nvGraphicFramePr>
        <xdr:cNvPr id="4" name="Chart 3">
          <a:extLst>
            <a:ext uri="{FF2B5EF4-FFF2-40B4-BE49-F238E27FC236}">
              <a16:creationId xmlns:a16="http://schemas.microsoft.com/office/drawing/2014/main" id="{58E3A0F2-4C87-4BC3-AFCD-D76D6E51A4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9522</xdr:rowOff>
    </xdr:from>
    <xdr:to>
      <xdr:col>8</xdr:col>
      <xdr:colOff>276225</xdr:colOff>
      <xdr:row>8</xdr:row>
      <xdr:rowOff>114297</xdr:rowOff>
    </xdr:to>
    <xdr:graphicFrame macro="">
      <xdr:nvGraphicFramePr>
        <xdr:cNvPr id="2" name="Chart 1026">
          <a:extLst>
            <a:ext uri="{FF2B5EF4-FFF2-40B4-BE49-F238E27FC236}">
              <a16:creationId xmlns:a16="http://schemas.microsoft.com/office/drawing/2014/main" id="{3793A4FE-DAF1-4370-A8D0-5953B95B78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438150</xdr:colOff>
      <xdr:row>2</xdr:row>
      <xdr:rowOff>0</xdr:rowOff>
    </xdr:from>
    <xdr:to>
      <xdr:col>15</xdr:col>
      <xdr:colOff>838200</xdr:colOff>
      <xdr:row>8</xdr:row>
      <xdr:rowOff>104775</xdr:rowOff>
    </xdr:to>
    <xdr:graphicFrame macro="">
      <xdr:nvGraphicFramePr>
        <xdr:cNvPr id="3" name="Chart 1026">
          <a:extLst>
            <a:ext uri="{FF2B5EF4-FFF2-40B4-BE49-F238E27FC236}">
              <a16:creationId xmlns:a16="http://schemas.microsoft.com/office/drawing/2014/main" id="{E3104CEE-540A-46E7-88B1-37B43ED08A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xdr:row>
      <xdr:rowOff>9522</xdr:rowOff>
    </xdr:from>
    <xdr:to>
      <xdr:col>8</xdr:col>
      <xdr:colOff>276225</xdr:colOff>
      <xdr:row>8</xdr:row>
      <xdr:rowOff>114297</xdr:rowOff>
    </xdr:to>
    <xdr:graphicFrame macro="">
      <xdr:nvGraphicFramePr>
        <xdr:cNvPr id="4" name="Chart 1026">
          <a:extLst>
            <a:ext uri="{FF2B5EF4-FFF2-40B4-BE49-F238E27FC236}">
              <a16:creationId xmlns:a16="http://schemas.microsoft.com/office/drawing/2014/main" id="{498D63F1-0527-407D-A5F8-9710176FCA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438150</xdr:colOff>
      <xdr:row>2</xdr:row>
      <xdr:rowOff>0</xdr:rowOff>
    </xdr:from>
    <xdr:to>
      <xdr:col>15</xdr:col>
      <xdr:colOff>838200</xdr:colOff>
      <xdr:row>8</xdr:row>
      <xdr:rowOff>104775</xdr:rowOff>
    </xdr:to>
    <xdr:graphicFrame macro="">
      <xdr:nvGraphicFramePr>
        <xdr:cNvPr id="5" name="Chart 1026">
          <a:extLst>
            <a:ext uri="{FF2B5EF4-FFF2-40B4-BE49-F238E27FC236}">
              <a16:creationId xmlns:a16="http://schemas.microsoft.com/office/drawing/2014/main" id="{21DC7A63-D9FB-4429-8CEF-F03E9EAC36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2</xdr:row>
      <xdr:rowOff>9522</xdr:rowOff>
    </xdr:from>
    <xdr:to>
      <xdr:col>8</xdr:col>
      <xdr:colOff>276225</xdr:colOff>
      <xdr:row>8</xdr:row>
      <xdr:rowOff>114297</xdr:rowOff>
    </xdr:to>
    <xdr:graphicFrame macro="">
      <xdr:nvGraphicFramePr>
        <xdr:cNvPr id="6" name="Chart 1026">
          <a:extLst>
            <a:ext uri="{FF2B5EF4-FFF2-40B4-BE49-F238E27FC236}">
              <a16:creationId xmlns:a16="http://schemas.microsoft.com/office/drawing/2014/main" id="{ACBD94EC-29D9-4B33-AFC0-5B429662FF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438150</xdr:colOff>
      <xdr:row>2</xdr:row>
      <xdr:rowOff>0</xdr:rowOff>
    </xdr:from>
    <xdr:to>
      <xdr:col>15</xdr:col>
      <xdr:colOff>838200</xdr:colOff>
      <xdr:row>8</xdr:row>
      <xdr:rowOff>104775</xdr:rowOff>
    </xdr:to>
    <xdr:graphicFrame macro="">
      <xdr:nvGraphicFramePr>
        <xdr:cNvPr id="7" name="Chart 1026">
          <a:extLst>
            <a:ext uri="{FF2B5EF4-FFF2-40B4-BE49-F238E27FC236}">
              <a16:creationId xmlns:a16="http://schemas.microsoft.com/office/drawing/2014/main" id="{6DBFC8A8-F4AA-4C60-98C0-075A18C02B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0</xdr:colOff>
      <xdr:row>2</xdr:row>
      <xdr:rowOff>0</xdr:rowOff>
    </xdr:from>
    <xdr:to>
      <xdr:col>25</xdr:col>
      <xdr:colOff>361950</xdr:colOff>
      <xdr:row>23</xdr:row>
      <xdr:rowOff>128588</xdr:rowOff>
    </xdr:to>
    <xdr:graphicFrame macro="">
      <xdr:nvGraphicFramePr>
        <xdr:cNvPr id="3" name="Chart 2">
          <a:extLst>
            <a:ext uri="{FF2B5EF4-FFF2-40B4-BE49-F238E27FC236}">
              <a16:creationId xmlns:a16="http://schemas.microsoft.com/office/drawing/2014/main" id="{81540ECA-FA3A-47F8-9187-168B1F069D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jacob\Dropbox%20(Catalyst%20Funds)\Marketing%20Team%20Files\Marketing%20Materials\Fact%20Sheets\Rational%202021-Q1\RDM\RDM%20Fact%20Sheet%20Backup%202021-03%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jacob\Dropbox%20(Catalyst%20Funds)\Marketing%20Team%20Files\Marketing%20Materials\Fact%20Sheets\Rational%202020-Q3\RDM\RDM%20Fact%20Sheet%20Backup%202020-09.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jacob\Dropbox%20(Catalyst%20Funds)\Marketing%20Team%20Files\Marketing%20Materials\Fact%20Sheets\Rational%202020-Q4\RDM\RDM%20Fact%20Sheet%20Backup%202020-12%2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jacob\AppData\Local\Microsoft\Windows\INetCache\Content.Outlook\25UR9LQY\RDMIX%20-%20Top%205%20longs%20and%20shorts%20Sept%2030%202020%20graph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jacob\Dropbox%20(Catalyst%20Funds)\Marketing%20Team%20Files\Marketing%20Materials\Fact%20Sheets\Rational%202020-Q2\RDM\RDM%20Fact%20Sheet%20Backup%202020-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ct Sheet"/>
      <sheetName val="RDM Fact Sheet Backup ('94)"/>
      <sheetName val="Data Since Change"/>
      <sheetName val="Barclay CTA Return Est"/>
      <sheetName val="Pg1 Volatility Chart"/>
      <sheetName val="Top 5 Long &amp; Short"/>
      <sheetName val="Transitions"/>
      <sheetName val="Weights"/>
      <sheetName val="Worst Quarters"/>
    </sheetNames>
    <sheetDataSet>
      <sheetData sheetId="0"/>
      <sheetData sheetId="1">
        <row r="1">
          <cell r="N1">
            <v>44286</v>
          </cell>
        </row>
        <row r="3">
          <cell r="N3">
            <v>1.7699999999999999E-4</v>
          </cell>
        </row>
        <row r="20">
          <cell r="N20" t="str">
            <v>YTD</v>
          </cell>
          <cell r="O20" t="str">
            <v>1Yr</v>
          </cell>
          <cell r="P20" t="str">
            <v>3yrs</v>
          </cell>
          <cell r="Q20" t="str">
            <v>5YRS</v>
          </cell>
          <cell r="R20" t="str">
            <v>10YRS</v>
          </cell>
          <cell r="S20" t="str">
            <v>Incep</v>
          </cell>
        </row>
        <row r="21">
          <cell r="N21">
            <v>0.21098826905224072</v>
          </cell>
          <cell r="O21">
            <v>6.3716378132628604</v>
          </cell>
          <cell r="P21">
            <v>2.2262726289072443</v>
          </cell>
          <cell r="Q21">
            <v>2.8616387977826951</v>
          </cell>
          <cell r="R21">
            <v>1.5896373537742869</v>
          </cell>
          <cell r="S21">
            <v>5.9215335151559634</v>
          </cell>
        </row>
        <row r="22">
          <cell r="N22">
            <v>2.2397144012987251</v>
          </cell>
          <cell r="O22">
            <v>6.532517934411711</v>
          </cell>
          <cell r="P22">
            <v>3.7726839926761846</v>
          </cell>
          <cell r="Q22">
            <v>1.5943424489684332</v>
          </cell>
          <cell r="R22">
            <v>0.8945763853921207</v>
          </cell>
          <cell r="S22">
            <v>4.298464745787034</v>
          </cell>
        </row>
        <row r="23">
          <cell r="N23">
            <v>6.1748728952811671</v>
          </cell>
          <cell r="O23">
            <v>56.351628330676398</v>
          </cell>
          <cell r="P23">
            <v>16.778498637956641</v>
          </cell>
          <cell r="Q23">
            <v>16.294038412866541</v>
          </cell>
          <cell r="R23">
            <v>13.912338106903821</v>
          </cell>
          <cell r="S23">
            <v>10.353379298457988</v>
          </cell>
        </row>
        <row r="24">
          <cell r="N24">
            <v>0.17</v>
          </cell>
          <cell r="O24">
            <v>6.05</v>
          </cell>
          <cell r="P24">
            <v>1.97</v>
          </cell>
          <cell r="Q24">
            <v>2.6</v>
          </cell>
          <cell r="R24">
            <v>1.33</v>
          </cell>
          <cell r="S24">
            <v>5.66</v>
          </cell>
        </row>
        <row r="25">
          <cell r="N25">
            <v>0</v>
          </cell>
          <cell r="O25">
            <v>5.3</v>
          </cell>
          <cell r="P25">
            <v>1.23</v>
          </cell>
          <cell r="Q25">
            <v>1.88</v>
          </cell>
          <cell r="R25">
            <v>0.6</v>
          </cell>
          <cell r="S25">
            <v>4.88</v>
          </cell>
        </row>
        <row r="26">
          <cell r="N26">
            <v>-5.59</v>
          </cell>
          <cell r="O26">
            <v>-0.04</v>
          </cell>
          <cell r="P26">
            <v>-0.02</v>
          </cell>
          <cell r="Q26">
            <v>2.6</v>
          </cell>
          <cell r="R26">
            <v>1.33</v>
          </cell>
          <cell r="S26">
            <v>5.66</v>
          </cell>
        </row>
      </sheetData>
      <sheetData sheetId="2">
        <row r="21">
          <cell r="R21" t="str">
            <v>Since 02/28/2018</v>
          </cell>
        </row>
        <row r="22">
          <cell r="R22">
            <v>2.4177133264351891</v>
          </cell>
        </row>
        <row r="23">
          <cell r="R23">
            <v>3.4828027873780698</v>
          </cell>
        </row>
        <row r="24">
          <cell r="R24">
            <v>15.300020672391469</v>
          </cell>
        </row>
        <row r="25">
          <cell r="R25">
            <v>2.1596950248735647</v>
          </cell>
        </row>
        <row r="26">
          <cell r="R26">
            <v>1.4295380669146596</v>
          </cell>
        </row>
        <row r="29">
          <cell r="R29">
            <v>0.21901396024390785</v>
          </cell>
        </row>
      </sheetData>
      <sheetData sheetId="3"/>
      <sheetData sheetId="4">
        <row r="1">
          <cell r="D1" t="str">
            <v>Rational/ReSolve Adaptive Asset Allocation Fund</v>
          </cell>
          <cell r="E1" t="str">
            <v>MSCI All Country World Index</v>
          </cell>
        </row>
        <row r="2">
          <cell r="A2">
            <v>43434</v>
          </cell>
          <cell r="D2">
            <v>1</v>
          </cell>
          <cell r="E2">
            <v>1</v>
          </cell>
        </row>
        <row r="3">
          <cell r="A3">
            <v>43437</v>
          </cell>
          <cell r="D3">
            <v>1.006057546693589</v>
          </cell>
          <cell r="E3">
            <v>1.0135040219025597</v>
          </cell>
        </row>
        <row r="4">
          <cell r="A4">
            <v>43438</v>
          </cell>
          <cell r="D4">
            <v>1.0010095911155981</v>
          </cell>
          <cell r="E4">
            <v>0.9916535673986</v>
          </cell>
        </row>
        <row r="5">
          <cell r="A5">
            <v>43440</v>
          </cell>
          <cell r="D5">
            <v>1.0136294800605754</v>
          </cell>
          <cell r="E5">
            <v>0.97646758697101155</v>
          </cell>
        </row>
        <row r="6">
          <cell r="A6">
            <v>43441</v>
          </cell>
          <cell r="D6">
            <v>1.010095911155982</v>
          </cell>
          <cell r="E6">
            <v>0.96568846293167665</v>
          </cell>
        </row>
        <row r="7">
          <cell r="A7">
            <v>43444</v>
          </cell>
          <cell r="D7">
            <v>1.0070671378091873</v>
          </cell>
          <cell r="E7">
            <v>0.95818863696332079</v>
          </cell>
        </row>
        <row r="8">
          <cell r="A8">
            <v>43445</v>
          </cell>
          <cell r="D8">
            <v>1.0040383644623929</v>
          </cell>
          <cell r="E8">
            <v>0.95922990893247118</v>
          </cell>
        </row>
        <row r="9">
          <cell r="A9">
            <v>43446</v>
          </cell>
          <cell r="D9">
            <v>0.99697122665320548</v>
          </cell>
          <cell r="E9">
            <v>0.97007280983781086</v>
          </cell>
        </row>
        <row r="10">
          <cell r="A10">
            <v>43447</v>
          </cell>
          <cell r="D10">
            <v>0.99798081776880365</v>
          </cell>
          <cell r="E10">
            <v>0.97027706254593082</v>
          </cell>
        </row>
        <row r="11">
          <cell r="A11">
            <v>43448</v>
          </cell>
          <cell r="D11">
            <v>0.99899040888440183</v>
          </cell>
          <cell r="E11">
            <v>0.95492642942506201</v>
          </cell>
        </row>
        <row r="12">
          <cell r="A12">
            <v>43451</v>
          </cell>
          <cell r="D12">
            <v>0.99394245330641107</v>
          </cell>
          <cell r="E12">
            <v>0.94223191519427563</v>
          </cell>
        </row>
        <row r="13">
          <cell r="A13">
            <v>43452</v>
          </cell>
          <cell r="D13">
            <v>1</v>
          </cell>
          <cell r="E13">
            <v>0.93908225506661347</v>
          </cell>
        </row>
        <row r="14">
          <cell r="A14">
            <v>43453</v>
          </cell>
          <cell r="D14">
            <v>1.0045431600201917</v>
          </cell>
          <cell r="E14">
            <v>0.93294091802838608</v>
          </cell>
        </row>
        <row r="15">
          <cell r="A15">
            <v>43454</v>
          </cell>
          <cell r="D15">
            <v>1.0005047955577993</v>
          </cell>
          <cell r="E15">
            <v>0.91908258020357736</v>
          </cell>
        </row>
        <row r="16">
          <cell r="A16">
            <v>43455</v>
          </cell>
          <cell r="D16">
            <v>0.99798081776880365</v>
          </cell>
          <cell r="E16">
            <v>0.90670153135341591</v>
          </cell>
        </row>
        <row r="17">
          <cell r="A17">
            <v>43458</v>
          </cell>
          <cell r="D17">
            <v>0.99949520444220097</v>
          </cell>
          <cell r="E17">
            <v>0.89230379964226603</v>
          </cell>
        </row>
        <row r="18">
          <cell r="A18">
            <v>43460</v>
          </cell>
          <cell r="D18">
            <v>0.99798081776880365</v>
          </cell>
          <cell r="E18">
            <v>0.91289497367432693</v>
          </cell>
        </row>
        <row r="19">
          <cell r="A19">
            <v>43461</v>
          </cell>
          <cell r="D19">
            <v>1.0065623422513883</v>
          </cell>
          <cell r="E19">
            <v>0.91849441577264423</v>
          </cell>
        </row>
        <row r="20">
          <cell r="A20">
            <v>43462</v>
          </cell>
          <cell r="D20">
            <v>1.0080767289247854</v>
          </cell>
          <cell r="E20">
            <v>0.92345817342222081</v>
          </cell>
        </row>
        <row r="21">
          <cell r="A21">
            <v>43465</v>
          </cell>
          <cell r="D21">
            <v>1.0146390711761737</v>
          </cell>
          <cell r="E21">
            <v>0.92956574623726917</v>
          </cell>
        </row>
        <row r="22">
          <cell r="A22">
            <v>43467</v>
          </cell>
          <cell r="D22">
            <v>1.016153457849571</v>
          </cell>
          <cell r="E22">
            <v>0.92723142957304094</v>
          </cell>
        </row>
        <row r="23">
          <cell r="A23">
            <v>43468</v>
          </cell>
          <cell r="D23">
            <v>1.031802120141343</v>
          </cell>
          <cell r="E23">
            <v>0.91445521425900667</v>
          </cell>
        </row>
        <row r="24">
          <cell r="A24">
            <v>43469</v>
          </cell>
          <cell r="D24">
            <v>1.0186774356385664</v>
          </cell>
          <cell r="E24">
            <v>0.93839905060006534</v>
          </cell>
        </row>
        <row r="25">
          <cell r="A25">
            <v>43472</v>
          </cell>
          <cell r="D25">
            <v>1.0151438667339727</v>
          </cell>
          <cell r="E25">
            <v>0.94666003053786407</v>
          </cell>
        </row>
        <row r="26">
          <cell r="A26">
            <v>43473</v>
          </cell>
          <cell r="D26">
            <v>1.0121150933871783</v>
          </cell>
          <cell r="E26">
            <v>0.95337827726596502</v>
          </cell>
        </row>
        <row r="27">
          <cell r="A27">
            <v>43474</v>
          </cell>
          <cell r="D27">
            <v>1.010095911155982</v>
          </cell>
          <cell r="E27">
            <v>0.96227535849476598</v>
          </cell>
        </row>
        <row r="28">
          <cell r="A28">
            <v>43475</v>
          </cell>
          <cell r="D28">
            <v>1.0095911155981827</v>
          </cell>
          <cell r="E28">
            <v>0.96579934297322745</v>
          </cell>
        </row>
        <row r="29">
          <cell r="A29">
            <v>43476</v>
          </cell>
          <cell r="D29">
            <v>1.0131246845027764</v>
          </cell>
          <cell r="E29">
            <v>0.96585019772912672</v>
          </cell>
        </row>
        <row r="30">
          <cell r="A30">
            <v>43479</v>
          </cell>
          <cell r="D30">
            <v>1.0121150933871783</v>
          </cell>
          <cell r="E30">
            <v>0.9610252485526195</v>
          </cell>
        </row>
        <row r="31">
          <cell r="A31">
            <v>43480</v>
          </cell>
          <cell r="D31">
            <v>1.0121150933871783</v>
          </cell>
          <cell r="E31">
            <v>0.96918410213635831</v>
          </cell>
        </row>
        <row r="32">
          <cell r="A32">
            <v>43481</v>
          </cell>
          <cell r="D32">
            <v>1.010095911155982</v>
          </cell>
          <cell r="E32">
            <v>0.97093900805714406</v>
          </cell>
        </row>
        <row r="33">
          <cell r="A33">
            <v>43482</v>
          </cell>
          <cell r="D33">
            <v>1.0080767289247854</v>
          </cell>
          <cell r="E33">
            <v>0.97491735060060714</v>
          </cell>
        </row>
        <row r="34">
          <cell r="A34">
            <v>43483</v>
          </cell>
          <cell r="D34">
            <v>1.0030287733467946</v>
          </cell>
          <cell r="E34">
            <v>0.98690073193332695</v>
          </cell>
        </row>
        <row r="35">
          <cell r="A35">
            <v>43487</v>
          </cell>
          <cell r="D35">
            <v>1.0095911155981827</v>
          </cell>
          <cell r="E35">
            <v>0.97655970911079626</v>
          </cell>
        </row>
        <row r="36">
          <cell r="A36">
            <v>43488</v>
          </cell>
          <cell r="D36">
            <v>1.0065623422513883</v>
          </cell>
          <cell r="E36">
            <v>0.97725917042554178</v>
          </cell>
        </row>
        <row r="37">
          <cell r="A37">
            <v>43489</v>
          </cell>
          <cell r="D37">
            <v>1.0171630489651691</v>
          </cell>
          <cell r="E37">
            <v>0.97951845548270544</v>
          </cell>
        </row>
        <row r="38">
          <cell r="A38">
            <v>43490</v>
          </cell>
          <cell r="D38">
            <v>1.0121150933871783</v>
          </cell>
          <cell r="E38">
            <v>0.98911624855303637</v>
          </cell>
        </row>
        <row r="39">
          <cell r="A39">
            <v>43493</v>
          </cell>
          <cell r="D39">
            <v>1.0136294800605754</v>
          </cell>
          <cell r="E39">
            <v>0.98310996840752507</v>
          </cell>
        </row>
        <row r="40">
          <cell r="A40">
            <v>43494</v>
          </cell>
          <cell r="D40">
            <v>1.0227158001009593</v>
          </cell>
          <cell r="E40">
            <v>0.98349388013033823</v>
          </cell>
        </row>
        <row r="41">
          <cell r="A41">
            <v>43495</v>
          </cell>
          <cell r="D41">
            <v>1.0287733467945481</v>
          </cell>
          <cell r="E41">
            <v>0.99365357656912967</v>
          </cell>
        </row>
        <row r="42">
          <cell r="A42">
            <v>43496</v>
          </cell>
          <cell r="D42">
            <v>1.0424028268551238</v>
          </cell>
          <cell r="E42">
            <v>1.0029637484790468</v>
          </cell>
        </row>
        <row r="43">
          <cell r="A43">
            <v>43497</v>
          </cell>
          <cell r="D43">
            <v>1.0307925290257447</v>
          </cell>
          <cell r="E43">
            <v>1.0035089781570488</v>
          </cell>
        </row>
        <row r="44">
          <cell r="A44">
            <v>43500</v>
          </cell>
          <cell r="D44">
            <v>1.0252397778899545</v>
          </cell>
          <cell r="E44">
            <v>1.0068483015136793</v>
          </cell>
        </row>
        <row r="45">
          <cell r="A45">
            <v>43501</v>
          </cell>
          <cell r="D45">
            <v>1.0307925290257447</v>
          </cell>
          <cell r="E45">
            <v>1.0132126491617928</v>
          </cell>
        </row>
        <row r="46">
          <cell r="A46">
            <v>43502</v>
          </cell>
          <cell r="D46">
            <v>1.0287733467945481</v>
          </cell>
          <cell r="E46">
            <v>1.0110171409706339</v>
          </cell>
        </row>
        <row r="47">
          <cell r="A47">
            <v>43503</v>
          </cell>
          <cell r="D47">
            <v>1.0388692579505301</v>
          </cell>
          <cell r="E47">
            <v>1.0015514868971886</v>
          </cell>
        </row>
        <row r="48">
          <cell r="A48">
            <v>43504</v>
          </cell>
          <cell r="D48">
            <v>1.0424028268551238</v>
          </cell>
          <cell r="E48">
            <v>0.99821216354055808</v>
          </cell>
        </row>
        <row r="49">
          <cell r="A49">
            <v>43507</v>
          </cell>
          <cell r="D49">
            <v>1.0353356890459366</v>
          </cell>
          <cell r="E49">
            <v>0.99862775527524306</v>
          </cell>
        </row>
        <row r="50">
          <cell r="A50">
            <v>43508</v>
          </cell>
          <cell r="D50">
            <v>1.0302877334679457</v>
          </cell>
          <cell r="E50">
            <v>1.0096828288916706</v>
          </cell>
        </row>
        <row r="51">
          <cell r="A51">
            <v>43509</v>
          </cell>
          <cell r="D51">
            <v>1.0282685512367493</v>
          </cell>
          <cell r="E51">
            <v>1.0130813438494299</v>
          </cell>
        </row>
        <row r="52">
          <cell r="A52">
            <v>43510</v>
          </cell>
          <cell r="D52">
            <v>1.0388692579505301</v>
          </cell>
          <cell r="E52">
            <v>1.0108274777416653</v>
          </cell>
        </row>
        <row r="53">
          <cell r="A53">
            <v>43511</v>
          </cell>
          <cell r="D53">
            <v>1.0413932357395255</v>
          </cell>
          <cell r="E53">
            <v>1.0181705710197089</v>
          </cell>
        </row>
        <row r="54">
          <cell r="A54">
            <v>43515</v>
          </cell>
          <cell r="D54">
            <v>1.0494699646643111</v>
          </cell>
          <cell r="E54">
            <v>1.0229984380920463</v>
          </cell>
        </row>
        <row r="55">
          <cell r="A55">
            <v>43516</v>
          </cell>
          <cell r="D55">
            <v>1.0464411913175165</v>
          </cell>
          <cell r="E55">
            <v>1.0278604862298244</v>
          </cell>
        </row>
        <row r="56">
          <cell r="A56">
            <v>43517</v>
          </cell>
          <cell r="D56">
            <v>1.0353356890459366</v>
          </cell>
          <cell r="E56">
            <v>1.0255424264137936</v>
          </cell>
        </row>
        <row r="57">
          <cell r="A57">
            <v>43518</v>
          </cell>
          <cell r="D57">
            <v>1.0449268046441191</v>
          </cell>
          <cell r="E57">
            <v>1.0306870936048478</v>
          </cell>
        </row>
        <row r="58">
          <cell r="A58">
            <v>43521</v>
          </cell>
          <cell r="D58">
            <v>1.0388692579505301</v>
          </cell>
          <cell r="E58">
            <v>1.0338963621758999</v>
          </cell>
        </row>
        <row r="59">
          <cell r="A59">
            <v>43522</v>
          </cell>
          <cell r="D59">
            <v>1.0444220090863201</v>
          </cell>
          <cell r="E59">
            <v>1.0336012378547796</v>
          </cell>
        </row>
        <row r="60">
          <cell r="A60">
            <v>43523</v>
          </cell>
          <cell r="D60">
            <v>1.0302877334679457</v>
          </cell>
          <cell r="E60">
            <v>1.0334515914829121</v>
          </cell>
        </row>
        <row r="61">
          <cell r="A61">
            <v>43524</v>
          </cell>
          <cell r="D61">
            <v>1.0247349823321557</v>
          </cell>
          <cell r="E61">
            <v>1.0297900490581657</v>
          </cell>
        </row>
        <row r="62">
          <cell r="A62">
            <v>43525</v>
          </cell>
          <cell r="D62">
            <v>1.0131246845027764</v>
          </cell>
          <cell r="E62">
            <v>1.0344866108181405</v>
          </cell>
        </row>
        <row r="63">
          <cell r="A63">
            <v>43528</v>
          </cell>
          <cell r="D63">
            <v>1.0186774356385664</v>
          </cell>
          <cell r="E63">
            <v>1.0322523362966649</v>
          </cell>
        </row>
        <row r="64">
          <cell r="A64">
            <v>43529</v>
          </cell>
          <cell r="D64">
            <v>1.0196870267541647</v>
          </cell>
          <cell r="E64">
            <v>1.0311893885299184</v>
          </cell>
        </row>
        <row r="65">
          <cell r="A65">
            <v>43530</v>
          </cell>
          <cell r="D65">
            <v>1.0222110045431601</v>
          </cell>
          <cell r="E65">
            <v>1.0274782418760571</v>
          </cell>
        </row>
        <row r="66">
          <cell r="A66">
            <v>43531</v>
          </cell>
          <cell r="D66">
            <v>1.0297829379101464</v>
          </cell>
          <cell r="E66">
            <v>1.019001337646817</v>
          </cell>
        </row>
        <row r="67">
          <cell r="A67">
            <v>43532</v>
          </cell>
          <cell r="D67">
            <v>1.0338213023725391</v>
          </cell>
          <cell r="E67">
            <v>1.0130163164566408</v>
          </cell>
        </row>
        <row r="68">
          <cell r="A68">
            <v>43535</v>
          </cell>
          <cell r="D68">
            <v>1.0403836446239274</v>
          </cell>
          <cell r="E68">
            <v>1.0245590955189874</v>
          </cell>
        </row>
        <row r="69">
          <cell r="A69">
            <v>43536</v>
          </cell>
          <cell r="D69">
            <v>1.0499747602221101</v>
          </cell>
          <cell r="E69">
            <v>1.0295999689869357</v>
          </cell>
        </row>
        <row r="70">
          <cell r="A70">
            <v>43537</v>
          </cell>
          <cell r="D70">
            <v>1.0540131246845028</v>
          </cell>
          <cell r="E70">
            <v>1.0348788593861831</v>
          </cell>
        </row>
        <row r="71">
          <cell r="A71">
            <v>43538</v>
          </cell>
          <cell r="D71">
            <v>1.0484603735487128</v>
          </cell>
          <cell r="E71">
            <v>1.0351152089484363</v>
          </cell>
        </row>
        <row r="72">
          <cell r="A72">
            <v>43539</v>
          </cell>
          <cell r="D72">
            <v>1.0535083291267038</v>
          </cell>
          <cell r="E72">
            <v>1.0416225334922335</v>
          </cell>
        </row>
        <row r="73">
          <cell r="A73">
            <v>43542</v>
          </cell>
          <cell r="D73">
            <v>1.0489651691065121</v>
          </cell>
          <cell r="E73">
            <v>1.047036480784197</v>
          </cell>
        </row>
        <row r="74">
          <cell r="A74">
            <v>43543</v>
          </cell>
          <cell r="D74">
            <v>1.0444220090863201</v>
          </cell>
          <cell r="E74">
            <v>1.0483645402292383</v>
          </cell>
        </row>
        <row r="75">
          <cell r="A75">
            <v>43544</v>
          </cell>
          <cell r="D75">
            <v>1.0590610802624938</v>
          </cell>
          <cell r="E75">
            <v>1.0444437219178579</v>
          </cell>
        </row>
        <row r="76">
          <cell r="A76">
            <v>43545</v>
          </cell>
          <cell r="D76">
            <v>1.0726905603230692</v>
          </cell>
          <cell r="E76">
            <v>1.0516163267109604</v>
          </cell>
        </row>
        <row r="77">
          <cell r="A77">
            <v>43546</v>
          </cell>
          <cell r="D77">
            <v>1.0782433114588592</v>
          </cell>
          <cell r="E77">
            <v>1.0360710282539853</v>
          </cell>
        </row>
        <row r="78">
          <cell r="A78">
            <v>43549</v>
          </cell>
          <cell r="D78">
            <v>1.0837960625946492</v>
          </cell>
          <cell r="E78">
            <v>1.0313536243809371</v>
          </cell>
        </row>
        <row r="79">
          <cell r="A79">
            <v>43550</v>
          </cell>
          <cell r="D79">
            <v>1.0918727915194346</v>
          </cell>
          <cell r="E79">
            <v>1.0384691217842184</v>
          </cell>
        </row>
        <row r="80">
          <cell r="A80">
            <v>43551</v>
          </cell>
          <cell r="D80">
            <v>1.0964159515396266</v>
          </cell>
          <cell r="E80">
            <v>1.0347567246035725</v>
          </cell>
        </row>
        <row r="81">
          <cell r="A81">
            <v>43552</v>
          </cell>
          <cell r="D81">
            <v>1.1009591115598183</v>
          </cell>
          <cell r="E81">
            <v>1.0356066659747085</v>
          </cell>
        </row>
        <row r="82">
          <cell r="A82">
            <v>43553</v>
          </cell>
          <cell r="D82">
            <v>1.0959111559818275</v>
          </cell>
          <cell r="E82">
            <v>1.0427409212797558</v>
          </cell>
        </row>
        <row r="83">
          <cell r="A83">
            <v>43556</v>
          </cell>
          <cell r="D83">
            <v>1.0837960625946492</v>
          </cell>
          <cell r="E83">
            <v>1.0546580246929018</v>
          </cell>
        </row>
        <row r="84">
          <cell r="A84">
            <v>43557</v>
          </cell>
          <cell r="D84">
            <v>1.0903584048460375</v>
          </cell>
          <cell r="E84">
            <v>1.0547768247374207</v>
          </cell>
        </row>
        <row r="85">
          <cell r="A85">
            <v>43558</v>
          </cell>
          <cell r="D85">
            <v>1.0843008581524483</v>
          </cell>
          <cell r="E85">
            <v>1.0607451722371382</v>
          </cell>
        </row>
        <row r="86">
          <cell r="A86">
            <v>43559</v>
          </cell>
          <cell r="D86">
            <v>1.0843008581524483</v>
          </cell>
          <cell r="E86">
            <v>1.0609565112637032</v>
          </cell>
        </row>
        <row r="87">
          <cell r="A87">
            <v>43560</v>
          </cell>
          <cell r="D87">
            <v>1.0913679959616356</v>
          </cell>
          <cell r="E87">
            <v>1.0646393126437845</v>
          </cell>
        </row>
        <row r="88">
          <cell r="A88">
            <v>43563</v>
          </cell>
          <cell r="D88">
            <v>1.0848056537102473</v>
          </cell>
          <cell r="E88">
            <v>1.0663900501419556</v>
          </cell>
        </row>
        <row r="89">
          <cell r="A89">
            <v>43564</v>
          </cell>
          <cell r="D89">
            <v>1.0827864714790509</v>
          </cell>
          <cell r="E89">
            <v>1.0628794046158612</v>
          </cell>
        </row>
        <row r="90">
          <cell r="A90">
            <v>43565</v>
          </cell>
          <cell r="D90">
            <v>1.0923775870772339</v>
          </cell>
          <cell r="E90">
            <v>1.0653737887084935</v>
          </cell>
        </row>
        <row r="91">
          <cell r="A91">
            <v>43566</v>
          </cell>
          <cell r="D91">
            <v>1.0878344270570419</v>
          </cell>
          <cell r="E91">
            <v>1.0643112577840081</v>
          </cell>
        </row>
        <row r="92">
          <cell r="A92">
            <v>43567</v>
          </cell>
          <cell r="D92">
            <v>1.0863200403836446</v>
          </cell>
          <cell r="E92">
            <v>1.0697331250789395</v>
          </cell>
        </row>
        <row r="93">
          <cell r="A93">
            <v>43570</v>
          </cell>
          <cell r="D93">
            <v>1.0827864714790509</v>
          </cell>
          <cell r="E93">
            <v>1.0703283758283177</v>
          </cell>
        </row>
        <row r="94">
          <cell r="A94">
            <v>43571</v>
          </cell>
          <cell r="D94">
            <v>1.0575466935890965</v>
          </cell>
          <cell r="E94">
            <v>1.0720457659455711</v>
          </cell>
        </row>
        <row r="95">
          <cell r="A95">
            <v>43572</v>
          </cell>
          <cell r="D95">
            <v>1.0494699646643111</v>
          </cell>
          <cell r="E95">
            <v>1.0714976183717393</v>
          </cell>
        </row>
        <row r="96">
          <cell r="A96">
            <v>43573</v>
          </cell>
          <cell r="D96">
            <v>1.0595658758202928</v>
          </cell>
          <cell r="E96">
            <v>1.0707760644171356</v>
          </cell>
        </row>
        <row r="97">
          <cell r="A97">
            <v>43577</v>
          </cell>
          <cell r="D97">
            <v>1.0484603735487128</v>
          </cell>
          <cell r="E97">
            <v>1.0709874034437006</v>
          </cell>
        </row>
        <row r="98">
          <cell r="A98">
            <v>43578</v>
          </cell>
          <cell r="D98">
            <v>1.0615850580514892</v>
          </cell>
          <cell r="E98">
            <v>1.0767994350953671</v>
          </cell>
        </row>
        <row r="99">
          <cell r="A99">
            <v>43579</v>
          </cell>
          <cell r="D99">
            <v>1.0661282180716811</v>
          </cell>
          <cell r="E99">
            <v>1.0737902508098203</v>
          </cell>
        </row>
        <row r="100">
          <cell r="A100">
            <v>43580</v>
          </cell>
          <cell r="D100">
            <v>1.0625946491670875</v>
          </cell>
          <cell r="E100">
            <v>1.0715130415354135</v>
          </cell>
        </row>
        <row r="101">
          <cell r="A101">
            <v>43581</v>
          </cell>
          <cell r="D101">
            <v>1.0731953558808685</v>
          </cell>
          <cell r="E101">
            <v>1.075451784064037</v>
          </cell>
        </row>
        <row r="102">
          <cell r="A102">
            <v>43584</v>
          </cell>
          <cell r="D102">
            <v>1.0656234225138819</v>
          </cell>
          <cell r="E102">
            <v>1.0769424119910513</v>
          </cell>
        </row>
        <row r="103">
          <cell r="A103">
            <v>43585</v>
          </cell>
          <cell r="D103">
            <v>1.0762241292276629</v>
          </cell>
          <cell r="E103">
            <v>1.0779495028947612</v>
          </cell>
        </row>
        <row r="104">
          <cell r="A104">
            <v>43586</v>
          </cell>
          <cell r="D104">
            <v>1.0666330136294802</v>
          </cell>
          <cell r="E104">
            <v>1.0743217246931935</v>
          </cell>
        </row>
        <row r="105">
          <cell r="A105">
            <v>43587</v>
          </cell>
          <cell r="D105">
            <v>1.0585562847046945</v>
          </cell>
          <cell r="E105">
            <v>1.0704663506168639</v>
          </cell>
        </row>
        <row r="106">
          <cell r="A106">
            <v>43588</v>
          </cell>
          <cell r="D106">
            <v>1.0752145381120648</v>
          </cell>
          <cell r="E106">
            <v>1.0782921472336888</v>
          </cell>
        </row>
        <row r="107">
          <cell r="A107">
            <v>43591</v>
          </cell>
          <cell r="D107">
            <v>1.0726905603230692</v>
          </cell>
          <cell r="E107">
            <v>1.0713096225118164</v>
          </cell>
        </row>
        <row r="108">
          <cell r="A108">
            <v>43592</v>
          </cell>
          <cell r="D108">
            <v>1.0565371024734982</v>
          </cell>
          <cell r="E108">
            <v>1.0571194782468782</v>
          </cell>
        </row>
        <row r="109">
          <cell r="A109">
            <v>43593</v>
          </cell>
          <cell r="D109">
            <v>1.0524987380111057</v>
          </cell>
          <cell r="E109">
            <v>1.0548906226748018</v>
          </cell>
        </row>
        <row r="110">
          <cell r="A110">
            <v>43594</v>
          </cell>
          <cell r="D110">
            <v>1.0524987380111057</v>
          </cell>
          <cell r="E110">
            <v>1.0471473608257478</v>
          </cell>
        </row>
        <row r="111">
          <cell r="A111">
            <v>43595</v>
          </cell>
          <cell r="D111">
            <v>1.0590610802624938</v>
          </cell>
          <cell r="E111">
            <v>1.0509777243663894</v>
          </cell>
        </row>
        <row r="112">
          <cell r="A112">
            <v>43598</v>
          </cell>
          <cell r="D112">
            <v>1.0444220090863201</v>
          </cell>
          <cell r="E112">
            <v>1.0316808455561906</v>
          </cell>
        </row>
        <row r="113">
          <cell r="A113">
            <v>43599</v>
          </cell>
          <cell r="D113">
            <v>1.0509843513377084</v>
          </cell>
          <cell r="E113">
            <v>1.0369614033244838</v>
          </cell>
        </row>
        <row r="114">
          <cell r="A114">
            <v>43600</v>
          </cell>
          <cell r="D114">
            <v>1.0636042402826855</v>
          </cell>
          <cell r="E114">
            <v>1.0423520074498049</v>
          </cell>
        </row>
        <row r="115">
          <cell r="A115">
            <v>43601</v>
          </cell>
          <cell r="D115">
            <v>1.0661282180716811</v>
          </cell>
          <cell r="E115">
            <v>1.0490594162791076</v>
          </cell>
        </row>
        <row r="116">
          <cell r="A116">
            <v>43602</v>
          </cell>
          <cell r="D116">
            <v>1.0646138313982838</v>
          </cell>
          <cell r="E116">
            <v>1.0432790646393126</v>
          </cell>
        </row>
        <row r="117">
          <cell r="A117">
            <v>43605</v>
          </cell>
          <cell r="D117">
            <v>1.0540131246845028</v>
          </cell>
          <cell r="E117">
            <v>1.038046026888827</v>
          </cell>
        </row>
        <row r="118">
          <cell r="A118">
            <v>43606</v>
          </cell>
          <cell r="D118">
            <v>1.0580514891468957</v>
          </cell>
          <cell r="E118">
            <v>1.0444820714059131</v>
          </cell>
        </row>
        <row r="119">
          <cell r="A119">
            <v>43607</v>
          </cell>
          <cell r="D119">
            <v>1.0610802624936901</v>
          </cell>
          <cell r="E119">
            <v>1.0418376240991518</v>
          </cell>
        </row>
        <row r="120">
          <cell r="A120">
            <v>43608</v>
          </cell>
          <cell r="D120">
            <v>1.0691569914184755</v>
          </cell>
          <cell r="E120">
            <v>1.0298550764509551</v>
          </cell>
        </row>
        <row r="121">
          <cell r="A121">
            <v>43609</v>
          </cell>
          <cell r="D121">
            <v>1.0681474003028775</v>
          </cell>
          <cell r="E121">
            <v>1.0334911914977518</v>
          </cell>
        </row>
        <row r="122">
          <cell r="A122">
            <v>43613</v>
          </cell>
          <cell r="D122">
            <v>1.0757193336698636</v>
          </cell>
          <cell r="E122">
            <v>1.0291985498891409</v>
          </cell>
        </row>
        <row r="123">
          <cell r="A123">
            <v>43614</v>
          </cell>
          <cell r="D123">
            <v>1.0737001514386675</v>
          </cell>
          <cell r="E123">
            <v>1.0203314813031656</v>
          </cell>
        </row>
        <row r="124">
          <cell r="A124">
            <v>43615</v>
          </cell>
          <cell r="D124">
            <v>1.0757193336698636</v>
          </cell>
          <cell r="E124">
            <v>1.0223456631105854</v>
          </cell>
        </row>
        <row r="125">
          <cell r="A125">
            <v>43616</v>
          </cell>
          <cell r="D125">
            <v>1.0888440181726402</v>
          </cell>
          <cell r="E125">
            <v>1.0140067336698917</v>
          </cell>
        </row>
        <row r="126">
          <cell r="A126">
            <v>43619</v>
          </cell>
          <cell r="D126">
            <v>1.1024734982332156</v>
          </cell>
          <cell r="E126">
            <v>1.0147887297524081</v>
          </cell>
        </row>
        <row r="127">
          <cell r="A127">
            <v>43620</v>
          </cell>
          <cell r="D127">
            <v>1.0984351337708229</v>
          </cell>
          <cell r="E127">
            <v>1.0287341876098641</v>
          </cell>
        </row>
        <row r="128">
          <cell r="A128">
            <v>43621</v>
          </cell>
          <cell r="D128">
            <v>1.1029782937910149</v>
          </cell>
          <cell r="E128">
            <v>1.0366837863783451</v>
          </cell>
        </row>
        <row r="129">
          <cell r="A129">
            <v>43622</v>
          </cell>
          <cell r="D129">
            <v>1.1065118626956085</v>
          </cell>
          <cell r="E129">
            <v>1.0402682129847198</v>
          </cell>
        </row>
        <row r="130">
          <cell r="A130">
            <v>43623</v>
          </cell>
          <cell r="D130">
            <v>1.121655729429581</v>
          </cell>
          <cell r="E130">
            <v>1.0507934800868199</v>
          </cell>
        </row>
        <row r="131">
          <cell r="A131">
            <v>43626</v>
          </cell>
          <cell r="D131">
            <v>1.1090358404846037</v>
          </cell>
          <cell r="E131">
            <v>1.056355406381605</v>
          </cell>
        </row>
        <row r="132">
          <cell r="A132">
            <v>43627</v>
          </cell>
          <cell r="D132">
            <v>1.110045431600202</v>
          </cell>
          <cell r="E132">
            <v>1.0595204896729413</v>
          </cell>
        </row>
        <row r="133">
          <cell r="A133">
            <v>43628</v>
          </cell>
          <cell r="D133">
            <v>1.110550227158001</v>
          </cell>
          <cell r="E133">
            <v>1.0565404843456974</v>
          </cell>
        </row>
        <row r="134">
          <cell r="A134">
            <v>43629</v>
          </cell>
          <cell r="D134">
            <v>1.121150933871782</v>
          </cell>
          <cell r="E134">
            <v>1.0573562446513927</v>
          </cell>
        </row>
        <row r="135">
          <cell r="A135">
            <v>43630</v>
          </cell>
          <cell r="D135">
            <v>1.120646138313983</v>
          </cell>
          <cell r="E135">
            <v>1.053956479166849</v>
          </cell>
        </row>
        <row r="136">
          <cell r="A136">
            <v>43633</v>
          </cell>
          <cell r="D136">
            <v>1.1261988894497728</v>
          </cell>
          <cell r="E136">
            <v>1.0534437631852418</v>
          </cell>
        </row>
        <row r="137">
          <cell r="A137">
            <v>43634</v>
          </cell>
          <cell r="D137">
            <v>1.1367995961635537</v>
          </cell>
          <cell r="E137">
            <v>1.0638364744481947</v>
          </cell>
        </row>
        <row r="138">
          <cell r="A138">
            <v>43635</v>
          </cell>
          <cell r="D138">
            <v>1.1474003028773347</v>
          </cell>
          <cell r="E138">
            <v>1.0702787715992028</v>
          </cell>
        </row>
        <row r="139">
          <cell r="A139">
            <v>43636</v>
          </cell>
          <cell r="D139">
            <v>1.1605249873801111</v>
          </cell>
          <cell r="E139">
            <v>1.0817598580068519</v>
          </cell>
        </row>
        <row r="140">
          <cell r="A140">
            <v>43637</v>
          </cell>
          <cell r="D140">
            <v>1.1408379606259467</v>
          </cell>
          <cell r="E140">
            <v>1.0794497181937892</v>
          </cell>
        </row>
        <row r="141">
          <cell r="A141">
            <v>43640</v>
          </cell>
          <cell r="D141">
            <v>1.1504290762241292</v>
          </cell>
          <cell r="E141">
            <v>1.079582690875198</v>
          </cell>
        </row>
        <row r="142">
          <cell r="A142">
            <v>43641</v>
          </cell>
          <cell r="D142">
            <v>1.1468955073195357</v>
          </cell>
          <cell r="E142">
            <v>1.0724150881892331</v>
          </cell>
        </row>
        <row r="143">
          <cell r="A143">
            <v>43642</v>
          </cell>
          <cell r="D143">
            <v>1.1292276627965676</v>
          </cell>
          <cell r="E143">
            <v>1.0705330453786992</v>
          </cell>
        </row>
        <row r="144">
          <cell r="A144">
            <v>43643</v>
          </cell>
          <cell r="D144">
            <v>1.1423523472993438</v>
          </cell>
          <cell r="E144">
            <v>1.0751624955345773</v>
          </cell>
        </row>
        <row r="145">
          <cell r="A145">
            <v>43644</v>
          </cell>
          <cell r="D145">
            <v>1.1458859162039374</v>
          </cell>
          <cell r="E145">
            <v>1.0804034532880309</v>
          </cell>
        </row>
        <row r="146">
          <cell r="A146">
            <v>43647</v>
          </cell>
          <cell r="D146">
            <v>1.137304391721353</v>
          </cell>
          <cell r="E146">
            <v>1.0876235780989407</v>
          </cell>
        </row>
        <row r="147">
          <cell r="A147">
            <v>43648</v>
          </cell>
          <cell r="D147">
            <v>1.1564866229177184</v>
          </cell>
          <cell r="E147">
            <v>1.090473945482868</v>
          </cell>
        </row>
        <row r="148">
          <cell r="A148">
            <v>43649</v>
          </cell>
          <cell r="D148">
            <v>1.1670873296314994</v>
          </cell>
          <cell r="E148">
            <v>1.0965981919883752</v>
          </cell>
        </row>
        <row r="149">
          <cell r="A149">
            <v>43651</v>
          </cell>
          <cell r="D149">
            <v>1.1443715295305403</v>
          </cell>
          <cell r="E149">
            <v>1.0933476560334374</v>
          </cell>
        </row>
        <row r="150">
          <cell r="A150">
            <v>43654</v>
          </cell>
          <cell r="D150">
            <v>1.1458859162039374</v>
          </cell>
          <cell r="E150">
            <v>1.0869683020639112</v>
          </cell>
        </row>
        <row r="151">
          <cell r="A151">
            <v>43655</v>
          </cell>
          <cell r="D151">
            <v>1.1438667339727411</v>
          </cell>
          <cell r="E151">
            <v>1.086237994421817</v>
          </cell>
        </row>
        <row r="152">
          <cell r="A152">
            <v>43656</v>
          </cell>
          <cell r="D152">
            <v>1.1458859162039374</v>
          </cell>
          <cell r="E152">
            <v>1.0903159622657712</v>
          </cell>
        </row>
        <row r="153">
          <cell r="A153">
            <v>43657</v>
          </cell>
          <cell r="D153">
            <v>1.1297324583543664</v>
          </cell>
          <cell r="E153">
            <v>1.0929437358820737</v>
          </cell>
        </row>
        <row r="154">
          <cell r="A154">
            <v>43658</v>
          </cell>
          <cell r="D154">
            <v>1.1221605249873803</v>
          </cell>
          <cell r="E154">
            <v>1.0956778042750508</v>
          </cell>
        </row>
        <row r="155">
          <cell r="A155">
            <v>43661</v>
          </cell>
          <cell r="D155">
            <v>1.1327612317011613</v>
          </cell>
          <cell r="E155">
            <v>1.0972643059222031</v>
          </cell>
        </row>
        <row r="156">
          <cell r="A156">
            <v>43662</v>
          </cell>
          <cell r="D156">
            <v>1.1337708228167593</v>
          </cell>
          <cell r="E156">
            <v>1.0948712144991077</v>
          </cell>
        </row>
        <row r="157">
          <cell r="A157">
            <v>43663</v>
          </cell>
          <cell r="D157">
            <v>1.1367995961635537</v>
          </cell>
          <cell r="E157">
            <v>1.0898553515668477</v>
          </cell>
        </row>
        <row r="158">
          <cell r="A158">
            <v>43664</v>
          </cell>
          <cell r="D158">
            <v>1.1287228672387684</v>
          </cell>
          <cell r="E158">
            <v>1.0897227957277003</v>
          </cell>
        </row>
        <row r="159">
          <cell r="A159">
            <v>43665</v>
          </cell>
          <cell r="D159">
            <v>1.1352852094901564</v>
          </cell>
          <cell r="E159">
            <v>1.0888007406453302</v>
          </cell>
        </row>
        <row r="160">
          <cell r="A160">
            <v>43668</v>
          </cell>
          <cell r="D160">
            <v>1.1438667339727411</v>
          </cell>
          <cell r="E160">
            <v>1.0897353009955444</v>
          </cell>
        </row>
        <row r="161">
          <cell r="A161">
            <v>43669</v>
          </cell>
          <cell r="D161">
            <v>1.1574962140333165</v>
          </cell>
          <cell r="E161">
            <v>1.0951659219779666</v>
          </cell>
        </row>
        <row r="162">
          <cell r="A162">
            <v>43670</v>
          </cell>
          <cell r="D162">
            <v>1.1635537607269058</v>
          </cell>
          <cell r="E162">
            <v>1.098767855959323</v>
          </cell>
        </row>
        <row r="163">
          <cell r="A163">
            <v>43671</v>
          </cell>
          <cell r="D163">
            <v>1.1585058051489148</v>
          </cell>
          <cell r="E163">
            <v>1.0939870920625314</v>
          </cell>
        </row>
        <row r="164">
          <cell r="A164">
            <v>43672</v>
          </cell>
          <cell r="D164">
            <v>1.1660777385159011</v>
          </cell>
          <cell r="E164">
            <v>1.0971784364163404</v>
          </cell>
        </row>
        <row r="165">
          <cell r="A165">
            <v>43675</v>
          </cell>
          <cell r="D165">
            <v>1.1792024230186775</v>
          </cell>
          <cell r="E165">
            <v>1.0954372862901831</v>
          </cell>
        </row>
        <row r="166">
          <cell r="A166">
            <v>43676</v>
          </cell>
          <cell r="D166">
            <v>1.1786976274608785</v>
          </cell>
          <cell r="E166">
            <v>1.0912050868094854</v>
          </cell>
        </row>
        <row r="167">
          <cell r="A167">
            <v>43677</v>
          </cell>
          <cell r="D167">
            <v>1.1852599697122665</v>
          </cell>
          <cell r="E167">
            <v>1.0835693702638902</v>
          </cell>
        </row>
        <row r="168">
          <cell r="A168">
            <v>43678</v>
          </cell>
          <cell r="D168">
            <v>1.1862695608278648</v>
          </cell>
          <cell r="E168">
            <v>1.0758269420993594</v>
          </cell>
        </row>
        <row r="169">
          <cell r="A169">
            <v>43679</v>
          </cell>
          <cell r="D169">
            <v>1.1776880363452802</v>
          </cell>
          <cell r="E169">
            <v>1.063199956314931</v>
          </cell>
        </row>
        <row r="170">
          <cell r="A170">
            <v>43682</v>
          </cell>
          <cell r="D170">
            <v>1.1706208985360931</v>
          </cell>
          <cell r="E170">
            <v>1.0364603589261976</v>
          </cell>
        </row>
        <row r="171">
          <cell r="A171">
            <v>43683</v>
          </cell>
          <cell r="D171">
            <v>1.1706208985360931</v>
          </cell>
          <cell r="E171">
            <v>1.0416617166648117</v>
          </cell>
        </row>
        <row r="172">
          <cell r="A172">
            <v>43684</v>
          </cell>
          <cell r="D172">
            <v>1.1847551741544675</v>
          </cell>
          <cell r="E172">
            <v>1.0438005343084107</v>
          </cell>
        </row>
        <row r="173">
          <cell r="A173">
            <v>43685</v>
          </cell>
          <cell r="D173">
            <v>1.1877839475012621</v>
          </cell>
          <cell r="E173">
            <v>1.0600219509134889</v>
          </cell>
        </row>
        <row r="174">
          <cell r="A174">
            <v>43686</v>
          </cell>
          <cell r="D174">
            <v>1.1852599697122665</v>
          </cell>
          <cell r="E174">
            <v>1.0546638604845624</v>
          </cell>
        </row>
        <row r="175">
          <cell r="A175">
            <v>43689</v>
          </cell>
          <cell r="D175">
            <v>1.1887935386168602</v>
          </cell>
          <cell r="E175">
            <v>1.0461869562553225</v>
          </cell>
        </row>
        <row r="176">
          <cell r="A176">
            <v>43690</v>
          </cell>
          <cell r="D176">
            <v>1.2014134275618376</v>
          </cell>
          <cell r="E176">
            <v>1.052957308266107</v>
          </cell>
        </row>
        <row r="177">
          <cell r="A177">
            <v>43691</v>
          </cell>
          <cell r="D177">
            <v>1.1978798586572439</v>
          </cell>
          <cell r="E177">
            <v>1.0314865970623457</v>
          </cell>
        </row>
        <row r="178">
          <cell r="A178">
            <v>43692</v>
          </cell>
          <cell r="D178">
            <v>1.204442200908632</v>
          </cell>
          <cell r="E178">
            <v>1.0301539523524286</v>
          </cell>
        </row>
        <row r="179">
          <cell r="A179">
            <v>43693</v>
          </cell>
          <cell r="D179">
            <v>1.2049469964664312</v>
          </cell>
          <cell r="E179">
            <v>1.0423407527087452</v>
          </cell>
        </row>
        <row r="180">
          <cell r="A180">
            <v>43696</v>
          </cell>
          <cell r="D180">
            <v>1.2110045431600203</v>
          </cell>
          <cell r="E180">
            <v>1.0535246305839667</v>
          </cell>
        </row>
        <row r="181">
          <cell r="A181">
            <v>43697</v>
          </cell>
          <cell r="D181">
            <v>1.2125189298334176</v>
          </cell>
          <cell r="E181">
            <v>1.0484870918541103</v>
          </cell>
        </row>
        <row r="182">
          <cell r="A182">
            <v>43698</v>
          </cell>
          <cell r="D182">
            <v>1.2160524987380112</v>
          </cell>
          <cell r="E182">
            <v>1.0558868756797133</v>
          </cell>
        </row>
        <row r="183">
          <cell r="A183">
            <v>43699</v>
          </cell>
          <cell r="D183">
            <v>1.2034326097930339</v>
          </cell>
          <cell r="E183">
            <v>1.0533812368460214</v>
          </cell>
        </row>
        <row r="184">
          <cell r="A184">
            <v>43700</v>
          </cell>
          <cell r="D184">
            <v>1.1948510853104495</v>
          </cell>
          <cell r="E184">
            <v>1.0369122159376303</v>
          </cell>
        </row>
        <row r="185">
          <cell r="A185">
            <v>43703</v>
          </cell>
          <cell r="D185">
            <v>1.2014134275618376</v>
          </cell>
          <cell r="E185">
            <v>1.0400760487021825</v>
          </cell>
        </row>
        <row r="186">
          <cell r="A186">
            <v>43704</v>
          </cell>
          <cell r="D186">
            <v>1.2084805653710249</v>
          </cell>
          <cell r="E186">
            <v>1.0404099393536195</v>
          </cell>
        </row>
        <row r="187">
          <cell r="A187">
            <v>43705</v>
          </cell>
          <cell r="D187">
            <v>1.2236244321049974</v>
          </cell>
          <cell r="E187">
            <v>1.0436446353026212</v>
          </cell>
        </row>
        <row r="188">
          <cell r="A188">
            <v>43706</v>
          </cell>
          <cell r="D188">
            <v>1.231196365471984</v>
          </cell>
          <cell r="E188">
            <v>1.0536238390421966</v>
          </cell>
        </row>
        <row r="189">
          <cell r="A189">
            <v>43707</v>
          </cell>
          <cell r="D189">
            <v>1.232205956587582</v>
          </cell>
          <cell r="E189">
            <v>1.0578643753681238</v>
          </cell>
        </row>
        <row r="190">
          <cell r="A190">
            <v>43711</v>
          </cell>
          <cell r="D190">
            <v>1.241797072185765</v>
          </cell>
          <cell r="E190">
            <v>1.051505863511671</v>
          </cell>
        </row>
        <row r="191">
          <cell r="A191">
            <v>43712</v>
          </cell>
          <cell r="D191">
            <v>1.232205956587582</v>
          </cell>
          <cell r="E191">
            <v>1.0637297628292586</v>
          </cell>
        </row>
        <row r="192">
          <cell r="A192">
            <v>43713</v>
          </cell>
          <cell r="D192">
            <v>1.2200908632004039</v>
          </cell>
          <cell r="E192">
            <v>1.0762262769858468</v>
          </cell>
        </row>
        <row r="193">
          <cell r="A193">
            <v>43714</v>
          </cell>
          <cell r="D193">
            <v>1.2306915699141847</v>
          </cell>
          <cell r="E193">
            <v>1.0789090737806635</v>
          </cell>
        </row>
        <row r="194">
          <cell r="A194">
            <v>43717</v>
          </cell>
          <cell r="D194">
            <v>1.215042907622413</v>
          </cell>
          <cell r="E194">
            <v>1.0790770612120355</v>
          </cell>
        </row>
        <row r="195">
          <cell r="A195">
            <v>43718</v>
          </cell>
          <cell r="D195">
            <v>1.2094901564866229</v>
          </cell>
          <cell r="E195">
            <v>1.0792563033844673</v>
          </cell>
        </row>
        <row r="196">
          <cell r="A196">
            <v>43719</v>
          </cell>
          <cell r="D196">
            <v>1.2190812720848057</v>
          </cell>
          <cell r="E196">
            <v>1.0869849757543699</v>
          </cell>
        </row>
        <row r="197">
          <cell r="A197">
            <v>43720</v>
          </cell>
          <cell r="D197">
            <v>1.2190812720848057</v>
          </cell>
          <cell r="E197">
            <v>1.0909862446222138</v>
          </cell>
        </row>
        <row r="198">
          <cell r="A198">
            <v>43721</v>
          </cell>
          <cell r="D198">
            <v>1.2049469964664312</v>
          </cell>
          <cell r="E198">
            <v>1.093396843420291</v>
          </cell>
        </row>
        <row r="199">
          <cell r="A199">
            <v>43724</v>
          </cell>
          <cell r="D199">
            <v>1.2165572942958103</v>
          </cell>
          <cell r="E199">
            <v>1.089138799719382</v>
          </cell>
        </row>
        <row r="200">
          <cell r="A200">
            <v>43725</v>
          </cell>
          <cell r="D200">
            <v>1.2145381120646139</v>
          </cell>
          <cell r="E200">
            <v>1.0907357224230707</v>
          </cell>
        </row>
        <row r="201">
          <cell r="A201">
            <v>43726</v>
          </cell>
          <cell r="D201">
            <v>1.2236244321049974</v>
          </cell>
          <cell r="E201">
            <v>1.090743225583777</v>
          </cell>
        </row>
        <row r="202">
          <cell r="A202">
            <v>43727</v>
          </cell>
          <cell r="D202">
            <v>1.2231196365471986</v>
          </cell>
          <cell r="E202">
            <v>1.0918153438802762</v>
          </cell>
        </row>
        <row r="203">
          <cell r="A203">
            <v>43728</v>
          </cell>
          <cell r="D203">
            <v>1.2246340232205959</v>
          </cell>
          <cell r="E203">
            <v>1.0892955324096942</v>
          </cell>
        </row>
        <row r="204">
          <cell r="A204">
            <v>43731</v>
          </cell>
          <cell r="D204">
            <v>1.2347299343765776</v>
          </cell>
          <cell r="E204">
            <v>1.0869066094092137</v>
          </cell>
        </row>
        <row r="205">
          <cell r="A205">
            <v>43732</v>
          </cell>
          <cell r="D205">
            <v>1.2291771832407876</v>
          </cell>
          <cell r="E205">
            <v>1.0813530199596579</v>
          </cell>
        </row>
        <row r="206">
          <cell r="A206">
            <v>43733</v>
          </cell>
          <cell r="D206">
            <v>1.232205956587582</v>
          </cell>
          <cell r="E206">
            <v>1.0817477695812696</v>
          </cell>
        </row>
        <row r="207">
          <cell r="A207">
            <v>43734</v>
          </cell>
          <cell r="D207">
            <v>1.237758707723372</v>
          </cell>
          <cell r="E207">
            <v>1.0817911211764624</v>
          </cell>
        </row>
        <row r="208">
          <cell r="A208">
            <v>43735</v>
          </cell>
          <cell r="D208">
            <v>1.2382635032811713</v>
          </cell>
          <cell r="E208">
            <v>1.0781837682457069</v>
          </cell>
        </row>
        <row r="209">
          <cell r="A209">
            <v>43738</v>
          </cell>
          <cell r="D209">
            <v>1.242806663301363</v>
          </cell>
          <cell r="E209">
            <v>1.0801237521305851</v>
          </cell>
        </row>
        <row r="210">
          <cell r="A210">
            <v>43739</v>
          </cell>
          <cell r="D210">
            <v>1.232205956587582</v>
          </cell>
          <cell r="E210">
            <v>1.0703842326913546</v>
          </cell>
        </row>
        <row r="211">
          <cell r="A211">
            <v>43740</v>
          </cell>
          <cell r="D211">
            <v>1.2125189298334176</v>
          </cell>
          <cell r="E211">
            <v>1.0530139988136669</v>
          </cell>
        </row>
        <row r="212">
          <cell r="A212">
            <v>43741</v>
          </cell>
          <cell r="D212">
            <v>1.2145381120646139</v>
          </cell>
          <cell r="E212">
            <v>1.0578889690615505</v>
          </cell>
        </row>
        <row r="213">
          <cell r="A213">
            <v>43742</v>
          </cell>
          <cell r="D213">
            <v>1.2246340232205959</v>
          </cell>
          <cell r="E213">
            <v>1.0683050234911455</v>
          </cell>
        </row>
        <row r="214">
          <cell r="A214">
            <v>43745</v>
          </cell>
          <cell r="D214">
            <v>1.226148409893993</v>
          </cell>
          <cell r="E214">
            <v>1.0671349472632012</v>
          </cell>
        </row>
        <row r="215">
          <cell r="A215">
            <v>43746</v>
          </cell>
          <cell r="D215">
            <v>1.2246340232205959</v>
          </cell>
          <cell r="E215">
            <v>1.0549810774455406</v>
          </cell>
        </row>
        <row r="216">
          <cell r="A216">
            <v>43747</v>
          </cell>
          <cell r="D216">
            <v>1.2231196365471986</v>
          </cell>
          <cell r="E216">
            <v>1.0609294165167078</v>
          </cell>
        </row>
        <row r="217">
          <cell r="A217">
            <v>43748</v>
          </cell>
          <cell r="D217">
            <v>1.2130237253912166</v>
          </cell>
          <cell r="E217">
            <v>1.0669682103586136</v>
          </cell>
        </row>
        <row r="218">
          <cell r="A218">
            <v>43749</v>
          </cell>
          <cell r="D218">
            <v>1.204442200908632</v>
          </cell>
          <cell r="E218">
            <v>1.0816889948224022</v>
          </cell>
        </row>
        <row r="219">
          <cell r="A219">
            <v>43752</v>
          </cell>
          <cell r="D219">
            <v>1.2125189298334176</v>
          </cell>
          <cell r="E219">
            <v>1.0806506407490821</v>
          </cell>
        </row>
        <row r="220">
          <cell r="A220">
            <v>43753</v>
          </cell>
          <cell r="D220">
            <v>1.2084805653710249</v>
          </cell>
          <cell r="E220">
            <v>1.090237595920615</v>
          </cell>
        </row>
        <row r="221">
          <cell r="A221">
            <v>43754</v>
          </cell>
          <cell r="D221">
            <v>1.2079757698132256</v>
          </cell>
          <cell r="E221">
            <v>1.0903138780544637</v>
          </cell>
        </row>
        <row r="222">
          <cell r="A222">
            <v>43755</v>
          </cell>
          <cell r="D222">
            <v>1.204442200908632</v>
          </cell>
          <cell r="E222">
            <v>1.0937886751460721</v>
          </cell>
        </row>
        <row r="223">
          <cell r="A223">
            <v>43756</v>
          </cell>
          <cell r="D223">
            <v>1.1968702675416458</v>
          </cell>
          <cell r="E223">
            <v>1.0903755707091614</v>
          </cell>
        </row>
        <row r="224">
          <cell r="A224">
            <v>43759</v>
          </cell>
          <cell r="D224">
            <v>1.1938414941948512</v>
          </cell>
          <cell r="E224">
            <v>1.0971196616574732</v>
          </cell>
        </row>
        <row r="225">
          <cell r="A225">
            <v>43760</v>
          </cell>
          <cell r="D225">
            <v>1.2014134275618376</v>
          </cell>
          <cell r="E225">
            <v>1.0956106926709543</v>
          </cell>
        </row>
        <row r="226">
          <cell r="A226">
            <v>43761</v>
          </cell>
          <cell r="D226">
            <v>1.2059565875820293</v>
          </cell>
          <cell r="E226">
            <v>1.0970237879373352</v>
          </cell>
        </row>
        <row r="227">
          <cell r="A227">
            <v>43762</v>
          </cell>
          <cell r="D227">
            <v>1.2125189298334176</v>
          </cell>
          <cell r="E227">
            <v>1.1010729936652484</v>
          </cell>
        </row>
        <row r="228">
          <cell r="A228">
            <v>43763</v>
          </cell>
          <cell r="D228">
            <v>1.2079757698132256</v>
          </cell>
          <cell r="E228">
            <v>1.1040133989776528</v>
          </cell>
        </row>
        <row r="229">
          <cell r="A229">
            <v>43766</v>
          </cell>
          <cell r="D229">
            <v>1.2014134275618376</v>
          </cell>
          <cell r="E229">
            <v>1.1086966217852603</v>
          </cell>
        </row>
        <row r="230">
          <cell r="A230">
            <v>43767</v>
          </cell>
          <cell r="D230">
            <v>1.204442200908632</v>
          </cell>
          <cell r="E230">
            <v>1.1092597756805056</v>
          </cell>
        </row>
        <row r="231">
          <cell r="A231">
            <v>43768</v>
          </cell>
          <cell r="D231">
            <v>1.2145381120646139</v>
          </cell>
          <cell r="E231">
            <v>1.1111972585118148</v>
          </cell>
        </row>
        <row r="232">
          <cell r="A232">
            <v>43769</v>
          </cell>
          <cell r="D232">
            <v>1.2165572942958103</v>
          </cell>
          <cell r="E232">
            <v>1.1096853716294657</v>
          </cell>
        </row>
        <row r="233">
          <cell r="A233">
            <v>43770</v>
          </cell>
          <cell r="D233">
            <v>1.215547703180212</v>
          </cell>
          <cell r="E233">
            <v>1.1187608613461755</v>
          </cell>
        </row>
        <row r="234">
          <cell r="A234">
            <v>43773</v>
          </cell>
          <cell r="D234">
            <v>1.215547703180212</v>
          </cell>
          <cell r="E234">
            <v>1.1248050741374804</v>
          </cell>
        </row>
        <row r="235">
          <cell r="A235">
            <v>43774</v>
          </cell>
          <cell r="D235">
            <v>1.2079757698132256</v>
          </cell>
          <cell r="E235">
            <v>1.1246875246197461</v>
          </cell>
        </row>
        <row r="236">
          <cell r="A236">
            <v>43775</v>
          </cell>
          <cell r="D236">
            <v>1.2145381120646139</v>
          </cell>
          <cell r="E236">
            <v>1.1253586406607117</v>
          </cell>
        </row>
        <row r="237">
          <cell r="A237">
            <v>43776</v>
          </cell>
          <cell r="D237">
            <v>1.204442200908632</v>
          </cell>
          <cell r="E237">
            <v>1.1285424818538143</v>
          </cell>
        </row>
        <row r="238">
          <cell r="A238">
            <v>43777</v>
          </cell>
          <cell r="D238">
            <v>1.2054517920242303</v>
          </cell>
          <cell r="E238">
            <v>1.1284866249907772</v>
          </cell>
        </row>
        <row r="239">
          <cell r="A239">
            <v>43780</v>
          </cell>
          <cell r="D239">
            <v>1.2034326097930339</v>
          </cell>
          <cell r="E239">
            <v>1.1259905735290991</v>
          </cell>
        </row>
        <row r="240">
          <cell r="A240">
            <v>43781</v>
          </cell>
          <cell r="D240">
            <v>1.2054517920242303</v>
          </cell>
          <cell r="E240">
            <v>1.1280397700864824</v>
          </cell>
        </row>
        <row r="241">
          <cell r="A241">
            <v>43782</v>
          </cell>
          <cell r="D241">
            <v>1.2145381120646139</v>
          </cell>
          <cell r="E241">
            <v>1.1258196682018966</v>
          </cell>
        </row>
        <row r="242">
          <cell r="A242">
            <v>43783</v>
          </cell>
          <cell r="D242">
            <v>1.2226148409893993</v>
          </cell>
          <cell r="E242">
            <v>1.1245691414174888</v>
          </cell>
        </row>
        <row r="243">
          <cell r="A243">
            <v>43784</v>
          </cell>
          <cell r="D243">
            <v>1.2296819787985867</v>
          </cell>
          <cell r="E243">
            <v>1.1331544246347105</v>
          </cell>
        </row>
        <row r="244">
          <cell r="A244">
            <v>43787</v>
          </cell>
          <cell r="D244">
            <v>1.2276627965673903</v>
          </cell>
          <cell r="E244">
            <v>1.1349151663471571</v>
          </cell>
        </row>
        <row r="245">
          <cell r="A245">
            <v>43788</v>
          </cell>
          <cell r="D245">
            <v>1.2332155477031803</v>
          </cell>
          <cell r="E245">
            <v>1.1351794443409287</v>
          </cell>
        </row>
        <row r="246">
          <cell r="A246">
            <v>43789</v>
          </cell>
          <cell r="D246">
            <v>1.2327107521453813</v>
          </cell>
          <cell r="E246">
            <v>1.1302607056555909</v>
          </cell>
        </row>
        <row r="247">
          <cell r="A247">
            <v>43790</v>
          </cell>
          <cell r="D247">
            <v>1.2195860676426049</v>
          </cell>
          <cell r="E247">
            <v>1.1274095045871406</v>
          </cell>
        </row>
        <row r="248">
          <cell r="A248">
            <v>43791</v>
          </cell>
          <cell r="D248">
            <v>1.2301867743563859</v>
          </cell>
          <cell r="E248">
            <v>1.1294612021980925</v>
          </cell>
        </row>
        <row r="249">
          <cell r="A249">
            <v>43794</v>
          </cell>
          <cell r="D249">
            <v>1.2407874810701667</v>
          </cell>
          <cell r="E249">
            <v>1.1375058410021888</v>
          </cell>
        </row>
        <row r="250">
          <cell r="A250">
            <v>43795</v>
          </cell>
          <cell r="D250">
            <v>1.2534073700151438</v>
          </cell>
          <cell r="E250">
            <v>1.1386384014266009</v>
          </cell>
        </row>
        <row r="251">
          <cell r="A251">
            <v>43796</v>
          </cell>
          <cell r="D251">
            <v>1.2584553255931348</v>
          </cell>
          <cell r="E251">
            <v>1.1428143272020006</v>
          </cell>
        </row>
        <row r="252">
          <cell r="A252">
            <v>43798</v>
          </cell>
          <cell r="D252">
            <v>1.2448258455325594</v>
          </cell>
          <cell r="E252">
            <v>1.1367742828333101</v>
          </cell>
        </row>
        <row r="253">
          <cell r="A253">
            <v>43801</v>
          </cell>
          <cell r="D253">
            <v>1.2160524987380112</v>
          </cell>
          <cell r="E253">
            <v>1.1299009707839427</v>
          </cell>
        </row>
        <row r="254">
          <cell r="A254">
            <v>43802</v>
          </cell>
          <cell r="D254">
            <v>1.2195860676426049</v>
          </cell>
          <cell r="E254">
            <v>1.1237412926862107</v>
          </cell>
        </row>
        <row r="255">
          <cell r="A255">
            <v>43803</v>
          </cell>
          <cell r="D255">
            <v>1.209994952044422</v>
          </cell>
          <cell r="E255">
            <v>1.1291018841687059</v>
          </cell>
        </row>
        <row r="256">
          <cell r="A256">
            <v>43804</v>
          </cell>
          <cell r="D256">
            <v>1.2009086320040383</v>
          </cell>
          <cell r="E256">
            <v>1.1314299481990122</v>
          </cell>
        </row>
        <row r="257">
          <cell r="A257">
            <v>43805</v>
          </cell>
          <cell r="D257">
            <v>1.2115093387178193</v>
          </cell>
          <cell r="E257">
            <v>1.1400339893180003</v>
          </cell>
        </row>
        <row r="258">
          <cell r="A258">
            <v>43808</v>
          </cell>
          <cell r="D258">
            <v>1.2110045431600203</v>
          </cell>
          <cell r="E258">
            <v>1.1386817530217939</v>
          </cell>
        </row>
        <row r="259">
          <cell r="A259">
            <v>43809</v>
          </cell>
          <cell r="D259">
            <v>1.2064613831398283</v>
          </cell>
          <cell r="E259">
            <v>1.1372265566870043</v>
          </cell>
        </row>
        <row r="260">
          <cell r="A260">
            <v>43810</v>
          </cell>
          <cell r="D260">
            <v>1.2079757698132256</v>
          </cell>
          <cell r="E260">
            <v>1.1407013537786126</v>
          </cell>
        </row>
        <row r="261">
          <cell r="A261">
            <v>43811</v>
          </cell>
          <cell r="D261">
            <v>1.2019182231196366</v>
          </cell>
          <cell r="E261">
            <v>1.148662624130415</v>
          </cell>
        </row>
        <row r="262">
          <cell r="A262">
            <v>43812</v>
          </cell>
          <cell r="D262">
            <v>1.2170620898536093</v>
          </cell>
          <cell r="E262">
            <v>1.1553746182245936</v>
          </cell>
        </row>
        <row r="263">
          <cell r="A263">
            <v>43815</v>
          </cell>
          <cell r="D263">
            <v>1.2241292276627966</v>
          </cell>
          <cell r="E263">
            <v>1.1632816990824051</v>
          </cell>
        </row>
        <row r="264">
          <cell r="A264">
            <v>43816</v>
          </cell>
          <cell r="D264">
            <v>1.2281675921251893</v>
          </cell>
          <cell r="E264">
            <v>1.1648277670301947</v>
          </cell>
        </row>
        <row r="265">
          <cell r="A265">
            <v>43817</v>
          </cell>
          <cell r="D265">
            <v>1.2140333165068149</v>
          </cell>
          <cell r="E265">
            <v>1.1642633626081653</v>
          </cell>
        </row>
        <row r="266">
          <cell r="A266">
            <v>43818</v>
          </cell>
          <cell r="D266">
            <v>1.2145381120646139</v>
          </cell>
          <cell r="E266">
            <v>1.1672662942597902</v>
          </cell>
        </row>
        <row r="267">
          <cell r="A267">
            <v>43819</v>
          </cell>
          <cell r="D267">
            <v>1.2226148409893993</v>
          </cell>
          <cell r="E267">
            <v>1.1714797358387221</v>
          </cell>
        </row>
        <row r="268">
          <cell r="A268">
            <v>43822</v>
          </cell>
          <cell r="D268">
            <v>1.2185764765270066</v>
          </cell>
          <cell r="E268">
            <v>1.1723801151234958</v>
          </cell>
        </row>
        <row r="269">
          <cell r="A269">
            <v>43823</v>
          </cell>
          <cell r="D269">
            <v>1.2241292276627966</v>
          </cell>
          <cell r="E269">
            <v>1.1726214667928867</v>
          </cell>
        </row>
        <row r="270">
          <cell r="A270">
            <v>43825</v>
          </cell>
          <cell r="D270">
            <v>1.2276627965673903</v>
          </cell>
          <cell r="E270">
            <v>1.1767340325445426</v>
          </cell>
        </row>
        <row r="271">
          <cell r="A271">
            <v>43826</v>
          </cell>
          <cell r="D271">
            <v>1.225643614336194</v>
          </cell>
          <cell r="E271">
            <v>1.1799708127048518</v>
          </cell>
        </row>
        <row r="272">
          <cell r="A272">
            <v>43829</v>
          </cell>
          <cell r="D272">
            <v>1.2039374053508332</v>
          </cell>
          <cell r="E272">
            <v>1.1749770424124495</v>
          </cell>
        </row>
        <row r="273">
          <cell r="A273">
            <v>43830</v>
          </cell>
          <cell r="D273">
            <v>1.1923271075214539</v>
          </cell>
          <cell r="E273">
            <v>1.1768061462557771</v>
          </cell>
        </row>
        <row r="274">
          <cell r="A274">
            <v>43832</v>
          </cell>
          <cell r="D274">
            <v>1.2079757698132256</v>
          </cell>
          <cell r="E274">
            <v>1.1862497076893641</v>
          </cell>
        </row>
        <row r="275">
          <cell r="A275">
            <v>43833</v>
          </cell>
          <cell r="D275">
            <v>1.220595658758203</v>
          </cell>
          <cell r="E275">
            <v>1.1801513054040682</v>
          </cell>
        </row>
        <row r="276">
          <cell r="A276">
            <v>43836</v>
          </cell>
          <cell r="D276">
            <v>1.2231196365471986</v>
          </cell>
          <cell r="E276">
            <v>1.1793397135209873</v>
          </cell>
        </row>
        <row r="277">
          <cell r="A277">
            <v>43837</v>
          </cell>
          <cell r="D277">
            <v>1.2286723876829884</v>
          </cell>
          <cell r="E277">
            <v>1.1789078649381051</v>
          </cell>
        </row>
        <row r="278">
          <cell r="A278">
            <v>43838</v>
          </cell>
          <cell r="D278">
            <v>1.2291771832407876</v>
          </cell>
          <cell r="E278">
            <v>1.1803234612580549</v>
          </cell>
        </row>
        <row r="279">
          <cell r="A279">
            <v>43839</v>
          </cell>
          <cell r="D279">
            <v>1.237253912165573</v>
          </cell>
          <cell r="E279">
            <v>1.1884510516721836</v>
          </cell>
        </row>
        <row r="280">
          <cell r="A280">
            <v>43840</v>
          </cell>
          <cell r="D280">
            <v>1.242301867743564</v>
          </cell>
          <cell r="E280">
            <v>1.1880233715119159</v>
          </cell>
        </row>
        <row r="281">
          <cell r="A281">
            <v>43843</v>
          </cell>
          <cell r="D281">
            <v>1.2458354366481577</v>
          </cell>
          <cell r="E281">
            <v>1.1940200642854135</v>
          </cell>
        </row>
        <row r="282">
          <cell r="A282">
            <v>43844</v>
          </cell>
          <cell r="D282">
            <v>1.2559313478041394</v>
          </cell>
          <cell r="E282">
            <v>1.1941609569697902</v>
          </cell>
        </row>
        <row r="283">
          <cell r="A283">
            <v>43845</v>
          </cell>
          <cell r="D283">
            <v>1.2660272589601211</v>
          </cell>
          <cell r="E283">
            <v>1.1949792183290544</v>
          </cell>
        </row>
        <row r="284">
          <cell r="A284">
            <v>43846</v>
          </cell>
          <cell r="D284">
            <v>1.2771327612317014</v>
          </cell>
          <cell r="E284">
            <v>1.2015436502626733</v>
          </cell>
        </row>
        <row r="285">
          <cell r="A285">
            <v>43847</v>
          </cell>
          <cell r="D285">
            <v>1.2836951034830895</v>
          </cell>
          <cell r="E285">
            <v>1.206457803683135</v>
          </cell>
        </row>
        <row r="286">
          <cell r="A286">
            <v>43851</v>
          </cell>
          <cell r="D286">
            <v>1.2887430590610804</v>
          </cell>
          <cell r="E286">
            <v>1.2011922522362544</v>
          </cell>
        </row>
        <row r="287">
          <cell r="A287">
            <v>43852</v>
          </cell>
          <cell r="D287">
            <v>1.2907622412922768</v>
          </cell>
          <cell r="E287">
            <v>1.2024669558718277</v>
          </cell>
        </row>
        <row r="288">
          <cell r="A288">
            <v>43853</v>
          </cell>
          <cell r="D288">
            <v>1.2953054013124685</v>
          </cell>
          <cell r="E288">
            <v>1.1992622725656517</v>
          </cell>
        </row>
        <row r="289">
          <cell r="A289">
            <v>43854</v>
          </cell>
          <cell r="D289">
            <v>1.2973245835436649</v>
          </cell>
          <cell r="E289">
            <v>1.1941909696126158</v>
          </cell>
        </row>
        <row r="290">
          <cell r="A290">
            <v>43857</v>
          </cell>
          <cell r="D290">
            <v>1.2902574457344775</v>
          </cell>
          <cell r="E290">
            <v>1.1748878381684953</v>
          </cell>
        </row>
        <row r="291">
          <cell r="A291">
            <v>43858</v>
          </cell>
          <cell r="D291">
            <v>1.2912670368500758</v>
          </cell>
          <cell r="E291">
            <v>1.1819345565986339</v>
          </cell>
        </row>
        <row r="292">
          <cell r="A292">
            <v>43859</v>
          </cell>
          <cell r="D292">
            <v>1.2963149924280668</v>
          </cell>
          <cell r="E292">
            <v>1.1818382660362345</v>
          </cell>
        </row>
        <row r="293">
          <cell r="A293">
            <v>43860</v>
          </cell>
          <cell r="D293">
            <v>1.2937910146390712</v>
          </cell>
          <cell r="E293">
            <v>1.1780787656800427</v>
          </cell>
        </row>
        <row r="294">
          <cell r="A294">
            <v>43861</v>
          </cell>
          <cell r="D294">
            <v>1.2766279656739021</v>
          </cell>
          <cell r="E294">
            <v>1.1638069203318566</v>
          </cell>
        </row>
        <row r="295">
          <cell r="A295">
            <v>43864</v>
          </cell>
          <cell r="D295">
            <v>1.2776375567895002</v>
          </cell>
          <cell r="E295">
            <v>1.1674655448607725</v>
          </cell>
        </row>
        <row r="296">
          <cell r="A296">
            <v>43865</v>
          </cell>
          <cell r="D296">
            <v>1.2912670368500758</v>
          </cell>
          <cell r="E296">
            <v>1.1846607049886431</v>
          </cell>
        </row>
        <row r="297">
          <cell r="A297">
            <v>43866</v>
          </cell>
          <cell r="D297">
            <v>1.2993437657748612</v>
          </cell>
          <cell r="E297">
            <v>1.1946815929543655</v>
          </cell>
        </row>
        <row r="298">
          <cell r="A298">
            <v>43867</v>
          </cell>
          <cell r="D298">
            <v>1.3104492680464412</v>
          </cell>
          <cell r="E298">
            <v>1.201544483947196</v>
          </cell>
        </row>
        <row r="299">
          <cell r="A299">
            <v>43868</v>
          </cell>
          <cell r="D299">
            <v>1.3089348813730439</v>
          </cell>
          <cell r="E299">
            <v>1.1951192773289083</v>
          </cell>
        </row>
        <row r="300">
          <cell r="A300">
            <v>43871</v>
          </cell>
          <cell r="D300">
            <v>1.3190307925290259</v>
          </cell>
          <cell r="E300">
            <v>1.1982576827155105</v>
          </cell>
        </row>
        <row r="301">
          <cell r="A301">
            <v>43872</v>
          </cell>
          <cell r="D301">
            <v>1.3220595658758205</v>
          </cell>
          <cell r="E301">
            <v>1.2034761309868449</v>
          </cell>
        </row>
        <row r="302">
          <cell r="A302">
            <v>43873</v>
          </cell>
          <cell r="D302">
            <v>1.3296314992428067</v>
          </cell>
          <cell r="E302">
            <v>1.2108296453214249</v>
          </cell>
        </row>
        <row r="303">
          <cell r="A303">
            <v>43874</v>
          </cell>
          <cell r="D303">
            <v>1.3276123170116103</v>
          </cell>
          <cell r="E303">
            <v>1.2084590633804491</v>
          </cell>
        </row>
        <row r="304">
          <cell r="A304">
            <v>43875</v>
          </cell>
          <cell r="D304">
            <v>1.3356890459363959</v>
          </cell>
          <cell r="E304">
            <v>1.2092189668231077</v>
          </cell>
        </row>
        <row r="305">
          <cell r="A305">
            <v>43879</v>
          </cell>
          <cell r="D305">
            <v>1.336698637051994</v>
          </cell>
          <cell r="E305">
            <v>1.2035549141742625</v>
          </cell>
        </row>
        <row r="306">
          <cell r="A306">
            <v>43880</v>
          </cell>
          <cell r="D306">
            <v>1.3558808682483594</v>
          </cell>
          <cell r="E306">
            <v>1.2090084614810657</v>
          </cell>
        </row>
        <row r="307">
          <cell r="A307">
            <v>43881</v>
          </cell>
          <cell r="D307">
            <v>1.3659767794043414</v>
          </cell>
          <cell r="E307">
            <v>1.2031997645674908</v>
          </cell>
        </row>
        <row r="308">
          <cell r="A308">
            <v>43882</v>
          </cell>
          <cell r="D308">
            <v>1.3543664815749621</v>
          </cell>
          <cell r="E308">
            <v>1.1941913864548777</v>
          </cell>
        </row>
        <row r="309">
          <cell r="A309">
            <v>43885</v>
          </cell>
          <cell r="D309">
            <v>1.3165068147400303</v>
          </cell>
          <cell r="E309">
            <v>1.1589486237744318</v>
          </cell>
        </row>
        <row r="310">
          <cell r="A310">
            <v>43886</v>
          </cell>
          <cell r="D310">
            <v>1.2821807168096921</v>
          </cell>
          <cell r="E310">
            <v>1.1322261169184185</v>
          </cell>
        </row>
        <row r="311">
          <cell r="A311">
            <v>43887</v>
          </cell>
          <cell r="D311">
            <v>1.2680464411913177</v>
          </cell>
          <cell r="E311">
            <v>1.1258046618804838</v>
          </cell>
        </row>
        <row r="312">
          <cell r="A312">
            <v>43888</v>
          </cell>
          <cell r="D312">
            <v>1.2347299343765776</v>
          </cell>
          <cell r="E312">
            <v>1.0888282522345873</v>
          </cell>
        </row>
        <row r="313">
          <cell r="A313">
            <v>43889</v>
          </cell>
          <cell r="D313">
            <v>1.2120141342756185</v>
          </cell>
          <cell r="E313">
            <v>1.0698064893169581</v>
          </cell>
        </row>
        <row r="314">
          <cell r="A314">
            <v>43892</v>
          </cell>
          <cell r="D314">
            <v>1.2296819787985867</v>
          </cell>
          <cell r="E314">
            <v>1.1025890489702121</v>
          </cell>
        </row>
        <row r="315">
          <cell r="A315">
            <v>43893</v>
          </cell>
          <cell r="D315">
            <v>1.2236244321049974</v>
          </cell>
          <cell r="E315">
            <v>1.0897252967812692</v>
          </cell>
        </row>
        <row r="316">
          <cell r="A316">
            <v>43894</v>
          </cell>
          <cell r="D316">
            <v>1.2443210499747603</v>
          </cell>
          <cell r="E316">
            <v>1.1189847056405844</v>
          </cell>
        </row>
        <row r="317">
          <cell r="A317">
            <v>43895</v>
          </cell>
          <cell r="D317">
            <v>1.2337203432609793</v>
          </cell>
          <cell r="E317">
            <v>1.0972392953865149</v>
          </cell>
        </row>
        <row r="318">
          <cell r="A318">
            <v>43896</v>
          </cell>
          <cell r="D318">
            <v>1.2185764765270066</v>
          </cell>
          <cell r="E318">
            <v>1.0748198511956495</v>
          </cell>
        </row>
        <row r="319">
          <cell r="A319">
            <v>43899</v>
          </cell>
          <cell r="D319">
            <v>1.1605249873801111</v>
          </cell>
          <cell r="E319">
            <v>0.99892829854576237</v>
          </cell>
        </row>
        <row r="320">
          <cell r="A320">
            <v>43900</v>
          </cell>
          <cell r="D320">
            <v>1.1766784452296819</v>
          </cell>
          <cell r="E320">
            <v>1.0260034539549785</v>
          </cell>
        </row>
        <row r="321">
          <cell r="A321">
            <v>43901</v>
          </cell>
          <cell r="D321">
            <v>1.1595153962645128</v>
          </cell>
          <cell r="E321">
            <v>0.98868981891955321</v>
          </cell>
        </row>
        <row r="322">
          <cell r="A322">
            <v>43902</v>
          </cell>
          <cell r="D322">
            <v>1.126703685007572</v>
          </cell>
          <cell r="E322">
            <v>0.89474857950578357</v>
          </cell>
        </row>
        <row r="323">
          <cell r="A323">
            <v>43903</v>
          </cell>
          <cell r="D323">
            <v>1.1408379606259467</v>
          </cell>
          <cell r="E323">
            <v>0.94204350249209157</v>
          </cell>
        </row>
        <row r="324">
          <cell r="A324">
            <v>43906</v>
          </cell>
          <cell r="D324">
            <v>1.1130742049469966</v>
          </cell>
          <cell r="E324">
            <v>0.85602309973076163</v>
          </cell>
        </row>
        <row r="325">
          <cell r="A325">
            <v>43907</v>
          </cell>
          <cell r="D325">
            <v>1.1166077738515903</v>
          </cell>
          <cell r="E325">
            <v>0.8859702983215012</v>
          </cell>
        </row>
        <row r="326">
          <cell r="A326">
            <v>43908</v>
          </cell>
          <cell r="D326">
            <v>1.0949015648662292</v>
          </cell>
          <cell r="E326">
            <v>0.84111015098443553</v>
          </cell>
        </row>
        <row r="327">
          <cell r="A327">
            <v>43909</v>
          </cell>
          <cell r="D327">
            <v>1.1049974760222112</v>
          </cell>
          <cell r="E327">
            <v>0.84387548254702294</v>
          </cell>
        </row>
        <row r="328">
          <cell r="A328">
            <v>43910</v>
          </cell>
          <cell r="D328">
            <v>1.1140837960625947</v>
          </cell>
          <cell r="E328">
            <v>0.82964948984759834</v>
          </cell>
        </row>
        <row r="329">
          <cell r="A329">
            <v>43913</v>
          </cell>
          <cell r="D329">
            <v>1.1186269560827866</v>
          </cell>
          <cell r="E329">
            <v>0.80235132382849617</v>
          </cell>
        </row>
        <row r="330">
          <cell r="A330">
            <v>43914</v>
          </cell>
          <cell r="D330">
            <v>1.1297324583543664</v>
          </cell>
          <cell r="E330">
            <v>0.86976597224914332</v>
          </cell>
        </row>
        <row r="331">
          <cell r="A331">
            <v>43915</v>
          </cell>
          <cell r="D331">
            <v>1.1282180716809693</v>
          </cell>
          <cell r="E331">
            <v>0.89338258741494847</v>
          </cell>
        </row>
        <row r="332">
          <cell r="A332">
            <v>43916</v>
          </cell>
          <cell r="D332">
            <v>1.1332660272589601</v>
          </cell>
          <cell r="E332">
            <v>0.93475584923482358</v>
          </cell>
        </row>
        <row r="333">
          <cell r="A333">
            <v>43917</v>
          </cell>
          <cell r="D333">
            <v>1.1282180716809693</v>
          </cell>
          <cell r="E333">
            <v>0.91240601770162344</v>
          </cell>
        </row>
        <row r="334">
          <cell r="A334">
            <v>43920</v>
          </cell>
          <cell r="D334">
            <v>1.137809187279152</v>
          </cell>
          <cell r="E334">
            <v>0.93097258886972811</v>
          </cell>
        </row>
        <row r="335">
          <cell r="A335">
            <v>43921</v>
          </cell>
          <cell r="D335">
            <v>1.1302372539121657</v>
          </cell>
          <cell r="E335">
            <v>0.92537898256307138</v>
          </cell>
        </row>
        <row r="336">
          <cell r="A336">
            <v>43922</v>
          </cell>
          <cell r="D336">
            <v>1.1342756183745584</v>
          </cell>
          <cell r="E336">
            <v>0.89122918029219811</v>
          </cell>
        </row>
        <row r="337">
          <cell r="A337">
            <v>43923</v>
          </cell>
          <cell r="D337">
            <v>1.1367995961635537</v>
          </cell>
          <cell r="E337">
            <v>0.90222131072714384</v>
          </cell>
        </row>
        <row r="338">
          <cell r="A338">
            <v>43924</v>
          </cell>
          <cell r="D338">
            <v>1.1388187783947501</v>
          </cell>
          <cell r="E338">
            <v>0.88993029980545979</v>
          </cell>
        </row>
        <row r="339">
          <cell r="A339">
            <v>43927</v>
          </cell>
          <cell r="D339">
            <v>1.1398283695103484</v>
          </cell>
          <cell r="E339">
            <v>0.93882964865616303</v>
          </cell>
        </row>
        <row r="340">
          <cell r="A340">
            <v>43928</v>
          </cell>
          <cell r="D340">
            <v>1.126703685007572</v>
          </cell>
          <cell r="E340">
            <v>0.94800851525371732</v>
          </cell>
        </row>
        <row r="341">
          <cell r="A341">
            <v>43929</v>
          </cell>
          <cell r="D341">
            <v>1.1282180716809693</v>
          </cell>
          <cell r="E341">
            <v>0.96736666987635211</v>
          </cell>
        </row>
        <row r="342">
          <cell r="A342">
            <v>43930</v>
          </cell>
          <cell r="D342">
            <v>1.132256436143362</v>
          </cell>
          <cell r="E342">
            <v>0.98269020825022535</v>
          </cell>
        </row>
        <row r="343">
          <cell r="A343">
            <v>43934</v>
          </cell>
          <cell r="D343">
            <v>1.1282180716809693</v>
          </cell>
          <cell r="E343">
            <v>0.97600697627208799</v>
          </cell>
        </row>
        <row r="344">
          <cell r="A344">
            <v>43935</v>
          </cell>
          <cell r="D344">
            <v>1.1307420494699647</v>
          </cell>
          <cell r="E344">
            <v>0.99978949465795797</v>
          </cell>
        </row>
        <row r="345">
          <cell r="A345">
            <v>43936</v>
          </cell>
          <cell r="D345">
            <v>1.1423523472993438</v>
          </cell>
          <cell r="E345">
            <v>0.97827251396317361</v>
          </cell>
        </row>
        <row r="346">
          <cell r="A346">
            <v>43937</v>
          </cell>
          <cell r="D346">
            <v>1.1453811206461384</v>
          </cell>
          <cell r="E346">
            <v>0.97970269976227486</v>
          </cell>
        </row>
        <row r="347">
          <cell r="A347">
            <v>43938</v>
          </cell>
          <cell r="D347">
            <v>1.1423523472993438</v>
          </cell>
          <cell r="E347">
            <v>1.0052693030272337</v>
          </cell>
        </row>
        <row r="348">
          <cell r="A348">
            <v>43941</v>
          </cell>
          <cell r="D348">
            <v>1.1418475517415447</v>
          </cell>
          <cell r="E348">
            <v>0.99468859590435799</v>
          </cell>
        </row>
        <row r="349">
          <cell r="A349">
            <v>43942</v>
          </cell>
          <cell r="D349">
            <v>1.1463907117617367</v>
          </cell>
          <cell r="E349">
            <v>0.96481976365877464</v>
          </cell>
        </row>
        <row r="350">
          <cell r="A350">
            <v>43943</v>
          </cell>
          <cell r="D350">
            <v>1.143361938414942</v>
          </cell>
          <cell r="E350">
            <v>0.98208120170621871</v>
          </cell>
        </row>
        <row r="351">
          <cell r="A351">
            <v>43944</v>
          </cell>
          <cell r="D351">
            <v>1.142857142857143</v>
          </cell>
          <cell r="E351">
            <v>0.98525753973861496</v>
          </cell>
        </row>
        <row r="352">
          <cell r="A352">
            <v>43945</v>
          </cell>
          <cell r="D352">
            <v>1.1458859162039374</v>
          </cell>
          <cell r="E352">
            <v>0.98951933501987721</v>
          </cell>
        </row>
        <row r="353">
          <cell r="A353">
            <v>43948</v>
          </cell>
          <cell r="D353">
            <v>1.137809187279152</v>
          </cell>
          <cell r="E353">
            <v>1.0070904868675929</v>
          </cell>
        </row>
        <row r="354">
          <cell r="A354">
            <v>43949</v>
          </cell>
          <cell r="D354">
            <v>1.1393235739525494</v>
          </cell>
          <cell r="E354">
            <v>1.0084439736905839</v>
          </cell>
        </row>
        <row r="355">
          <cell r="A355">
            <v>43950</v>
          </cell>
          <cell r="D355">
            <v>1.1383139828369511</v>
          </cell>
          <cell r="E355">
            <v>1.0316204034282774</v>
          </cell>
        </row>
        <row r="356">
          <cell r="A356">
            <v>43951</v>
          </cell>
          <cell r="D356">
            <v>1.142857142857143</v>
          </cell>
          <cell r="E356">
            <v>1.0245103249743954</v>
          </cell>
        </row>
        <row r="357">
          <cell r="A357">
            <v>43952</v>
          </cell>
          <cell r="D357">
            <v>1.1413427561837457</v>
          </cell>
          <cell r="E357">
            <v>1.0023584935153933</v>
          </cell>
        </row>
        <row r="358">
          <cell r="A358">
            <v>43955</v>
          </cell>
          <cell r="D358">
            <v>1.1443715295305403</v>
          </cell>
          <cell r="E358">
            <v>0.99554103832906271</v>
          </cell>
        </row>
        <row r="359">
          <cell r="A359">
            <v>43956</v>
          </cell>
          <cell r="D359">
            <v>1.1479050984351338</v>
          </cell>
          <cell r="E359">
            <v>1.0055927726221336</v>
          </cell>
        </row>
        <row r="360">
          <cell r="A360">
            <v>43957</v>
          </cell>
          <cell r="D360">
            <v>1.1438667339727411</v>
          </cell>
          <cell r="E360">
            <v>1.0013860005193855</v>
          </cell>
        </row>
        <row r="361">
          <cell r="A361">
            <v>43958</v>
          </cell>
          <cell r="D361">
            <v>1.1494194851085311</v>
          </cell>
          <cell r="E361">
            <v>1.0095948751745007</v>
          </cell>
        </row>
        <row r="362">
          <cell r="A362">
            <v>43959</v>
          </cell>
          <cell r="D362">
            <v>1.1448763250883394</v>
          </cell>
          <cell r="E362">
            <v>1.0273840355249648</v>
          </cell>
        </row>
        <row r="363">
          <cell r="A363">
            <v>43962</v>
          </cell>
          <cell r="D363">
            <v>1.1423523472993438</v>
          </cell>
          <cell r="E363">
            <v>1.0274548987094148</v>
          </cell>
        </row>
        <row r="364">
          <cell r="A364">
            <v>43963</v>
          </cell>
          <cell r="D364">
            <v>1.142857142857143</v>
          </cell>
          <cell r="E364">
            <v>1.0149746414010234</v>
          </cell>
        </row>
        <row r="365">
          <cell r="A365">
            <v>43964</v>
          </cell>
          <cell r="D365">
            <v>1.1499242806663303</v>
          </cell>
          <cell r="E365">
            <v>0.99934930922984633</v>
          </cell>
        </row>
        <row r="366">
          <cell r="A366">
            <v>43965</v>
          </cell>
          <cell r="D366">
            <v>1.153457849570924</v>
          </cell>
          <cell r="E366">
            <v>0.99907627754858408</v>
          </cell>
        </row>
        <row r="367">
          <cell r="A367">
            <v>43966</v>
          </cell>
          <cell r="D367">
            <v>1.1519434628975267</v>
          </cell>
          <cell r="E367">
            <v>1.0029962621754416</v>
          </cell>
        </row>
        <row r="368">
          <cell r="A368">
            <v>43969</v>
          </cell>
          <cell r="D368">
            <v>1.1342756183745584</v>
          </cell>
          <cell r="E368">
            <v>1.0312977675179003</v>
          </cell>
        </row>
        <row r="369">
          <cell r="A369">
            <v>43970</v>
          </cell>
          <cell r="D369">
            <v>1.1297324583543664</v>
          </cell>
          <cell r="E369">
            <v>1.0296837542814912</v>
          </cell>
        </row>
        <row r="370">
          <cell r="A370">
            <v>43971</v>
          </cell>
          <cell r="D370">
            <v>1.1337708228167593</v>
          </cell>
          <cell r="E370">
            <v>1.0441048291592834</v>
          </cell>
        </row>
        <row r="371">
          <cell r="A371">
            <v>43972</v>
          </cell>
          <cell r="D371">
            <v>1.1398283695103484</v>
          </cell>
          <cell r="E371">
            <v>1.0361052093194258</v>
          </cell>
        </row>
        <row r="372">
          <cell r="A372">
            <v>43973</v>
          </cell>
          <cell r="D372">
            <v>1.1474003028773347</v>
          </cell>
          <cell r="E372">
            <v>1.0319955614635998</v>
          </cell>
        </row>
        <row r="373">
          <cell r="A373">
            <v>43977</v>
          </cell>
          <cell r="D373">
            <v>1.1236749116607776</v>
          </cell>
          <cell r="E373">
            <v>1.0535492242773934</v>
          </cell>
        </row>
        <row r="374">
          <cell r="A374">
            <v>43978</v>
          </cell>
          <cell r="D374">
            <v>1.1292276627965676</v>
          </cell>
          <cell r="E374">
            <v>1.0636318048978133</v>
          </cell>
        </row>
        <row r="375">
          <cell r="A375">
            <v>43979</v>
          </cell>
          <cell r="D375">
            <v>1.120646138313983</v>
          </cell>
          <cell r="E375">
            <v>1.0684934361933298</v>
          </cell>
        </row>
        <row r="376">
          <cell r="A376">
            <v>43980</v>
          </cell>
          <cell r="D376">
            <v>1.1297324583543664</v>
          </cell>
          <cell r="E376">
            <v>1.0690674279873731</v>
          </cell>
        </row>
        <row r="377">
          <cell r="A377">
            <v>43983</v>
          </cell>
          <cell r="D377">
            <v>1.1125694093891974</v>
          </cell>
          <cell r="E377">
            <v>1.0790282906674438</v>
          </cell>
        </row>
        <row r="378">
          <cell r="A378">
            <v>43984</v>
          </cell>
          <cell r="D378">
            <v>1.1075214538112066</v>
          </cell>
          <cell r="E378">
            <v>1.0914122574134355</v>
          </cell>
        </row>
        <row r="379">
          <cell r="A379">
            <v>43985</v>
          </cell>
          <cell r="D379">
            <v>1.0888440181726402</v>
          </cell>
          <cell r="E379">
            <v>1.1098641969596359</v>
          </cell>
        </row>
        <row r="380">
          <cell r="A380">
            <v>43986</v>
          </cell>
          <cell r="D380">
            <v>1.0762241292276629</v>
          </cell>
          <cell r="E380">
            <v>1.1083272995415987</v>
          </cell>
        </row>
        <row r="381">
          <cell r="A381">
            <v>43987</v>
          </cell>
          <cell r="D381">
            <v>1.0666330136294802</v>
          </cell>
          <cell r="E381">
            <v>1.131430781883535</v>
          </cell>
        </row>
        <row r="382">
          <cell r="A382">
            <v>43990</v>
          </cell>
          <cell r="D382">
            <v>1.0716809692074711</v>
          </cell>
          <cell r="E382">
            <v>1.1414700109087621</v>
          </cell>
        </row>
        <row r="383">
          <cell r="A383">
            <v>43991</v>
          </cell>
          <cell r="D383">
            <v>1.0772337203432611</v>
          </cell>
          <cell r="E383">
            <v>1.1361977899856983</v>
          </cell>
        </row>
        <row r="384">
          <cell r="A384">
            <v>43992</v>
          </cell>
          <cell r="D384">
            <v>1.0903584048460375</v>
          </cell>
          <cell r="E384">
            <v>1.1331319151525914</v>
          </cell>
        </row>
        <row r="385">
          <cell r="A385">
            <v>43993</v>
          </cell>
          <cell r="D385">
            <v>1.1014639071176175</v>
          </cell>
          <cell r="E385">
            <v>1.0810528935314001</v>
          </cell>
        </row>
        <row r="386">
          <cell r="A386">
            <v>43994</v>
          </cell>
          <cell r="D386">
            <v>1.09994952044422</v>
          </cell>
          <cell r="E386">
            <v>1.0847215222745916</v>
          </cell>
        </row>
        <row r="387">
          <cell r="A387">
            <v>43997</v>
          </cell>
          <cell r="D387">
            <v>1.1014639071176175</v>
          </cell>
          <cell r="E387">
            <v>1.0850570802950743</v>
          </cell>
        </row>
        <row r="388">
          <cell r="A388">
            <v>43998</v>
          </cell>
          <cell r="D388">
            <v>1.1034830893488137</v>
          </cell>
          <cell r="E388">
            <v>1.1091976661835465</v>
          </cell>
        </row>
        <row r="389">
          <cell r="A389">
            <v>43999</v>
          </cell>
          <cell r="D389">
            <v>1.1065118626956085</v>
          </cell>
          <cell r="E389">
            <v>1.1093310557072167</v>
          </cell>
        </row>
        <row r="390">
          <cell r="A390">
            <v>44000</v>
          </cell>
          <cell r="D390">
            <v>1.1065118626956085</v>
          </cell>
          <cell r="E390">
            <v>1.1085186301396128</v>
          </cell>
        </row>
        <row r="391">
          <cell r="A391">
            <v>44001</v>
          </cell>
          <cell r="D391">
            <v>1.1034830893488137</v>
          </cell>
          <cell r="E391">
            <v>1.1065632230910605</v>
          </cell>
        </row>
        <row r="392">
          <cell r="A392">
            <v>44004</v>
          </cell>
          <cell r="D392">
            <v>1.1110550227158003</v>
          </cell>
          <cell r="E392">
            <v>1.1104444413876013</v>
          </cell>
        </row>
        <row r="393">
          <cell r="A393">
            <v>44005</v>
          </cell>
          <cell r="D393">
            <v>1.110550227158001</v>
          </cell>
          <cell r="E393">
            <v>1.1204436535557272</v>
          </cell>
        </row>
        <row r="394">
          <cell r="A394">
            <v>44006</v>
          </cell>
          <cell r="D394">
            <v>1.1080262493690056</v>
          </cell>
          <cell r="E394">
            <v>1.0953576694182425</v>
          </cell>
        </row>
        <row r="395">
          <cell r="A395">
            <v>44007</v>
          </cell>
          <cell r="D395">
            <v>1.1130742049469966</v>
          </cell>
          <cell r="E395">
            <v>1.1003847870915624</v>
          </cell>
        </row>
        <row r="396">
          <cell r="A396">
            <v>44008</v>
          </cell>
          <cell r="D396">
            <v>1.1120646138313983</v>
          </cell>
          <cell r="E396">
            <v>1.0837281871655102</v>
          </cell>
        </row>
        <row r="397">
          <cell r="A397">
            <v>44011</v>
          </cell>
          <cell r="D397">
            <v>1.1186269560827866</v>
          </cell>
          <cell r="E397">
            <v>1.0918566112641617</v>
          </cell>
        </row>
        <row r="398">
          <cell r="A398">
            <v>44012</v>
          </cell>
          <cell r="D398">
            <v>1.1166077738515903</v>
          </cell>
          <cell r="E398">
            <v>1.10322681763026</v>
          </cell>
        </row>
        <row r="399">
          <cell r="A399">
            <v>44013</v>
          </cell>
          <cell r="D399">
            <v>1.1090358404846037</v>
          </cell>
          <cell r="E399">
            <v>1.1082826974196214</v>
          </cell>
        </row>
        <row r="400">
          <cell r="A400">
            <v>44014</v>
          </cell>
          <cell r="D400">
            <v>1.121150933871782</v>
          </cell>
          <cell r="E400">
            <v>1.1188304740038408</v>
          </cell>
        </row>
        <row r="401">
          <cell r="A401">
            <v>44018</v>
          </cell>
          <cell r="D401">
            <v>1.1226653205451791</v>
          </cell>
          <cell r="E401">
            <v>1.1400335724757387</v>
          </cell>
        </row>
        <row r="402">
          <cell r="A402">
            <v>44019</v>
          </cell>
          <cell r="D402">
            <v>1.1231701161029783</v>
          </cell>
          <cell r="E402">
            <v>1.1297992612721441</v>
          </cell>
        </row>
        <row r="403">
          <cell r="A403">
            <v>44020</v>
          </cell>
          <cell r="D403">
            <v>1.1196365471983847</v>
          </cell>
          <cell r="E403">
            <v>1.1363736974200382</v>
          </cell>
        </row>
        <row r="404">
          <cell r="A404">
            <v>44021</v>
          </cell>
          <cell r="D404">
            <v>1.1282180716809693</v>
          </cell>
          <cell r="E404">
            <v>1.132667136031053</v>
          </cell>
        </row>
        <row r="405">
          <cell r="A405">
            <v>44022</v>
          </cell>
          <cell r="D405">
            <v>1.1307420494699647</v>
          </cell>
          <cell r="E405">
            <v>1.1395858838869208</v>
          </cell>
        </row>
        <row r="406">
          <cell r="A406">
            <v>44025</v>
          </cell>
          <cell r="D406">
            <v>1.1251892983341747</v>
          </cell>
          <cell r="E406">
            <v>1.1373261819874956</v>
          </cell>
        </row>
        <row r="407">
          <cell r="A407">
            <v>44026</v>
          </cell>
          <cell r="D407">
            <v>1.1352852094901564</v>
          </cell>
          <cell r="E407">
            <v>1.1432770221122315</v>
          </cell>
        </row>
        <row r="408">
          <cell r="A408">
            <v>44027</v>
          </cell>
          <cell r="D408">
            <v>1.1342756183745584</v>
          </cell>
          <cell r="E408">
            <v>1.156648488175644</v>
          </cell>
        </row>
        <row r="409">
          <cell r="A409">
            <v>44028</v>
          </cell>
          <cell r="D409">
            <v>1.1398283695103484</v>
          </cell>
          <cell r="E409">
            <v>1.1495534160431748</v>
          </cell>
        </row>
        <row r="410">
          <cell r="A410">
            <v>44029</v>
          </cell>
          <cell r="D410">
            <v>1.1383139828369511</v>
          </cell>
          <cell r="E410">
            <v>1.1530761499948519</v>
          </cell>
        </row>
        <row r="411">
          <cell r="A411">
            <v>44032</v>
          </cell>
          <cell r="D411">
            <v>1.1403331650681474</v>
          </cell>
          <cell r="E411">
            <v>1.1627668988894906</v>
          </cell>
        </row>
        <row r="412">
          <cell r="A412">
            <v>44033</v>
          </cell>
          <cell r="D412">
            <v>1.1448763250883394</v>
          </cell>
          <cell r="E412">
            <v>1.169447629814059</v>
          </cell>
        </row>
        <row r="413">
          <cell r="A413">
            <v>44034</v>
          </cell>
          <cell r="D413">
            <v>1.1448763250883394</v>
          </cell>
          <cell r="E413">
            <v>1.1711108304373217</v>
          </cell>
        </row>
        <row r="414">
          <cell r="A414">
            <v>44035</v>
          </cell>
          <cell r="D414">
            <v>1.1393235739525494</v>
          </cell>
          <cell r="E414">
            <v>1.1625368019611595</v>
          </cell>
        </row>
        <row r="415">
          <cell r="A415">
            <v>44036</v>
          </cell>
          <cell r="D415">
            <v>1.1251892983341747</v>
          </cell>
          <cell r="E415">
            <v>1.1529727731140076</v>
          </cell>
        </row>
        <row r="416">
          <cell r="A416">
            <v>44039</v>
          </cell>
          <cell r="D416">
            <v>1.1292276627965676</v>
          </cell>
          <cell r="E416">
            <v>1.1635259686476263</v>
          </cell>
        </row>
        <row r="417">
          <cell r="A417">
            <v>44040</v>
          </cell>
          <cell r="D417">
            <v>1.132256436143362</v>
          </cell>
          <cell r="E417">
            <v>1.1595738871666357</v>
          </cell>
        </row>
        <row r="418">
          <cell r="A418">
            <v>44041</v>
          </cell>
          <cell r="D418">
            <v>1.1352852094901564</v>
          </cell>
          <cell r="E418">
            <v>1.1689353306747134</v>
          </cell>
        </row>
        <row r="419">
          <cell r="A419">
            <v>44042</v>
          </cell>
          <cell r="D419">
            <v>1.1423523472993438</v>
          </cell>
          <cell r="E419">
            <v>1.1614988647301008</v>
          </cell>
        </row>
        <row r="420">
          <cell r="A420">
            <v>44043</v>
          </cell>
          <cell r="D420">
            <v>1.1362948006057547</v>
          </cell>
          <cell r="E420">
            <v>1.1615730626526424</v>
          </cell>
        </row>
        <row r="421">
          <cell r="A421">
            <v>44046</v>
          </cell>
          <cell r="D421">
            <v>1.1408379606259467</v>
          </cell>
          <cell r="E421">
            <v>1.1698748931320653</v>
          </cell>
        </row>
        <row r="422">
          <cell r="A422">
            <v>44047</v>
          </cell>
          <cell r="D422">
            <v>1.1514386673397274</v>
          </cell>
          <cell r="E422">
            <v>1.1770804284638237</v>
          </cell>
        </row>
        <row r="423">
          <cell r="A423">
            <v>44048</v>
          </cell>
          <cell r="D423">
            <v>1.1448763250883394</v>
          </cell>
          <cell r="E423">
            <v>1.1873334975691843</v>
          </cell>
        </row>
        <row r="424">
          <cell r="A424">
            <v>44049</v>
          </cell>
          <cell r="D424">
            <v>1.153457849570924</v>
          </cell>
          <cell r="E424">
            <v>1.1897178353047888</v>
          </cell>
        </row>
        <row r="425">
          <cell r="A425">
            <v>44050</v>
          </cell>
          <cell r="D425">
            <v>1.1408379606259467</v>
          </cell>
          <cell r="E425">
            <v>1.1857749243535505</v>
          </cell>
        </row>
        <row r="426">
          <cell r="A426">
            <v>44053</v>
          </cell>
          <cell r="D426">
            <v>1.1474003028773347</v>
          </cell>
          <cell r="E426">
            <v>1.1875685966046532</v>
          </cell>
        </row>
        <row r="427">
          <cell r="A427">
            <v>44054</v>
          </cell>
          <cell r="D427">
            <v>1.1327612317011613</v>
          </cell>
          <cell r="E427">
            <v>1.1876052787236622</v>
          </cell>
        </row>
        <row r="428">
          <cell r="A428">
            <v>44055</v>
          </cell>
          <cell r="D428">
            <v>1.1342756183745584</v>
          </cell>
          <cell r="E428">
            <v>1.2023106400237766</v>
          </cell>
        </row>
        <row r="429">
          <cell r="A429">
            <v>44056</v>
          </cell>
          <cell r="D429">
            <v>1.1231701161029783</v>
          </cell>
          <cell r="E429">
            <v>1.2021989262977029</v>
          </cell>
        </row>
        <row r="430">
          <cell r="A430">
            <v>44057</v>
          </cell>
          <cell r="D430">
            <v>1.127208480565371</v>
          </cell>
          <cell r="E430">
            <v>1.1992647736192203</v>
          </cell>
        </row>
        <row r="431">
          <cell r="A431">
            <v>44060</v>
          </cell>
          <cell r="D431">
            <v>1.1332660272589601</v>
          </cell>
          <cell r="E431">
            <v>1.2045157355869494</v>
          </cell>
        </row>
        <row r="432">
          <cell r="A432">
            <v>44061</v>
          </cell>
          <cell r="D432">
            <v>1.137809187279152</v>
          </cell>
          <cell r="E432">
            <v>1.2076583093961664</v>
          </cell>
        </row>
        <row r="433">
          <cell r="A433">
            <v>44062</v>
          </cell>
          <cell r="D433">
            <v>1.137809187279152</v>
          </cell>
          <cell r="E433">
            <v>1.2048579630836158</v>
          </cell>
        </row>
        <row r="434">
          <cell r="A434">
            <v>44063</v>
          </cell>
          <cell r="D434">
            <v>1.1388187783947501</v>
          </cell>
          <cell r="E434">
            <v>1.2000609423386268</v>
          </cell>
        </row>
        <row r="435">
          <cell r="A435">
            <v>44064</v>
          </cell>
          <cell r="D435">
            <v>1.1357900050479557</v>
          </cell>
          <cell r="E435">
            <v>1.2029438234189487</v>
          </cell>
        </row>
        <row r="436">
          <cell r="A436">
            <v>44067</v>
          </cell>
          <cell r="D436">
            <v>1.1418475517415447</v>
          </cell>
          <cell r="E436">
            <v>1.2162490115627875</v>
          </cell>
        </row>
        <row r="437">
          <cell r="A437">
            <v>44068</v>
          </cell>
          <cell r="D437">
            <v>1.137304391721353</v>
          </cell>
          <cell r="E437">
            <v>1.2197717455144645</v>
          </cell>
        </row>
        <row r="438">
          <cell r="A438">
            <v>44069</v>
          </cell>
          <cell r="D438">
            <v>1.1362948006057547</v>
          </cell>
          <cell r="E438">
            <v>1.2306192316846805</v>
          </cell>
        </row>
        <row r="439">
          <cell r="A439">
            <v>44070</v>
          </cell>
          <cell r="D439">
            <v>1.131751640585563</v>
          </cell>
          <cell r="E439">
            <v>1.2289647847489087</v>
          </cell>
        </row>
        <row r="440">
          <cell r="A440">
            <v>44071</v>
          </cell>
          <cell r="D440">
            <v>1.1362948006057547</v>
          </cell>
          <cell r="E440">
            <v>1.2358810315512074</v>
          </cell>
        </row>
        <row r="441">
          <cell r="A441">
            <v>44074</v>
          </cell>
          <cell r="D441">
            <v>1.1393235739525494</v>
          </cell>
          <cell r="E441">
            <v>1.2326675945575407</v>
          </cell>
        </row>
        <row r="442">
          <cell r="A442">
            <v>44075</v>
          </cell>
          <cell r="D442">
            <v>1.1347804139323574</v>
          </cell>
          <cell r="E442">
            <v>1.2404141911446864</v>
          </cell>
        </row>
        <row r="443">
          <cell r="A443">
            <v>44076</v>
          </cell>
          <cell r="D443">
            <v>1.1352852094901564</v>
          </cell>
          <cell r="E443">
            <v>1.2521620565996758</v>
          </cell>
        </row>
        <row r="444">
          <cell r="A444">
            <v>44077</v>
          </cell>
          <cell r="D444">
            <v>1.1297324583543664</v>
          </cell>
          <cell r="E444">
            <v>1.2208709585579594</v>
          </cell>
        </row>
        <row r="445">
          <cell r="A445">
            <v>44078</v>
          </cell>
          <cell r="D445">
            <v>1.127208480565371</v>
          </cell>
          <cell r="E445">
            <v>1.208060145336223</v>
          </cell>
        </row>
        <row r="446">
          <cell r="A446">
            <v>44082</v>
          </cell>
          <cell r="D446">
            <v>1.115093387178193</v>
          </cell>
          <cell r="E446">
            <v>1.1865894341324617</v>
          </cell>
        </row>
        <row r="447">
          <cell r="A447">
            <v>44083</v>
          </cell>
          <cell r="D447">
            <v>1.1256940938919739</v>
          </cell>
          <cell r="E447">
            <v>1.2037445774032312</v>
          </cell>
        </row>
        <row r="448">
          <cell r="A448">
            <v>44084</v>
          </cell>
          <cell r="D448">
            <v>1.1287228672387684</v>
          </cell>
          <cell r="E448">
            <v>1.1922922531116233</v>
          </cell>
        </row>
        <row r="449">
          <cell r="A449">
            <v>44085</v>
          </cell>
          <cell r="D449">
            <v>1.1362948006057547</v>
          </cell>
          <cell r="E449">
            <v>1.1933510324557552</v>
          </cell>
        </row>
        <row r="450">
          <cell r="A450">
            <v>44088</v>
          </cell>
          <cell r="D450">
            <v>1.131751640585563</v>
          </cell>
          <cell r="E450">
            <v>1.2076603936074739</v>
          </cell>
        </row>
        <row r="451">
          <cell r="A451">
            <v>44089</v>
          </cell>
          <cell r="D451">
            <v>1.1277132761231701</v>
          </cell>
          <cell r="E451">
            <v>1.2139326191158024</v>
          </cell>
        </row>
        <row r="452">
          <cell r="A452">
            <v>44090</v>
          </cell>
          <cell r="D452">
            <v>1.1231701161029783</v>
          </cell>
          <cell r="E452">
            <v>1.2126066438820688</v>
          </cell>
        </row>
        <row r="453">
          <cell r="A453">
            <v>44091</v>
          </cell>
          <cell r="D453">
            <v>1.1251892983341747</v>
          </cell>
          <cell r="E453">
            <v>1.2024802948241948</v>
          </cell>
        </row>
        <row r="454">
          <cell r="A454">
            <v>44092</v>
          </cell>
          <cell r="D454">
            <v>1.127208480565371</v>
          </cell>
          <cell r="E454">
            <v>1.1958737618221675</v>
          </cell>
        </row>
        <row r="455">
          <cell r="A455">
            <v>44095</v>
          </cell>
          <cell r="D455">
            <v>1.1130742049469966</v>
          </cell>
          <cell r="E455">
            <v>1.1764422429615142</v>
          </cell>
        </row>
        <row r="456">
          <cell r="A456">
            <v>44096</v>
          </cell>
          <cell r="D456">
            <v>1.1181221605249874</v>
          </cell>
          <cell r="E456">
            <v>1.1815977480513666</v>
          </cell>
        </row>
        <row r="457">
          <cell r="A457">
            <v>44097</v>
          </cell>
          <cell r="D457">
            <v>1.10550227158001</v>
          </cell>
          <cell r="E457">
            <v>1.1642466889177066</v>
          </cell>
        </row>
        <row r="458">
          <cell r="A458">
            <v>44098</v>
          </cell>
          <cell r="D458">
            <v>1.0949015648662292</v>
          </cell>
          <cell r="E458">
            <v>1.1592299923009235</v>
          </cell>
        </row>
        <row r="459">
          <cell r="A459">
            <v>44099</v>
          </cell>
          <cell r="D459">
            <v>1.1014639071176175</v>
          </cell>
          <cell r="E459">
            <v>1.1711962831009231</v>
          </cell>
        </row>
        <row r="460">
          <cell r="A460">
            <v>44102</v>
          </cell>
          <cell r="D460">
            <v>1.1085310449268047</v>
          </cell>
          <cell r="E460">
            <v>1.1901530186257627</v>
          </cell>
        </row>
        <row r="461">
          <cell r="A461">
            <v>44103</v>
          </cell>
          <cell r="D461">
            <v>1.1039878849066129</v>
          </cell>
          <cell r="E461">
            <v>1.1877228282413967</v>
          </cell>
        </row>
        <row r="462">
          <cell r="A462">
            <v>44104</v>
          </cell>
          <cell r="D462">
            <v>1.1070166582534073</v>
          </cell>
          <cell r="E462">
            <v>1.1929221017687035</v>
          </cell>
        </row>
        <row r="463">
          <cell r="A463">
            <v>44105</v>
          </cell>
          <cell r="D463">
            <v>1.1039878849066129</v>
          </cell>
          <cell r="E463">
            <v>1.1990601040688391</v>
          </cell>
        </row>
        <row r="464">
          <cell r="A464">
            <v>44106</v>
          </cell>
          <cell r="D464">
            <v>1.1019687026754164</v>
          </cell>
          <cell r="E464">
            <v>1.1909183410178203</v>
          </cell>
        </row>
        <row r="465">
          <cell r="A465">
            <v>44109</v>
          </cell>
          <cell r="D465">
            <v>1.1090358404846037</v>
          </cell>
          <cell r="E465">
            <v>1.2104553209706257</v>
          </cell>
        </row>
        <row r="466">
          <cell r="A466">
            <v>44110</v>
          </cell>
          <cell r="D466">
            <v>1.110045431600202</v>
          </cell>
          <cell r="E466">
            <v>1.2027574949280719</v>
          </cell>
        </row>
        <row r="467">
          <cell r="A467">
            <v>44111</v>
          </cell>
          <cell r="D467">
            <v>1.1135790005047956</v>
          </cell>
          <cell r="E467">
            <v>1.2153553017541974</v>
          </cell>
        </row>
        <row r="468">
          <cell r="A468">
            <v>44112</v>
          </cell>
          <cell r="D468">
            <v>1.1171125694093893</v>
          </cell>
          <cell r="E468">
            <v>1.2247692673872204</v>
          </cell>
        </row>
        <row r="469">
          <cell r="A469">
            <v>44113</v>
          </cell>
          <cell r="D469">
            <v>1.126703685007572</v>
          </cell>
          <cell r="E469">
            <v>1.2344862773443313</v>
          </cell>
        </row>
        <row r="470">
          <cell r="A470">
            <v>44116</v>
          </cell>
          <cell r="D470">
            <v>1.126703685007572</v>
          </cell>
          <cell r="E470">
            <v>1.2498114830872504</v>
          </cell>
        </row>
        <row r="471">
          <cell r="A471">
            <v>44117</v>
          </cell>
          <cell r="D471">
            <v>1.1241797072185766</v>
          </cell>
          <cell r="E471">
            <v>1.2436422176175048</v>
          </cell>
        </row>
        <row r="472">
          <cell r="A472">
            <v>44118</v>
          </cell>
          <cell r="D472">
            <v>1.1282180716809693</v>
          </cell>
          <cell r="E472">
            <v>1.2389185611105344</v>
          </cell>
        </row>
        <row r="473">
          <cell r="A473">
            <v>44119</v>
          </cell>
          <cell r="D473">
            <v>1.1261988894497728</v>
          </cell>
          <cell r="E473">
            <v>1.2290831679511662</v>
          </cell>
        </row>
        <row r="474">
          <cell r="A474">
            <v>44120</v>
          </cell>
          <cell r="D474">
            <v>1.1287228672387684</v>
          </cell>
          <cell r="E474">
            <v>1.2314366593594219</v>
          </cell>
        </row>
        <row r="475">
          <cell r="A475">
            <v>44123</v>
          </cell>
          <cell r="D475">
            <v>1.132256436143362</v>
          </cell>
          <cell r="E475">
            <v>1.2219680873901464</v>
          </cell>
        </row>
        <row r="476">
          <cell r="A476">
            <v>44124</v>
          </cell>
          <cell r="D476">
            <v>1.1332660272589601</v>
          </cell>
          <cell r="E476">
            <v>1.225104825407703</v>
          </cell>
        </row>
        <row r="477">
          <cell r="A477">
            <v>44125</v>
          </cell>
          <cell r="D477">
            <v>1.137809187279152</v>
          </cell>
          <cell r="E477">
            <v>1.2235079027040139</v>
          </cell>
        </row>
        <row r="478">
          <cell r="A478">
            <v>44126</v>
          </cell>
          <cell r="D478">
            <v>1.131751640585563</v>
          </cell>
          <cell r="E478">
            <v>1.2247801052860183</v>
          </cell>
        </row>
        <row r="479">
          <cell r="A479">
            <v>44127</v>
          </cell>
          <cell r="D479">
            <v>1.1337708228167593</v>
          </cell>
          <cell r="E479">
            <v>1.2290302289839596</v>
          </cell>
        </row>
        <row r="480">
          <cell r="A480">
            <v>44130</v>
          </cell>
          <cell r="D480">
            <v>1.1256940938919739</v>
          </cell>
          <cell r="E480">
            <v>1.2103736198873776</v>
          </cell>
        </row>
        <row r="481">
          <cell r="A481">
            <v>44131</v>
          </cell>
          <cell r="D481">
            <v>1.1261988894497728</v>
          </cell>
          <cell r="E481">
            <v>1.2071201660366095</v>
          </cell>
        </row>
        <row r="482">
          <cell r="A482">
            <v>44132</v>
          </cell>
          <cell r="D482">
            <v>1.110550227158001</v>
          </cell>
          <cell r="E482">
            <v>1.1721912855790502</v>
          </cell>
        </row>
        <row r="483">
          <cell r="A483">
            <v>44133</v>
          </cell>
          <cell r="D483">
            <v>1.10550227158001</v>
          </cell>
          <cell r="E483">
            <v>1.1774005633206324</v>
          </cell>
        </row>
        <row r="484">
          <cell r="A484">
            <v>44134</v>
          </cell>
          <cell r="D484">
            <v>1.0979303382130239</v>
          </cell>
          <cell r="E484">
            <v>1.1639240530073294</v>
          </cell>
        </row>
        <row r="485">
          <cell r="A485">
            <v>44137</v>
          </cell>
          <cell r="D485">
            <v>1.09994952044422</v>
          </cell>
          <cell r="E485">
            <v>1.1783897300070987</v>
          </cell>
        </row>
        <row r="486">
          <cell r="A486">
            <v>44138</v>
          </cell>
          <cell r="D486">
            <v>1.110550227158001</v>
          </cell>
          <cell r="E486">
            <v>1.2000634433921955</v>
          </cell>
        </row>
        <row r="487">
          <cell r="A487">
            <v>44139</v>
          </cell>
          <cell r="D487">
            <v>1.116102978293791</v>
          </cell>
          <cell r="E487">
            <v>1.222951001442691</v>
          </cell>
        </row>
        <row r="488">
          <cell r="A488">
            <v>44140</v>
          </cell>
          <cell r="D488">
            <v>1.1307420494699647</v>
          </cell>
          <cell r="E488">
            <v>1.2493896387186434</v>
          </cell>
        </row>
        <row r="489">
          <cell r="A489">
            <v>44141</v>
          </cell>
          <cell r="D489">
            <v>1.1327612317011613</v>
          </cell>
          <cell r="E489">
            <v>1.2523821493137319</v>
          </cell>
        </row>
        <row r="490">
          <cell r="A490">
            <v>44144</v>
          </cell>
          <cell r="D490">
            <v>1.1095406360424029</v>
          </cell>
          <cell r="E490">
            <v>1.2688107365227603</v>
          </cell>
        </row>
        <row r="491">
          <cell r="A491">
            <v>44145</v>
          </cell>
          <cell r="D491">
            <v>1.110045431600202</v>
          </cell>
          <cell r="E491">
            <v>1.2694201599090285</v>
          </cell>
        </row>
        <row r="492">
          <cell r="A492">
            <v>44146</v>
          </cell>
          <cell r="D492">
            <v>1.1080262493690056</v>
          </cell>
          <cell r="E492">
            <v>1.2786398770482066</v>
          </cell>
        </row>
        <row r="493">
          <cell r="A493">
            <v>44147</v>
          </cell>
          <cell r="D493">
            <v>1.1135790005047956</v>
          </cell>
          <cell r="E493">
            <v>1.270910370993781</v>
          </cell>
        </row>
        <row r="494">
          <cell r="A494">
            <v>44148</v>
          </cell>
          <cell r="D494">
            <v>1.1186269560827866</v>
          </cell>
          <cell r="E494">
            <v>1.2806757346532227</v>
          </cell>
        </row>
        <row r="495">
          <cell r="A495">
            <v>44151</v>
          </cell>
          <cell r="D495">
            <v>1.127208480565371</v>
          </cell>
          <cell r="E495">
            <v>1.2969442544338468</v>
          </cell>
        </row>
        <row r="496">
          <cell r="A496">
            <v>44152</v>
          </cell>
          <cell r="D496">
            <v>1.1312468450277637</v>
          </cell>
          <cell r="E496">
            <v>1.2954502917687409</v>
          </cell>
        </row>
        <row r="497">
          <cell r="A497">
            <v>44153</v>
          </cell>
          <cell r="D497">
            <v>1.1312468450277637</v>
          </cell>
          <cell r="E497">
            <v>1.2897237127806755</v>
          </cell>
        </row>
        <row r="498">
          <cell r="A498">
            <v>44154</v>
          </cell>
          <cell r="D498">
            <v>1.1302372539121657</v>
          </cell>
          <cell r="E498">
            <v>1.2901038729231356</v>
          </cell>
        </row>
        <row r="499">
          <cell r="A499">
            <v>44155</v>
          </cell>
          <cell r="D499">
            <v>1.1367995961635537</v>
          </cell>
          <cell r="E499">
            <v>1.2885519691836853</v>
          </cell>
        </row>
        <row r="500">
          <cell r="A500">
            <v>44158</v>
          </cell>
          <cell r="D500">
            <v>1.1352852094901564</v>
          </cell>
          <cell r="E500">
            <v>1.2932064298752517</v>
          </cell>
        </row>
        <row r="501">
          <cell r="A501">
            <v>44159</v>
          </cell>
          <cell r="D501">
            <v>1.1388187783947501</v>
          </cell>
          <cell r="E501">
            <v>1.3118121842159343</v>
          </cell>
        </row>
        <row r="502">
          <cell r="A502">
            <v>44160</v>
          </cell>
          <cell r="D502">
            <v>1.1383139828369511</v>
          </cell>
          <cell r="E502">
            <v>1.311878462135508</v>
          </cell>
        </row>
        <row r="503">
          <cell r="A503">
            <v>44162</v>
          </cell>
          <cell r="D503">
            <v>1.1514386673397274</v>
          </cell>
          <cell r="E503">
            <v>1.3189151763513713</v>
          </cell>
        </row>
        <row r="504">
          <cell r="A504">
            <v>44165</v>
          </cell>
          <cell r="D504">
            <v>1.142857142857143</v>
          </cell>
          <cell r="E504">
            <v>1.3073928225598368</v>
          </cell>
        </row>
        <row r="505">
          <cell r="A505">
            <v>44166</v>
          </cell>
          <cell r="D505">
            <v>1.142857142857143</v>
          </cell>
          <cell r="E505">
            <v>1.3215567057623026</v>
          </cell>
        </row>
        <row r="506">
          <cell r="A506">
            <v>44167</v>
          </cell>
          <cell r="D506">
            <v>1.1423523472993438</v>
          </cell>
          <cell r="E506">
            <v>1.3244487573723764</v>
          </cell>
        </row>
        <row r="507">
          <cell r="A507">
            <v>44168</v>
          </cell>
          <cell r="D507">
            <v>1.1474003028773347</v>
          </cell>
          <cell r="E507">
            <v>1.329324561304783</v>
          </cell>
        </row>
        <row r="508">
          <cell r="A508">
            <v>44169</v>
          </cell>
          <cell r="D508">
            <v>1.1458859162039374</v>
          </cell>
          <cell r="E508">
            <v>1.3390857565416099</v>
          </cell>
        </row>
        <row r="509">
          <cell r="A509">
            <v>44172</v>
          </cell>
          <cell r="D509">
            <v>1.1489146895507321</v>
          </cell>
          <cell r="E509">
            <v>1.3377747876292889</v>
          </cell>
        </row>
        <row r="510">
          <cell r="A510">
            <v>44173</v>
          </cell>
          <cell r="D510">
            <v>1.1509338717819284</v>
          </cell>
          <cell r="E510">
            <v>1.3406405781768904</v>
          </cell>
        </row>
        <row r="511">
          <cell r="A511">
            <v>44174</v>
          </cell>
          <cell r="D511">
            <v>1.1504290762241292</v>
          </cell>
          <cell r="E511">
            <v>1.3345096621951997</v>
          </cell>
        </row>
        <row r="512">
          <cell r="A512">
            <v>44175</v>
          </cell>
          <cell r="D512">
            <v>1.1574962140333165</v>
          </cell>
          <cell r="E512">
            <v>1.334908580239426</v>
          </cell>
        </row>
        <row r="513">
          <cell r="A513">
            <v>44176</v>
          </cell>
          <cell r="D513">
            <v>1.1600201918223121</v>
          </cell>
          <cell r="E513">
            <v>1.3323520866498346</v>
          </cell>
        </row>
        <row r="514">
          <cell r="A514">
            <v>44179</v>
          </cell>
          <cell r="D514">
            <v>1.1620393740535084</v>
          </cell>
          <cell r="E514">
            <v>1.3303545785328736</v>
          </cell>
        </row>
        <row r="515">
          <cell r="A515">
            <v>44180</v>
          </cell>
          <cell r="D515">
            <v>1.1670873296314994</v>
          </cell>
          <cell r="E515">
            <v>1.3410453320127771</v>
          </cell>
        </row>
        <row r="516">
          <cell r="A516">
            <v>44181</v>
          </cell>
          <cell r="D516">
            <v>1.1665825340737002</v>
          </cell>
          <cell r="E516">
            <v>1.3478381935056809</v>
          </cell>
        </row>
        <row r="517">
          <cell r="A517">
            <v>44182</v>
          </cell>
          <cell r="D517">
            <v>1.1792024230186775</v>
          </cell>
          <cell r="E517">
            <v>1.3581346142062343</v>
          </cell>
        </row>
        <row r="518">
          <cell r="A518">
            <v>44183</v>
          </cell>
          <cell r="D518">
            <v>1.1807168096920748</v>
          </cell>
          <cell r="E518">
            <v>1.3537652736215131</v>
          </cell>
        </row>
        <row r="519">
          <cell r="A519">
            <v>44186</v>
          </cell>
          <cell r="D519">
            <v>1.1741544674406867</v>
          </cell>
          <cell r="E519">
            <v>1.3427877326657189</v>
          </cell>
        </row>
        <row r="520">
          <cell r="A520">
            <v>44187</v>
          </cell>
          <cell r="D520">
            <v>1.1655729429581021</v>
          </cell>
          <cell r="E520">
            <v>1.3408244056141985</v>
          </cell>
        </row>
        <row r="521">
          <cell r="A521">
            <v>44188</v>
          </cell>
          <cell r="D521">
            <v>1.1731448763250882</v>
          </cell>
          <cell r="E521">
            <v>1.3458544411833486</v>
          </cell>
        </row>
        <row r="522">
          <cell r="A522">
            <v>44189</v>
          </cell>
          <cell r="D522">
            <v>1.1746592629984858</v>
          </cell>
          <cell r="E522">
            <v>1.3486410317012709</v>
          </cell>
        </row>
        <row r="523">
          <cell r="A523">
            <v>44193</v>
          </cell>
          <cell r="D523">
            <v>1.1761736496718831</v>
          </cell>
          <cell r="E523">
            <v>1.3563025924670766</v>
          </cell>
        </row>
        <row r="524">
          <cell r="A524">
            <v>44194</v>
          </cell>
          <cell r="D524">
            <v>1.1898031297324585</v>
          </cell>
          <cell r="E524">
            <v>1.3610108258103726</v>
          </cell>
        </row>
        <row r="525">
          <cell r="A525">
            <v>44195</v>
          </cell>
          <cell r="D525">
            <v>1.1998990408884402</v>
          </cell>
          <cell r="E525">
            <v>1.3659820866206558</v>
          </cell>
        </row>
        <row r="526">
          <cell r="A526">
            <v>44196</v>
          </cell>
          <cell r="D526">
            <v>1.1998990408884402</v>
          </cell>
          <cell r="E526">
            <v>1.3680942263595206</v>
          </cell>
        </row>
      </sheetData>
      <sheetData sheetId="5">
        <row r="11">
          <cell r="C11" t="str">
            <v>Heating oil</v>
          </cell>
          <cell r="D11">
            <v>4.0099999999999997E-2</v>
          </cell>
          <cell r="M11" t="str">
            <v>Nat Gas</v>
          </cell>
          <cell r="N11">
            <v>-1E-3</v>
          </cell>
        </row>
        <row r="12">
          <cell r="C12" t="str">
            <v>JGB</v>
          </cell>
          <cell r="D12">
            <v>5.3900000000000003E-2</v>
          </cell>
          <cell r="M12" t="str">
            <v>Mini VSTOXX</v>
          </cell>
          <cell r="N12">
            <v>-1.1999999999999999E-3</v>
          </cell>
        </row>
        <row r="13">
          <cell r="C13" t="str">
            <v>Buxl</v>
          </cell>
          <cell r="D13">
            <v>6.7699999999999996E-2</v>
          </cell>
          <cell r="M13" t="str">
            <v>EUR</v>
          </cell>
          <cell r="N13">
            <v>-2.0799999999999999E-2</v>
          </cell>
        </row>
        <row r="14">
          <cell r="C14" t="str">
            <v>Ital BTP</v>
          </cell>
          <cell r="D14">
            <v>8.2500000000000004E-2</v>
          </cell>
          <cell r="M14" t="str">
            <v>JPY</v>
          </cell>
          <cell r="N14">
            <v>-3.9899999999999998E-2</v>
          </cell>
        </row>
        <row r="15">
          <cell r="C15" t="str">
            <v>Copper</v>
          </cell>
          <cell r="D15">
            <v>8.3900000000000002E-2</v>
          </cell>
        </row>
      </sheetData>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ct Sheet"/>
      <sheetName val="RDM Fact Sheet Backup ('94)"/>
      <sheetName val="Data Since Change"/>
      <sheetName val="Barclay CTA Return Est"/>
      <sheetName val="Pg1 Volatility Chart"/>
      <sheetName val="Top 5 Long &amp; Short"/>
      <sheetName val="Transitions"/>
      <sheetName val="Weights"/>
      <sheetName val="Worst Quarters"/>
    </sheetNames>
    <sheetDataSet>
      <sheetData sheetId="0"/>
      <sheetData sheetId="1">
        <row r="1">
          <cell r="N1">
            <v>44104</v>
          </cell>
        </row>
      </sheetData>
      <sheetData sheetId="2">
        <row r="21">
          <cell r="R21" t="str">
            <v>Since 02/28/2018</v>
          </cell>
        </row>
      </sheetData>
      <sheetData sheetId="3"/>
      <sheetData sheetId="4">
        <row r="1">
          <cell r="D1" t="str">
            <v>Rational/ReSolve Adaptive Asset Allocation Fund</v>
          </cell>
          <cell r="E1" t="str">
            <v>MSCI All Country World Index</v>
          </cell>
        </row>
        <row r="2">
          <cell r="A2">
            <v>43434</v>
          </cell>
          <cell r="D2">
            <v>1</v>
          </cell>
          <cell r="E2">
            <v>1</v>
          </cell>
        </row>
        <row r="3">
          <cell r="A3">
            <v>43437</v>
          </cell>
          <cell r="D3">
            <v>1.006030150753769</v>
          </cell>
          <cell r="E3">
            <v>1.0135040219025597</v>
          </cell>
        </row>
        <row r="4">
          <cell r="A4">
            <v>43438</v>
          </cell>
          <cell r="D4">
            <v>1.0015075376884424</v>
          </cell>
          <cell r="E4">
            <v>0.9916535673986</v>
          </cell>
        </row>
        <row r="5">
          <cell r="A5">
            <v>43440</v>
          </cell>
          <cell r="D5">
            <v>1.0140703517587941</v>
          </cell>
          <cell r="E5">
            <v>0.97646758697101155</v>
          </cell>
        </row>
        <row r="6">
          <cell r="A6">
            <v>43441</v>
          </cell>
          <cell r="D6">
            <v>1.0105527638190954</v>
          </cell>
          <cell r="E6">
            <v>0.96568846293167665</v>
          </cell>
        </row>
        <row r="7">
          <cell r="A7">
            <v>43444</v>
          </cell>
          <cell r="D7">
            <v>1.0075376884422111</v>
          </cell>
          <cell r="E7">
            <v>0.95818863696332079</v>
          </cell>
        </row>
        <row r="8">
          <cell r="A8">
            <v>43445</v>
          </cell>
          <cell r="D8">
            <v>1.0045226130653266</v>
          </cell>
          <cell r="E8">
            <v>0.95922990893247118</v>
          </cell>
        </row>
        <row r="9">
          <cell r="A9">
            <v>43446</v>
          </cell>
          <cell r="D9">
            <v>0.9974874371859298</v>
          </cell>
          <cell r="E9">
            <v>0.97007280983781086</v>
          </cell>
        </row>
        <row r="10">
          <cell r="A10">
            <v>43447</v>
          </cell>
          <cell r="D10">
            <v>0.99798994974874378</v>
          </cell>
          <cell r="E10">
            <v>0.97027706254593082</v>
          </cell>
        </row>
        <row r="11">
          <cell r="A11">
            <v>43448</v>
          </cell>
          <cell r="D11">
            <v>0.99899497487437183</v>
          </cell>
          <cell r="E11">
            <v>0.95492642942506201</v>
          </cell>
        </row>
        <row r="12">
          <cell r="A12">
            <v>43451</v>
          </cell>
          <cell r="D12">
            <v>0.9944723618090453</v>
          </cell>
          <cell r="E12">
            <v>0.94223191519427563</v>
          </cell>
        </row>
        <row r="13">
          <cell r="A13">
            <v>43452</v>
          </cell>
          <cell r="D13">
            <v>1</v>
          </cell>
          <cell r="E13">
            <v>0.93908225506661347</v>
          </cell>
        </row>
        <row r="14">
          <cell r="A14">
            <v>43453</v>
          </cell>
          <cell r="D14">
            <v>1.0045226130653266</v>
          </cell>
          <cell r="E14">
            <v>0.93294091802838608</v>
          </cell>
        </row>
        <row r="15">
          <cell r="A15">
            <v>43454</v>
          </cell>
          <cell r="D15">
            <v>1.0005025125628142</v>
          </cell>
          <cell r="E15">
            <v>0.91908258020357736</v>
          </cell>
        </row>
        <row r="16">
          <cell r="A16">
            <v>43455</v>
          </cell>
          <cell r="D16">
            <v>0.99798994974874378</v>
          </cell>
          <cell r="E16">
            <v>0.90670153135341591</v>
          </cell>
        </row>
        <row r="17">
          <cell r="A17">
            <v>43458</v>
          </cell>
          <cell r="D17">
            <v>1</v>
          </cell>
          <cell r="E17">
            <v>0.89230379964226603</v>
          </cell>
        </row>
        <row r="18">
          <cell r="A18">
            <v>43460</v>
          </cell>
          <cell r="D18">
            <v>0.99798994974874378</v>
          </cell>
          <cell r="E18">
            <v>0.91289497367432693</v>
          </cell>
        </row>
        <row r="19">
          <cell r="A19">
            <v>43461</v>
          </cell>
          <cell r="D19">
            <v>1.0070351758793969</v>
          </cell>
          <cell r="E19">
            <v>0.91849441577264423</v>
          </cell>
        </row>
        <row r="20">
          <cell r="A20">
            <v>43462</v>
          </cell>
          <cell r="D20">
            <v>1.0080402010050251</v>
          </cell>
          <cell r="E20">
            <v>0.92345817342222081</v>
          </cell>
        </row>
        <row r="21">
          <cell r="A21">
            <v>43465</v>
          </cell>
          <cell r="D21">
            <v>1.0145728643216081</v>
          </cell>
          <cell r="E21">
            <v>0.92956574623726917</v>
          </cell>
        </row>
        <row r="22">
          <cell r="A22">
            <v>43467</v>
          </cell>
          <cell r="D22">
            <v>1.0165829145728644</v>
          </cell>
          <cell r="E22">
            <v>0.92723142957304094</v>
          </cell>
        </row>
        <row r="23">
          <cell r="A23">
            <v>43468</v>
          </cell>
          <cell r="D23">
            <v>1.0316582914572865</v>
          </cell>
          <cell r="E23">
            <v>0.91445521425900667</v>
          </cell>
        </row>
        <row r="24">
          <cell r="A24">
            <v>43469</v>
          </cell>
          <cell r="D24">
            <v>1.0185929648241208</v>
          </cell>
          <cell r="E24">
            <v>0.93839905060006534</v>
          </cell>
        </row>
        <row r="25">
          <cell r="A25">
            <v>43472</v>
          </cell>
          <cell r="D25">
            <v>1.0155778894472363</v>
          </cell>
          <cell r="E25">
            <v>0.94666003053786407</v>
          </cell>
        </row>
        <row r="26">
          <cell r="A26">
            <v>43473</v>
          </cell>
          <cell r="D26">
            <v>1.0120603015075378</v>
          </cell>
          <cell r="E26">
            <v>0.95337827726596502</v>
          </cell>
        </row>
        <row r="27">
          <cell r="A27">
            <v>43474</v>
          </cell>
          <cell r="D27">
            <v>1.0105527638190954</v>
          </cell>
          <cell r="E27">
            <v>0.96227535849476598</v>
          </cell>
        </row>
        <row r="28">
          <cell r="A28">
            <v>43475</v>
          </cell>
          <cell r="D28">
            <v>1.0100502512562815</v>
          </cell>
          <cell r="E28">
            <v>0.96579934297322745</v>
          </cell>
        </row>
        <row r="29">
          <cell r="A29">
            <v>43476</v>
          </cell>
          <cell r="D29">
            <v>1.0135678391959801</v>
          </cell>
          <cell r="E29">
            <v>0.96585019772912672</v>
          </cell>
        </row>
        <row r="30">
          <cell r="A30">
            <v>43479</v>
          </cell>
          <cell r="D30">
            <v>1.0120603015075378</v>
          </cell>
          <cell r="E30">
            <v>0.9610252485526195</v>
          </cell>
        </row>
        <row r="31">
          <cell r="A31">
            <v>43480</v>
          </cell>
          <cell r="D31">
            <v>1.0125628140703518</v>
          </cell>
          <cell r="E31">
            <v>0.96918410213635831</v>
          </cell>
        </row>
        <row r="32">
          <cell r="A32">
            <v>43481</v>
          </cell>
          <cell r="D32">
            <v>1.0105527638190954</v>
          </cell>
          <cell r="E32">
            <v>0.97093900805714406</v>
          </cell>
        </row>
        <row r="33">
          <cell r="A33">
            <v>43482</v>
          </cell>
          <cell r="D33">
            <v>1.0080402010050251</v>
          </cell>
          <cell r="E33">
            <v>0.97491735060060714</v>
          </cell>
        </row>
        <row r="34">
          <cell r="A34">
            <v>43483</v>
          </cell>
          <cell r="D34">
            <v>1.0035175879396985</v>
          </cell>
          <cell r="E34">
            <v>0.98690073193332695</v>
          </cell>
        </row>
        <row r="35">
          <cell r="A35">
            <v>43487</v>
          </cell>
          <cell r="D35">
            <v>1.0100502512562815</v>
          </cell>
          <cell r="E35">
            <v>0.97655970911079626</v>
          </cell>
        </row>
        <row r="36">
          <cell r="A36">
            <v>43488</v>
          </cell>
          <cell r="D36">
            <v>1.0070351758793969</v>
          </cell>
          <cell r="E36">
            <v>0.97725917042554178</v>
          </cell>
        </row>
        <row r="37">
          <cell r="A37">
            <v>43489</v>
          </cell>
          <cell r="D37">
            <v>1.0175879396984926</v>
          </cell>
          <cell r="E37">
            <v>0.97951845548270544</v>
          </cell>
        </row>
        <row r="38">
          <cell r="A38">
            <v>43490</v>
          </cell>
          <cell r="D38">
            <v>1.0125628140703518</v>
          </cell>
          <cell r="E38">
            <v>0.98911624855303637</v>
          </cell>
        </row>
        <row r="39">
          <cell r="A39">
            <v>43493</v>
          </cell>
          <cell r="D39">
            <v>1.0140703517587941</v>
          </cell>
          <cell r="E39">
            <v>0.98310996840752507</v>
          </cell>
        </row>
        <row r="40">
          <cell r="A40">
            <v>43494</v>
          </cell>
          <cell r="D40">
            <v>1.0231155778894472</v>
          </cell>
          <cell r="E40">
            <v>0.98349388013033823</v>
          </cell>
        </row>
        <row r="41">
          <cell r="A41">
            <v>43495</v>
          </cell>
          <cell r="D41">
            <v>1.028643216080402</v>
          </cell>
          <cell r="E41">
            <v>0.99365357656912967</v>
          </cell>
        </row>
        <row r="42">
          <cell r="A42">
            <v>43496</v>
          </cell>
          <cell r="D42">
            <v>1.0427135678391961</v>
          </cell>
          <cell r="E42">
            <v>1.0029637484790468</v>
          </cell>
        </row>
        <row r="43">
          <cell r="A43">
            <v>43497</v>
          </cell>
          <cell r="D43">
            <v>1.0311557788944725</v>
          </cell>
          <cell r="E43">
            <v>1.0035089781570488</v>
          </cell>
        </row>
        <row r="44">
          <cell r="A44">
            <v>43500</v>
          </cell>
          <cell r="D44">
            <v>1.0256281407035177</v>
          </cell>
          <cell r="E44">
            <v>1.0068483015136793</v>
          </cell>
        </row>
        <row r="45">
          <cell r="A45">
            <v>43501</v>
          </cell>
          <cell r="D45">
            <v>1.0311557788944725</v>
          </cell>
          <cell r="E45">
            <v>1.0132126491617928</v>
          </cell>
        </row>
        <row r="46">
          <cell r="A46">
            <v>43502</v>
          </cell>
          <cell r="D46">
            <v>1.028643216080402</v>
          </cell>
          <cell r="E46">
            <v>1.0110171409706339</v>
          </cell>
        </row>
        <row r="47">
          <cell r="A47">
            <v>43503</v>
          </cell>
          <cell r="D47">
            <v>1.0386934673366837</v>
          </cell>
          <cell r="E47">
            <v>1.0015514868971886</v>
          </cell>
        </row>
        <row r="48">
          <cell r="A48">
            <v>43504</v>
          </cell>
          <cell r="D48">
            <v>1.0422110552763819</v>
          </cell>
          <cell r="E48">
            <v>0.99821216354055808</v>
          </cell>
        </row>
        <row r="49">
          <cell r="A49">
            <v>43507</v>
          </cell>
          <cell r="D49">
            <v>1.0356783919597989</v>
          </cell>
          <cell r="E49">
            <v>0.99862775527524306</v>
          </cell>
        </row>
        <row r="50">
          <cell r="A50">
            <v>43508</v>
          </cell>
          <cell r="D50">
            <v>1.0306532663316585</v>
          </cell>
          <cell r="E50">
            <v>1.0096828288916706</v>
          </cell>
        </row>
        <row r="51">
          <cell r="A51">
            <v>43509</v>
          </cell>
          <cell r="D51">
            <v>1.028140703517588</v>
          </cell>
          <cell r="E51">
            <v>1.0130813438494299</v>
          </cell>
        </row>
        <row r="52">
          <cell r="A52">
            <v>43510</v>
          </cell>
          <cell r="D52">
            <v>1.0391959798994976</v>
          </cell>
          <cell r="E52">
            <v>1.0108274777416653</v>
          </cell>
        </row>
        <row r="53">
          <cell r="A53">
            <v>43511</v>
          </cell>
          <cell r="D53">
            <v>1.0417085427135679</v>
          </cell>
          <cell r="E53">
            <v>1.0181705710197089</v>
          </cell>
        </row>
        <row r="54">
          <cell r="A54">
            <v>43515</v>
          </cell>
          <cell r="D54">
            <v>1.0497487437185931</v>
          </cell>
          <cell r="E54">
            <v>1.0229984380920463</v>
          </cell>
        </row>
        <row r="55">
          <cell r="A55">
            <v>43516</v>
          </cell>
          <cell r="D55">
            <v>1.0467336683417086</v>
          </cell>
          <cell r="E55">
            <v>1.0278604862298244</v>
          </cell>
        </row>
        <row r="56">
          <cell r="A56">
            <v>43517</v>
          </cell>
          <cell r="D56">
            <v>1.035175879396985</v>
          </cell>
          <cell r="E56">
            <v>1.0255424264137936</v>
          </cell>
        </row>
        <row r="57">
          <cell r="A57">
            <v>43518</v>
          </cell>
          <cell r="D57">
            <v>1.0452261306532664</v>
          </cell>
          <cell r="E57">
            <v>1.0306870936048478</v>
          </cell>
        </row>
        <row r="58">
          <cell r="A58">
            <v>43521</v>
          </cell>
          <cell r="D58">
            <v>1.0386934673366837</v>
          </cell>
          <cell r="E58">
            <v>1.0338963621758999</v>
          </cell>
        </row>
        <row r="59">
          <cell r="A59">
            <v>43522</v>
          </cell>
          <cell r="D59">
            <v>1.0447236180904522</v>
          </cell>
          <cell r="E59">
            <v>1.0336012378547796</v>
          </cell>
        </row>
        <row r="60">
          <cell r="A60">
            <v>43523</v>
          </cell>
          <cell r="D60">
            <v>1.0306532663316585</v>
          </cell>
          <cell r="E60">
            <v>1.0334515914829121</v>
          </cell>
        </row>
        <row r="61">
          <cell r="A61">
            <v>43524</v>
          </cell>
          <cell r="D61">
            <v>1.0246231155778895</v>
          </cell>
          <cell r="E61">
            <v>1.0297900490581657</v>
          </cell>
        </row>
        <row r="62">
          <cell r="A62">
            <v>43525</v>
          </cell>
          <cell r="D62">
            <v>1.0135678391959801</v>
          </cell>
          <cell r="E62">
            <v>1.0344866108181405</v>
          </cell>
        </row>
        <row r="63">
          <cell r="A63">
            <v>43528</v>
          </cell>
          <cell r="D63">
            <v>1.0190954773869347</v>
          </cell>
          <cell r="E63">
            <v>1.0322523362966649</v>
          </cell>
        </row>
        <row r="64">
          <cell r="A64">
            <v>43529</v>
          </cell>
          <cell r="D64">
            <v>1.0201005025125629</v>
          </cell>
          <cell r="E64">
            <v>1.0311893885299184</v>
          </cell>
        </row>
        <row r="65">
          <cell r="A65">
            <v>43530</v>
          </cell>
          <cell r="D65">
            <v>1.0226130653266332</v>
          </cell>
          <cell r="E65">
            <v>1.0274782418760571</v>
          </cell>
        </row>
        <row r="66">
          <cell r="A66">
            <v>43531</v>
          </cell>
          <cell r="D66">
            <v>1.0301507537688444</v>
          </cell>
          <cell r="E66">
            <v>1.019001337646817</v>
          </cell>
        </row>
        <row r="67">
          <cell r="A67">
            <v>43532</v>
          </cell>
          <cell r="D67">
            <v>1.0341708542713568</v>
          </cell>
          <cell r="E67">
            <v>1.0130163164566408</v>
          </cell>
        </row>
        <row r="68">
          <cell r="A68">
            <v>43535</v>
          </cell>
          <cell r="D68">
            <v>1.0407035175879398</v>
          </cell>
          <cell r="E68">
            <v>1.0245590955189874</v>
          </cell>
        </row>
        <row r="69">
          <cell r="A69">
            <v>43536</v>
          </cell>
          <cell r="D69">
            <v>1.050251256281407</v>
          </cell>
          <cell r="E69">
            <v>1.0295999689869357</v>
          </cell>
        </row>
        <row r="70">
          <cell r="A70">
            <v>43537</v>
          </cell>
          <cell r="D70">
            <v>1.0542713567839197</v>
          </cell>
          <cell r="E70">
            <v>1.0348788593861831</v>
          </cell>
        </row>
        <row r="71">
          <cell r="A71">
            <v>43538</v>
          </cell>
          <cell r="D71">
            <v>1.0487437185929649</v>
          </cell>
          <cell r="E71">
            <v>1.0351152089484363</v>
          </cell>
        </row>
        <row r="72">
          <cell r="A72">
            <v>43539</v>
          </cell>
          <cell r="D72">
            <v>1.0537688442211055</v>
          </cell>
          <cell r="E72">
            <v>1.0416225334922335</v>
          </cell>
        </row>
        <row r="73">
          <cell r="A73">
            <v>43542</v>
          </cell>
          <cell r="D73">
            <v>1.0487437185929649</v>
          </cell>
          <cell r="E73">
            <v>1.047036480784197</v>
          </cell>
        </row>
        <row r="74">
          <cell r="A74">
            <v>43543</v>
          </cell>
          <cell r="D74">
            <v>1.0447236180904522</v>
          </cell>
          <cell r="E74">
            <v>1.0483645402292383</v>
          </cell>
        </row>
        <row r="75">
          <cell r="A75">
            <v>43544</v>
          </cell>
          <cell r="D75">
            <v>1.0592964824120603</v>
          </cell>
          <cell r="E75">
            <v>1.0444437219178579</v>
          </cell>
        </row>
        <row r="76">
          <cell r="A76">
            <v>43545</v>
          </cell>
          <cell r="D76">
            <v>1.0728643216080402</v>
          </cell>
          <cell r="E76">
            <v>1.0516163267109604</v>
          </cell>
        </row>
        <row r="77">
          <cell r="A77">
            <v>43546</v>
          </cell>
          <cell r="D77">
            <v>1.078391959798995</v>
          </cell>
          <cell r="E77">
            <v>1.0360710282539853</v>
          </cell>
        </row>
        <row r="78">
          <cell r="A78">
            <v>43549</v>
          </cell>
          <cell r="D78">
            <v>1.0839195979899499</v>
          </cell>
          <cell r="E78">
            <v>1.0313536243809371</v>
          </cell>
        </row>
        <row r="79">
          <cell r="A79">
            <v>43550</v>
          </cell>
          <cell r="D79">
            <v>1.091959798994975</v>
          </cell>
          <cell r="E79">
            <v>1.0384691217842184</v>
          </cell>
        </row>
        <row r="80">
          <cell r="A80">
            <v>43551</v>
          </cell>
          <cell r="D80">
            <v>1.0969849246231156</v>
          </cell>
          <cell r="E80">
            <v>1.0347567246035725</v>
          </cell>
        </row>
        <row r="81">
          <cell r="A81">
            <v>43552</v>
          </cell>
          <cell r="D81">
            <v>1.1015075376884425</v>
          </cell>
          <cell r="E81">
            <v>1.0356066659747085</v>
          </cell>
        </row>
        <row r="82">
          <cell r="A82">
            <v>43553</v>
          </cell>
          <cell r="D82">
            <v>1.0959798994974874</v>
          </cell>
          <cell r="E82">
            <v>1.0427409212797558</v>
          </cell>
        </row>
        <row r="83">
          <cell r="A83">
            <v>43556</v>
          </cell>
          <cell r="D83">
            <v>1.0839195979899499</v>
          </cell>
          <cell r="E83">
            <v>1.0546580246929018</v>
          </cell>
        </row>
        <row r="84">
          <cell r="A84">
            <v>43557</v>
          </cell>
          <cell r="D84">
            <v>1.0909547738693468</v>
          </cell>
          <cell r="E84">
            <v>1.0547768247374207</v>
          </cell>
        </row>
        <row r="85">
          <cell r="A85">
            <v>43558</v>
          </cell>
          <cell r="D85">
            <v>1.0844221105527638</v>
          </cell>
          <cell r="E85">
            <v>1.0607451722371382</v>
          </cell>
        </row>
        <row r="86">
          <cell r="A86">
            <v>43559</v>
          </cell>
          <cell r="D86">
            <v>1.0844221105527638</v>
          </cell>
          <cell r="E86">
            <v>1.0609565112637032</v>
          </cell>
        </row>
        <row r="87">
          <cell r="A87">
            <v>43560</v>
          </cell>
          <cell r="D87">
            <v>1.0914572864321608</v>
          </cell>
          <cell r="E87">
            <v>1.0646393126437845</v>
          </cell>
        </row>
        <row r="88">
          <cell r="A88">
            <v>43563</v>
          </cell>
          <cell r="D88">
            <v>1.084924623115578</v>
          </cell>
          <cell r="E88">
            <v>1.0663900501419556</v>
          </cell>
        </row>
        <row r="89">
          <cell r="A89">
            <v>43564</v>
          </cell>
          <cell r="D89">
            <v>1.0829145728643217</v>
          </cell>
          <cell r="E89">
            <v>1.0628794046158612</v>
          </cell>
        </row>
        <row r="90">
          <cell r="A90">
            <v>43565</v>
          </cell>
          <cell r="D90">
            <v>1.0924623115577889</v>
          </cell>
          <cell r="E90">
            <v>1.0653737887084935</v>
          </cell>
        </row>
        <row r="91">
          <cell r="A91">
            <v>43566</v>
          </cell>
          <cell r="D91">
            <v>1.0879396984924623</v>
          </cell>
          <cell r="E91">
            <v>1.0643112577840081</v>
          </cell>
        </row>
        <row r="92">
          <cell r="A92">
            <v>43567</v>
          </cell>
          <cell r="D92">
            <v>1.0864321608040202</v>
          </cell>
          <cell r="E92">
            <v>1.0697331250789395</v>
          </cell>
        </row>
        <row r="93">
          <cell r="A93">
            <v>43570</v>
          </cell>
          <cell r="D93">
            <v>1.0834170854271357</v>
          </cell>
          <cell r="E93">
            <v>1.0703283758283177</v>
          </cell>
        </row>
        <row r="94">
          <cell r="A94">
            <v>43571</v>
          </cell>
          <cell r="D94">
            <v>1.0577889447236182</v>
          </cell>
          <cell r="E94">
            <v>1.0720457659455711</v>
          </cell>
        </row>
        <row r="95">
          <cell r="A95">
            <v>43572</v>
          </cell>
          <cell r="D95">
            <v>1.0497487437185931</v>
          </cell>
          <cell r="E95">
            <v>1.0714976183717393</v>
          </cell>
        </row>
        <row r="96">
          <cell r="A96">
            <v>43573</v>
          </cell>
          <cell r="D96">
            <v>1.0597989949748745</v>
          </cell>
          <cell r="E96">
            <v>1.0707760644171356</v>
          </cell>
        </row>
        <row r="97">
          <cell r="A97">
            <v>43577</v>
          </cell>
          <cell r="D97">
            <v>1.0487437185929649</v>
          </cell>
          <cell r="E97">
            <v>1.0709874034437006</v>
          </cell>
        </row>
        <row r="98">
          <cell r="A98">
            <v>43578</v>
          </cell>
          <cell r="D98">
            <v>1.0618090452261306</v>
          </cell>
          <cell r="E98">
            <v>1.0767994350953671</v>
          </cell>
        </row>
        <row r="99">
          <cell r="A99">
            <v>43579</v>
          </cell>
          <cell r="D99">
            <v>1.0663316582914573</v>
          </cell>
          <cell r="E99">
            <v>1.0737902508098203</v>
          </cell>
        </row>
        <row r="100">
          <cell r="A100">
            <v>43580</v>
          </cell>
          <cell r="D100">
            <v>1.0628140703517588</v>
          </cell>
          <cell r="E100">
            <v>1.0715130415354135</v>
          </cell>
        </row>
        <row r="101">
          <cell r="A101">
            <v>43581</v>
          </cell>
          <cell r="D101">
            <v>1.0733668341708542</v>
          </cell>
          <cell r="E101">
            <v>1.075451784064037</v>
          </cell>
        </row>
        <row r="102">
          <cell r="A102">
            <v>43584</v>
          </cell>
          <cell r="D102">
            <v>1.0658291457286433</v>
          </cell>
          <cell r="E102">
            <v>1.0769424119910513</v>
          </cell>
        </row>
        <row r="103">
          <cell r="A103">
            <v>43585</v>
          </cell>
          <cell r="D103">
            <v>1.0768844221105529</v>
          </cell>
          <cell r="E103">
            <v>1.0779495028947612</v>
          </cell>
        </row>
        <row r="104">
          <cell r="A104">
            <v>43586</v>
          </cell>
          <cell r="D104">
            <v>1.0668341708542715</v>
          </cell>
          <cell r="E104">
            <v>1.0743217246931935</v>
          </cell>
        </row>
        <row r="105">
          <cell r="A105">
            <v>43587</v>
          </cell>
          <cell r="D105">
            <v>1.0587939698492463</v>
          </cell>
          <cell r="E105">
            <v>1.0704663506168639</v>
          </cell>
        </row>
        <row r="106">
          <cell r="A106">
            <v>43588</v>
          </cell>
          <cell r="D106">
            <v>1.0753768844221105</v>
          </cell>
          <cell r="E106">
            <v>1.0782921472336888</v>
          </cell>
        </row>
        <row r="107">
          <cell r="A107">
            <v>43591</v>
          </cell>
          <cell r="D107">
            <v>1.0733668341708542</v>
          </cell>
          <cell r="E107">
            <v>1.0713096225118164</v>
          </cell>
        </row>
        <row r="108">
          <cell r="A108">
            <v>43592</v>
          </cell>
          <cell r="D108">
            <v>1.05678391959799</v>
          </cell>
          <cell r="E108">
            <v>1.0571194782468782</v>
          </cell>
        </row>
        <row r="109">
          <cell r="A109">
            <v>43593</v>
          </cell>
          <cell r="D109">
            <v>1.0527638190954773</v>
          </cell>
          <cell r="E109">
            <v>1.0548906226748018</v>
          </cell>
        </row>
        <row r="110">
          <cell r="A110">
            <v>43594</v>
          </cell>
          <cell r="D110">
            <v>1.0522613065326634</v>
          </cell>
          <cell r="E110">
            <v>1.0471473608257478</v>
          </cell>
        </row>
        <row r="111">
          <cell r="A111">
            <v>43595</v>
          </cell>
          <cell r="D111">
            <v>1.0592964824120603</v>
          </cell>
          <cell r="E111">
            <v>1.0509777243663894</v>
          </cell>
        </row>
        <row r="112">
          <cell r="A112">
            <v>43598</v>
          </cell>
          <cell r="D112">
            <v>1.0447236180904522</v>
          </cell>
          <cell r="E112">
            <v>1.0316808455561906</v>
          </cell>
        </row>
        <row r="113">
          <cell r="A113">
            <v>43599</v>
          </cell>
          <cell r="D113">
            <v>1.0512562814070354</v>
          </cell>
          <cell r="E113">
            <v>1.0369614033244838</v>
          </cell>
        </row>
        <row r="114">
          <cell r="A114">
            <v>43600</v>
          </cell>
          <cell r="D114">
            <v>1.0638190954773872</v>
          </cell>
          <cell r="E114">
            <v>1.0423520074498049</v>
          </cell>
        </row>
        <row r="115">
          <cell r="A115">
            <v>43601</v>
          </cell>
          <cell r="D115">
            <v>1.0663316582914573</v>
          </cell>
          <cell r="E115">
            <v>1.0490594162791076</v>
          </cell>
        </row>
        <row r="116">
          <cell r="A116">
            <v>43602</v>
          </cell>
          <cell r="D116">
            <v>1.0648241206030151</v>
          </cell>
          <cell r="E116">
            <v>1.0432790646393126</v>
          </cell>
        </row>
        <row r="117">
          <cell r="A117">
            <v>43605</v>
          </cell>
          <cell r="D117">
            <v>1.0542713567839197</v>
          </cell>
          <cell r="E117">
            <v>1.038046026888827</v>
          </cell>
        </row>
        <row r="118">
          <cell r="A118">
            <v>43606</v>
          </cell>
          <cell r="D118">
            <v>1.0582914572864321</v>
          </cell>
          <cell r="E118">
            <v>1.0444820714059131</v>
          </cell>
        </row>
        <row r="119">
          <cell r="A119">
            <v>43607</v>
          </cell>
          <cell r="D119">
            <v>1.0613065326633166</v>
          </cell>
          <cell r="E119">
            <v>1.0418376240991518</v>
          </cell>
        </row>
        <row r="120">
          <cell r="A120">
            <v>43608</v>
          </cell>
          <cell r="D120">
            <v>1.0698492462311557</v>
          </cell>
          <cell r="E120">
            <v>1.0298550764509551</v>
          </cell>
        </row>
        <row r="121">
          <cell r="A121">
            <v>43609</v>
          </cell>
          <cell r="D121">
            <v>1.0683417085427138</v>
          </cell>
          <cell r="E121">
            <v>1.0334911914977518</v>
          </cell>
        </row>
        <row r="122">
          <cell r="A122">
            <v>43613</v>
          </cell>
          <cell r="D122">
            <v>1.0758793969849247</v>
          </cell>
          <cell r="E122">
            <v>1.0291985498891409</v>
          </cell>
        </row>
        <row r="123">
          <cell r="A123">
            <v>43614</v>
          </cell>
          <cell r="D123">
            <v>1.0738693467336684</v>
          </cell>
          <cell r="E123">
            <v>1.0203314813031656</v>
          </cell>
        </row>
        <row r="124">
          <cell r="A124">
            <v>43615</v>
          </cell>
          <cell r="D124">
            <v>1.0758793969849247</v>
          </cell>
          <cell r="E124">
            <v>1.0223456631105854</v>
          </cell>
        </row>
        <row r="125">
          <cell r="A125">
            <v>43616</v>
          </cell>
          <cell r="D125">
            <v>1.0889447236180907</v>
          </cell>
          <cell r="E125">
            <v>1.0140067336698917</v>
          </cell>
        </row>
        <row r="126">
          <cell r="A126">
            <v>43619</v>
          </cell>
          <cell r="D126">
            <v>1.1025125628140704</v>
          </cell>
          <cell r="E126">
            <v>1.0147887297524081</v>
          </cell>
        </row>
        <row r="127">
          <cell r="A127">
            <v>43620</v>
          </cell>
          <cell r="D127">
            <v>1.0984924623115579</v>
          </cell>
          <cell r="E127">
            <v>1.0287341876098641</v>
          </cell>
        </row>
        <row r="128">
          <cell r="A128">
            <v>43621</v>
          </cell>
          <cell r="D128">
            <v>1.1030150753768844</v>
          </cell>
          <cell r="E128">
            <v>1.0366837863783451</v>
          </cell>
        </row>
        <row r="129">
          <cell r="A129">
            <v>43622</v>
          </cell>
          <cell r="D129">
            <v>1.107035175879397</v>
          </cell>
          <cell r="E129">
            <v>1.0402682129847198</v>
          </cell>
        </row>
        <row r="130">
          <cell r="A130">
            <v>43623</v>
          </cell>
          <cell r="D130">
            <v>1.1221105527638191</v>
          </cell>
          <cell r="E130">
            <v>1.0507934800868199</v>
          </cell>
        </row>
        <row r="131">
          <cell r="A131">
            <v>43626</v>
          </cell>
          <cell r="D131">
            <v>1.1090452261306534</v>
          </cell>
          <cell r="E131">
            <v>1.056355406381605</v>
          </cell>
        </row>
        <row r="132">
          <cell r="A132">
            <v>43627</v>
          </cell>
          <cell r="D132">
            <v>1.1105527638190957</v>
          </cell>
          <cell r="E132">
            <v>1.0595204896729413</v>
          </cell>
        </row>
        <row r="133">
          <cell r="A133">
            <v>43628</v>
          </cell>
          <cell r="D133">
            <v>1.1110552763819097</v>
          </cell>
          <cell r="E133">
            <v>1.0565404843456974</v>
          </cell>
        </row>
        <row r="134">
          <cell r="A134">
            <v>43629</v>
          </cell>
          <cell r="D134">
            <v>1.1216080402010051</v>
          </cell>
          <cell r="E134">
            <v>1.0573562446513927</v>
          </cell>
        </row>
        <row r="135">
          <cell r="A135">
            <v>43630</v>
          </cell>
          <cell r="D135">
            <v>1.1211055276381909</v>
          </cell>
          <cell r="E135">
            <v>1.053956479166849</v>
          </cell>
        </row>
        <row r="136">
          <cell r="A136">
            <v>43633</v>
          </cell>
          <cell r="D136">
            <v>1.1261306532663318</v>
          </cell>
          <cell r="E136">
            <v>1.0534437631852418</v>
          </cell>
        </row>
        <row r="137">
          <cell r="A137">
            <v>43634</v>
          </cell>
          <cell r="D137">
            <v>1.1366834170854272</v>
          </cell>
          <cell r="E137">
            <v>1.0638364744481947</v>
          </cell>
        </row>
        <row r="138">
          <cell r="A138">
            <v>43635</v>
          </cell>
          <cell r="D138">
            <v>1.1477386934673368</v>
          </cell>
          <cell r="E138">
            <v>1.0702787715992028</v>
          </cell>
        </row>
        <row r="139">
          <cell r="A139">
            <v>43636</v>
          </cell>
          <cell r="D139">
            <v>1.1608040201005028</v>
          </cell>
          <cell r="E139">
            <v>1.0817598580068519</v>
          </cell>
        </row>
        <row r="140">
          <cell r="A140">
            <v>43637</v>
          </cell>
          <cell r="D140">
            <v>1.1412060301507538</v>
          </cell>
          <cell r="E140">
            <v>1.0794497181937892</v>
          </cell>
        </row>
        <row r="141">
          <cell r="A141">
            <v>43640</v>
          </cell>
          <cell r="D141">
            <v>1.1507537688442211</v>
          </cell>
          <cell r="E141">
            <v>1.079582690875198</v>
          </cell>
        </row>
        <row r="142">
          <cell r="A142">
            <v>43641</v>
          </cell>
          <cell r="D142">
            <v>1.1472361809045226</v>
          </cell>
          <cell r="E142">
            <v>1.0724150881892331</v>
          </cell>
        </row>
        <row r="143">
          <cell r="A143">
            <v>43642</v>
          </cell>
          <cell r="D143">
            <v>1.1291457286432161</v>
          </cell>
          <cell r="E143">
            <v>1.0705330453786992</v>
          </cell>
        </row>
        <row r="144">
          <cell r="A144">
            <v>43643</v>
          </cell>
          <cell r="D144">
            <v>1.142713567839196</v>
          </cell>
          <cell r="E144">
            <v>1.0751624955345773</v>
          </cell>
        </row>
        <row r="145">
          <cell r="A145">
            <v>43644</v>
          </cell>
          <cell r="D145">
            <v>1.1462311557788945</v>
          </cell>
          <cell r="E145">
            <v>1.0804034532880309</v>
          </cell>
        </row>
        <row r="146">
          <cell r="A146">
            <v>43647</v>
          </cell>
          <cell r="D146">
            <v>1.1376884422110554</v>
          </cell>
          <cell r="E146">
            <v>1.0876235780989407</v>
          </cell>
        </row>
        <row r="147">
          <cell r="A147">
            <v>43648</v>
          </cell>
          <cell r="D147">
            <v>1.1567839195979901</v>
          </cell>
          <cell r="E147">
            <v>1.090473945482868</v>
          </cell>
        </row>
        <row r="148">
          <cell r="A148">
            <v>43649</v>
          </cell>
          <cell r="D148">
            <v>1.1678391959798995</v>
          </cell>
          <cell r="E148">
            <v>1.0965981919883752</v>
          </cell>
        </row>
        <row r="149">
          <cell r="A149">
            <v>43651</v>
          </cell>
          <cell r="D149">
            <v>1.1447236180904523</v>
          </cell>
          <cell r="E149">
            <v>1.0933476560334374</v>
          </cell>
        </row>
        <row r="150">
          <cell r="A150">
            <v>43654</v>
          </cell>
          <cell r="D150">
            <v>1.1462311557788945</v>
          </cell>
          <cell r="E150">
            <v>1.0869683020639112</v>
          </cell>
        </row>
        <row r="151">
          <cell r="A151">
            <v>43655</v>
          </cell>
          <cell r="D151">
            <v>1.1437185929648244</v>
          </cell>
          <cell r="E151">
            <v>1.086237994421817</v>
          </cell>
        </row>
        <row r="152">
          <cell r="A152">
            <v>43656</v>
          </cell>
          <cell r="D152">
            <v>1.1462311557788945</v>
          </cell>
          <cell r="E152">
            <v>1.0903159622657712</v>
          </cell>
        </row>
        <row r="153">
          <cell r="A153">
            <v>43657</v>
          </cell>
          <cell r="D153">
            <v>1.1296482412060302</v>
          </cell>
          <cell r="E153">
            <v>1.0929437358820737</v>
          </cell>
        </row>
        <row r="154">
          <cell r="A154">
            <v>43658</v>
          </cell>
          <cell r="D154">
            <v>1.1221105527638191</v>
          </cell>
          <cell r="E154">
            <v>1.0956778042750508</v>
          </cell>
        </row>
        <row r="155">
          <cell r="A155">
            <v>43661</v>
          </cell>
          <cell r="D155">
            <v>1.1326633165829145</v>
          </cell>
          <cell r="E155">
            <v>1.0972643059222031</v>
          </cell>
        </row>
        <row r="156">
          <cell r="A156">
            <v>43662</v>
          </cell>
          <cell r="D156">
            <v>1.1341708542713569</v>
          </cell>
          <cell r="E156">
            <v>1.0948712144991077</v>
          </cell>
        </row>
        <row r="157">
          <cell r="A157">
            <v>43663</v>
          </cell>
          <cell r="D157">
            <v>1.1366834170854272</v>
          </cell>
          <cell r="E157">
            <v>1.0898553515668477</v>
          </cell>
        </row>
        <row r="158">
          <cell r="A158">
            <v>43664</v>
          </cell>
          <cell r="D158">
            <v>1.1291457286432161</v>
          </cell>
          <cell r="E158">
            <v>1.0897227957277003</v>
          </cell>
        </row>
        <row r="159">
          <cell r="A159">
            <v>43665</v>
          </cell>
          <cell r="D159">
            <v>1.1356783919597992</v>
          </cell>
          <cell r="E159">
            <v>1.0888007406453302</v>
          </cell>
        </row>
        <row r="160">
          <cell r="A160">
            <v>43668</v>
          </cell>
          <cell r="D160">
            <v>1.1442211055276383</v>
          </cell>
          <cell r="E160">
            <v>1.0897353009955444</v>
          </cell>
        </row>
        <row r="161">
          <cell r="A161">
            <v>43669</v>
          </cell>
          <cell r="D161">
            <v>1.157788944723618</v>
          </cell>
          <cell r="E161">
            <v>1.0951659219779666</v>
          </cell>
        </row>
        <row r="162">
          <cell r="A162">
            <v>43670</v>
          </cell>
          <cell r="D162">
            <v>1.163819095477387</v>
          </cell>
          <cell r="E162">
            <v>1.098767855959323</v>
          </cell>
        </row>
        <row r="163">
          <cell r="A163">
            <v>43671</v>
          </cell>
          <cell r="D163">
            <v>1.1587939698492462</v>
          </cell>
          <cell r="E163">
            <v>1.0939870920625314</v>
          </cell>
        </row>
        <row r="164">
          <cell r="A164">
            <v>43672</v>
          </cell>
          <cell r="D164">
            <v>1.1663316582914574</v>
          </cell>
          <cell r="E164">
            <v>1.0971784364163404</v>
          </cell>
        </row>
        <row r="165">
          <cell r="A165">
            <v>43675</v>
          </cell>
          <cell r="D165">
            <v>1.1793969849246231</v>
          </cell>
          <cell r="E165">
            <v>1.0954372862901831</v>
          </cell>
        </row>
        <row r="166">
          <cell r="A166">
            <v>43676</v>
          </cell>
          <cell r="D166">
            <v>1.1788944723618091</v>
          </cell>
          <cell r="E166">
            <v>1.0912050868094854</v>
          </cell>
        </row>
        <row r="167">
          <cell r="A167">
            <v>43677</v>
          </cell>
          <cell r="D167">
            <v>1.1854271356783921</v>
          </cell>
          <cell r="E167">
            <v>1.0835693702638902</v>
          </cell>
        </row>
        <row r="168">
          <cell r="A168">
            <v>43678</v>
          </cell>
          <cell r="D168">
            <v>1.1864321608040203</v>
          </cell>
          <cell r="E168">
            <v>1.0758269420993594</v>
          </cell>
        </row>
        <row r="169">
          <cell r="A169">
            <v>43679</v>
          </cell>
          <cell r="D169">
            <v>1.1778894472361809</v>
          </cell>
          <cell r="E169">
            <v>1.063199956314931</v>
          </cell>
        </row>
        <row r="170">
          <cell r="A170">
            <v>43682</v>
          </cell>
          <cell r="D170">
            <v>1.170854271356784</v>
          </cell>
          <cell r="E170">
            <v>1.0364603589261976</v>
          </cell>
        </row>
        <row r="171">
          <cell r="A171">
            <v>43683</v>
          </cell>
          <cell r="D171">
            <v>1.170854271356784</v>
          </cell>
          <cell r="E171">
            <v>1.0416617166648117</v>
          </cell>
        </row>
        <row r="172">
          <cell r="A172">
            <v>43684</v>
          </cell>
          <cell r="D172">
            <v>1.1849246231155779</v>
          </cell>
          <cell r="E172">
            <v>1.0438005343084107</v>
          </cell>
        </row>
        <row r="173">
          <cell r="A173">
            <v>43685</v>
          </cell>
          <cell r="D173">
            <v>1.1884422110552764</v>
          </cell>
          <cell r="E173">
            <v>1.0600219509134889</v>
          </cell>
        </row>
        <row r="174">
          <cell r="A174">
            <v>43686</v>
          </cell>
          <cell r="D174">
            <v>1.1854271356783921</v>
          </cell>
          <cell r="E174">
            <v>1.0546638604845624</v>
          </cell>
        </row>
        <row r="175">
          <cell r="A175">
            <v>43689</v>
          </cell>
          <cell r="D175">
            <v>1.1889447236180906</v>
          </cell>
          <cell r="E175">
            <v>1.0461869562553225</v>
          </cell>
        </row>
        <row r="176">
          <cell r="A176">
            <v>43690</v>
          </cell>
          <cell r="D176">
            <v>1.2020100502512565</v>
          </cell>
          <cell r="E176">
            <v>1.052957308266107</v>
          </cell>
        </row>
        <row r="177">
          <cell r="A177">
            <v>43691</v>
          </cell>
          <cell r="D177">
            <v>1.198492462311558</v>
          </cell>
          <cell r="E177">
            <v>1.0314865970623457</v>
          </cell>
        </row>
        <row r="178">
          <cell r="A178">
            <v>43692</v>
          </cell>
          <cell r="D178">
            <v>1.2050251256281408</v>
          </cell>
          <cell r="E178">
            <v>1.0301539523524286</v>
          </cell>
        </row>
        <row r="179">
          <cell r="A179">
            <v>43693</v>
          </cell>
          <cell r="D179">
            <v>1.2055276381909548</v>
          </cell>
          <cell r="E179">
            <v>1.0423407527087452</v>
          </cell>
        </row>
        <row r="180">
          <cell r="A180">
            <v>43696</v>
          </cell>
          <cell r="D180">
            <v>1.2115577889447238</v>
          </cell>
          <cell r="E180">
            <v>1.0535246305839667</v>
          </cell>
        </row>
        <row r="181">
          <cell r="A181">
            <v>43697</v>
          </cell>
          <cell r="D181">
            <v>1.2130653266331659</v>
          </cell>
          <cell r="E181">
            <v>1.0484870918541103</v>
          </cell>
        </row>
        <row r="182">
          <cell r="A182">
            <v>43698</v>
          </cell>
          <cell r="D182">
            <v>1.2165829145728644</v>
          </cell>
          <cell r="E182">
            <v>1.0558868756797133</v>
          </cell>
        </row>
        <row r="183">
          <cell r="A183">
            <v>43699</v>
          </cell>
          <cell r="D183">
            <v>1.2035175879396987</v>
          </cell>
          <cell r="E183">
            <v>1.0533812368460214</v>
          </cell>
        </row>
        <row r="184">
          <cell r="A184">
            <v>43700</v>
          </cell>
          <cell r="D184">
            <v>1.1954773869346733</v>
          </cell>
          <cell r="E184">
            <v>1.0369122159376303</v>
          </cell>
        </row>
        <row r="185">
          <cell r="A185">
            <v>43703</v>
          </cell>
          <cell r="D185">
            <v>1.2020100502512565</v>
          </cell>
          <cell r="E185">
            <v>1.0400760487021825</v>
          </cell>
        </row>
        <row r="186">
          <cell r="A186">
            <v>43704</v>
          </cell>
          <cell r="D186">
            <v>1.2090452261306532</v>
          </cell>
          <cell r="E186">
            <v>1.0404099393536195</v>
          </cell>
        </row>
        <row r="187">
          <cell r="A187">
            <v>43705</v>
          </cell>
          <cell r="D187">
            <v>1.2236180904522616</v>
          </cell>
          <cell r="E187">
            <v>1.0436446353026212</v>
          </cell>
        </row>
        <row r="188">
          <cell r="A188">
            <v>43706</v>
          </cell>
          <cell r="D188">
            <v>1.2311557788944725</v>
          </cell>
          <cell r="E188">
            <v>1.0536238390421966</v>
          </cell>
        </row>
        <row r="189">
          <cell r="A189">
            <v>43707</v>
          </cell>
          <cell r="D189">
            <v>1.2326633165829146</v>
          </cell>
          <cell r="E189">
            <v>1.0578643753681238</v>
          </cell>
        </row>
        <row r="190">
          <cell r="A190">
            <v>43711</v>
          </cell>
          <cell r="D190">
            <v>1.2422110552763819</v>
          </cell>
          <cell r="E190">
            <v>1.051505863511671</v>
          </cell>
        </row>
        <row r="191">
          <cell r="A191">
            <v>43712</v>
          </cell>
          <cell r="D191">
            <v>1.2326633165829146</v>
          </cell>
          <cell r="E191">
            <v>1.0637297628292586</v>
          </cell>
        </row>
        <row r="192">
          <cell r="A192">
            <v>43713</v>
          </cell>
          <cell r="D192">
            <v>1.2201005025125629</v>
          </cell>
          <cell r="E192">
            <v>1.0762262769858468</v>
          </cell>
        </row>
        <row r="193">
          <cell r="A193">
            <v>43714</v>
          </cell>
          <cell r="D193">
            <v>1.2306532663316583</v>
          </cell>
          <cell r="E193">
            <v>1.0789090737806635</v>
          </cell>
        </row>
        <row r="194">
          <cell r="A194">
            <v>43717</v>
          </cell>
          <cell r="D194">
            <v>1.2155778894472364</v>
          </cell>
          <cell r="E194">
            <v>1.0790770612120355</v>
          </cell>
        </row>
        <row r="195">
          <cell r="A195">
            <v>43718</v>
          </cell>
          <cell r="D195">
            <v>1.2095477386934674</v>
          </cell>
          <cell r="E195">
            <v>1.0792563033844673</v>
          </cell>
        </row>
        <row r="196">
          <cell r="A196">
            <v>43719</v>
          </cell>
          <cell r="D196">
            <v>1.2195979899497489</v>
          </cell>
          <cell r="E196">
            <v>1.0869849757543699</v>
          </cell>
        </row>
        <row r="197">
          <cell r="A197">
            <v>43720</v>
          </cell>
          <cell r="D197">
            <v>1.2195979899497489</v>
          </cell>
          <cell r="E197">
            <v>1.0909862446222138</v>
          </cell>
        </row>
        <row r="198">
          <cell r="A198">
            <v>43721</v>
          </cell>
          <cell r="D198">
            <v>1.2055276381909548</v>
          </cell>
          <cell r="E198">
            <v>1.093396843420291</v>
          </cell>
        </row>
        <row r="199">
          <cell r="A199">
            <v>43724</v>
          </cell>
          <cell r="D199">
            <v>1.2165829145728644</v>
          </cell>
          <cell r="E199">
            <v>1.089138799719382</v>
          </cell>
        </row>
        <row r="200">
          <cell r="A200">
            <v>43725</v>
          </cell>
          <cell r="D200">
            <v>1.2150753768844222</v>
          </cell>
          <cell r="E200">
            <v>1.0907357224230707</v>
          </cell>
        </row>
        <row r="201">
          <cell r="A201">
            <v>43726</v>
          </cell>
          <cell r="D201">
            <v>1.2236180904522616</v>
          </cell>
          <cell r="E201">
            <v>1.090743225583777</v>
          </cell>
        </row>
        <row r="202">
          <cell r="A202">
            <v>43727</v>
          </cell>
          <cell r="D202">
            <v>1.2236180904522616</v>
          </cell>
          <cell r="E202">
            <v>1.0918153438802762</v>
          </cell>
        </row>
        <row r="203">
          <cell r="A203">
            <v>43728</v>
          </cell>
          <cell r="D203">
            <v>1.2246231155778895</v>
          </cell>
          <cell r="E203">
            <v>1.0892955324096942</v>
          </cell>
        </row>
        <row r="204">
          <cell r="A204">
            <v>43731</v>
          </cell>
          <cell r="D204">
            <v>1.2346733668341709</v>
          </cell>
          <cell r="E204">
            <v>1.0869066094092137</v>
          </cell>
        </row>
        <row r="205">
          <cell r="A205">
            <v>43732</v>
          </cell>
          <cell r="D205">
            <v>1.2296482412060301</v>
          </cell>
          <cell r="E205">
            <v>1.0813530199596579</v>
          </cell>
        </row>
        <row r="206">
          <cell r="A206">
            <v>43733</v>
          </cell>
          <cell r="D206">
            <v>1.2326633165829146</v>
          </cell>
          <cell r="E206">
            <v>1.0817477695812696</v>
          </cell>
        </row>
        <row r="207">
          <cell r="A207">
            <v>43734</v>
          </cell>
          <cell r="D207">
            <v>1.2376884422110552</v>
          </cell>
          <cell r="E207">
            <v>1.0817911211764624</v>
          </cell>
        </row>
        <row r="208">
          <cell r="A208">
            <v>43735</v>
          </cell>
          <cell r="D208">
            <v>1.2386934673366834</v>
          </cell>
          <cell r="E208">
            <v>1.0781837682457069</v>
          </cell>
        </row>
        <row r="209">
          <cell r="A209">
            <v>43738</v>
          </cell>
          <cell r="D209">
            <v>1.24321608040201</v>
          </cell>
          <cell r="E209">
            <v>1.0801237521305851</v>
          </cell>
        </row>
        <row r="210">
          <cell r="A210">
            <v>43739</v>
          </cell>
          <cell r="D210">
            <v>1.2326633165829146</v>
          </cell>
          <cell r="E210">
            <v>1.0703842326913546</v>
          </cell>
        </row>
        <row r="211">
          <cell r="A211">
            <v>43740</v>
          </cell>
          <cell r="D211">
            <v>1.2130653266331659</v>
          </cell>
          <cell r="E211">
            <v>1.0530139988136669</v>
          </cell>
        </row>
        <row r="212">
          <cell r="A212">
            <v>43741</v>
          </cell>
          <cell r="D212">
            <v>1.2150753768844222</v>
          </cell>
          <cell r="E212">
            <v>1.0578889690615505</v>
          </cell>
        </row>
        <row r="213">
          <cell r="A213">
            <v>43742</v>
          </cell>
          <cell r="D213">
            <v>1.2246231155778895</v>
          </cell>
          <cell r="E213">
            <v>1.0683050234911455</v>
          </cell>
        </row>
        <row r="214">
          <cell r="A214">
            <v>43745</v>
          </cell>
          <cell r="D214">
            <v>1.2266331658291458</v>
          </cell>
          <cell r="E214">
            <v>1.0671349472632012</v>
          </cell>
        </row>
        <row r="215">
          <cell r="A215">
            <v>43746</v>
          </cell>
          <cell r="D215">
            <v>1.2246231155778895</v>
          </cell>
          <cell r="E215">
            <v>1.0549810774455406</v>
          </cell>
        </row>
        <row r="216">
          <cell r="A216">
            <v>43747</v>
          </cell>
          <cell r="D216">
            <v>1.2236180904522616</v>
          </cell>
          <cell r="E216">
            <v>1.0609294165167078</v>
          </cell>
        </row>
        <row r="217">
          <cell r="A217">
            <v>43748</v>
          </cell>
          <cell r="D217">
            <v>1.2130653266331659</v>
          </cell>
          <cell r="E217">
            <v>1.0669682103586136</v>
          </cell>
        </row>
        <row r="218">
          <cell r="A218">
            <v>43749</v>
          </cell>
          <cell r="D218">
            <v>1.2050251256281408</v>
          </cell>
          <cell r="E218">
            <v>1.0816889948224022</v>
          </cell>
        </row>
        <row r="219">
          <cell r="A219">
            <v>43752</v>
          </cell>
          <cell r="D219">
            <v>1.2130653266331659</v>
          </cell>
          <cell r="E219">
            <v>1.0806506407490821</v>
          </cell>
        </row>
        <row r="220">
          <cell r="A220">
            <v>43753</v>
          </cell>
          <cell r="D220">
            <v>1.2090452261306532</v>
          </cell>
          <cell r="E220">
            <v>1.090237595920615</v>
          </cell>
        </row>
        <row r="221">
          <cell r="A221">
            <v>43754</v>
          </cell>
          <cell r="D221">
            <v>1.2085427135678393</v>
          </cell>
          <cell r="E221">
            <v>1.0903138780544637</v>
          </cell>
        </row>
        <row r="222">
          <cell r="A222">
            <v>43755</v>
          </cell>
          <cell r="D222">
            <v>1.2045226130653266</v>
          </cell>
          <cell r="E222">
            <v>1.0937886751460721</v>
          </cell>
        </row>
        <row r="223">
          <cell r="A223">
            <v>43756</v>
          </cell>
          <cell r="D223">
            <v>1.1969849246231157</v>
          </cell>
          <cell r="E223">
            <v>1.0903755707091614</v>
          </cell>
        </row>
        <row r="224">
          <cell r="A224">
            <v>43759</v>
          </cell>
          <cell r="D224">
            <v>1.1939698492462314</v>
          </cell>
          <cell r="E224">
            <v>1.0971196616574732</v>
          </cell>
        </row>
        <row r="225">
          <cell r="A225">
            <v>43760</v>
          </cell>
          <cell r="D225">
            <v>1.2020100502512565</v>
          </cell>
          <cell r="E225">
            <v>1.0956106926709543</v>
          </cell>
        </row>
        <row r="226">
          <cell r="A226">
            <v>43761</v>
          </cell>
          <cell r="D226">
            <v>1.206030150753769</v>
          </cell>
          <cell r="E226">
            <v>1.0970237879373352</v>
          </cell>
        </row>
        <row r="227">
          <cell r="A227">
            <v>43762</v>
          </cell>
          <cell r="D227">
            <v>1.2130653266331659</v>
          </cell>
          <cell r="E227">
            <v>1.1010729936652484</v>
          </cell>
        </row>
        <row r="228">
          <cell r="A228">
            <v>43763</v>
          </cell>
          <cell r="D228">
            <v>1.2080402010050251</v>
          </cell>
          <cell r="E228">
            <v>1.1040133989776528</v>
          </cell>
        </row>
        <row r="229">
          <cell r="A229">
            <v>43766</v>
          </cell>
          <cell r="D229">
            <v>1.2020100502512565</v>
          </cell>
          <cell r="E229">
            <v>1.1086966217852603</v>
          </cell>
        </row>
        <row r="230">
          <cell r="A230">
            <v>43767</v>
          </cell>
          <cell r="D230">
            <v>1.2050251256281408</v>
          </cell>
          <cell r="E230">
            <v>1.1092597756805056</v>
          </cell>
        </row>
        <row r="231">
          <cell r="A231">
            <v>43768</v>
          </cell>
          <cell r="D231">
            <v>1.2150753768844222</v>
          </cell>
          <cell r="E231">
            <v>1.1111972585118148</v>
          </cell>
        </row>
        <row r="232">
          <cell r="A232">
            <v>43769</v>
          </cell>
          <cell r="D232">
            <v>1.2165829145728644</v>
          </cell>
          <cell r="E232">
            <v>1.1096853716294657</v>
          </cell>
        </row>
        <row r="233">
          <cell r="A233">
            <v>43770</v>
          </cell>
          <cell r="D233">
            <v>1.2160804020100504</v>
          </cell>
          <cell r="E233">
            <v>1.1187608613461755</v>
          </cell>
        </row>
        <row r="234">
          <cell r="A234">
            <v>43773</v>
          </cell>
          <cell r="D234">
            <v>1.2160804020100504</v>
          </cell>
          <cell r="E234">
            <v>1.1248050741374804</v>
          </cell>
        </row>
        <row r="235">
          <cell r="A235">
            <v>43774</v>
          </cell>
          <cell r="D235">
            <v>1.2085427135678393</v>
          </cell>
          <cell r="E235">
            <v>1.1246875246197461</v>
          </cell>
        </row>
        <row r="236">
          <cell r="A236">
            <v>43775</v>
          </cell>
          <cell r="D236">
            <v>1.2145728643216083</v>
          </cell>
          <cell r="E236">
            <v>1.1253586406607117</v>
          </cell>
        </row>
        <row r="237">
          <cell r="A237">
            <v>43776</v>
          </cell>
          <cell r="D237">
            <v>1.2050251256281408</v>
          </cell>
          <cell r="E237">
            <v>1.1285424818538143</v>
          </cell>
        </row>
        <row r="238">
          <cell r="A238">
            <v>43777</v>
          </cell>
          <cell r="D238">
            <v>1.206030150753769</v>
          </cell>
          <cell r="E238">
            <v>1.1284866249907772</v>
          </cell>
        </row>
        <row r="239">
          <cell r="A239">
            <v>43780</v>
          </cell>
          <cell r="D239">
            <v>1.2035175879396987</v>
          </cell>
          <cell r="E239">
            <v>1.1259905735290991</v>
          </cell>
        </row>
        <row r="240">
          <cell r="A240">
            <v>43781</v>
          </cell>
          <cell r="D240">
            <v>1.206030150753769</v>
          </cell>
          <cell r="E240">
            <v>1.1280397700864824</v>
          </cell>
        </row>
        <row r="241">
          <cell r="A241">
            <v>43782</v>
          </cell>
          <cell r="D241">
            <v>1.2150753768844222</v>
          </cell>
          <cell r="E241">
            <v>1.1258196682018966</v>
          </cell>
        </row>
        <row r="242">
          <cell r="A242">
            <v>43783</v>
          </cell>
          <cell r="D242">
            <v>1.2231155778894474</v>
          </cell>
          <cell r="E242">
            <v>1.1245691414174888</v>
          </cell>
        </row>
        <row r="243">
          <cell r="A243">
            <v>43784</v>
          </cell>
          <cell r="D243">
            <v>1.2301507537688443</v>
          </cell>
          <cell r="E243">
            <v>1.1331544246347105</v>
          </cell>
        </row>
        <row r="244">
          <cell r="A244">
            <v>43787</v>
          </cell>
          <cell r="D244">
            <v>1.227638190954774</v>
          </cell>
          <cell r="E244">
            <v>1.1349151663471571</v>
          </cell>
        </row>
        <row r="245">
          <cell r="A245">
            <v>43788</v>
          </cell>
          <cell r="D245">
            <v>1.2336683417085428</v>
          </cell>
          <cell r="E245">
            <v>1.1351794443409287</v>
          </cell>
        </row>
        <row r="246">
          <cell r="A246">
            <v>43789</v>
          </cell>
          <cell r="D246">
            <v>1.2331658291457286</v>
          </cell>
          <cell r="E246">
            <v>1.1302607056555909</v>
          </cell>
        </row>
        <row r="247">
          <cell r="A247">
            <v>43790</v>
          </cell>
          <cell r="D247">
            <v>1.2201005025125629</v>
          </cell>
          <cell r="E247">
            <v>1.1274095045871406</v>
          </cell>
        </row>
        <row r="248">
          <cell r="A248">
            <v>43791</v>
          </cell>
          <cell r="D248">
            <v>1.2306532663316583</v>
          </cell>
          <cell r="E248">
            <v>1.1294612021980925</v>
          </cell>
        </row>
        <row r="249">
          <cell r="A249">
            <v>43794</v>
          </cell>
          <cell r="D249">
            <v>1.24070351758794</v>
          </cell>
          <cell r="E249">
            <v>1.1375058410021888</v>
          </cell>
        </row>
        <row r="250">
          <cell r="A250">
            <v>43795</v>
          </cell>
          <cell r="D250">
            <v>1.2537688442211057</v>
          </cell>
          <cell r="E250">
            <v>1.1386384014266009</v>
          </cell>
        </row>
        <row r="251">
          <cell r="A251">
            <v>43796</v>
          </cell>
          <cell r="D251">
            <v>1.2587939698492463</v>
          </cell>
          <cell r="E251">
            <v>1.1428143272020006</v>
          </cell>
        </row>
        <row r="252">
          <cell r="A252">
            <v>43798</v>
          </cell>
          <cell r="D252">
            <v>1.2452261306532664</v>
          </cell>
          <cell r="E252">
            <v>1.1367742828333101</v>
          </cell>
        </row>
        <row r="253">
          <cell r="A253">
            <v>43801</v>
          </cell>
          <cell r="D253">
            <v>1.2165829145728644</v>
          </cell>
          <cell r="E253">
            <v>1.1299009707839427</v>
          </cell>
        </row>
        <row r="254">
          <cell r="A254">
            <v>43802</v>
          </cell>
          <cell r="D254">
            <v>1.2201005025125629</v>
          </cell>
          <cell r="E254">
            <v>1.1237412926862107</v>
          </cell>
        </row>
        <row r="255">
          <cell r="A255">
            <v>43803</v>
          </cell>
          <cell r="D255">
            <v>1.2100502512562814</v>
          </cell>
          <cell r="E255">
            <v>1.1291018841687059</v>
          </cell>
        </row>
        <row r="256">
          <cell r="A256">
            <v>43804</v>
          </cell>
          <cell r="D256">
            <v>1.2010050251256281</v>
          </cell>
          <cell r="E256">
            <v>1.1314299481990122</v>
          </cell>
        </row>
        <row r="257">
          <cell r="A257">
            <v>43805</v>
          </cell>
          <cell r="D257">
            <v>1.2120603015075377</v>
          </cell>
          <cell r="E257">
            <v>1.1400339893180003</v>
          </cell>
        </row>
        <row r="258">
          <cell r="A258">
            <v>43808</v>
          </cell>
          <cell r="D258">
            <v>1.2115577889447238</v>
          </cell>
          <cell r="E258">
            <v>1.1386817530217939</v>
          </cell>
        </row>
        <row r="259">
          <cell r="A259">
            <v>43809</v>
          </cell>
          <cell r="D259">
            <v>1.2065326633165832</v>
          </cell>
          <cell r="E259">
            <v>1.1372265566870043</v>
          </cell>
        </row>
        <row r="260">
          <cell r="A260">
            <v>43810</v>
          </cell>
          <cell r="D260">
            <v>1.2080402010050251</v>
          </cell>
          <cell r="E260">
            <v>1.1407013537786126</v>
          </cell>
        </row>
        <row r="261">
          <cell r="A261">
            <v>43811</v>
          </cell>
          <cell r="D261">
            <v>1.2025125628140705</v>
          </cell>
          <cell r="E261">
            <v>1.148662624130415</v>
          </cell>
        </row>
        <row r="262">
          <cell r="A262">
            <v>43812</v>
          </cell>
          <cell r="D262">
            <v>1.2170854271356784</v>
          </cell>
          <cell r="E262">
            <v>1.1553746182245936</v>
          </cell>
        </row>
        <row r="263">
          <cell r="A263">
            <v>43815</v>
          </cell>
          <cell r="D263">
            <v>1.2241206030150755</v>
          </cell>
          <cell r="E263">
            <v>1.1632816990824051</v>
          </cell>
        </row>
        <row r="264">
          <cell r="A264">
            <v>43816</v>
          </cell>
          <cell r="D264">
            <v>1.2281407035175882</v>
          </cell>
          <cell r="E264">
            <v>1.1648277670301947</v>
          </cell>
        </row>
        <row r="265">
          <cell r="A265">
            <v>43817</v>
          </cell>
          <cell r="D265">
            <v>1.2140703517587941</v>
          </cell>
          <cell r="E265">
            <v>1.1642633626081653</v>
          </cell>
        </row>
        <row r="266">
          <cell r="A266">
            <v>43818</v>
          </cell>
          <cell r="D266">
            <v>1.2145728643216083</v>
          </cell>
          <cell r="E266">
            <v>1.1672662942597902</v>
          </cell>
        </row>
        <row r="267">
          <cell r="A267">
            <v>43819</v>
          </cell>
          <cell r="D267">
            <v>1.2231155778894474</v>
          </cell>
          <cell r="E267">
            <v>1.1714797358387221</v>
          </cell>
        </row>
        <row r="268">
          <cell r="A268">
            <v>43822</v>
          </cell>
          <cell r="D268">
            <v>1.2185929648241207</v>
          </cell>
          <cell r="E268">
            <v>1.1723801151234958</v>
          </cell>
        </row>
        <row r="269">
          <cell r="A269">
            <v>43823</v>
          </cell>
          <cell r="D269">
            <v>1.2246231155778895</v>
          </cell>
          <cell r="E269">
            <v>1.1726214667928867</v>
          </cell>
        </row>
        <row r="270">
          <cell r="A270">
            <v>43825</v>
          </cell>
          <cell r="D270">
            <v>1.2281407035175882</v>
          </cell>
          <cell r="E270">
            <v>1.1767340325445426</v>
          </cell>
        </row>
        <row r="271">
          <cell r="A271">
            <v>43826</v>
          </cell>
          <cell r="D271">
            <v>1.2261306532663316</v>
          </cell>
          <cell r="E271">
            <v>1.1799708127048518</v>
          </cell>
        </row>
        <row r="272">
          <cell r="A272">
            <v>43829</v>
          </cell>
          <cell r="D272">
            <v>1.2040201005025126</v>
          </cell>
          <cell r="E272">
            <v>1.1749770424124495</v>
          </cell>
        </row>
        <row r="273">
          <cell r="A273">
            <v>43830</v>
          </cell>
          <cell r="D273">
            <v>1.192462311557789</v>
          </cell>
          <cell r="E273">
            <v>1.1768061462557771</v>
          </cell>
        </row>
        <row r="274">
          <cell r="A274">
            <v>43832</v>
          </cell>
          <cell r="D274">
            <v>1.2080402010050251</v>
          </cell>
          <cell r="E274">
            <v>1.1862497076893641</v>
          </cell>
        </row>
        <row r="275">
          <cell r="A275">
            <v>43833</v>
          </cell>
          <cell r="D275">
            <v>1.221105527638191</v>
          </cell>
          <cell r="E275">
            <v>1.1801513054040682</v>
          </cell>
        </row>
        <row r="276">
          <cell r="A276">
            <v>43836</v>
          </cell>
          <cell r="D276">
            <v>1.2236180904522616</v>
          </cell>
          <cell r="E276">
            <v>1.1793397135209873</v>
          </cell>
        </row>
        <row r="277">
          <cell r="A277">
            <v>43837</v>
          </cell>
          <cell r="D277">
            <v>1.2291457286432161</v>
          </cell>
          <cell r="E277">
            <v>1.1789078649381051</v>
          </cell>
        </row>
        <row r="278">
          <cell r="A278">
            <v>43838</v>
          </cell>
          <cell r="D278">
            <v>1.2296482412060301</v>
          </cell>
          <cell r="E278">
            <v>1.1803234612580549</v>
          </cell>
        </row>
        <row r="279">
          <cell r="A279">
            <v>43839</v>
          </cell>
          <cell r="D279">
            <v>1.2376884422110552</v>
          </cell>
          <cell r="E279">
            <v>1.1884510516721836</v>
          </cell>
        </row>
        <row r="280">
          <cell r="A280">
            <v>43840</v>
          </cell>
          <cell r="D280">
            <v>1.2427135678391961</v>
          </cell>
          <cell r="E280">
            <v>1.1880233715119159</v>
          </cell>
        </row>
        <row r="281">
          <cell r="A281">
            <v>43843</v>
          </cell>
          <cell r="D281">
            <v>1.2462311557788945</v>
          </cell>
          <cell r="E281">
            <v>1.1940200642854135</v>
          </cell>
        </row>
        <row r="282">
          <cell r="A282">
            <v>43844</v>
          </cell>
          <cell r="D282">
            <v>1.256281407035176</v>
          </cell>
          <cell r="E282">
            <v>1.1941609569697902</v>
          </cell>
        </row>
        <row r="283">
          <cell r="A283">
            <v>43845</v>
          </cell>
          <cell r="D283">
            <v>1.2663316582914574</v>
          </cell>
          <cell r="E283">
            <v>1.1949792183290544</v>
          </cell>
        </row>
        <row r="284">
          <cell r="A284">
            <v>43846</v>
          </cell>
          <cell r="D284">
            <v>1.2773869346733671</v>
          </cell>
          <cell r="E284">
            <v>1.2015436502626733</v>
          </cell>
        </row>
        <row r="285">
          <cell r="A285">
            <v>43847</v>
          </cell>
          <cell r="D285">
            <v>1.2839195979899498</v>
          </cell>
          <cell r="E285">
            <v>1.206457803683135</v>
          </cell>
        </row>
        <row r="286">
          <cell r="A286">
            <v>43851</v>
          </cell>
          <cell r="D286">
            <v>1.2889447236180904</v>
          </cell>
          <cell r="E286">
            <v>1.2011922522362544</v>
          </cell>
        </row>
        <row r="287">
          <cell r="A287">
            <v>43852</v>
          </cell>
          <cell r="D287">
            <v>1.290954773869347</v>
          </cell>
          <cell r="E287">
            <v>1.2024669558718277</v>
          </cell>
        </row>
        <row r="288">
          <cell r="A288">
            <v>43853</v>
          </cell>
          <cell r="D288">
            <v>1.2954773869346736</v>
          </cell>
          <cell r="E288">
            <v>1.1992622725656517</v>
          </cell>
        </row>
        <row r="289">
          <cell r="A289">
            <v>43854</v>
          </cell>
          <cell r="D289">
            <v>1.2974874371859297</v>
          </cell>
          <cell r="E289">
            <v>1.1941909696126158</v>
          </cell>
        </row>
        <row r="290">
          <cell r="A290">
            <v>43857</v>
          </cell>
          <cell r="D290">
            <v>1.2904522613065328</v>
          </cell>
          <cell r="E290">
            <v>1.1748878381684953</v>
          </cell>
        </row>
        <row r="291">
          <cell r="A291">
            <v>43858</v>
          </cell>
          <cell r="D291">
            <v>1.291457286432161</v>
          </cell>
          <cell r="E291">
            <v>1.1819345565986339</v>
          </cell>
        </row>
        <row r="292">
          <cell r="A292">
            <v>43859</v>
          </cell>
          <cell r="D292">
            <v>1.2964824120603016</v>
          </cell>
          <cell r="E292">
            <v>1.1818382660362345</v>
          </cell>
        </row>
        <row r="293">
          <cell r="A293">
            <v>43860</v>
          </cell>
          <cell r="D293">
            <v>1.2939698492462313</v>
          </cell>
          <cell r="E293">
            <v>1.1780787656800427</v>
          </cell>
        </row>
        <row r="294">
          <cell r="A294">
            <v>43861</v>
          </cell>
          <cell r="D294">
            <v>1.2768844221105529</v>
          </cell>
          <cell r="E294">
            <v>1.1638069203318566</v>
          </cell>
        </row>
        <row r="295">
          <cell r="A295">
            <v>43864</v>
          </cell>
          <cell r="D295">
            <v>1.277889447236181</v>
          </cell>
          <cell r="E295">
            <v>1.1674655448607725</v>
          </cell>
        </row>
        <row r="296">
          <cell r="A296">
            <v>43865</v>
          </cell>
          <cell r="D296">
            <v>1.291457286432161</v>
          </cell>
          <cell r="E296">
            <v>1.1846607049886431</v>
          </cell>
        </row>
        <row r="297">
          <cell r="A297">
            <v>43866</v>
          </cell>
          <cell r="D297">
            <v>1.2994974874371861</v>
          </cell>
          <cell r="E297">
            <v>1.1946815929543655</v>
          </cell>
        </row>
        <row r="298">
          <cell r="A298">
            <v>43867</v>
          </cell>
          <cell r="D298">
            <v>1.3105527638190955</v>
          </cell>
          <cell r="E298">
            <v>1.201544483947196</v>
          </cell>
        </row>
        <row r="299">
          <cell r="A299">
            <v>43868</v>
          </cell>
          <cell r="D299">
            <v>1.3090452261306533</v>
          </cell>
          <cell r="E299">
            <v>1.1951192773289083</v>
          </cell>
        </row>
        <row r="300">
          <cell r="A300">
            <v>43871</v>
          </cell>
          <cell r="D300">
            <v>1.3190954773869348</v>
          </cell>
          <cell r="E300">
            <v>1.1982576827155105</v>
          </cell>
        </row>
        <row r="301">
          <cell r="A301">
            <v>43872</v>
          </cell>
          <cell r="D301">
            <v>1.3221105527638191</v>
          </cell>
          <cell r="E301">
            <v>1.2034761309868449</v>
          </cell>
        </row>
        <row r="302">
          <cell r="A302">
            <v>43873</v>
          </cell>
          <cell r="D302">
            <v>1.3301507537688442</v>
          </cell>
          <cell r="E302">
            <v>1.2108296453214249</v>
          </cell>
        </row>
        <row r="303">
          <cell r="A303">
            <v>43874</v>
          </cell>
          <cell r="D303">
            <v>1.3281407035175881</v>
          </cell>
          <cell r="E303">
            <v>1.2084590633804491</v>
          </cell>
        </row>
        <row r="304">
          <cell r="A304">
            <v>43875</v>
          </cell>
          <cell r="D304">
            <v>1.3361809045226132</v>
          </cell>
          <cell r="E304">
            <v>1.2092189668231077</v>
          </cell>
        </row>
        <row r="305">
          <cell r="A305">
            <v>43879</v>
          </cell>
          <cell r="D305">
            <v>1.3371859296482413</v>
          </cell>
          <cell r="E305">
            <v>1.2035549141742625</v>
          </cell>
        </row>
        <row r="306">
          <cell r="A306">
            <v>43880</v>
          </cell>
          <cell r="D306">
            <v>1.3562814070351759</v>
          </cell>
          <cell r="E306">
            <v>1.2090084614810657</v>
          </cell>
        </row>
        <row r="307">
          <cell r="A307">
            <v>43881</v>
          </cell>
          <cell r="D307">
            <v>1.3663316582914575</v>
          </cell>
          <cell r="E307">
            <v>1.2031997645674908</v>
          </cell>
        </row>
        <row r="308">
          <cell r="A308">
            <v>43882</v>
          </cell>
          <cell r="D308">
            <v>1.3547738693467337</v>
          </cell>
          <cell r="E308">
            <v>1.1941913864548777</v>
          </cell>
        </row>
        <row r="309">
          <cell r="A309">
            <v>43885</v>
          </cell>
          <cell r="D309">
            <v>1.3165829145728645</v>
          </cell>
          <cell r="E309">
            <v>1.1589486237744318</v>
          </cell>
        </row>
        <row r="310">
          <cell r="A310">
            <v>43886</v>
          </cell>
          <cell r="D310">
            <v>1.2824120603015077</v>
          </cell>
          <cell r="E310">
            <v>1.1322261169184185</v>
          </cell>
        </row>
        <row r="311">
          <cell r="A311">
            <v>43887</v>
          </cell>
          <cell r="D311">
            <v>1.2683417085427136</v>
          </cell>
          <cell r="E311">
            <v>1.1258046618804838</v>
          </cell>
        </row>
        <row r="312">
          <cell r="A312">
            <v>43888</v>
          </cell>
          <cell r="D312">
            <v>1.2351758793969849</v>
          </cell>
          <cell r="E312">
            <v>1.0888282522345873</v>
          </cell>
        </row>
        <row r="313">
          <cell r="A313">
            <v>43889</v>
          </cell>
          <cell r="D313">
            <v>1.2120603015075377</v>
          </cell>
          <cell r="E313">
            <v>1.0698064893169581</v>
          </cell>
        </row>
        <row r="314">
          <cell r="A314">
            <v>43892</v>
          </cell>
          <cell r="D314">
            <v>1.2301507537688443</v>
          </cell>
          <cell r="E314">
            <v>1.1025890489702121</v>
          </cell>
        </row>
        <row r="315">
          <cell r="A315">
            <v>43893</v>
          </cell>
          <cell r="D315">
            <v>1.2241206030150755</v>
          </cell>
          <cell r="E315">
            <v>1.0897252967812692</v>
          </cell>
        </row>
        <row r="316">
          <cell r="A316">
            <v>43894</v>
          </cell>
          <cell r="D316">
            <v>1.2447236180904524</v>
          </cell>
          <cell r="E316">
            <v>1.1189847056405844</v>
          </cell>
        </row>
        <row r="317">
          <cell r="A317">
            <v>43895</v>
          </cell>
          <cell r="D317">
            <v>1.2341708542713568</v>
          </cell>
          <cell r="E317">
            <v>1.0972392953865149</v>
          </cell>
        </row>
        <row r="318">
          <cell r="A318">
            <v>43896</v>
          </cell>
          <cell r="D318">
            <v>1.2190954773869349</v>
          </cell>
          <cell r="E318">
            <v>1.0748198511956495</v>
          </cell>
        </row>
        <row r="319">
          <cell r="A319">
            <v>43899</v>
          </cell>
          <cell r="D319">
            <v>1.1608040201005028</v>
          </cell>
          <cell r="E319">
            <v>0.99892829854576237</v>
          </cell>
        </row>
        <row r="320">
          <cell r="A320">
            <v>43900</v>
          </cell>
          <cell r="D320">
            <v>1.176884422110553</v>
          </cell>
          <cell r="E320">
            <v>1.0260034539549785</v>
          </cell>
        </row>
        <row r="321">
          <cell r="A321">
            <v>43901</v>
          </cell>
          <cell r="D321">
            <v>1.1597989949748744</v>
          </cell>
          <cell r="E321">
            <v>0.98868981891955321</v>
          </cell>
        </row>
        <row r="322">
          <cell r="A322">
            <v>43902</v>
          </cell>
          <cell r="D322">
            <v>1.1271356783919599</v>
          </cell>
          <cell r="E322">
            <v>0.89474857950578357</v>
          </cell>
        </row>
        <row r="323">
          <cell r="A323">
            <v>43903</v>
          </cell>
          <cell r="D323">
            <v>1.1412060301507538</v>
          </cell>
          <cell r="E323">
            <v>0.94204350249209157</v>
          </cell>
        </row>
        <row r="324">
          <cell r="A324">
            <v>43906</v>
          </cell>
          <cell r="D324">
            <v>1.11356783919598</v>
          </cell>
          <cell r="E324">
            <v>0.85602309973076163</v>
          </cell>
        </row>
        <row r="325">
          <cell r="A325">
            <v>43907</v>
          </cell>
          <cell r="D325">
            <v>1.1170854271356785</v>
          </cell>
          <cell r="E325">
            <v>0.8859702983215012</v>
          </cell>
        </row>
        <row r="326">
          <cell r="A326">
            <v>43908</v>
          </cell>
          <cell r="D326">
            <v>1.0949748743718593</v>
          </cell>
          <cell r="E326">
            <v>0.84111015098443553</v>
          </cell>
        </row>
        <row r="327">
          <cell r="A327">
            <v>43909</v>
          </cell>
          <cell r="D327">
            <v>1.1050251256281407</v>
          </cell>
          <cell r="E327">
            <v>0.84387548254702294</v>
          </cell>
        </row>
        <row r="328">
          <cell r="A328">
            <v>43910</v>
          </cell>
          <cell r="D328">
            <v>1.1145728643216082</v>
          </cell>
          <cell r="E328">
            <v>0.82964948984759834</v>
          </cell>
        </row>
        <row r="329">
          <cell r="A329">
            <v>43913</v>
          </cell>
          <cell r="D329">
            <v>1.1190954773869348</v>
          </cell>
          <cell r="E329">
            <v>0.80235132382849617</v>
          </cell>
        </row>
        <row r="330">
          <cell r="A330">
            <v>43914</v>
          </cell>
          <cell r="D330">
            <v>1.1301507537688442</v>
          </cell>
          <cell r="E330">
            <v>0.86976597224914332</v>
          </cell>
        </row>
        <row r="331">
          <cell r="A331">
            <v>43915</v>
          </cell>
          <cell r="D331">
            <v>1.1286432160804021</v>
          </cell>
          <cell r="E331">
            <v>0.89338258741494847</v>
          </cell>
        </row>
        <row r="332">
          <cell r="A332">
            <v>43916</v>
          </cell>
          <cell r="D332">
            <v>1.1336683417085427</v>
          </cell>
          <cell r="E332">
            <v>0.93475584923482358</v>
          </cell>
        </row>
        <row r="333">
          <cell r="A333">
            <v>43917</v>
          </cell>
          <cell r="D333">
            <v>1.1286432160804021</v>
          </cell>
          <cell r="E333">
            <v>0.91240601770162344</v>
          </cell>
        </row>
        <row r="334">
          <cell r="A334">
            <v>43920</v>
          </cell>
          <cell r="D334">
            <v>1.1381909547738693</v>
          </cell>
          <cell r="E334">
            <v>0.93097258886972811</v>
          </cell>
        </row>
        <row r="335">
          <cell r="A335">
            <v>43921</v>
          </cell>
          <cell r="D335">
            <v>1.1306532663316584</v>
          </cell>
          <cell r="E335">
            <v>0.92537898256307138</v>
          </cell>
        </row>
        <row r="336">
          <cell r="A336">
            <v>43922</v>
          </cell>
          <cell r="D336">
            <v>1.1346733668341709</v>
          </cell>
          <cell r="E336">
            <v>0.89122918029219811</v>
          </cell>
        </row>
        <row r="337">
          <cell r="A337">
            <v>43923</v>
          </cell>
          <cell r="D337">
            <v>1.1371859296482412</v>
          </cell>
          <cell r="E337">
            <v>0.90222131072714384</v>
          </cell>
        </row>
        <row r="338">
          <cell r="A338">
            <v>43924</v>
          </cell>
          <cell r="D338">
            <v>1.1391959798994977</v>
          </cell>
          <cell r="E338">
            <v>0.88993029980545979</v>
          </cell>
        </row>
        <row r="339">
          <cell r="A339">
            <v>43927</v>
          </cell>
          <cell r="D339">
            <v>1.1402010050251257</v>
          </cell>
          <cell r="E339">
            <v>0.93882964865616303</v>
          </cell>
        </row>
        <row r="340">
          <cell r="A340">
            <v>43928</v>
          </cell>
          <cell r="D340">
            <v>1.1271356783919599</v>
          </cell>
          <cell r="E340">
            <v>0.94800851525371732</v>
          </cell>
        </row>
        <row r="341">
          <cell r="A341">
            <v>43929</v>
          </cell>
          <cell r="D341">
            <v>1.1286432160804021</v>
          </cell>
          <cell r="E341">
            <v>0.96736666987635211</v>
          </cell>
        </row>
        <row r="342">
          <cell r="A342">
            <v>43930</v>
          </cell>
          <cell r="D342">
            <v>1.1326633165829145</v>
          </cell>
          <cell r="E342">
            <v>0.98269020825022535</v>
          </cell>
        </row>
        <row r="343">
          <cell r="A343">
            <v>43934</v>
          </cell>
          <cell r="D343">
            <v>1.1286432160804021</v>
          </cell>
          <cell r="E343">
            <v>0.97600697627208799</v>
          </cell>
        </row>
        <row r="344">
          <cell r="A344">
            <v>43935</v>
          </cell>
          <cell r="D344">
            <v>1.1311557788944726</v>
          </cell>
          <cell r="E344">
            <v>0.99978949465795797</v>
          </cell>
        </row>
        <row r="345">
          <cell r="A345">
            <v>43936</v>
          </cell>
          <cell r="D345">
            <v>1.142713567839196</v>
          </cell>
          <cell r="E345">
            <v>0.97827251396317361</v>
          </cell>
        </row>
        <row r="346">
          <cell r="A346">
            <v>43937</v>
          </cell>
          <cell r="D346">
            <v>1.1457286432160805</v>
          </cell>
          <cell r="E346">
            <v>0.97970269976227486</v>
          </cell>
        </row>
        <row r="347">
          <cell r="A347">
            <v>43938</v>
          </cell>
          <cell r="D347">
            <v>1.142713567839196</v>
          </cell>
          <cell r="E347">
            <v>1.0052693030272337</v>
          </cell>
        </row>
        <row r="348">
          <cell r="A348">
            <v>43941</v>
          </cell>
          <cell r="D348">
            <v>1.142211055276382</v>
          </cell>
          <cell r="E348">
            <v>0.99468859590435799</v>
          </cell>
        </row>
        <row r="349">
          <cell r="A349">
            <v>43942</v>
          </cell>
          <cell r="D349">
            <v>1.1467336683417086</v>
          </cell>
          <cell r="E349">
            <v>0.96481976365877464</v>
          </cell>
        </row>
        <row r="350">
          <cell r="A350">
            <v>43943</v>
          </cell>
          <cell r="D350">
            <v>1.1437185929648244</v>
          </cell>
          <cell r="E350">
            <v>0.98208120170621871</v>
          </cell>
        </row>
        <row r="351">
          <cell r="A351">
            <v>43944</v>
          </cell>
          <cell r="D351">
            <v>1.1432160804020102</v>
          </cell>
          <cell r="E351">
            <v>0.98525753973861496</v>
          </cell>
        </row>
        <row r="352">
          <cell r="A352">
            <v>43945</v>
          </cell>
          <cell r="D352">
            <v>1.1462311557788945</v>
          </cell>
          <cell r="E352">
            <v>0.98951933501987721</v>
          </cell>
        </row>
        <row r="353">
          <cell r="A353">
            <v>43948</v>
          </cell>
          <cell r="D353">
            <v>1.1381909547738693</v>
          </cell>
          <cell r="E353">
            <v>1.0070904868675929</v>
          </cell>
        </row>
        <row r="354">
          <cell r="A354">
            <v>43949</v>
          </cell>
          <cell r="D354">
            <v>1.1396984924623117</v>
          </cell>
          <cell r="E354">
            <v>1.0084439736905839</v>
          </cell>
        </row>
        <row r="355">
          <cell r="A355">
            <v>43950</v>
          </cell>
          <cell r="D355">
            <v>1.1386934673366835</v>
          </cell>
          <cell r="E355">
            <v>1.0316204034282774</v>
          </cell>
        </row>
        <row r="356">
          <cell r="A356">
            <v>43951</v>
          </cell>
          <cell r="D356">
            <v>1.1432160804020102</v>
          </cell>
          <cell r="E356">
            <v>1.0245103249743954</v>
          </cell>
        </row>
        <row r="357">
          <cell r="A357">
            <v>43952</v>
          </cell>
          <cell r="D357">
            <v>1.1417085427135678</v>
          </cell>
          <cell r="E357">
            <v>1.0023584935153933</v>
          </cell>
        </row>
        <row r="358">
          <cell r="A358">
            <v>43955</v>
          </cell>
          <cell r="D358">
            <v>1.1447236180904523</v>
          </cell>
          <cell r="E358">
            <v>0.99554103832906271</v>
          </cell>
        </row>
        <row r="359">
          <cell r="A359">
            <v>43956</v>
          </cell>
          <cell r="D359">
            <v>1.148241206030151</v>
          </cell>
          <cell r="E359">
            <v>1.0055927726221336</v>
          </cell>
        </row>
        <row r="360">
          <cell r="A360">
            <v>43957</v>
          </cell>
          <cell r="D360">
            <v>1.1442211055276383</v>
          </cell>
          <cell r="E360">
            <v>1.0013860005193855</v>
          </cell>
        </row>
        <row r="361">
          <cell r="A361">
            <v>43958</v>
          </cell>
          <cell r="D361">
            <v>1.1497487437185929</v>
          </cell>
          <cell r="E361">
            <v>1.0095948751745007</v>
          </cell>
        </row>
        <row r="362">
          <cell r="A362">
            <v>43959</v>
          </cell>
          <cell r="D362">
            <v>1.1452261306532663</v>
          </cell>
          <cell r="E362">
            <v>1.0273840355249648</v>
          </cell>
        </row>
        <row r="363">
          <cell r="A363">
            <v>43962</v>
          </cell>
          <cell r="D363">
            <v>1.142713567839196</v>
          </cell>
          <cell r="E363">
            <v>1.0274548987094148</v>
          </cell>
        </row>
        <row r="364">
          <cell r="A364">
            <v>43963</v>
          </cell>
          <cell r="D364">
            <v>1.1432160804020102</v>
          </cell>
          <cell r="E364">
            <v>1.0149746414010234</v>
          </cell>
        </row>
        <row r="365">
          <cell r="A365">
            <v>43964</v>
          </cell>
          <cell r="D365">
            <v>1.1502512562814071</v>
          </cell>
          <cell r="E365">
            <v>0.99934930922984633</v>
          </cell>
        </row>
        <row r="366">
          <cell r="A366">
            <v>43965</v>
          </cell>
          <cell r="D366">
            <v>1.1537688442211056</v>
          </cell>
          <cell r="E366">
            <v>0.99907627754858408</v>
          </cell>
        </row>
        <row r="367">
          <cell r="A367">
            <v>43966</v>
          </cell>
          <cell r="D367">
            <v>1.1522613065326635</v>
          </cell>
          <cell r="E367">
            <v>1.0029962621754416</v>
          </cell>
        </row>
        <row r="368">
          <cell r="A368">
            <v>43969</v>
          </cell>
          <cell r="D368">
            <v>1.1346733668341709</v>
          </cell>
          <cell r="E368">
            <v>1.0312977675179003</v>
          </cell>
        </row>
        <row r="369">
          <cell r="A369">
            <v>43970</v>
          </cell>
          <cell r="D369">
            <v>1.1301507537688442</v>
          </cell>
          <cell r="E369">
            <v>1.0296837542814912</v>
          </cell>
        </row>
        <row r="370">
          <cell r="A370">
            <v>43971</v>
          </cell>
          <cell r="D370">
            <v>1.1341708542713569</v>
          </cell>
          <cell r="E370">
            <v>1.0441048291592834</v>
          </cell>
        </row>
        <row r="371">
          <cell r="A371">
            <v>43972</v>
          </cell>
          <cell r="D371">
            <v>1.1402010050251257</v>
          </cell>
          <cell r="E371">
            <v>1.0361052093194258</v>
          </cell>
        </row>
        <row r="372">
          <cell r="A372">
            <v>43973</v>
          </cell>
          <cell r="D372">
            <v>1.1477386934673368</v>
          </cell>
          <cell r="E372">
            <v>1.0319955614635998</v>
          </cell>
        </row>
        <row r="373">
          <cell r="A373">
            <v>43977</v>
          </cell>
          <cell r="D373">
            <v>1.1241206030150754</v>
          </cell>
          <cell r="E373">
            <v>1.0535492242773934</v>
          </cell>
        </row>
        <row r="374">
          <cell r="A374">
            <v>43978</v>
          </cell>
          <cell r="D374">
            <v>1.1296482412060302</v>
          </cell>
          <cell r="E374">
            <v>1.0636318048978133</v>
          </cell>
        </row>
        <row r="375">
          <cell r="A375">
            <v>43979</v>
          </cell>
          <cell r="D375">
            <v>1.1211055276381909</v>
          </cell>
          <cell r="E375">
            <v>1.0684934361933298</v>
          </cell>
        </row>
        <row r="376">
          <cell r="A376">
            <v>43980</v>
          </cell>
          <cell r="D376">
            <v>1.1301507537688442</v>
          </cell>
          <cell r="E376">
            <v>1.0690674279873731</v>
          </cell>
        </row>
        <row r="377">
          <cell r="A377">
            <v>43983</v>
          </cell>
          <cell r="D377">
            <v>1.1130653266331658</v>
          </cell>
          <cell r="E377">
            <v>1.0790282906674438</v>
          </cell>
        </row>
        <row r="378">
          <cell r="A378">
            <v>43984</v>
          </cell>
          <cell r="D378">
            <v>1.107537688442211</v>
          </cell>
          <cell r="E378">
            <v>1.0914122574134355</v>
          </cell>
        </row>
        <row r="379">
          <cell r="A379">
            <v>43985</v>
          </cell>
          <cell r="D379">
            <v>1.0889447236180907</v>
          </cell>
          <cell r="E379">
            <v>1.1098641969596359</v>
          </cell>
        </row>
        <row r="380">
          <cell r="A380">
            <v>43986</v>
          </cell>
          <cell r="D380">
            <v>1.0763819095477389</v>
          </cell>
          <cell r="E380">
            <v>1.1083272995415987</v>
          </cell>
        </row>
        <row r="381">
          <cell r="A381">
            <v>43987</v>
          </cell>
          <cell r="D381">
            <v>1.0668341708542715</v>
          </cell>
          <cell r="E381">
            <v>1.131430781883535</v>
          </cell>
        </row>
        <row r="382">
          <cell r="A382">
            <v>43990</v>
          </cell>
          <cell r="D382">
            <v>1.0718592964824121</v>
          </cell>
          <cell r="E382">
            <v>1.1414700109087621</v>
          </cell>
        </row>
        <row r="383">
          <cell r="A383">
            <v>43991</v>
          </cell>
          <cell r="D383">
            <v>1.0773869346733669</v>
          </cell>
          <cell r="E383">
            <v>1.1361977899856983</v>
          </cell>
        </row>
        <row r="384">
          <cell r="A384">
            <v>43992</v>
          </cell>
          <cell r="D384">
            <v>1.0904522613065326</v>
          </cell>
          <cell r="E384">
            <v>1.1331319151525914</v>
          </cell>
        </row>
        <row r="385">
          <cell r="A385">
            <v>43993</v>
          </cell>
          <cell r="D385">
            <v>1.1015075376884425</v>
          </cell>
          <cell r="E385">
            <v>1.0810528935314001</v>
          </cell>
        </row>
        <row r="386">
          <cell r="A386">
            <v>43994</v>
          </cell>
          <cell r="D386">
            <v>1.1000000000000001</v>
          </cell>
          <cell r="E386">
            <v>1.0847215222745916</v>
          </cell>
        </row>
        <row r="387">
          <cell r="A387">
            <v>43997</v>
          </cell>
          <cell r="D387">
            <v>1.1015075376884425</v>
          </cell>
          <cell r="E387">
            <v>1.0850570802950743</v>
          </cell>
        </row>
        <row r="388">
          <cell r="A388">
            <v>43998</v>
          </cell>
          <cell r="D388">
            <v>1.1035175879396986</v>
          </cell>
          <cell r="E388">
            <v>1.1091976661835465</v>
          </cell>
        </row>
        <row r="389">
          <cell r="A389">
            <v>43999</v>
          </cell>
          <cell r="D389">
            <v>1.1065326633165831</v>
          </cell>
          <cell r="E389">
            <v>1.1093310557072167</v>
          </cell>
        </row>
        <row r="390">
          <cell r="A390">
            <v>44000</v>
          </cell>
          <cell r="D390">
            <v>1.1065326633165831</v>
          </cell>
          <cell r="E390">
            <v>1.1085186301396128</v>
          </cell>
        </row>
        <row r="391">
          <cell r="A391">
            <v>44001</v>
          </cell>
          <cell r="D391">
            <v>1.1035175879396986</v>
          </cell>
          <cell r="E391">
            <v>1.1065632230910605</v>
          </cell>
        </row>
        <row r="392">
          <cell r="A392">
            <v>44004</v>
          </cell>
          <cell r="D392">
            <v>1.1110552763819097</v>
          </cell>
          <cell r="E392">
            <v>1.1104444413876013</v>
          </cell>
        </row>
        <row r="393">
          <cell r="A393">
            <v>44005</v>
          </cell>
          <cell r="D393">
            <v>1.1105527638190957</v>
          </cell>
          <cell r="E393">
            <v>1.1204436535557272</v>
          </cell>
        </row>
        <row r="394">
          <cell r="A394">
            <v>44006</v>
          </cell>
          <cell r="D394">
            <v>1.1080402010050252</v>
          </cell>
          <cell r="E394">
            <v>1.0953576694182425</v>
          </cell>
        </row>
        <row r="395">
          <cell r="A395">
            <v>44007</v>
          </cell>
          <cell r="D395">
            <v>1.11356783919598</v>
          </cell>
          <cell r="E395">
            <v>1.1003847870915624</v>
          </cell>
        </row>
        <row r="396">
          <cell r="A396">
            <v>44008</v>
          </cell>
          <cell r="D396">
            <v>1.1120603015075377</v>
          </cell>
          <cell r="E396">
            <v>1.0837281871655102</v>
          </cell>
        </row>
        <row r="397">
          <cell r="A397">
            <v>44011</v>
          </cell>
          <cell r="D397">
            <v>1.1190954773869348</v>
          </cell>
          <cell r="E397">
            <v>1.0918566112641617</v>
          </cell>
        </row>
        <row r="398">
          <cell r="A398">
            <v>44012</v>
          </cell>
          <cell r="D398">
            <v>1.1170854271356785</v>
          </cell>
          <cell r="E398">
            <v>1.10322681763026</v>
          </cell>
        </row>
        <row r="399">
          <cell r="A399">
            <v>44013</v>
          </cell>
          <cell r="D399">
            <v>1.1090452261306534</v>
          </cell>
          <cell r="E399">
            <v>1.1082826974196214</v>
          </cell>
        </row>
        <row r="400">
          <cell r="A400">
            <v>44014</v>
          </cell>
          <cell r="D400">
            <v>1.1216080402010051</v>
          </cell>
          <cell r="E400">
            <v>1.1188304740038408</v>
          </cell>
        </row>
        <row r="401">
          <cell r="A401">
            <v>44018</v>
          </cell>
          <cell r="D401">
            <v>1.1231155778894475</v>
          </cell>
          <cell r="E401">
            <v>1.1400335724757387</v>
          </cell>
        </row>
        <row r="402">
          <cell r="A402">
            <v>44019</v>
          </cell>
          <cell r="D402">
            <v>1.1236180904522615</v>
          </cell>
          <cell r="E402">
            <v>1.1297992612721441</v>
          </cell>
        </row>
        <row r="403">
          <cell r="A403">
            <v>44020</v>
          </cell>
          <cell r="D403">
            <v>1.1201005025125628</v>
          </cell>
          <cell r="E403">
            <v>1.1363736974200382</v>
          </cell>
        </row>
        <row r="404">
          <cell r="A404">
            <v>44021</v>
          </cell>
          <cell r="D404">
            <v>1.1286432160804021</v>
          </cell>
          <cell r="E404">
            <v>1.132667136031053</v>
          </cell>
        </row>
        <row r="405">
          <cell r="A405">
            <v>44022</v>
          </cell>
          <cell r="D405">
            <v>1.1311557788944726</v>
          </cell>
          <cell r="E405">
            <v>1.1395858838869208</v>
          </cell>
        </row>
        <row r="406">
          <cell r="A406">
            <v>44025</v>
          </cell>
          <cell r="D406">
            <v>1.1256281407035176</v>
          </cell>
          <cell r="E406">
            <v>1.1373261819874956</v>
          </cell>
        </row>
        <row r="407">
          <cell r="A407">
            <v>44026</v>
          </cell>
          <cell r="D407">
            <v>1.1356783919597992</v>
          </cell>
          <cell r="E407">
            <v>1.1432770221122315</v>
          </cell>
        </row>
        <row r="408">
          <cell r="A408">
            <v>44027</v>
          </cell>
          <cell r="D408">
            <v>1.1346733668341709</v>
          </cell>
          <cell r="E408">
            <v>1.156648488175644</v>
          </cell>
        </row>
        <row r="409">
          <cell r="A409">
            <v>44028</v>
          </cell>
          <cell r="D409">
            <v>1.1402010050251257</v>
          </cell>
          <cell r="E409">
            <v>1.1495534160431748</v>
          </cell>
        </row>
        <row r="410">
          <cell r="A410">
            <v>44029</v>
          </cell>
          <cell r="D410">
            <v>1.1386934673366835</v>
          </cell>
          <cell r="E410">
            <v>1.1530761499948519</v>
          </cell>
        </row>
        <row r="411">
          <cell r="A411">
            <v>44032</v>
          </cell>
          <cell r="D411">
            <v>1.1407035175879396</v>
          </cell>
          <cell r="E411">
            <v>1.1627668988894906</v>
          </cell>
        </row>
        <row r="412">
          <cell r="A412">
            <v>44033</v>
          </cell>
          <cell r="D412">
            <v>1.1452261306532663</v>
          </cell>
          <cell r="E412">
            <v>1.169447629814059</v>
          </cell>
        </row>
        <row r="413">
          <cell r="A413">
            <v>44034</v>
          </cell>
          <cell r="D413">
            <v>1.1452261306532663</v>
          </cell>
          <cell r="E413">
            <v>1.1711108304373217</v>
          </cell>
        </row>
        <row r="414">
          <cell r="A414">
            <v>44035</v>
          </cell>
          <cell r="D414">
            <v>1.1396984924623117</v>
          </cell>
          <cell r="E414">
            <v>1.1625368019611595</v>
          </cell>
        </row>
        <row r="415">
          <cell r="A415">
            <v>44036</v>
          </cell>
          <cell r="D415">
            <v>1.1256281407035176</v>
          </cell>
          <cell r="E415">
            <v>1.1529727731140076</v>
          </cell>
        </row>
        <row r="416">
          <cell r="A416">
            <v>44039</v>
          </cell>
          <cell r="D416">
            <v>1.1296482412060302</v>
          </cell>
          <cell r="E416">
            <v>1.1635259686476263</v>
          </cell>
        </row>
        <row r="417">
          <cell r="A417">
            <v>44040</v>
          </cell>
          <cell r="D417">
            <v>1.1326633165829145</v>
          </cell>
          <cell r="E417">
            <v>1.1595738871666357</v>
          </cell>
        </row>
        <row r="418">
          <cell r="A418">
            <v>44041</v>
          </cell>
          <cell r="D418">
            <v>1.1356783919597992</v>
          </cell>
          <cell r="E418">
            <v>1.1689353306747134</v>
          </cell>
        </row>
        <row r="419">
          <cell r="A419">
            <v>44042</v>
          </cell>
          <cell r="D419">
            <v>1.142713567839196</v>
          </cell>
          <cell r="E419">
            <v>1.1614988647301008</v>
          </cell>
        </row>
        <row r="420">
          <cell r="A420">
            <v>44043</v>
          </cell>
          <cell r="D420">
            <v>1.1366834170854272</v>
          </cell>
          <cell r="E420">
            <v>1.1615730626526424</v>
          </cell>
        </row>
        <row r="421">
          <cell r="A421">
            <v>44046</v>
          </cell>
          <cell r="D421">
            <v>1.1412060301507538</v>
          </cell>
          <cell r="E421">
            <v>1.1698748931320653</v>
          </cell>
        </row>
        <row r="422">
          <cell r="A422">
            <v>44047</v>
          </cell>
          <cell r="D422">
            <v>1.1517587939698495</v>
          </cell>
          <cell r="E422">
            <v>1.1770804284638237</v>
          </cell>
        </row>
        <row r="423">
          <cell r="A423">
            <v>44048</v>
          </cell>
          <cell r="D423">
            <v>1.1452261306532663</v>
          </cell>
          <cell r="E423">
            <v>1.1873334975691843</v>
          </cell>
        </row>
        <row r="424">
          <cell r="A424">
            <v>44049</v>
          </cell>
          <cell r="D424">
            <v>1.1537688442211056</v>
          </cell>
          <cell r="E424">
            <v>1.1897178353047888</v>
          </cell>
        </row>
        <row r="425">
          <cell r="A425">
            <v>44050</v>
          </cell>
          <cell r="D425">
            <v>1.1412060301507538</v>
          </cell>
          <cell r="E425">
            <v>1.1857749243535505</v>
          </cell>
        </row>
        <row r="426">
          <cell r="A426">
            <v>44053</v>
          </cell>
          <cell r="D426">
            <v>1.1477386934673368</v>
          </cell>
          <cell r="E426">
            <v>1.1875685966046532</v>
          </cell>
        </row>
        <row r="427">
          <cell r="A427">
            <v>44054</v>
          </cell>
          <cell r="D427">
            <v>1.1331658291457287</v>
          </cell>
          <cell r="E427">
            <v>1.1876052787236622</v>
          </cell>
        </row>
        <row r="428">
          <cell r="A428">
            <v>44055</v>
          </cell>
          <cell r="D428">
            <v>1.1346733668341709</v>
          </cell>
          <cell r="E428">
            <v>1.2023106400237766</v>
          </cell>
        </row>
        <row r="429">
          <cell r="A429">
            <v>44056</v>
          </cell>
          <cell r="D429">
            <v>1.1236180904522615</v>
          </cell>
          <cell r="E429">
            <v>1.2021989262977029</v>
          </cell>
        </row>
        <row r="430">
          <cell r="A430">
            <v>44057</v>
          </cell>
          <cell r="D430">
            <v>1.1276381909547739</v>
          </cell>
          <cell r="E430">
            <v>1.1992647736192203</v>
          </cell>
        </row>
        <row r="431">
          <cell r="A431">
            <v>44060</v>
          </cell>
          <cell r="D431">
            <v>1.1336683417085427</v>
          </cell>
          <cell r="E431">
            <v>1.2045157355869494</v>
          </cell>
        </row>
        <row r="432">
          <cell r="A432">
            <v>44061</v>
          </cell>
          <cell r="D432">
            <v>1.1381909547738693</v>
          </cell>
          <cell r="E432">
            <v>1.2076583093961664</v>
          </cell>
        </row>
        <row r="433">
          <cell r="A433">
            <v>44062</v>
          </cell>
          <cell r="D433">
            <v>1.1381909547738693</v>
          </cell>
          <cell r="E433">
            <v>1.2048579630836158</v>
          </cell>
        </row>
        <row r="434">
          <cell r="A434">
            <v>44063</v>
          </cell>
          <cell r="D434">
            <v>1.1391959798994977</v>
          </cell>
          <cell r="E434">
            <v>1.2000609423386268</v>
          </cell>
        </row>
        <row r="435">
          <cell r="A435">
            <v>44064</v>
          </cell>
          <cell r="D435">
            <v>1.1361809045226132</v>
          </cell>
          <cell r="E435">
            <v>1.2029438234189487</v>
          </cell>
        </row>
        <row r="436">
          <cell r="A436">
            <v>44067</v>
          </cell>
          <cell r="D436">
            <v>1.142211055276382</v>
          </cell>
          <cell r="E436">
            <v>1.2162490115627875</v>
          </cell>
        </row>
        <row r="437">
          <cell r="A437">
            <v>44068</v>
          </cell>
          <cell r="D437">
            <v>1.1376884422110554</v>
          </cell>
          <cell r="E437">
            <v>1.2197717455144645</v>
          </cell>
        </row>
        <row r="438">
          <cell r="A438">
            <v>44069</v>
          </cell>
          <cell r="D438">
            <v>1.1366834170854272</v>
          </cell>
          <cell r="E438">
            <v>1.2306192316846805</v>
          </cell>
        </row>
        <row r="439">
          <cell r="A439">
            <v>44070</v>
          </cell>
          <cell r="D439">
            <v>1.1321608040201006</v>
          </cell>
          <cell r="E439">
            <v>1.2289647847489087</v>
          </cell>
        </row>
        <row r="440">
          <cell r="A440">
            <v>44071</v>
          </cell>
          <cell r="D440">
            <v>1.1366834170854272</v>
          </cell>
          <cell r="E440">
            <v>1.2358810315512074</v>
          </cell>
        </row>
        <row r="441">
          <cell r="A441">
            <v>44074</v>
          </cell>
          <cell r="D441">
            <v>1.1396984924623117</v>
          </cell>
          <cell r="E441">
            <v>1.2326675945575407</v>
          </cell>
        </row>
        <row r="442">
          <cell r="A442">
            <v>44075</v>
          </cell>
          <cell r="D442">
            <v>1.1351758793969851</v>
          </cell>
          <cell r="E442">
            <v>1.2404141911446864</v>
          </cell>
        </row>
        <row r="443">
          <cell r="A443">
            <v>44076</v>
          </cell>
          <cell r="D443">
            <v>1.1356783919597992</v>
          </cell>
          <cell r="E443">
            <v>1.2521620565996758</v>
          </cell>
        </row>
        <row r="444">
          <cell r="A444">
            <v>44077</v>
          </cell>
          <cell r="D444">
            <v>1.1301507537688442</v>
          </cell>
          <cell r="E444">
            <v>1.2208709585579594</v>
          </cell>
        </row>
        <row r="445">
          <cell r="A445">
            <v>44078</v>
          </cell>
          <cell r="D445">
            <v>1.1276381909547739</v>
          </cell>
          <cell r="E445">
            <v>1.208060145336223</v>
          </cell>
        </row>
        <row r="446">
          <cell r="A446">
            <v>44082</v>
          </cell>
          <cell r="D446">
            <v>1.1155778894472361</v>
          </cell>
          <cell r="E446">
            <v>1.1865894341324617</v>
          </cell>
        </row>
        <row r="447">
          <cell r="A447">
            <v>44083</v>
          </cell>
          <cell r="D447">
            <v>1.1261306532663318</v>
          </cell>
          <cell r="E447">
            <v>1.2037445774032312</v>
          </cell>
        </row>
        <row r="448">
          <cell r="A448">
            <v>44084</v>
          </cell>
          <cell r="D448">
            <v>1.1291457286432161</v>
          </cell>
          <cell r="E448">
            <v>1.1922922531116233</v>
          </cell>
        </row>
        <row r="449">
          <cell r="A449">
            <v>44085</v>
          </cell>
          <cell r="D449">
            <v>1.1366834170854272</v>
          </cell>
          <cell r="E449">
            <v>1.1933510324557552</v>
          </cell>
        </row>
        <row r="450">
          <cell r="A450">
            <v>44088</v>
          </cell>
          <cell r="D450">
            <v>1.1321608040201006</v>
          </cell>
          <cell r="E450">
            <v>1.2076603936074739</v>
          </cell>
        </row>
        <row r="451">
          <cell r="A451">
            <v>44089</v>
          </cell>
          <cell r="D451">
            <v>1.1281407035175879</v>
          </cell>
          <cell r="E451">
            <v>1.2139326191158024</v>
          </cell>
        </row>
        <row r="452">
          <cell r="A452">
            <v>44090</v>
          </cell>
          <cell r="D452">
            <v>1.1236180904522615</v>
          </cell>
          <cell r="E452">
            <v>1.2126066438820688</v>
          </cell>
        </row>
        <row r="453">
          <cell r="A453">
            <v>44091</v>
          </cell>
          <cell r="D453">
            <v>1.1256281407035176</v>
          </cell>
          <cell r="E453">
            <v>1.2024802948241948</v>
          </cell>
        </row>
        <row r="454">
          <cell r="A454">
            <v>44092</v>
          </cell>
          <cell r="D454">
            <v>1.1276381909547739</v>
          </cell>
          <cell r="E454">
            <v>1.1958737618221675</v>
          </cell>
        </row>
        <row r="455">
          <cell r="A455">
            <v>44095</v>
          </cell>
          <cell r="D455">
            <v>1.11356783919598</v>
          </cell>
          <cell r="E455">
            <v>1.1764422429615142</v>
          </cell>
        </row>
        <row r="456">
          <cell r="A456">
            <v>44096</v>
          </cell>
          <cell r="D456">
            <v>1.1185929648241209</v>
          </cell>
          <cell r="E456">
            <v>1.1815977480513666</v>
          </cell>
        </row>
        <row r="457">
          <cell r="A457">
            <v>44097</v>
          </cell>
          <cell r="D457">
            <v>1.1055276381909549</v>
          </cell>
          <cell r="E457">
            <v>1.1642466889177066</v>
          </cell>
        </row>
        <row r="458">
          <cell r="A458">
            <v>44098</v>
          </cell>
          <cell r="D458">
            <v>1.0949748743718593</v>
          </cell>
          <cell r="E458">
            <v>1.1592299923009235</v>
          </cell>
        </row>
        <row r="459">
          <cell r="A459">
            <v>44099</v>
          </cell>
          <cell r="D459">
            <v>1.1015075376884425</v>
          </cell>
          <cell r="E459">
            <v>1.1711962831009231</v>
          </cell>
        </row>
        <row r="460">
          <cell r="A460">
            <v>44102</v>
          </cell>
          <cell r="D460">
            <v>1.1085427135678392</v>
          </cell>
          <cell r="E460">
            <v>1.1901530186257627</v>
          </cell>
        </row>
        <row r="461">
          <cell r="A461">
            <v>44103</v>
          </cell>
          <cell r="D461">
            <v>1.1040201005025125</v>
          </cell>
          <cell r="E461">
            <v>1.1877228282413967</v>
          </cell>
        </row>
        <row r="462">
          <cell r="A462">
            <v>44104</v>
          </cell>
          <cell r="D462">
            <v>1.107035175879397</v>
          </cell>
          <cell r="E462">
            <v>1.1929221017687035</v>
          </cell>
        </row>
      </sheetData>
      <sheetData sheetId="5"/>
      <sheetData sheetId="6"/>
      <sheetData sheetId="7"/>
      <sheetData sheetId="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ct Sheet"/>
      <sheetName val="RDM Fact Sheet Backup ('94)"/>
      <sheetName val="Data Since Change"/>
      <sheetName val="Barclay CTA Return Est"/>
      <sheetName val="Pg1 Volatility Chart"/>
      <sheetName val="Top 5 Long &amp; Short"/>
      <sheetName val="Transitions"/>
      <sheetName val="Weights"/>
      <sheetName val="Worst Quarters"/>
    </sheetNames>
    <sheetDataSet>
      <sheetData sheetId="0"/>
      <sheetData sheetId="1">
        <row r="1">
          <cell r="N1">
            <v>44196</v>
          </cell>
        </row>
      </sheetData>
      <sheetData sheetId="2">
        <row r="21">
          <cell r="R21" t="str">
            <v>Since 02/28/2018</v>
          </cell>
        </row>
      </sheetData>
      <sheetData sheetId="3"/>
      <sheetData sheetId="4">
        <row r="1">
          <cell r="D1" t="str">
            <v>Rational/ReSolve Adaptive Asset Allocation Fund</v>
          </cell>
          <cell r="E1" t="str">
            <v>MSCI All Country World Index</v>
          </cell>
        </row>
        <row r="2">
          <cell r="A2">
            <v>43434</v>
          </cell>
          <cell r="D2">
            <v>1</v>
          </cell>
          <cell r="E2">
            <v>1</v>
          </cell>
        </row>
        <row r="3">
          <cell r="A3">
            <v>43437</v>
          </cell>
          <cell r="D3">
            <v>1.006057546693589</v>
          </cell>
          <cell r="E3">
            <v>1.0135040219025597</v>
          </cell>
        </row>
        <row r="4">
          <cell r="A4">
            <v>43438</v>
          </cell>
          <cell r="D4">
            <v>1.0010095911155981</v>
          </cell>
          <cell r="E4">
            <v>0.9916535673986</v>
          </cell>
        </row>
        <row r="5">
          <cell r="A5">
            <v>43440</v>
          </cell>
          <cell r="D5">
            <v>1.0136294800605754</v>
          </cell>
          <cell r="E5">
            <v>0.97646758697101155</v>
          </cell>
        </row>
        <row r="6">
          <cell r="A6">
            <v>43441</v>
          </cell>
          <cell r="D6">
            <v>1.010095911155982</v>
          </cell>
          <cell r="E6">
            <v>0.96568846293167665</v>
          </cell>
        </row>
        <row r="7">
          <cell r="A7">
            <v>43444</v>
          </cell>
          <cell r="D7">
            <v>1.0070671378091873</v>
          </cell>
          <cell r="E7">
            <v>0.95818863696332079</v>
          </cell>
        </row>
        <row r="8">
          <cell r="A8">
            <v>43445</v>
          </cell>
          <cell r="D8">
            <v>1.0040383644623929</v>
          </cell>
          <cell r="E8">
            <v>0.95922990893247118</v>
          </cell>
        </row>
        <row r="9">
          <cell r="A9">
            <v>43446</v>
          </cell>
          <cell r="D9">
            <v>0.99697122665320548</v>
          </cell>
          <cell r="E9">
            <v>0.97007280983781086</v>
          </cell>
        </row>
        <row r="10">
          <cell r="A10">
            <v>43447</v>
          </cell>
          <cell r="D10">
            <v>0.99798081776880365</v>
          </cell>
          <cell r="E10">
            <v>0.97027706254593082</v>
          </cell>
        </row>
        <row r="11">
          <cell r="A11">
            <v>43448</v>
          </cell>
          <cell r="D11">
            <v>0.99899040888440183</v>
          </cell>
          <cell r="E11">
            <v>0.95492642942506201</v>
          </cell>
        </row>
        <row r="12">
          <cell r="A12">
            <v>43451</v>
          </cell>
          <cell r="D12">
            <v>0.99394245330641107</v>
          </cell>
          <cell r="E12">
            <v>0.94223191519427563</v>
          </cell>
        </row>
        <row r="13">
          <cell r="A13">
            <v>43452</v>
          </cell>
          <cell r="D13">
            <v>1</v>
          </cell>
          <cell r="E13">
            <v>0.93908225506661347</v>
          </cell>
        </row>
        <row r="14">
          <cell r="A14">
            <v>43453</v>
          </cell>
          <cell r="D14">
            <v>1.0045431600201917</v>
          </cell>
          <cell r="E14">
            <v>0.93294091802838608</v>
          </cell>
        </row>
        <row r="15">
          <cell r="A15">
            <v>43454</v>
          </cell>
          <cell r="D15">
            <v>1.0005047955577993</v>
          </cell>
          <cell r="E15">
            <v>0.91908258020357736</v>
          </cell>
        </row>
        <row r="16">
          <cell r="A16">
            <v>43455</v>
          </cell>
          <cell r="D16">
            <v>0.99798081776880365</v>
          </cell>
          <cell r="E16">
            <v>0.90670153135341591</v>
          </cell>
        </row>
        <row r="17">
          <cell r="A17">
            <v>43458</v>
          </cell>
          <cell r="D17">
            <v>0.99949520444220097</v>
          </cell>
          <cell r="E17">
            <v>0.89230379964226603</v>
          </cell>
        </row>
        <row r="18">
          <cell r="A18">
            <v>43460</v>
          </cell>
          <cell r="D18">
            <v>0.99798081776880365</v>
          </cell>
          <cell r="E18">
            <v>0.91289497367432693</v>
          </cell>
        </row>
        <row r="19">
          <cell r="A19">
            <v>43461</v>
          </cell>
          <cell r="D19">
            <v>1.0065623422513883</v>
          </cell>
          <cell r="E19">
            <v>0.91849441577264423</v>
          </cell>
        </row>
        <row r="20">
          <cell r="A20">
            <v>43462</v>
          </cell>
          <cell r="D20">
            <v>1.0080767289247854</v>
          </cell>
          <cell r="E20">
            <v>0.92345817342222081</v>
          </cell>
        </row>
        <row r="21">
          <cell r="A21">
            <v>43465</v>
          </cell>
          <cell r="D21">
            <v>1.0146390711761737</v>
          </cell>
          <cell r="E21">
            <v>0.92956574623726917</v>
          </cell>
        </row>
        <row r="22">
          <cell r="A22">
            <v>43467</v>
          </cell>
          <cell r="D22">
            <v>1.016153457849571</v>
          </cell>
          <cell r="E22">
            <v>0.92723142957304094</v>
          </cell>
        </row>
        <row r="23">
          <cell r="A23">
            <v>43468</v>
          </cell>
          <cell r="D23">
            <v>1.031802120141343</v>
          </cell>
          <cell r="E23">
            <v>0.91445521425900667</v>
          </cell>
        </row>
        <row r="24">
          <cell r="A24">
            <v>43469</v>
          </cell>
          <cell r="D24">
            <v>1.0186774356385664</v>
          </cell>
          <cell r="E24">
            <v>0.93839905060006534</v>
          </cell>
        </row>
        <row r="25">
          <cell r="A25">
            <v>43472</v>
          </cell>
          <cell r="D25">
            <v>1.0151438667339727</v>
          </cell>
          <cell r="E25">
            <v>0.94666003053786407</v>
          </cell>
        </row>
        <row r="26">
          <cell r="A26">
            <v>43473</v>
          </cell>
          <cell r="D26">
            <v>1.0121150933871783</v>
          </cell>
          <cell r="E26">
            <v>0.95337827726596502</v>
          </cell>
        </row>
        <row r="27">
          <cell r="A27">
            <v>43474</v>
          </cell>
          <cell r="D27">
            <v>1.010095911155982</v>
          </cell>
          <cell r="E27">
            <v>0.96227535849476598</v>
          </cell>
        </row>
        <row r="28">
          <cell r="A28">
            <v>43475</v>
          </cell>
          <cell r="D28">
            <v>1.0095911155981827</v>
          </cell>
          <cell r="E28">
            <v>0.96579934297322745</v>
          </cell>
        </row>
        <row r="29">
          <cell r="A29">
            <v>43476</v>
          </cell>
          <cell r="D29">
            <v>1.0131246845027764</v>
          </cell>
          <cell r="E29">
            <v>0.96585019772912672</v>
          </cell>
        </row>
        <row r="30">
          <cell r="A30">
            <v>43479</v>
          </cell>
          <cell r="D30">
            <v>1.0121150933871783</v>
          </cell>
          <cell r="E30">
            <v>0.9610252485526195</v>
          </cell>
        </row>
        <row r="31">
          <cell r="A31">
            <v>43480</v>
          </cell>
          <cell r="D31">
            <v>1.0121150933871783</v>
          </cell>
          <cell r="E31">
            <v>0.96918410213635831</v>
          </cell>
        </row>
        <row r="32">
          <cell r="A32">
            <v>43481</v>
          </cell>
          <cell r="D32">
            <v>1.010095911155982</v>
          </cell>
          <cell r="E32">
            <v>0.97093900805714406</v>
          </cell>
        </row>
        <row r="33">
          <cell r="A33">
            <v>43482</v>
          </cell>
          <cell r="D33">
            <v>1.0080767289247854</v>
          </cell>
          <cell r="E33">
            <v>0.97491735060060714</v>
          </cell>
        </row>
        <row r="34">
          <cell r="A34">
            <v>43483</v>
          </cell>
          <cell r="D34">
            <v>1.0030287733467946</v>
          </cell>
          <cell r="E34">
            <v>0.98690073193332695</v>
          </cell>
        </row>
        <row r="35">
          <cell r="A35">
            <v>43487</v>
          </cell>
          <cell r="D35">
            <v>1.0095911155981827</v>
          </cell>
          <cell r="E35">
            <v>0.97655970911079626</v>
          </cell>
        </row>
        <row r="36">
          <cell r="A36">
            <v>43488</v>
          </cell>
          <cell r="D36">
            <v>1.0065623422513883</v>
          </cell>
          <cell r="E36">
            <v>0.97725917042554178</v>
          </cell>
        </row>
        <row r="37">
          <cell r="A37">
            <v>43489</v>
          </cell>
          <cell r="D37">
            <v>1.0171630489651691</v>
          </cell>
          <cell r="E37">
            <v>0.97951845548270544</v>
          </cell>
        </row>
        <row r="38">
          <cell r="A38">
            <v>43490</v>
          </cell>
          <cell r="D38">
            <v>1.0121150933871783</v>
          </cell>
          <cell r="E38">
            <v>0.98911624855303637</v>
          </cell>
        </row>
        <row r="39">
          <cell r="A39">
            <v>43493</v>
          </cell>
          <cell r="D39">
            <v>1.0136294800605754</v>
          </cell>
          <cell r="E39">
            <v>0.98310996840752507</v>
          </cell>
        </row>
        <row r="40">
          <cell r="A40">
            <v>43494</v>
          </cell>
          <cell r="D40">
            <v>1.0227158001009593</v>
          </cell>
          <cell r="E40">
            <v>0.98349388013033823</v>
          </cell>
        </row>
        <row r="41">
          <cell r="A41">
            <v>43495</v>
          </cell>
          <cell r="D41">
            <v>1.0287733467945481</v>
          </cell>
          <cell r="E41">
            <v>0.99365357656912967</v>
          </cell>
        </row>
        <row r="42">
          <cell r="A42">
            <v>43496</v>
          </cell>
          <cell r="D42">
            <v>1.0424028268551238</v>
          </cell>
          <cell r="E42">
            <v>1.0029637484790468</v>
          </cell>
        </row>
        <row r="43">
          <cell r="A43">
            <v>43497</v>
          </cell>
          <cell r="D43">
            <v>1.0307925290257447</v>
          </cell>
          <cell r="E43">
            <v>1.0035089781570488</v>
          </cell>
        </row>
        <row r="44">
          <cell r="A44">
            <v>43500</v>
          </cell>
          <cell r="D44">
            <v>1.0252397778899545</v>
          </cell>
          <cell r="E44">
            <v>1.0068483015136793</v>
          </cell>
        </row>
        <row r="45">
          <cell r="A45">
            <v>43501</v>
          </cell>
          <cell r="D45">
            <v>1.0307925290257447</v>
          </cell>
          <cell r="E45">
            <v>1.0132126491617928</v>
          </cell>
        </row>
        <row r="46">
          <cell r="A46">
            <v>43502</v>
          </cell>
          <cell r="D46">
            <v>1.0287733467945481</v>
          </cell>
          <cell r="E46">
            <v>1.0110171409706339</v>
          </cell>
        </row>
        <row r="47">
          <cell r="A47">
            <v>43503</v>
          </cell>
          <cell r="D47">
            <v>1.0388692579505301</v>
          </cell>
          <cell r="E47">
            <v>1.0015514868971886</v>
          </cell>
        </row>
        <row r="48">
          <cell r="A48">
            <v>43504</v>
          </cell>
          <cell r="D48">
            <v>1.0424028268551238</v>
          </cell>
          <cell r="E48">
            <v>0.99821216354055808</v>
          </cell>
        </row>
        <row r="49">
          <cell r="A49">
            <v>43507</v>
          </cell>
          <cell r="D49">
            <v>1.0353356890459366</v>
          </cell>
          <cell r="E49">
            <v>0.99862775527524306</v>
          </cell>
        </row>
        <row r="50">
          <cell r="A50">
            <v>43508</v>
          </cell>
          <cell r="D50">
            <v>1.0302877334679457</v>
          </cell>
          <cell r="E50">
            <v>1.0096828288916706</v>
          </cell>
        </row>
        <row r="51">
          <cell r="A51">
            <v>43509</v>
          </cell>
          <cell r="D51">
            <v>1.0282685512367493</v>
          </cell>
          <cell r="E51">
            <v>1.0130813438494299</v>
          </cell>
        </row>
        <row r="52">
          <cell r="A52">
            <v>43510</v>
          </cell>
          <cell r="D52">
            <v>1.0388692579505301</v>
          </cell>
          <cell r="E52">
            <v>1.0108274777416653</v>
          </cell>
        </row>
        <row r="53">
          <cell r="A53">
            <v>43511</v>
          </cell>
          <cell r="D53">
            <v>1.0413932357395255</v>
          </cell>
          <cell r="E53">
            <v>1.0181705710197089</v>
          </cell>
        </row>
        <row r="54">
          <cell r="A54">
            <v>43515</v>
          </cell>
          <cell r="D54">
            <v>1.0494699646643111</v>
          </cell>
          <cell r="E54">
            <v>1.0229984380920463</v>
          </cell>
        </row>
        <row r="55">
          <cell r="A55">
            <v>43516</v>
          </cell>
          <cell r="D55">
            <v>1.0464411913175165</v>
          </cell>
          <cell r="E55">
            <v>1.0278604862298244</v>
          </cell>
        </row>
        <row r="56">
          <cell r="A56">
            <v>43517</v>
          </cell>
          <cell r="D56">
            <v>1.0353356890459366</v>
          </cell>
          <cell r="E56">
            <v>1.0255424264137936</v>
          </cell>
        </row>
        <row r="57">
          <cell r="A57">
            <v>43518</v>
          </cell>
          <cell r="D57">
            <v>1.0449268046441191</v>
          </cell>
          <cell r="E57">
            <v>1.0306870936048478</v>
          </cell>
        </row>
        <row r="58">
          <cell r="A58">
            <v>43521</v>
          </cell>
          <cell r="D58">
            <v>1.0388692579505301</v>
          </cell>
          <cell r="E58">
            <v>1.0338963621758999</v>
          </cell>
        </row>
        <row r="59">
          <cell r="A59">
            <v>43522</v>
          </cell>
          <cell r="D59">
            <v>1.0444220090863201</v>
          </cell>
          <cell r="E59">
            <v>1.0336012378547796</v>
          </cell>
        </row>
        <row r="60">
          <cell r="A60">
            <v>43523</v>
          </cell>
          <cell r="D60">
            <v>1.0302877334679457</v>
          </cell>
          <cell r="E60">
            <v>1.0334515914829121</v>
          </cell>
        </row>
        <row r="61">
          <cell r="A61">
            <v>43524</v>
          </cell>
          <cell r="D61">
            <v>1.0247349823321557</v>
          </cell>
          <cell r="E61">
            <v>1.0297900490581657</v>
          </cell>
        </row>
        <row r="62">
          <cell r="A62">
            <v>43525</v>
          </cell>
          <cell r="D62">
            <v>1.0131246845027764</v>
          </cell>
          <cell r="E62">
            <v>1.0344866108181405</v>
          </cell>
        </row>
        <row r="63">
          <cell r="A63">
            <v>43528</v>
          </cell>
          <cell r="D63">
            <v>1.0186774356385664</v>
          </cell>
          <cell r="E63">
            <v>1.0322523362966649</v>
          </cell>
        </row>
        <row r="64">
          <cell r="A64">
            <v>43529</v>
          </cell>
          <cell r="D64">
            <v>1.0196870267541647</v>
          </cell>
          <cell r="E64">
            <v>1.0311893885299184</v>
          </cell>
        </row>
        <row r="65">
          <cell r="A65">
            <v>43530</v>
          </cell>
          <cell r="D65">
            <v>1.0222110045431601</v>
          </cell>
          <cell r="E65">
            <v>1.0274782418760571</v>
          </cell>
        </row>
        <row r="66">
          <cell r="A66">
            <v>43531</v>
          </cell>
          <cell r="D66">
            <v>1.0297829379101464</v>
          </cell>
          <cell r="E66">
            <v>1.019001337646817</v>
          </cell>
        </row>
        <row r="67">
          <cell r="A67">
            <v>43532</v>
          </cell>
          <cell r="D67">
            <v>1.0338213023725391</v>
          </cell>
          <cell r="E67">
            <v>1.0130163164566408</v>
          </cell>
        </row>
        <row r="68">
          <cell r="A68">
            <v>43535</v>
          </cell>
          <cell r="D68">
            <v>1.0403836446239274</v>
          </cell>
          <cell r="E68">
            <v>1.0245590955189874</v>
          </cell>
        </row>
        <row r="69">
          <cell r="A69">
            <v>43536</v>
          </cell>
          <cell r="D69">
            <v>1.0499747602221101</v>
          </cell>
          <cell r="E69">
            <v>1.0295999689869357</v>
          </cell>
        </row>
        <row r="70">
          <cell r="A70">
            <v>43537</v>
          </cell>
          <cell r="D70">
            <v>1.0540131246845028</v>
          </cell>
          <cell r="E70">
            <v>1.0348788593861831</v>
          </cell>
        </row>
        <row r="71">
          <cell r="A71">
            <v>43538</v>
          </cell>
          <cell r="D71">
            <v>1.0484603735487128</v>
          </cell>
          <cell r="E71">
            <v>1.0351152089484363</v>
          </cell>
        </row>
        <row r="72">
          <cell r="A72">
            <v>43539</v>
          </cell>
          <cell r="D72">
            <v>1.0535083291267038</v>
          </cell>
          <cell r="E72">
            <v>1.0416225334922335</v>
          </cell>
        </row>
        <row r="73">
          <cell r="A73">
            <v>43542</v>
          </cell>
          <cell r="D73">
            <v>1.0489651691065121</v>
          </cell>
          <cell r="E73">
            <v>1.047036480784197</v>
          </cell>
        </row>
        <row r="74">
          <cell r="A74">
            <v>43543</v>
          </cell>
          <cell r="D74">
            <v>1.0444220090863201</v>
          </cell>
          <cell r="E74">
            <v>1.0483645402292383</v>
          </cell>
        </row>
        <row r="75">
          <cell r="A75">
            <v>43544</v>
          </cell>
          <cell r="D75">
            <v>1.0590610802624938</v>
          </cell>
          <cell r="E75">
            <v>1.0444437219178579</v>
          </cell>
        </row>
        <row r="76">
          <cell r="A76">
            <v>43545</v>
          </cell>
          <cell r="D76">
            <v>1.0726905603230692</v>
          </cell>
          <cell r="E76">
            <v>1.0516163267109604</v>
          </cell>
        </row>
        <row r="77">
          <cell r="A77">
            <v>43546</v>
          </cell>
          <cell r="D77">
            <v>1.0782433114588592</v>
          </cell>
          <cell r="E77">
            <v>1.0360710282539853</v>
          </cell>
        </row>
        <row r="78">
          <cell r="A78">
            <v>43549</v>
          </cell>
          <cell r="D78">
            <v>1.0837960625946492</v>
          </cell>
          <cell r="E78">
            <v>1.0313536243809371</v>
          </cell>
        </row>
        <row r="79">
          <cell r="A79">
            <v>43550</v>
          </cell>
          <cell r="D79">
            <v>1.0918727915194346</v>
          </cell>
          <cell r="E79">
            <v>1.0384691217842184</v>
          </cell>
        </row>
        <row r="80">
          <cell r="A80">
            <v>43551</v>
          </cell>
          <cell r="D80">
            <v>1.0964159515396266</v>
          </cell>
          <cell r="E80">
            <v>1.0347567246035725</v>
          </cell>
        </row>
        <row r="81">
          <cell r="A81">
            <v>43552</v>
          </cell>
          <cell r="D81">
            <v>1.1009591115598183</v>
          </cell>
          <cell r="E81">
            <v>1.0356066659747085</v>
          </cell>
        </row>
        <row r="82">
          <cell r="A82">
            <v>43553</v>
          </cell>
          <cell r="D82">
            <v>1.0959111559818275</v>
          </cell>
          <cell r="E82">
            <v>1.0427409212797558</v>
          </cell>
        </row>
        <row r="83">
          <cell r="A83">
            <v>43556</v>
          </cell>
          <cell r="D83">
            <v>1.0837960625946492</v>
          </cell>
          <cell r="E83">
            <v>1.0546580246929018</v>
          </cell>
        </row>
        <row r="84">
          <cell r="A84">
            <v>43557</v>
          </cell>
          <cell r="D84">
            <v>1.0903584048460375</v>
          </cell>
          <cell r="E84">
            <v>1.0547768247374207</v>
          </cell>
        </row>
        <row r="85">
          <cell r="A85">
            <v>43558</v>
          </cell>
          <cell r="D85">
            <v>1.0843008581524483</v>
          </cell>
          <cell r="E85">
            <v>1.0607451722371382</v>
          </cell>
        </row>
        <row r="86">
          <cell r="A86">
            <v>43559</v>
          </cell>
          <cell r="D86">
            <v>1.0843008581524483</v>
          </cell>
          <cell r="E86">
            <v>1.0609565112637032</v>
          </cell>
        </row>
        <row r="87">
          <cell r="A87">
            <v>43560</v>
          </cell>
          <cell r="D87">
            <v>1.0913679959616356</v>
          </cell>
          <cell r="E87">
            <v>1.0646393126437845</v>
          </cell>
        </row>
        <row r="88">
          <cell r="A88">
            <v>43563</v>
          </cell>
          <cell r="D88">
            <v>1.0848056537102473</v>
          </cell>
          <cell r="E88">
            <v>1.0663900501419556</v>
          </cell>
        </row>
        <row r="89">
          <cell r="A89">
            <v>43564</v>
          </cell>
          <cell r="D89">
            <v>1.0827864714790509</v>
          </cell>
          <cell r="E89">
            <v>1.0628794046158612</v>
          </cell>
        </row>
        <row r="90">
          <cell r="A90">
            <v>43565</v>
          </cell>
          <cell r="D90">
            <v>1.0923775870772339</v>
          </cell>
          <cell r="E90">
            <v>1.0653737887084935</v>
          </cell>
        </row>
        <row r="91">
          <cell r="A91">
            <v>43566</v>
          </cell>
          <cell r="D91">
            <v>1.0878344270570419</v>
          </cell>
          <cell r="E91">
            <v>1.0643112577840081</v>
          </cell>
        </row>
        <row r="92">
          <cell r="A92">
            <v>43567</v>
          </cell>
          <cell r="D92">
            <v>1.0863200403836446</v>
          </cell>
          <cell r="E92">
            <v>1.0697331250789395</v>
          </cell>
        </row>
        <row r="93">
          <cell r="A93">
            <v>43570</v>
          </cell>
          <cell r="D93">
            <v>1.0827864714790509</v>
          </cell>
          <cell r="E93">
            <v>1.0703283758283177</v>
          </cell>
        </row>
        <row r="94">
          <cell r="A94">
            <v>43571</v>
          </cell>
          <cell r="D94">
            <v>1.0575466935890965</v>
          </cell>
          <cell r="E94">
            <v>1.0720457659455711</v>
          </cell>
        </row>
        <row r="95">
          <cell r="A95">
            <v>43572</v>
          </cell>
          <cell r="D95">
            <v>1.0494699646643111</v>
          </cell>
          <cell r="E95">
            <v>1.0714976183717393</v>
          </cell>
        </row>
        <row r="96">
          <cell r="A96">
            <v>43573</v>
          </cell>
          <cell r="D96">
            <v>1.0595658758202928</v>
          </cell>
          <cell r="E96">
            <v>1.0707760644171356</v>
          </cell>
        </row>
        <row r="97">
          <cell r="A97">
            <v>43577</v>
          </cell>
          <cell r="D97">
            <v>1.0484603735487128</v>
          </cell>
          <cell r="E97">
            <v>1.0709874034437006</v>
          </cell>
        </row>
        <row r="98">
          <cell r="A98">
            <v>43578</v>
          </cell>
          <cell r="D98">
            <v>1.0615850580514892</v>
          </cell>
          <cell r="E98">
            <v>1.0767994350953671</v>
          </cell>
        </row>
        <row r="99">
          <cell r="A99">
            <v>43579</v>
          </cell>
          <cell r="D99">
            <v>1.0661282180716811</v>
          </cell>
          <cell r="E99">
            <v>1.0737902508098203</v>
          </cell>
        </row>
        <row r="100">
          <cell r="A100">
            <v>43580</v>
          </cell>
          <cell r="D100">
            <v>1.0625946491670875</v>
          </cell>
          <cell r="E100">
            <v>1.0715130415354135</v>
          </cell>
        </row>
        <row r="101">
          <cell r="A101">
            <v>43581</v>
          </cell>
          <cell r="D101">
            <v>1.0731953558808685</v>
          </cell>
          <cell r="E101">
            <v>1.075451784064037</v>
          </cell>
        </row>
        <row r="102">
          <cell r="A102">
            <v>43584</v>
          </cell>
          <cell r="D102">
            <v>1.0656234225138819</v>
          </cell>
          <cell r="E102">
            <v>1.0769424119910513</v>
          </cell>
        </row>
        <row r="103">
          <cell r="A103">
            <v>43585</v>
          </cell>
          <cell r="D103">
            <v>1.0762241292276629</v>
          </cell>
          <cell r="E103">
            <v>1.0779495028947612</v>
          </cell>
        </row>
        <row r="104">
          <cell r="A104">
            <v>43586</v>
          </cell>
          <cell r="D104">
            <v>1.0666330136294802</v>
          </cell>
          <cell r="E104">
            <v>1.0743217246931935</v>
          </cell>
        </row>
        <row r="105">
          <cell r="A105">
            <v>43587</v>
          </cell>
          <cell r="D105">
            <v>1.0585562847046945</v>
          </cell>
          <cell r="E105">
            <v>1.0704663506168639</v>
          </cell>
        </row>
        <row r="106">
          <cell r="A106">
            <v>43588</v>
          </cell>
          <cell r="D106">
            <v>1.0752145381120648</v>
          </cell>
          <cell r="E106">
            <v>1.0782921472336888</v>
          </cell>
        </row>
        <row r="107">
          <cell r="A107">
            <v>43591</v>
          </cell>
          <cell r="D107">
            <v>1.0726905603230692</v>
          </cell>
          <cell r="E107">
            <v>1.0713096225118164</v>
          </cell>
        </row>
        <row r="108">
          <cell r="A108">
            <v>43592</v>
          </cell>
          <cell r="D108">
            <v>1.0565371024734982</v>
          </cell>
          <cell r="E108">
            <v>1.0571194782468782</v>
          </cell>
        </row>
        <row r="109">
          <cell r="A109">
            <v>43593</v>
          </cell>
          <cell r="D109">
            <v>1.0524987380111057</v>
          </cell>
          <cell r="E109">
            <v>1.0548906226748018</v>
          </cell>
        </row>
        <row r="110">
          <cell r="A110">
            <v>43594</v>
          </cell>
          <cell r="D110">
            <v>1.0524987380111057</v>
          </cell>
          <cell r="E110">
            <v>1.0471473608257478</v>
          </cell>
        </row>
        <row r="111">
          <cell r="A111">
            <v>43595</v>
          </cell>
          <cell r="D111">
            <v>1.0590610802624938</v>
          </cell>
          <cell r="E111">
            <v>1.0509777243663894</v>
          </cell>
        </row>
        <row r="112">
          <cell r="A112">
            <v>43598</v>
          </cell>
          <cell r="D112">
            <v>1.0444220090863201</v>
          </cell>
          <cell r="E112">
            <v>1.0316808455561906</v>
          </cell>
        </row>
        <row r="113">
          <cell r="A113">
            <v>43599</v>
          </cell>
          <cell r="D113">
            <v>1.0509843513377084</v>
          </cell>
          <cell r="E113">
            <v>1.0369614033244838</v>
          </cell>
        </row>
        <row r="114">
          <cell r="A114">
            <v>43600</v>
          </cell>
          <cell r="D114">
            <v>1.0636042402826855</v>
          </cell>
          <cell r="E114">
            <v>1.0423520074498049</v>
          </cell>
        </row>
        <row r="115">
          <cell r="A115">
            <v>43601</v>
          </cell>
          <cell r="D115">
            <v>1.0661282180716811</v>
          </cell>
          <cell r="E115">
            <v>1.0490594162791076</v>
          </cell>
        </row>
        <row r="116">
          <cell r="A116">
            <v>43602</v>
          </cell>
          <cell r="D116">
            <v>1.0646138313982838</v>
          </cell>
          <cell r="E116">
            <v>1.0432790646393126</v>
          </cell>
        </row>
        <row r="117">
          <cell r="A117">
            <v>43605</v>
          </cell>
          <cell r="D117">
            <v>1.0540131246845028</v>
          </cell>
          <cell r="E117">
            <v>1.038046026888827</v>
          </cell>
        </row>
        <row r="118">
          <cell r="A118">
            <v>43606</v>
          </cell>
          <cell r="D118">
            <v>1.0580514891468957</v>
          </cell>
          <cell r="E118">
            <v>1.0444820714059131</v>
          </cell>
        </row>
        <row r="119">
          <cell r="A119">
            <v>43607</v>
          </cell>
          <cell r="D119">
            <v>1.0610802624936901</v>
          </cell>
          <cell r="E119">
            <v>1.0418376240991518</v>
          </cell>
        </row>
        <row r="120">
          <cell r="A120">
            <v>43608</v>
          </cell>
          <cell r="D120">
            <v>1.0691569914184755</v>
          </cell>
          <cell r="E120">
            <v>1.0298550764509551</v>
          </cell>
        </row>
        <row r="121">
          <cell r="A121">
            <v>43609</v>
          </cell>
          <cell r="D121">
            <v>1.0681474003028775</v>
          </cell>
          <cell r="E121">
            <v>1.0334911914977518</v>
          </cell>
        </row>
        <row r="122">
          <cell r="A122">
            <v>43613</v>
          </cell>
          <cell r="D122">
            <v>1.0757193336698636</v>
          </cell>
          <cell r="E122">
            <v>1.0291985498891409</v>
          </cell>
        </row>
        <row r="123">
          <cell r="A123">
            <v>43614</v>
          </cell>
          <cell r="D123">
            <v>1.0737001514386675</v>
          </cell>
          <cell r="E123">
            <v>1.0203314813031656</v>
          </cell>
        </row>
        <row r="124">
          <cell r="A124">
            <v>43615</v>
          </cell>
          <cell r="D124">
            <v>1.0757193336698636</v>
          </cell>
          <cell r="E124">
            <v>1.0223456631105854</v>
          </cell>
        </row>
        <row r="125">
          <cell r="A125">
            <v>43616</v>
          </cell>
          <cell r="D125">
            <v>1.0888440181726402</v>
          </cell>
          <cell r="E125">
            <v>1.0140067336698917</v>
          </cell>
        </row>
        <row r="126">
          <cell r="A126">
            <v>43619</v>
          </cell>
          <cell r="D126">
            <v>1.1024734982332156</v>
          </cell>
          <cell r="E126">
            <v>1.0147887297524081</v>
          </cell>
        </row>
        <row r="127">
          <cell r="A127">
            <v>43620</v>
          </cell>
          <cell r="D127">
            <v>1.0984351337708229</v>
          </cell>
          <cell r="E127">
            <v>1.0287341876098641</v>
          </cell>
        </row>
        <row r="128">
          <cell r="A128">
            <v>43621</v>
          </cell>
          <cell r="D128">
            <v>1.1029782937910149</v>
          </cell>
          <cell r="E128">
            <v>1.0366837863783451</v>
          </cell>
        </row>
        <row r="129">
          <cell r="A129">
            <v>43622</v>
          </cell>
          <cell r="D129">
            <v>1.1065118626956085</v>
          </cell>
          <cell r="E129">
            <v>1.0402682129847198</v>
          </cell>
        </row>
        <row r="130">
          <cell r="A130">
            <v>43623</v>
          </cell>
          <cell r="D130">
            <v>1.121655729429581</v>
          </cell>
          <cell r="E130">
            <v>1.0507934800868199</v>
          </cell>
        </row>
        <row r="131">
          <cell r="A131">
            <v>43626</v>
          </cell>
          <cell r="D131">
            <v>1.1090358404846037</v>
          </cell>
          <cell r="E131">
            <v>1.056355406381605</v>
          </cell>
        </row>
        <row r="132">
          <cell r="A132">
            <v>43627</v>
          </cell>
          <cell r="D132">
            <v>1.110045431600202</v>
          </cell>
          <cell r="E132">
            <v>1.0595204896729413</v>
          </cell>
        </row>
        <row r="133">
          <cell r="A133">
            <v>43628</v>
          </cell>
          <cell r="D133">
            <v>1.110550227158001</v>
          </cell>
          <cell r="E133">
            <v>1.0565404843456974</v>
          </cell>
        </row>
        <row r="134">
          <cell r="A134">
            <v>43629</v>
          </cell>
          <cell r="D134">
            <v>1.121150933871782</v>
          </cell>
          <cell r="E134">
            <v>1.0573562446513927</v>
          </cell>
        </row>
        <row r="135">
          <cell r="A135">
            <v>43630</v>
          </cell>
          <cell r="D135">
            <v>1.120646138313983</v>
          </cell>
          <cell r="E135">
            <v>1.053956479166849</v>
          </cell>
        </row>
        <row r="136">
          <cell r="A136">
            <v>43633</v>
          </cell>
          <cell r="D136">
            <v>1.1261988894497728</v>
          </cell>
          <cell r="E136">
            <v>1.0534437631852418</v>
          </cell>
        </row>
        <row r="137">
          <cell r="A137">
            <v>43634</v>
          </cell>
          <cell r="D137">
            <v>1.1367995961635537</v>
          </cell>
          <cell r="E137">
            <v>1.0638364744481947</v>
          </cell>
        </row>
        <row r="138">
          <cell r="A138">
            <v>43635</v>
          </cell>
          <cell r="D138">
            <v>1.1474003028773347</v>
          </cell>
          <cell r="E138">
            <v>1.0702787715992028</v>
          </cell>
        </row>
        <row r="139">
          <cell r="A139">
            <v>43636</v>
          </cell>
          <cell r="D139">
            <v>1.1605249873801111</v>
          </cell>
          <cell r="E139">
            <v>1.0817598580068519</v>
          </cell>
        </row>
        <row r="140">
          <cell r="A140">
            <v>43637</v>
          </cell>
          <cell r="D140">
            <v>1.1408379606259467</v>
          </cell>
          <cell r="E140">
            <v>1.0794497181937892</v>
          </cell>
        </row>
        <row r="141">
          <cell r="A141">
            <v>43640</v>
          </cell>
          <cell r="D141">
            <v>1.1504290762241292</v>
          </cell>
          <cell r="E141">
            <v>1.079582690875198</v>
          </cell>
        </row>
        <row r="142">
          <cell r="A142">
            <v>43641</v>
          </cell>
          <cell r="D142">
            <v>1.1468955073195357</v>
          </cell>
          <cell r="E142">
            <v>1.0724150881892331</v>
          </cell>
        </row>
        <row r="143">
          <cell r="A143">
            <v>43642</v>
          </cell>
          <cell r="D143">
            <v>1.1292276627965676</v>
          </cell>
          <cell r="E143">
            <v>1.0705330453786992</v>
          </cell>
        </row>
        <row r="144">
          <cell r="A144">
            <v>43643</v>
          </cell>
          <cell r="D144">
            <v>1.1423523472993438</v>
          </cell>
          <cell r="E144">
            <v>1.0751624955345773</v>
          </cell>
        </row>
        <row r="145">
          <cell r="A145">
            <v>43644</v>
          </cell>
          <cell r="D145">
            <v>1.1458859162039374</v>
          </cell>
          <cell r="E145">
            <v>1.0804034532880309</v>
          </cell>
        </row>
        <row r="146">
          <cell r="A146">
            <v>43647</v>
          </cell>
          <cell r="D146">
            <v>1.137304391721353</v>
          </cell>
          <cell r="E146">
            <v>1.0876235780989407</v>
          </cell>
        </row>
        <row r="147">
          <cell r="A147">
            <v>43648</v>
          </cell>
          <cell r="D147">
            <v>1.1564866229177184</v>
          </cell>
          <cell r="E147">
            <v>1.090473945482868</v>
          </cell>
        </row>
        <row r="148">
          <cell r="A148">
            <v>43649</v>
          </cell>
          <cell r="D148">
            <v>1.1670873296314994</v>
          </cell>
          <cell r="E148">
            <v>1.0965981919883752</v>
          </cell>
        </row>
        <row r="149">
          <cell r="A149">
            <v>43651</v>
          </cell>
          <cell r="D149">
            <v>1.1443715295305403</v>
          </cell>
          <cell r="E149">
            <v>1.0933476560334374</v>
          </cell>
        </row>
        <row r="150">
          <cell r="A150">
            <v>43654</v>
          </cell>
          <cell r="D150">
            <v>1.1458859162039374</v>
          </cell>
          <cell r="E150">
            <v>1.0869683020639112</v>
          </cell>
        </row>
        <row r="151">
          <cell r="A151">
            <v>43655</v>
          </cell>
          <cell r="D151">
            <v>1.1438667339727411</v>
          </cell>
          <cell r="E151">
            <v>1.086237994421817</v>
          </cell>
        </row>
        <row r="152">
          <cell r="A152">
            <v>43656</v>
          </cell>
          <cell r="D152">
            <v>1.1458859162039374</v>
          </cell>
          <cell r="E152">
            <v>1.0903159622657712</v>
          </cell>
        </row>
        <row r="153">
          <cell r="A153">
            <v>43657</v>
          </cell>
          <cell r="D153">
            <v>1.1297324583543664</v>
          </cell>
          <cell r="E153">
            <v>1.0929437358820737</v>
          </cell>
        </row>
        <row r="154">
          <cell r="A154">
            <v>43658</v>
          </cell>
          <cell r="D154">
            <v>1.1221605249873803</v>
          </cell>
          <cell r="E154">
            <v>1.0956778042750508</v>
          </cell>
        </row>
        <row r="155">
          <cell r="A155">
            <v>43661</v>
          </cell>
          <cell r="D155">
            <v>1.1327612317011613</v>
          </cell>
          <cell r="E155">
            <v>1.0972643059222031</v>
          </cell>
        </row>
        <row r="156">
          <cell r="A156">
            <v>43662</v>
          </cell>
          <cell r="D156">
            <v>1.1337708228167593</v>
          </cell>
          <cell r="E156">
            <v>1.0948712144991077</v>
          </cell>
        </row>
        <row r="157">
          <cell r="A157">
            <v>43663</v>
          </cell>
          <cell r="D157">
            <v>1.1367995961635537</v>
          </cell>
          <cell r="E157">
            <v>1.0898553515668477</v>
          </cell>
        </row>
        <row r="158">
          <cell r="A158">
            <v>43664</v>
          </cell>
          <cell r="D158">
            <v>1.1287228672387684</v>
          </cell>
          <cell r="E158">
            <v>1.0897227957277003</v>
          </cell>
        </row>
        <row r="159">
          <cell r="A159">
            <v>43665</v>
          </cell>
          <cell r="D159">
            <v>1.1352852094901564</v>
          </cell>
          <cell r="E159">
            <v>1.0888007406453302</v>
          </cell>
        </row>
        <row r="160">
          <cell r="A160">
            <v>43668</v>
          </cell>
          <cell r="D160">
            <v>1.1438667339727411</v>
          </cell>
          <cell r="E160">
            <v>1.0897353009955444</v>
          </cell>
        </row>
        <row r="161">
          <cell r="A161">
            <v>43669</v>
          </cell>
          <cell r="D161">
            <v>1.1574962140333165</v>
          </cell>
          <cell r="E161">
            <v>1.0951659219779666</v>
          </cell>
        </row>
        <row r="162">
          <cell r="A162">
            <v>43670</v>
          </cell>
          <cell r="D162">
            <v>1.1635537607269058</v>
          </cell>
          <cell r="E162">
            <v>1.098767855959323</v>
          </cell>
        </row>
        <row r="163">
          <cell r="A163">
            <v>43671</v>
          </cell>
          <cell r="D163">
            <v>1.1585058051489148</v>
          </cell>
          <cell r="E163">
            <v>1.0939870920625314</v>
          </cell>
        </row>
        <row r="164">
          <cell r="A164">
            <v>43672</v>
          </cell>
          <cell r="D164">
            <v>1.1660777385159011</v>
          </cell>
          <cell r="E164">
            <v>1.0971784364163404</v>
          </cell>
        </row>
        <row r="165">
          <cell r="A165">
            <v>43675</v>
          </cell>
          <cell r="D165">
            <v>1.1792024230186775</v>
          </cell>
          <cell r="E165">
            <v>1.0954372862901831</v>
          </cell>
        </row>
        <row r="166">
          <cell r="A166">
            <v>43676</v>
          </cell>
          <cell r="D166">
            <v>1.1786976274608785</v>
          </cell>
          <cell r="E166">
            <v>1.0912050868094854</v>
          </cell>
        </row>
        <row r="167">
          <cell r="A167">
            <v>43677</v>
          </cell>
          <cell r="D167">
            <v>1.1852599697122665</v>
          </cell>
          <cell r="E167">
            <v>1.0835693702638902</v>
          </cell>
        </row>
        <row r="168">
          <cell r="A168">
            <v>43678</v>
          </cell>
          <cell r="D168">
            <v>1.1862695608278648</v>
          </cell>
          <cell r="E168">
            <v>1.0758269420993594</v>
          </cell>
        </row>
        <row r="169">
          <cell r="A169">
            <v>43679</v>
          </cell>
          <cell r="D169">
            <v>1.1776880363452802</v>
          </cell>
          <cell r="E169">
            <v>1.063199956314931</v>
          </cell>
        </row>
        <row r="170">
          <cell r="A170">
            <v>43682</v>
          </cell>
          <cell r="D170">
            <v>1.1706208985360931</v>
          </cell>
          <cell r="E170">
            <v>1.0364603589261976</v>
          </cell>
        </row>
        <row r="171">
          <cell r="A171">
            <v>43683</v>
          </cell>
          <cell r="D171">
            <v>1.1706208985360931</v>
          </cell>
          <cell r="E171">
            <v>1.0416617166648117</v>
          </cell>
        </row>
        <row r="172">
          <cell r="A172">
            <v>43684</v>
          </cell>
          <cell r="D172">
            <v>1.1847551741544675</v>
          </cell>
          <cell r="E172">
            <v>1.0438005343084107</v>
          </cell>
        </row>
        <row r="173">
          <cell r="A173">
            <v>43685</v>
          </cell>
          <cell r="D173">
            <v>1.1877839475012621</v>
          </cell>
          <cell r="E173">
            <v>1.0600219509134889</v>
          </cell>
        </row>
        <row r="174">
          <cell r="A174">
            <v>43686</v>
          </cell>
          <cell r="D174">
            <v>1.1852599697122665</v>
          </cell>
          <cell r="E174">
            <v>1.0546638604845624</v>
          </cell>
        </row>
        <row r="175">
          <cell r="A175">
            <v>43689</v>
          </cell>
          <cell r="D175">
            <v>1.1887935386168602</v>
          </cell>
          <cell r="E175">
            <v>1.0461869562553225</v>
          </cell>
        </row>
        <row r="176">
          <cell r="A176">
            <v>43690</v>
          </cell>
          <cell r="D176">
            <v>1.2014134275618376</v>
          </cell>
          <cell r="E176">
            <v>1.052957308266107</v>
          </cell>
        </row>
        <row r="177">
          <cell r="A177">
            <v>43691</v>
          </cell>
          <cell r="D177">
            <v>1.1978798586572439</v>
          </cell>
          <cell r="E177">
            <v>1.0314865970623457</v>
          </cell>
        </row>
        <row r="178">
          <cell r="A178">
            <v>43692</v>
          </cell>
          <cell r="D178">
            <v>1.204442200908632</v>
          </cell>
          <cell r="E178">
            <v>1.0301539523524286</v>
          </cell>
        </row>
        <row r="179">
          <cell r="A179">
            <v>43693</v>
          </cell>
          <cell r="D179">
            <v>1.2049469964664312</v>
          </cell>
          <cell r="E179">
            <v>1.0423407527087452</v>
          </cell>
        </row>
        <row r="180">
          <cell r="A180">
            <v>43696</v>
          </cell>
          <cell r="D180">
            <v>1.2110045431600203</v>
          </cell>
          <cell r="E180">
            <v>1.0535246305839667</v>
          </cell>
        </row>
        <row r="181">
          <cell r="A181">
            <v>43697</v>
          </cell>
          <cell r="D181">
            <v>1.2125189298334176</v>
          </cell>
          <cell r="E181">
            <v>1.0484870918541103</v>
          </cell>
        </row>
        <row r="182">
          <cell r="A182">
            <v>43698</v>
          </cell>
          <cell r="D182">
            <v>1.2160524987380112</v>
          </cell>
          <cell r="E182">
            <v>1.0558868756797133</v>
          </cell>
        </row>
        <row r="183">
          <cell r="A183">
            <v>43699</v>
          </cell>
          <cell r="D183">
            <v>1.2034326097930339</v>
          </cell>
          <cell r="E183">
            <v>1.0533812368460214</v>
          </cell>
        </row>
        <row r="184">
          <cell r="A184">
            <v>43700</v>
          </cell>
          <cell r="D184">
            <v>1.1948510853104495</v>
          </cell>
          <cell r="E184">
            <v>1.0369122159376303</v>
          </cell>
        </row>
        <row r="185">
          <cell r="A185">
            <v>43703</v>
          </cell>
          <cell r="D185">
            <v>1.2014134275618376</v>
          </cell>
          <cell r="E185">
            <v>1.0400760487021825</v>
          </cell>
        </row>
        <row r="186">
          <cell r="A186">
            <v>43704</v>
          </cell>
          <cell r="D186">
            <v>1.2084805653710249</v>
          </cell>
          <cell r="E186">
            <v>1.0404099393536195</v>
          </cell>
        </row>
        <row r="187">
          <cell r="A187">
            <v>43705</v>
          </cell>
          <cell r="D187">
            <v>1.2236244321049974</v>
          </cell>
          <cell r="E187">
            <v>1.0436446353026212</v>
          </cell>
        </row>
        <row r="188">
          <cell r="A188">
            <v>43706</v>
          </cell>
          <cell r="D188">
            <v>1.231196365471984</v>
          </cell>
          <cell r="E188">
            <v>1.0536238390421966</v>
          </cell>
        </row>
        <row r="189">
          <cell r="A189">
            <v>43707</v>
          </cell>
          <cell r="D189">
            <v>1.232205956587582</v>
          </cell>
          <cell r="E189">
            <v>1.0578643753681238</v>
          </cell>
        </row>
        <row r="190">
          <cell r="A190">
            <v>43711</v>
          </cell>
          <cell r="D190">
            <v>1.241797072185765</v>
          </cell>
          <cell r="E190">
            <v>1.051505863511671</v>
          </cell>
        </row>
        <row r="191">
          <cell r="A191">
            <v>43712</v>
          </cell>
          <cell r="D191">
            <v>1.232205956587582</v>
          </cell>
          <cell r="E191">
            <v>1.0637297628292586</v>
          </cell>
        </row>
        <row r="192">
          <cell r="A192">
            <v>43713</v>
          </cell>
          <cell r="D192">
            <v>1.2200908632004039</v>
          </cell>
          <cell r="E192">
            <v>1.0762262769858468</v>
          </cell>
        </row>
        <row r="193">
          <cell r="A193">
            <v>43714</v>
          </cell>
          <cell r="D193">
            <v>1.2306915699141847</v>
          </cell>
          <cell r="E193">
            <v>1.0789090737806635</v>
          </cell>
        </row>
        <row r="194">
          <cell r="A194">
            <v>43717</v>
          </cell>
          <cell r="D194">
            <v>1.215042907622413</v>
          </cell>
          <cell r="E194">
            <v>1.0790770612120355</v>
          </cell>
        </row>
        <row r="195">
          <cell r="A195">
            <v>43718</v>
          </cell>
          <cell r="D195">
            <v>1.2094901564866229</v>
          </cell>
          <cell r="E195">
            <v>1.0792563033844673</v>
          </cell>
        </row>
        <row r="196">
          <cell r="A196">
            <v>43719</v>
          </cell>
          <cell r="D196">
            <v>1.2190812720848057</v>
          </cell>
          <cell r="E196">
            <v>1.0869849757543699</v>
          </cell>
        </row>
        <row r="197">
          <cell r="A197">
            <v>43720</v>
          </cell>
          <cell r="D197">
            <v>1.2190812720848057</v>
          </cell>
          <cell r="E197">
            <v>1.0909862446222138</v>
          </cell>
        </row>
        <row r="198">
          <cell r="A198">
            <v>43721</v>
          </cell>
          <cell r="D198">
            <v>1.2049469964664312</v>
          </cell>
          <cell r="E198">
            <v>1.093396843420291</v>
          </cell>
        </row>
        <row r="199">
          <cell r="A199">
            <v>43724</v>
          </cell>
          <cell r="D199">
            <v>1.2165572942958103</v>
          </cell>
          <cell r="E199">
            <v>1.089138799719382</v>
          </cell>
        </row>
        <row r="200">
          <cell r="A200">
            <v>43725</v>
          </cell>
          <cell r="D200">
            <v>1.2145381120646139</v>
          </cell>
          <cell r="E200">
            <v>1.0907357224230707</v>
          </cell>
        </row>
        <row r="201">
          <cell r="A201">
            <v>43726</v>
          </cell>
          <cell r="D201">
            <v>1.2236244321049974</v>
          </cell>
          <cell r="E201">
            <v>1.090743225583777</v>
          </cell>
        </row>
        <row r="202">
          <cell r="A202">
            <v>43727</v>
          </cell>
          <cell r="D202">
            <v>1.2231196365471986</v>
          </cell>
          <cell r="E202">
            <v>1.0918153438802762</v>
          </cell>
        </row>
        <row r="203">
          <cell r="A203">
            <v>43728</v>
          </cell>
          <cell r="D203">
            <v>1.2246340232205959</v>
          </cell>
          <cell r="E203">
            <v>1.0892955324096942</v>
          </cell>
        </row>
        <row r="204">
          <cell r="A204">
            <v>43731</v>
          </cell>
          <cell r="D204">
            <v>1.2347299343765776</v>
          </cell>
          <cell r="E204">
            <v>1.0869066094092137</v>
          </cell>
        </row>
        <row r="205">
          <cell r="A205">
            <v>43732</v>
          </cell>
          <cell r="D205">
            <v>1.2291771832407876</v>
          </cell>
          <cell r="E205">
            <v>1.0813530199596579</v>
          </cell>
        </row>
        <row r="206">
          <cell r="A206">
            <v>43733</v>
          </cell>
          <cell r="D206">
            <v>1.232205956587582</v>
          </cell>
          <cell r="E206">
            <v>1.0817477695812696</v>
          </cell>
        </row>
        <row r="207">
          <cell r="A207">
            <v>43734</v>
          </cell>
          <cell r="D207">
            <v>1.237758707723372</v>
          </cell>
          <cell r="E207">
            <v>1.0817911211764624</v>
          </cell>
        </row>
        <row r="208">
          <cell r="A208">
            <v>43735</v>
          </cell>
          <cell r="D208">
            <v>1.2382635032811713</v>
          </cell>
          <cell r="E208">
            <v>1.0781837682457069</v>
          </cell>
        </row>
        <row r="209">
          <cell r="A209">
            <v>43738</v>
          </cell>
          <cell r="D209">
            <v>1.242806663301363</v>
          </cell>
          <cell r="E209">
            <v>1.0801237521305851</v>
          </cell>
        </row>
        <row r="210">
          <cell r="A210">
            <v>43739</v>
          </cell>
          <cell r="D210">
            <v>1.232205956587582</v>
          </cell>
          <cell r="E210">
            <v>1.0703842326913546</v>
          </cell>
        </row>
        <row r="211">
          <cell r="A211">
            <v>43740</v>
          </cell>
          <cell r="D211">
            <v>1.2125189298334176</v>
          </cell>
          <cell r="E211">
            <v>1.0530139988136669</v>
          </cell>
        </row>
        <row r="212">
          <cell r="A212">
            <v>43741</v>
          </cell>
          <cell r="D212">
            <v>1.2145381120646139</v>
          </cell>
          <cell r="E212">
            <v>1.0578889690615505</v>
          </cell>
        </row>
        <row r="213">
          <cell r="A213">
            <v>43742</v>
          </cell>
          <cell r="D213">
            <v>1.2246340232205959</v>
          </cell>
          <cell r="E213">
            <v>1.0683050234911455</v>
          </cell>
        </row>
        <row r="214">
          <cell r="A214">
            <v>43745</v>
          </cell>
          <cell r="D214">
            <v>1.226148409893993</v>
          </cell>
          <cell r="E214">
            <v>1.0671349472632012</v>
          </cell>
        </row>
        <row r="215">
          <cell r="A215">
            <v>43746</v>
          </cell>
          <cell r="D215">
            <v>1.2246340232205959</v>
          </cell>
          <cell r="E215">
            <v>1.0549810774455406</v>
          </cell>
        </row>
        <row r="216">
          <cell r="A216">
            <v>43747</v>
          </cell>
          <cell r="D216">
            <v>1.2231196365471986</v>
          </cell>
          <cell r="E216">
            <v>1.0609294165167078</v>
          </cell>
        </row>
        <row r="217">
          <cell r="A217">
            <v>43748</v>
          </cell>
          <cell r="D217">
            <v>1.2130237253912166</v>
          </cell>
          <cell r="E217">
            <v>1.0669682103586136</v>
          </cell>
        </row>
        <row r="218">
          <cell r="A218">
            <v>43749</v>
          </cell>
          <cell r="D218">
            <v>1.204442200908632</v>
          </cell>
          <cell r="E218">
            <v>1.0816889948224022</v>
          </cell>
        </row>
        <row r="219">
          <cell r="A219">
            <v>43752</v>
          </cell>
          <cell r="D219">
            <v>1.2125189298334176</v>
          </cell>
          <cell r="E219">
            <v>1.0806506407490821</v>
          </cell>
        </row>
        <row r="220">
          <cell r="A220">
            <v>43753</v>
          </cell>
          <cell r="D220">
            <v>1.2084805653710249</v>
          </cell>
          <cell r="E220">
            <v>1.090237595920615</v>
          </cell>
        </row>
        <row r="221">
          <cell r="A221">
            <v>43754</v>
          </cell>
          <cell r="D221">
            <v>1.2079757698132256</v>
          </cell>
          <cell r="E221">
            <v>1.0903138780544637</v>
          </cell>
        </row>
        <row r="222">
          <cell r="A222">
            <v>43755</v>
          </cell>
          <cell r="D222">
            <v>1.204442200908632</v>
          </cell>
          <cell r="E222">
            <v>1.0937886751460721</v>
          </cell>
        </row>
        <row r="223">
          <cell r="A223">
            <v>43756</v>
          </cell>
          <cell r="D223">
            <v>1.1968702675416458</v>
          </cell>
          <cell r="E223">
            <v>1.0903755707091614</v>
          </cell>
        </row>
        <row r="224">
          <cell r="A224">
            <v>43759</v>
          </cell>
          <cell r="D224">
            <v>1.1938414941948512</v>
          </cell>
          <cell r="E224">
            <v>1.0971196616574732</v>
          </cell>
        </row>
        <row r="225">
          <cell r="A225">
            <v>43760</v>
          </cell>
          <cell r="D225">
            <v>1.2014134275618376</v>
          </cell>
          <cell r="E225">
            <v>1.0956106926709543</v>
          </cell>
        </row>
        <row r="226">
          <cell r="A226">
            <v>43761</v>
          </cell>
          <cell r="D226">
            <v>1.2059565875820293</v>
          </cell>
          <cell r="E226">
            <v>1.0970237879373352</v>
          </cell>
        </row>
        <row r="227">
          <cell r="A227">
            <v>43762</v>
          </cell>
          <cell r="D227">
            <v>1.2125189298334176</v>
          </cell>
          <cell r="E227">
            <v>1.1010729936652484</v>
          </cell>
        </row>
        <row r="228">
          <cell r="A228">
            <v>43763</v>
          </cell>
          <cell r="D228">
            <v>1.2079757698132256</v>
          </cell>
          <cell r="E228">
            <v>1.1040133989776528</v>
          </cell>
        </row>
        <row r="229">
          <cell r="A229">
            <v>43766</v>
          </cell>
          <cell r="D229">
            <v>1.2014134275618376</v>
          </cell>
          <cell r="E229">
            <v>1.1086966217852603</v>
          </cell>
        </row>
        <row r="230">
          <cell r="A230">
            <v>43767</v>
          </cell>
          <cell r="D230">
            <v>1.204442200908632</v>
          </cell>
          <cell r="E230">
            <v>1.1092597756805056</v>
          </cell>
        </row>
        <row r="231">
          <cell r="A231">
            <v>43768</v>
          </cell>
          <cell r="D231">
            <v>1.2145381120646139</v>
          </cell>
          <cell r="E231">
            <v>1.1111972585118148</v>
          </cell>
        </row>
        <row r="232">
          <cell r="A232">
            <v>43769</v>
          </cell>
          <cell r="D232">
            <v>1.2165572942958103</v>
          </cell>
          <cell r="E232">
            <v>1.1096853716294657</v>
          </cell>
        </row>
        <row r="233">
          <cell r="A233">
            <v>43770</v>
          </cell>
          <cell r="D233">
            <v>1.215547703180212</v>
          </cell>
          <cell r="E233">
            <v>1.1187608613461755</v>
          </cell>
        </row>
        <row r="234">
          <cell r="A234">
            <v>43773</v>
          </cell>
          <cell r="D234">
            <v>1.215547703180212</v>
          </cell>
          <cell r="E234">
            <v>1.1248050741374804</v>
          </cell>
        </row>
        <row r="235">
          <cell r="A235">
            <v>43774</v>
          </cell>
          <cell r="D235">
            <v>1.2079757698132256</v>
          </cell>
          <cell r="E235">
            <v>1.1246875246197461</v>
          </cell>
        </row>
        <row r="236">
          <cell r="A236">
            <v>43775</v>
          </cell>
          <cell r="D236">
            <v>1.2145381120646139</v>
          </cell>
          <cell r="E236">
            <v>1.1253586406607117</v>
          </cell>
        </row>
        <row r="237">
          <cell r="A237">
            <v>43776</v>
          </cell>
          <cell r="D237">
            <v>1.204442200908632</v>
          </cell>
          <cell r="E237">
            <v>1.1285424818538143</v>
          </cell>
        </row>
        <row r="238">
          <cell r="A238">
            <v>43777</v>
          </cell>
          <cell r="D238">
            <v>1.2054517920242303</v>
          </cell>
          <cell r="E238">
            <v>1.1284866249907772</v>
          </cell>
        </row>
        <row r="239">
          <cell r="A239">
            <v>43780</v>
          </cell>
          <cell r="D239">
            <v>1.2034326097930339</v>
          </cell>
          <cell r="E239">
            <v>1.1259905735290991</v>
          </cell>
        </row>
        <row r="240">
          <cell r="A240">
            <v>43781</v>
          </cell>
          <cell r="D240">
            <v>1.2054517920242303</v>
          </cell>
          <cell r="E240">
            <v>1.1280397700864824</v>
          </cell>
        </row>
        <row r="241">
          <cell r="A241">
            <v>43782</v>
          </cell>
          <cell r="D241">
            <v>1.2145381120646139</v>
          </cell>
          <cell r="E241">
            <v>1.1258196682018966</v>
          </cell>
        </row>
        <row r="242">
          <cell r="A242">
            <v>43783</v>
          </cell>
          <cell r="D242">
            <v>1.2226148409893993</v>
          </cell>
          <cell r="E242">
            <v>1.1245691414174888</v>
          </cell>
        </row>
        <row r="243">
          <cell r="A243">
            <v>43784</v>
          </cell>
          <cell r="D243">
            <v>1.2296819787985867</v>
          </cell>
          <cell r="E243">
            <v>1.1331544246347105</v>
          </cell>
        </row>
        <row r="244">
          <cell r="A244">
            <v>43787</v>
          </cell>
          <cell r="D244">
            <v>1.2276627965673903</v>
          </cell>
          <cell r="E244">
            <v>1.1349151663471571</v>
          </cell>
        </row>
        <row r="245">
          <cell r="A245">
            <v>43788</v>
          </cell>
          <cell r="D245">
            <v>1.2332155477031803</v>
          </cell>
          <cell r="E245">
            <v>1.1351794443409287</v>
          </cell>
        </row>
        <row r="246">
          <cell r="A246">
            <v>43789</v>
          </cell>
          <cell r="D246">
            <v>1.2327107521453813</v>
          </cell>
          <cell r="E246">
            <v>1.1302607056555909</v>
          </cell>
        </row>
        <row r="247">
          <cell r="A247">
            <v>43790</v>
          </cell>
          <cell r="D247">
            <v>1.2195860676426049</v>
          </cell>
          <cell r="E247">
            <v>1.1274095045871406</v>
          </cell>
        </row>
        <row r="248">
          <cell r="A248">
            <v>43791</v>
          </cell>
          <cell r="D248">
            <v>1.2301867743563859</v>
          </cell>
          <cell r="E248">
            <v>1.1294612021980925</v>
          </cell>
        </row>
        <row r="249">
          <cell r="A249">
            <v>43794</v>
          </cell>
          <cell r="D249">
            <v>1.2407874810701667</v>
          </cell>
          <cell r="E249">
            <v>1.1375058410021888</v>
          </cell>
        </row>
        <row r="250">
          <cell r="A250">
            <v>43795</v>
          </cell>
          <cell r="D250">
            <v>1.2534073700151438</v>
          </cell>
          <cell r="E250">
            <v>1.1386384014266009</v>
          </cell>
        </row>
        <row r="251">
          <cell r="A251">
            <v>43796</v>
          </cell>
          <cell r="D251">
            <v>1.2584553255931348</v>
          </cell>
          <cell r="E251">
            <v>1.1428143272020006</v>
          </cell>
        </row>
        <row r="252">
          <cell r="A252">
            <v>43798</v>
          </cell>
          <cell r="D252">
            <v>1.2448258455325594</v>
          </cell>
          <cell r="E252">
            <v>1.1367742828333101</v>
          </cell>
        </row>
        <row r="253">
          <cell r="A253">
            <v>43801</v>
          </cell>
          <cell r="D253">
            <v>1.2160524987380112</v>
          </cell>
          <cell r="E253">
            <v>1.1299009707839427</v>
          </cell>
        </row>
        <row r="254">
          <cell r="A254">
            <v>43802</v>
          </cell>
          <cell r="D254">
            <v>1.2195860676426049</v>
          </cell>
          <cell r="E254">
            <v>1.1237412926862107</v>
          </cell>
        </row>
        <row r="255">
          <cell r="A255">
            <v>43803</v>
          </cell>
          <cell r="D255">
            <v>1.209994952044422</v>
          </cell>
          <cell r="E255">
            <v>1.1291018841687059</v>
          </cell>
        </row>
        <row r="256">
          <cell r="A256">
            <v>43804</v>
          </cell>
          <cell r="D256">
            <v>1.2009086320040383</v>
          </cell>
          <cell r="E256">
            <v>1.1314299481990122</v>
          </cell>
        </row>
        <row r="257">
          <cell r="A257">
            <v>43805</v>
          </cell>
          <cell r="D257">
            <v>1.2115093387178193</v>
          </cell>
          <cell r="E257">
            <v>1.1400339893180003</v>
          </cell>
        </row>
        <row r="258">
          <cell r="A258">
            <v>43808</v>
          </cell>
          <cell r="D258">
            <v>1.2110045431600203</v>
          </cell>
          <cell r="E258">
            <v>1.1386817530217939</v>
          </cell>
        </row>
        <row r="259">
          <cell r="A259">
            <v>43809</v>
          </cell>
          <cell r="D259">
            <v>1.2064613831398283</v>
          </cell>
          <cell r="E259">
            <v>1.1372265566870043</v>
          </cell>
        </row>
        <row r="260">
          <cell r="A260">
            <v>43810</v>
          </cell>
          <cell r="D260">
            <v>1.2079757698132256</v>
          </cell>
          <cell r="E260">
            <v>1.1407013537786126</v>
          </cell>
        </row>
        <row r="261">
          <cell r="A261">
            <v>43811</v>
          </cell>
          <cell r="D261">
            <v>1.2019182231196366</v>
          </cell>
          <cell r="E261">
            <v>1.148662624130415</v>
          </cell>
        </row>
        <row r="262">
          <cell r="A262">
            <v>43812</v>
          </cell>
          <cell r="D262">
            <v>1.2170620898536093</v>
          </cell>
          <cell r="E262">
            <v>1.1553746182245936</v>
          </cell>
        </row>
        <row r="263">
          <cell r="A263">
            <v>43815</v>
          </cell>
          <cell r="D263">
            <v>1.2241292276627966</v>
          </cell>
          <cell r="E263">
            <v>1.1632816990824051</v>
          </cell>
        </row>
        <row r="264">
          <cell r="A264">
            <v>43816</v>
          </cell>
          <cell r="D264">
            <v>1.2281675921251893</v>
          </cell>
          <cell r="E264">
            <v>1.1648277670301947</v>
          </cell>
        </row>
        <row r="265">
          <cell r="A265">
            <v>43817</v>
          </cell>
          <cell r="D265">
            <v>1.2140333165068149</v>
          </cell>
          <cell r="E265">
            <v>1.1642633626081653</v>
          </cell>
        </row>
        <row r="266">
          <cell r="A266">
            <v>43818</v>
          </cell>
          <cell r="D266">
            <v>1.2145381120646139</v>
          </cell>
          <cell r="E266">
            <v>1.1672662942597902</v>
          </cell>
        </row>
        <row r="267">
          <cell r="A267">
            <v>43819</v>
          </cell>
          <cell r="D267">
            <v>1.2226148409893993</v>
          </cell>
          <cell r="E267">
            <v>1.1714797358387221</v>
          </cell>
        </row>
        <row r="268">
          <cell r="A268">
            <v>43822</v>
          </cell>
          <cell r="D268">
            <v>1.2185764765270066</v>
          </cell>
          <cell r="E268">
            <v>1.1723801151234958</v>
          </cell>
        </row>
        <row r="269">
          <cell r="A269">
            <v>43823</v>
          </cell>
          <cell r="D269">
            <v>1.2241292276627966</v>
          </cell>
          <cell r="E269">
            <v>1.1726214667928867</v>
          </cell>
        </row>
        <row r="270">
          <cell r="A270">
            <v>43825</v>
          </cell>
          <cell r="D270">
            <v>1.2276627965673903</v>
          </cell>
          <cell r="E270">
            <v>1.1767340325445426</v>
          </cell>
        </row>
        <row r="271">
          <cell r="A271">
            <v>43826</v>
          </cell>
          <cell r="D271">
            <v>1.225643614336194</v>
          </cell>
          <cell r="E271">
            <v>1.1799708127048518</v>
          </cell>
        </row>
        <row r="272">
          <cell r="A272">
            <v>43829</v>
          </cell>
          <cell r="D272">
            <v>1.2039374053508332</v>
          </cell>
          <cell r="E272">
            <v>1.1749770424124495</v>
          </cell>
        </row>
        <row r="273">
          <cell r="A273">
            <v>43830</v>
          </cell>
          <cell r="D273">
            <v>1.1923271075214539</v>
          </cell>
          <cell r="E273">
            <v>1.1768061462557771</v>
          </cell>
        </row>
        <row r="274">
          <cell r="A274">
            <v>43832</v>
          </cell>
          <cell r="D274">
            <v>1.2079757698132256</v>
          </cell>
          <cell r="E274">
            <v>1.1862497076893641</v>
          </cell>
        </row>
        <row r="275">
          <cell r="A275">
            <v>43833</v>
          </cell>
          <cell r="D275">
            <v>1.220595658758203</v>
          </cell>
          <cell r="E275">
            <v>1.1801513054040682</v>
          </cell>
        </row>
        <row r="276">
          <cell r="A276">
            <v>43836</v>
          </cell>
          <cell r="D276">
            <v>1.2231196365471986</v>
          </cell>
          <cell r="E276">
            <v>1.1793397135209873</v>
          </cell>
        </row>
        <row r="277">
          <cell r="A277">
            <v>43837</v>
          </cell>
          <cell r="D277">
            <v>1.2286723876829884</v>
          </cell>
          <cell r="E277">
            <v>1.1789078649381051</v>
          </cell>
        </row>
        <row r="278">
          <cell r="A278">
            <v>43838</v>
          </cell>
          <cell r="D278">
            <v>1.2291771832407876</v>
          </cell>
          <cell r="E278">
            <v>1.1803234612580549</v>
          </cell>
        </row>
        <row r="279">
          <cell r="A279">
            <v>43839</v>
          </cell>
          <cell r="D279">
            <v>1.237253912165573</v>
          </cell>
          <cell r="E279">
            <v>1.1884510516721836</v>
          </cell>
        </row>
        <row r="280">
          <cell r="A280">
            <v>43840</v>
          </cell>
          <cell r="D280">
            <v>1.242301867743564</v>
          </cell>
          <cell r="E280">
            <v>1.1880233715119159</v>
          </cell>
        </row>
        <row r="281">
          <cell r="A281">
            <v>43843</v>
          </cell>
          <cell r="D281">
            <v>1.2458354366481577</v>
          </cell>
          <cell r="E281">
            <v>1.1940200642854135</v>
          </cell>
        </row>
        <row r="282">
          <cell r="A282">
            <v>43844</v>
          </cell>
          <cell r="D282">
            <v>1.2559313478041394</v>
          </cell>
          <cell r="E282">
            <v>1.1941609569697902</v>
          </cell>
        </row>
        <row r="283">
          <cell r="A283">
            <v>43845</v>
          </cell>
          <cell r="D283">
            <v>1.2660272589601211</v>
          </cell>
          <cell r="E283">
            <v>1.1949792183290544</v>
          </cell>
        </row>
        <row r="284">
          <cell r="A284">
            <v>43846</v>
          </cell>
          <cell r="D284">
            <v>1.2771327612317014</v>
          </cell>
          <cell r="E284">
            <v>1.2015436502626733</v>
          </cell>
        </row>
        <row r="285">
          <cell r="A285">
            <v>43847</v>
          </cell>
          <cell r="D285">
            <v>1.2836951034830895</v>
          </cell>
          <cell r="E285">
            <v>1.206457803683135</v>
          </cell>
        </row>
        <row r="286">
          <cell r="A286">
            <v>43851</v>
          </cell>
          <cell r="D286">
            <v>1.2887430590610804</v>
          </cell>
          <cell r="E286">
            <v>1.2011922522362544</v>
          </cell>
        </row>
        <row r="287">
          <cell r="A287">
            <v>43852</v>
          </cell>
          <cell r="D287">
            <v>1.2907622412922768</v>
          </cell>
          <cell r="E287">
            <v>1.2024669558718277</v>
          </cell>
        </row>
        <row r="288">
          <cell r="A288">
            <v>43853</v>
          </cell>
          <cell r="D288">
            <v>1.2953054013124685</v>
          </cell>
          <cell r="E288">
            <v>1.1992622725656517</v>
          </cell>
        </row>
        <row r="289">
          <cell r="A289">
            <v>43854</v>
          </cell>
          <cell r="D289">
            <v>1.2973245835436649</v>
          </cell>
          <cell r="E289">
            <v>1.1941909696126158</v>
          </cell>
        </row>
        <row r="290">
          <cell r="A290">
            <v>43857</v>
          </cell>
          <cell r="D290">
            <v>1.2902574457344775</v>
          </cell>
          <cell r="E290">
            <v>1.1748878381684953</v>
          </cell>
        </row>
        <row r="291">
          <cell r="A291">
            <v>43858</v>
          </cell>
          <cell r="D291">
            <v>1.2912670368500758</v>
          </cell>
          <cell r="E291">
            <v>1.1819345565986339</v>
          </cell>
        </row>
        <row r="292">
          <cell r="A292">
            <v>43859</v>
          </cell>
          <cell r="D292">
            <v>1.2963149924280668</v>
          </cell>
          <cell r="E292">
            <v>1.1818382660362345</v>
          </cell>
        </row>
        <row r="293">
          <cell r="A293">
            <v>43860</v>
          </cell>
          <cell r="D293">
            <v>1.2937910146390712</v>
          </cell>
          <cell r="E293">
            <v>1.1780787656800427</v>
          </cell>
        </row>
        <row r="294">
          <cell r="A294">
            <v>43861</v>
          </cell>
          <cell r="D294">
            <v>1.2766279656739021</v>
          </cell>
          <cell r="E294">
            <v>1.1638069203318566</v>
          </cell>
        </row>
        <row r="295">
          <cell r="A295">
            <v>43864</v>
          </cell>
          <cell r="D295">
            <v>1.2776375567895002</v>
          </cell>
          <cell r="E295">
            <v>1.1674655448607725</v>
          </cell>
        </row>
        <row r="296">
          <cell r="A296">
            <v>43865</v>
          </cell>
          <cell r="D296">
            <v>1.2912670368500758</v>
          </cell>
          <cell r="E296">
            <v>1.1846607049886431</v>
          </cell>
        </row>
        <row r="297">
          <cell r="A297">
            <v>43866</v>
          </cell>
          <cell r="D297">
            <v>1.2993437657748612</v>
          </cell>
          <cell r="E297">
            <v>1.1946815929543655</v>
          </cell>
        </row>
        <row r="298">
          <cell r="A298">
            <v>43867</v>
          </cell>
          <cell r="D298">
            <v>1.3104492680464412</v>
          </cell>
          <cell r="E298">
            <v>1.201544483947196</v>
          </cell>
        </row>
        <row r="299">
          <cell r="A299">
            <v>43868</v>
          </cell>
          <cell r="D299">
            <v>1.3089348813730439</v>
          </cell>
          <cell r="E299">
            <v>1.1951192773289083</v>
          </cell>
        </row>
        <row r="300">
          <cell r="A300">
            <v>43871</v>
          </cell>
          <cell r="D300">
            <v>1.3190307925290259</v>
          </cell>
          <cell r="E300">
            <v>1.1982576827155105</v>
          </cell>
        </row>
        <row r="301">
          <cell r="A301">
            <v>43872</v>
          </cell>
          <cell r="D301">
            <v>1.3220595658758205</v>
          </cell>
          <cell r="E301">
            <v>1.2034761309868449</v>
          </cell>
        </row>
        <row r="302">
          <cell r="A302">
            <v>43873</v>
          </cell>
          <cell r="D302">
            <v>1.3296314992428067</v>
          </cell>
          <cell r="E302">
            <v>1.2108296453214249</v>
          </cell>
        </row>
        <row r="303">
          <cell r="A303">
            <v>43874</v>
          </cell>
          <cell r="D303">
            <v>1.3276123170116103</v>
          </cell>
          <cell r="E303">
            <v>1.2084590633804491</v>
          </cell>
        </row>
        <row r="304">
          <cell r="A304">
            <v>43875</v>
          </cell>
          <cell r="D304">
            <v>1.3356890459363959</v>
          </cell>
          <cell r="E304">
            <v>1.2092189668231077</v>
          </cell>
        </row>
        <row r="305">
          <cell r="A305">
            <v>43879</v>
          </cell>
          <cell r="D305">
            <v>1.336698637051994</v>
          </cell>
          <cell r="E305">
            <v>1.2035549141742625</v>
          </cell>
        </row>
        <row r="306">
          <cell r="A306">
            <v>43880</v>
          </cell>
          <cell r="D306">
            <v>1.3558808682483594</v>
          </cell>
          <cell r="E306">
            <v>1.2090084614810657</v>
          </cell>
        </row>
        <row r="307">
          <cell r="A307">
            <v>43881</v>
          </cell>
          <cell r="D307">
            <v>1.3659767794043414</v>
          </cell>
          <cell r="E307">
            <v>1.2031997645674908</v>
          </cell>
        </row>
        <row r="308">
          <cell r="A308">
            <v>43882</v>
          </cell>
          <cell r="D308">
            <v>1.3543664815749621</v>
          </cell>
          <cell r="E308">
            <v>1.1941913864548777</v>
          </cell>
        </row>
        <row r="309">
          <cell r="A309">
            <v>43885</v>
          </cell>
          <cell r="D309">
            <v>1.3165068147400303</v>
          </cell>
          <cell r="E309">
            <v>1.1589486237744318</v>
          </cell>
        </row>
        <row r="310">
          <cell r="A310">
            <v>43886</v>
          </cell>
          <cell r="D310">
            <v>1.2821807168096921</v>
          </cell>
          <cell r="E310">
            <v>1.1322261169184185</v>
          </cell>
        </row>
        <row r="311">
          <cell r="A311">
            <v>43887</v>
          </cell>
          <cell r="D311">
            <v>1.2680464411913177</v>
          </cell>
          <cell r="E311">
            <v>1.1258046618804838</v>
          </cell>
        </row>
        <row r="312">
          <cell r="A312">
            <v>43888</v>
          </cell>
          <cell r="D312">
            <v>1.2347299343765776</v>
          </cell>
          <cell r="E312">
            <v>1.0888282522345873</v>
          </cell>
        </row>
        <row r="313">
          <cell r="A313">
            <v>43889</v>
          </cell>
          <cell r="D313">
            <v>1.2120141342756185</v>
          </cell>
          <cell r="E313">
            <v>1.0698064893169581</v>
          </cell>
        </row>
        <row r="314">
          <cell r="A314">
            <v>43892</v>
          </cell>
          <cell r="D314">
            <v>1.2296819787985867</v>
          </cell>
          <cell r="E314">
            <v>1.1025890489702121</v>
          </cell>
        </row>
        <row r="315">
          <cell r="A315">
            <v>43893</v>
          </cell>
          <cell r="D315">
            <v>1.2236244321049974</v>
          </cell>
          <cell r="E315">
            <v>1.0897252967812692</v>
          </cell>
        </row>
        <row r="316">
          <cell r="A316">
            <v>43894</v>
          </cell>
          <cell r="D316">
            <v>1.2443210499747603</v>
          </cell>
          <cell r="E316">
            <v>1.1189847056405844</v>
          </cell>
        </row>
        <row r="317">
          <cell r="A317">
            <v>43895</v>
          </cell>
          <cell r="D317">
            <v>1.2337203432609793</v>
          </cell>
          <cell r="E317">
            <v>1.0972392953865149</v>
          </cell>
        </row>
        <row r="318">
          <cell r="A318">
            <v>43896</v>
          </cell>
          <cell r="D318">
            <v>1.2185764765270066</v>
          </cell>
          <cell r="E318">
            <v>1.0748198511956495</v>
          </cell>
        </row>
        <row r="319">
          <cell r="A319">
            <v>43899</v>
          </cell>
          <cell r="D319">
            <v>1.1605249873801111</v>
          </cell>
          <cell r="E319">
            <v>0.99892829854576237</v>
          </cell>
        </row>
        <row r="320">
          <cell r="A320">
            <v>43900</v>
          </cell>
          <cell r="D320">
            <v>1.1766784452296819</v>
          </cell>
          <cell r="E320">
            <v>1.0260034539549785</v>
          </cell>
        </row>
        <row r="321">
          <cell r="A321">
            <v>43901</v>
          </cell>
          <cell r="D321">
            <v>1.1595153962645128</v>
          </cell>
          <cell r="E321">
            <v>0.98868981891955321</v>
          </cell>
        </row>
        <row r="322">
          <cell r="A322">
            <v>43902</v>
          </cell>
          <cell r="D322">
            <v>1.126703685007572</v>
          </cell>
          <cell r="E322">
            <v>0.89474857950578357</v>
          </cell>
        </row>
        <row r="323">
          <cell r="A323">
            <v>43903</v>
          </cell>
          <cell r="D323">
            <v>1.1408379606259467</v>
          </cell>
          <cell r="E323">
            <v>0.94204350249209157</v>
          </cell>
        </row>
        <row r="324">
          <cell r="A324">
            <v>43906</v>
          </cell>
          <cell r="D324">
            <v>1.1130742049469966</v>
          </cell>
          <cell r="E324">
            <v>0.85602309973076163</v>
          </cell>
        </row>
        <row r="325">
          <cell r="A325">
            <v>43907</v>
          </cell>
          <cell r="D325">
            <v>1.1166077738515903</v>
          </cell>
          <cell r="E325">
            <v>0.8859702983215012</v>
          </cell>
        </row>
        <row r="326">
          <cell r="A326">
            <v>43908</v>
          </cell>
          <cell r="D326">
            <v>1.0949015648662292</v>
          </cell>
          <cell r="E326">
            <v>0.84111015098443553</v>
          </cell>
        </row>
        <row r="327">
          <cell r="A327">
            <v>43909</v>
          </cell>
          <cell r="D327">
            <v>1.1049974760222112</v>
          </cell>
          <cell r="E327">
            <v>0.84387548254702294</v>
          </cell>
        </row>
        <row r="328">
          <cell r="A328">
            <v>43910</v>
          </cell>
          <cell r="D328">
            <v>1.1140837960625947</v>
          </cell>
          <cell r="E328">
            <v>0.82964948984759834</v>
          </cell>
        </row>
        <row r="329">
          <cell r="A329">
            <v>43913</v>
          </cell>
          <cell r="D329">
            <v>1.1186269560827866</v>
          </cell>
          <cell r="E329">
            <v>0.80235132382849617</v>
          </cell>
        </row>
        <row r="330">
          <cell r="A330">
            <v>43914</v>
          </cell>
          <cell r="D330">
            <v>1.1297324583543664</v>
          </cell>
          <cell r="E330">
            <v>0.86976597224914332</v>
          </cell>
        </row>
        <row r="331">
          <cell r="A331">
            <v>43915</v>
          </cell>
          <cell r="D331">
            <v>1.1282180716809693</v>
          </cell>
          <cell r="E331">
            <v>0.89338258741494847</v>
          </cell>
        </row>
        <row r="332">
          <cell r="A332">
            <v>43916</v>
          </cell>
          <cell r="D332">
            <v>1.1332660272589601</v>
          </cell>
          <cell r="E332">
            <v>0.93475584923482358</v>
          </cell>
        </row>
        <row r="333">
          <cell r="A333">
            <v>43917</v>
          </cell>
          <cell r="D333">
            <v>1.1282180716809693</v>
          </cell>
          <cell r="E333">
            <v>0.91240601770162344</v>
          </cell>
        </row>
        <row r="334">
          <cell r="A334">
            <v>43920</v>
          </cell>
          <cell r="D334">
            <v>1.137809187279152</v>
          </cell>
          <cell r="E334">
            <v>0.93097258886972811</v>
          </cell>
        </row>
        <row r="335">
          <cell r="A335">
            <v>43921</v>
          </cell>
          <cell r="D335">
            <v>1.1302372539121657</v>
          </cell>
          <cell r="E335">
            <v>0.92537898256307138</v>
          </cell>
        </row>
        <row r="336">
          <cell r="A336">
            <v>43922</v>
          </cell>
          <cell r="D336">
            <v>1.1342756183745584</v>
          </cell>
          <cell r="E336">
            <v>0.89122918029219811</v>
          </cell>
        </row>
        <row r="337">
          <cell r="A337">
            <v>43923</v>
          </cell>
          <cell r="D337">
            <v>1.1367995961635537</v>
          </cell>
          <cell r="E337">
            <v>0.90222131072714384</v>
          </cell>
        </row>
        <row r="338">
          <cell r="A338">
            <v>43924</v>
          </cell>
          <cell r="D338">
            <v>1.1388187783947501</v>
          </cell>
          <cell r="E338">
            <v>0.88993029980545979</v>
          </cell>
        </row>
        <row r="339">
          <cell r="A339">
            <v>43927</v>
          </cell>
          <cell r="D339">
            <v>1.1398283695103484</v>
          </cell>
          <cell r="E339">
            <v>0.93882964865616303</v>
          </cell>
        </row>
        <row r="340">
          <cell r="A340">
            <v>43928</v>
          </cell>
          <cell r="D340">
            <v>1.126703685007572</v>
          </cell>
          <cell r="E340">
            <v>0.94800851525371732</v>
          </cell>
        </row>
        <row r="341">
          <cell r="A341">
            <v>43929</v>
          </cell>
          <cell r="D341">
            <v>1.1282180716809693</v>
          </cell>
          <cell r="E341">
            <v>0.96736666987635211</v>
          </cell>
        </row>
        <row r="342">
          <cell r="A342">
            <v>43930</v>
          </cell>
          <cell r="D342">
            <v>1.132256436143362</v>
          </cell>
          <cell r="E342">
            <v>0.98269020825022535</v>
          </cell>
        </row>
        <row r="343">
          <cell r="A343">
            <v>43934</v>
          </cell>
          <cell r="D343">
            <v>1.1282180716809693</v>
          </cell>
          <cell r="E343">
            <v>0.97600697627208799</v>
          </cell>
        </row>
        <row r="344">
          <cell r="A344">
            <v>43935</v>
          </cell>
          <cell r="D344">
            <v>1.1307420494699647</v>
          </cell>
          <cell r="E344">
            <v>0.99978949465795797</v>
          </cell>
        </row>
        <row r="345">
          <cell r="A345">
            <v>43936</v>
          </cell>
          <cell r="D345">
            <v>1.1423523472993438</v>
          </cell>
          <cell r="E345">
            <v>0.97827251396317361</v>
          </cell>
        </row>
        <row r="346">
          <cell r="A346">
            <v>43937</v>
          </cell>
          <cell r="D346">
            <v>1.1453811206461384</v>
          </cell>
          <cell r="E346">
            <v>0.97970269976227486</v>
          </cell>
        </row>
        <row r="347">
          <cell r="A347">
            <v>43938</v>
          </cell>
          <cell r="D347">
            <v>1.1423523472993438</v>
          </cell>
          <cell r="E347">
            <v>1.0052693030272337</v>
          </cell>
        </row>
        <row r="348">
          <cell r="A348">
            <v>43941</v>
          </cell>
          <cell r="D348">
            <v>1.1418475517415447</v>
          </cell>
          <cell r="E348">
            <v>0.99468859590435799</v>
          </cell>
        </row>
        <row r="349">
          <cell r="A349">
            <v>43942</v>
          </cell>
          <cell r="D349">
            <v>1.1463907117617367</v>
          </cell>
          <cell r="E349">
            <v>0.96481976365877464</v>
          </cell>
        </row>
        <row r="350">
          <cell r="A350">
            <v>43943</v>
          </cell>
          <cell r="D350">
            <v>1.143361938414942</v>
          </cell>
          <cell r="E350">
            <v>0.98208120170621871</v>
          </cell>
        </row>
        <row r="351">
          <cell r="A351">
            <v>43944</v>
          </cell>
          <cell r="D351">
            <v>1.142857142857143</v>
          </cell>
          <cell r="E351">
            <v>0.98525753973861496</v>
          </cell>
        </row>
        <row r="352">
          <cell r="A352">
            <v>43945</v>
          </cell>
          <cell r="D352">
            <v>1.1458859162039374</v>
          </cell>
          <cell r="E352">
            <v>0.98951933501987721</v>
          </cell>
        </row>
        <row r="353">
          <cell r="A353">
            <v>43948</v>
          </cell>
          <cell r="D353">
            <v>1.137809187279152</v>
          </cell>
          <cell r="E353">
            <v>1.0070904868675929</v>
          </cell>
        </row>
        <row r="354">
          <cell r="A354">
            <v>43949</v>
          </cell>
          <cell r="D354">
            <v>1.1393235739525494</v>
          </cell>
          <cell r="E354">
            <v>1.0084439736905839</v>
          </cell>
        </row>
        <row r="355">
          <cell r="A355">
            <v>43950</v>
          </cell>
          <cell r="D355">
            <v>1.1383139828369511</v>
          </cell>
          <cell r="E355">
            <v>1.0316204034282774</v>
          </cell>
        </row>
        <row r="356">
          <cell r="A356">
            <v>43951</v>
          </cell>
          <cell r="D356">
            <v>1.142857142857143</v>
          </cell>
          <cell r="E356">
            <v>1.0245103249743954</v>
          </cell>
        </row>
        <row r="357">
          <cell r="A357">
            <v>43952</v>
          </cell>
          <cell r="D357">
            <v>1.1413427561837457</v>
          </cell>
          <cell r="E357">
            <v>1.0023584935153933</v>
          </cell>
        </row>
        <row r="358">
          <cell r="A358">
            <v>43955</v>
          </cell>
          <cell r="D358">
            <v>1.1443715295305403</v>
          </cell>
          <cell r="E358">
            <v>0.99554103832906271</v>
          </cell>
        </row>
        <row r="359">
          <cell r="A359">
            <v>43956</v>
          </cell>
          <cell r="D359">
            <v>1.1479050984351338</v>
          </cell>
          <cell r="E359">
            <v>1.0055927726221336</v>
          </cell>
        </row>
        <row r="360">
          <cell r="A360">
            <v>43957</v>
          </cell>
          <cell r="D360">
            <v>1.1438667339727411</v>
          </cell>
          <cell r="E360">
            <v>1.0013860005193855</v>
          </cell>
        </row>
        <row r="361">
          <cell r="A361">
            <v>43958</v>
          </cell>
          <cell r="D361">
            <v>1.1494194851085311</v>
          </cell>
          <cell r="E361">
            <v>1.0095948751745007</v>
          </cell>
        </row>
        <row r="362">
          <cell r="A362">
            <v>43959</v>
          </cell>
          <cell r="D362">
            <v>1.1448763250883394</v>
          </cell>
          <cell r="E362">
            <v>1.0273840355249648</v>
          </cell>
        </row>
        <row r="363">
          <cell r="A363">
            <v>43962</v>
          </cell>
          <cell r="D363">
            <v>1.1423523472993438</v>
          </cell>
          <cell r="E363">
            <v>1.0274548987094148</v>
          </cell>
        </row>
        <row r="364">
          <cell r="A364">
            <v>43963</v>
          </cell>
          <cell r="D364">
            <v>1.142857142857143</v>
          </cell>
          <cell r="E364">
            <v>1.0149746414010234</v>
          </cell>
        </row>
        <row r="365">
          <cell r="A365">
            <v>43964</v>
          </cell>
          <cell r="D365">
            <v>1.1499242806663303</v>
          </cell>
          <cell r="E365">
            <v>0.99934930922984633</v>
          </cell>
        </row>
        <row r="366">
          <cell r="A366">
            <v>43965</v>
          </cell>
          <cell r="D366">
            <v>1.153457849570924</v>
          </cell>
          <cell r="E366">
            <v>0.99907627754858408</v>
          </cell>
        </row>
        <row r="367">
          <cell r="A367">
            <v>43966</v>
          </cell>
          <cell r="D367">
            <v>1.1519434628975267</v>
          </cell>
          <cell r="E367">
            <v>1.0029962621754416</v>
          </cell>
        </row>
        <row r="368">
          <cell r="A368">
            <v>43969</v>
          </cell>
          <cell r="D368">
            <v>1.1342756183745584</v>
          </cell>
          <cell r="E368">
            <v>1.0312977675179003</v>
          </cell>
        </row>
        <row r="369">
          <cell r="A369">
            <v>43970</v>
          </cell>
          <cell r="D369">
            <v>1.1297324583543664</v>
          </cell>
          <cell r="E369">
            <v>1.0296837542814912</v>
          </cell>
        </row>
        <row r="370">
          <cell r="A370">
            <v>43971</v>
          </cell>
          <cell r="D370">
            <v>1.1337708228167593</v>
          </cell>
          <cell r="E370">
            <v>1.0441048291592834</v>
          </cell>
        </row>
        <row r="371">
          <cell r="A371">
            <v>43972</v>
          </cell>
          <cell r="D371">
            <v>1.1398283695103484</v>
          </cell>
          <cell r="E371">
            <v>1.0361052093194258</v>
          </cell>
        </row>
        <row r="372">
          <cell r="A372">
            <v>43973</v>
          </cell>
          <cell r="D372">
            <v>1.1474003028773347</v>
          </cell>
          <cell r="E372">
            <v>1.0319955614635998</v>
          </cell>
        </row>
        <row r="373">
          <cell r="A373">
            <v>43977</v>
          </cell>
          <cell r="D373">
            <v>1.1236749116607776</v>
          </cell>
          <cell r="E373">
            <v>1.0535492242773934</v>
          </cell>
        </row>
        <row r="374">
          <cell r="A374">
            <v>43978</v>
          </cell>
          <cell r="D374">
            <v>1.1292276627965676</v>
          </cell>
          <cell r="E374">
            <v>1.0636318048978133</v>
          </cell>
        </row>
        <row r="375">
          <cell r="A375">
            <v>43979</v>
          </cell>
          <cell r="D375">
            <v>1.120646138313983</v>
          </cell>
          <cell r="E375">
            <v>1.0684934361933298</v>
          </cell>
        </row>
        <row r="376">
          <cell r="A376">
            <v>43980</v>
          </cell>
          <cell r="D376">
            <v>1.1297324583543664</v>
          </cell>
          <cell r="E376">
            <v>1.0690674279873731</v>
          </cell>
        </row>
        <row r="377">
          <cell r="A377">
            <v>43983</v>
          </cell>
          <cell r="D377">
            <v>1.1125694093891974</v>
          </cell>
          <cell r="E377">
            <v>1.0790282906674438</v>
          </cell>
        </row>
        <row r="378">
          <cell r="A378">
            <v>43984</v>
          </cell>
          <cell r="D378">
            <v>1.1075214538112066</v>
          </cell>
          <cell r="E378">
            <v>1.0914122574134355</v>
          </cell>
        </row>
        <row r="379">
          <cell r="A379">
            <v>43985</v>
          </cell>
          <cell r="D379">
            <v>1.0888440181726402</v>
          </cell>
          <cell r="E379">
            <v>1.1098641969596359</v>
          </cell>
        </row>
        <row r="380">
          <cell r="A380">
            <v>43986</v>
          </cell>
          <cell r="D380">
            <v>1.0762241292276629</v>
          </cell>
          <cell r="E380">
            <v>1.1083272995415987</v>
          </cell>
        </row>
        <row r="381">
          <cell r="A381">
            <v>43987</v>
          </cell>
          <cell r="D381">
            <v>1.0666330136294802</v>
          </cell>
          <cell r="E381">
            <v>1.131430781883535</v>
          </cell>
        </row>
        <row r="382">
          <cell r="A382">
            <v>43990</v>
          </cell>
          <cell r="D382">
            <v>1.0716809692074711</v>
          </cell>
          <cell r="E382">
            <v>1.1414700109087621</v>
          </cell>
        </row>
        <row r="383">
          <cell r="A383">
            <v>43991</v>
          </cell>
          <cell r="D383">
            <v>1.0772337203432611</v>
          </cell>
          <cell r="E383">
            <v>1.1361977899856983</v>
          </cell>
        </row>
        <row r="384">
          <cell r="A384">
            <v>43992</v>
          </cell>
          <cell r="D384">
            <v>1.0903584048460375</v>
          </cell>
          <cell r="E384">
            <v>1.1331319151525914</v>
          </cell>
        </row>
        <row r="385">
          <cell r="A385">
            <v>43993</v>
          </cell>
          <cell r="D385">
            <v>1.1014639071176175</v>
          </cell>
          <cell r="E385">
            <v>1.0810528935314001</v>
          </cell>
        </row>
        <row r="386">
          <cell r="A386">
            <v>43994</v>
          </cell>
          <cell r="D386">
            <v>1.09994952044422</v>
          </cell>
          <cell r="E386">
            <v>1.0847215222745916</v>
          </cell>
        </row>
        <row r="387">
          <cell r="A387">
            <v>43997</v>
          </cell>
          <cell r="D387">
            <v>1.1014639071176175</v>
          </cell>
          <cell r="E387">
            <v>1.0850570802950743</v>
          </cell>
        </row>
        <row r="388">
          <cell r="A388">
            <v>43998</v>
          </cell>
          <cell r="D388">
            <v>1.1034830893488137</v>
          </cell>
          <cell r="E388">
            <v>1.1091976661835465</v>
          </cell>
        </row>
        <row r="389">
          <cell r="A389">
            <v>43999</v>
          </cell>
          <cell r="D389">
            <v>1.1065118626956085</v>
          </cell>
          <cell r="E389">
            <v>1.1093310557072167</v>
          </cell>
        </row>
        <row r="390">
          <cell r="A390">
            <v>44000</v>
          </cell>
          <cell r="D390">
            <v>1.1065118626956085</v>
          </cell>
          <cell r="E390">
            <v>1.1085186301396128</v>
          </cell>
        </row>
        <row r="391">
          <cell r="A391">
            <v>44001</v>
          </cell>
          <cell r="D391">
            <v>1.1034830893488137</v>
          </cell>
          <cell r="E391">
            <v>1.1065632230910605</v>
          </cell>
        </row>
        <row r="392">
          <cell r="A392">
            <v>44004</v>
          </cell>
          <cell r="D392">
            <v>1.1110550227158003</v>
          </cell>
          <cell r="E392">
            <v>1.1104444413876013</v>
          </cell>
        </row>
        <row r="393">
          <cell r="A393">
            <v>44005</v>
          </cell>
          <cell r="D393">
            <v>1.110550227158001</v>
          </cell>
          <cell r="E393">
            <v>1.1204436535557272</v>
          </cell>
        </row>
        <row r="394">
          <cell r="A394">
            <v>44006</v>
          </cell>
          <cell r="D394">
            <v>1.1080262493690056</v>
          </cell>
          <cell r="E394">
            <v>1.0953576694182425</v>
          </cell>
        </row>
        <row r="395">
          <cell r="A395">
            <v>44007</v>
          </cell>
          <cell r="D395">
            <v>1.1130742049469966</v>
          </cell>
          <cell r="E395">
            <v>1.1003847870915624</v>
          </cell>
        </row>
        <row r="396">
          <cell r="A396">
            <v>44008</v>
          </cell>
          <cell r="D396">
            <v>1.1120646138313983</v>
          </cell>
          <cell r="E396">
            <v>1.0837281871655102</v>
          </cell>
        </row>
        <row r="397">
          <cell r="A397">
            <v>44011</v>
          </cell>
          <cell r="D397">
            <v>1.1186269560827866</v>
          </cell>
          <cell r="E397">
            <v>1.0918566112641617</v>
          </cell>
        </row>
        <row r="398">
          <cell r="A398">
            <v>44012</v>
          </cell>
          <cell r="D398">
            <v>1.1166077738515903</v>
          </cell>
          <cell r="E398">
            <v>1.10322681763026</v>
          </cell>
        </row>
        <row r="399">
          <cell r="A399">
            <v>44013</v>
          </cell>
          <cell r="D399">
            <v>1.1090358404846037</v>
          </cell>
          <cell r="E399">
            <v>1.1082826974196214</v>
          </cell>
        </row>
        <row r="400">
          <cell r="A400">
            <v>44014</v>
          </cell>
          <cell r="D400">
            <v>1.121150933871782</v>
          </cell>
          <cell r="E400">
            <v>1.1188304740038408</v>
          </cell>
        </row>
        <row r="401">
          <cell r="A401">
            <v>44018</v>
          </cell>
          <cell r="D401">
            <v>1.1226653205451791</v>
          </cell>
          <cell r="E401">
            <v>1.1400335724757387</v>
          </cell>
        </row>
        <row r="402">
          <cell r="A402">
            <v>44019</v>
          </cell>
          <cell r="D402">
            <v>1.1231701161029783</v>
          </cell>
          <cell r="E402">
            <v>1.1297992612721441</v>
          </cell>
        </row>
        <row r="403">
          <cell r="A403">
            <v>44020</v>
          </cell>
          <cell r="D403">
            <v>1.1196365471983847</v>
          </cell>
          <cell r="E403">
            <v>1.1363736974200382</v>
          </cell>
        </row>
        <row r="404">
          <cell r="A404">
            <v>44021</v>
          </cell>
          <cell r="D404">
            <v>1.1282180716809693</v>
          </cell>
          <cell r="E404">
            <v>1.132667136031053</v>
          </cell>
        </row>
        <row r="405">
          <cell r="A405">
            <v>44022</v>
          </cell>
          <cell r="D405">
            <v>1.1307420494699647</v>
          </cell>
          <cell r="E405">
            <v>1.1395858838869208</v>
          </cell>
        </row>
        <row r="406">
          <cell r="A406">
            <v>44025</v>
          </cell>
          <cell r="D406">
            <v>1.1251892983341747</v>
          </cell>
          <cell r="E406">
            <v>1.1373261819874956</v>
          </cell>
        </row>
        <row r="407">
          <cell r="A407">
            <v>44026</v>
          </cell>
          <cell r="D407">
            <v>1.1352852094901564</v>
          </cell>
          <cell r="E407">
            <v>1.1432770221122315</v>
          </cell>
        </row>
        <row r="408">
          <cell r="A408">
            <v>44027</v>
          </cell>
          <cell r="D408">
            <v>1.1342756183745584</v>
          </cell>
          <cell r="E408">
            <v>1.156648488175644</v>
          </cell>
        </row>
        <row r="409">
          <cell r="A409">
            <v>44028</v>
          </cell>
          <cell r="D409">
            <v>1.1398283695103484</v>
          </cell>
          <cell r="E409">
            <v>1.1495534160431748</v>
          </cell>
        </row>
        <row r="410">
          <cell r="A410">
            <v>44029</v>
          </cell>
          <cell r="D410">
            <v>1.1383139828369511</v>
          </cell>
          <cell r="E410">
            <v>1.1530761499948519</v>
          </cell>
        </row>
        <row r="411">
          <cell r="A411">
            <v>44032</v>
          </cell>
          <cell r="D411">
            <v>1.1403331650681474</v>
          </cell>
          <cell r="E411">
            <v>1.1627668988894906</v>
          </cell>
        </row>
        <row r="412">
          <cell r="A412">
            <v>44033</v>
          </cell>
          <cell r="D412">
            <v>1.1448763250883394</v>
          </cell>
          <cell r="E412">
            <v>1.169447629814059</v>
          </cell>
        </row>
        <row r="413">
          <cell r="A413">
            <v>44034</v>
          </cell>
          <cell r="D413">
            <v>1.1448763250883394</v>
          </cell>
          <cell r="E413">
            <v>1.1711108304373217</v>
          </cell>
        </row>
        <row r="414">
          <cell r="A414">
            <v>44035</v>
          </cell>
          <cell r="D414">
            <v>1.1393235739525494</v>
          </cell>
          <cell r="E414">
            <v>1.1625368019611595</v>
          </cell>
        </row>
        <row r="415">
          <cell r="A415">
            <v>44036</v>
          </cell>
          <cell r="D415">
            <v>1.1251892983341747</v>
          </cell>
          <cell r="E415">
            <v>1.1529727731140076</v>
          </cell>
        </row>
        <row r="416">
          <cell r="A416">
            <v>44039</v>
          </cell>
          <cell r="D416">
            <v>1.1292276627965676</v>
          </cell>
          <cell r="E416">
            <v>1.1635259686476263</v>
          </cell>
        </row>
        <row r="417">
          <cell r="A417">
            <v>44040</v>
          </cell>
          <cell r="D417">
            <v>1.132256436143362</v>
          </cell>
          <cell r="E417">
            <v>1.1595738871666357</v>
          </cell>
        </row>
        <row r="418">
          <cell r="A418">
            <v>44041</v>
          </cell>
          <cell r="D418">
            <v>1.1352852094901564</v>
          </cell>
          <cell r="E418">
            <v>1.1689353306747134</v>
          </cell>
        </row>
        <row r="419">
          <cell r="A419">
            <v>44042</v>
          </cell>
          <cell r="D419">
            <v>1.1423523472993438</v>
          </cell>
          <cell r="E419">
            <v>1.1614988647301008</v>
          </cell>
        </row>
        <row r="420">
          <cell r="A420">
            <v>44043</v>
          </cell>
          <cell r="D420">
            <v>1.1362948006057547</v>
          </cell>
          <cell r="E420">
            <v>1.1615730626526424</v>
          </cell>
        </row>
        <row r="421">
          <cell r="A421">
            <v>44046</v>
          </cell>
          <cell r="D421">
            <v>1.1408379606259467</v>
          </cell>
          <cell r="E421">
            <v>1.1698748931320653</v>
          </cell>
        </row>
        <row r="422">
          <cell r="A422">
            <v>44047</v>
          </cell>
          <cell r="D422">
            <v>1.1514386673397274</v>
          </cell>
          <cell r="E422">
            <v>1.1770804284638237</v>
          </cell>
        </row>
        <row r="423">
          <cell r="A423">
            <v>44048</v>
          </cell>
          <cell r="D423">
            <v>1.1448763250883394</v>
          </cell>
          <cell r="E423">
            <v>1.1873334975691843</v>
          </cell>
        </row>
        <row r="424">
          <cell r="A424">
            <v>44049</v>
          </cell>
          <cell r="D424">
            <v>1.153457849570924</v>
          </cell>
          <cell r="E424">
            <v>1.1897178353047888</v>
          </cell>
        </row>
        <row r="425">
          <cell r="A425">
            <v>44050</v>
          </cell>
          <cell r="D425">
            <v>1.1408379606259467</v>
          </cell>
          <cell r="E425">
            <v>1.1857749243535505</v>
          </cell>
        </row>
        <row r="426">
          <cell r="A426">
            <v>44053</v>
          </cell>
          <cell r="D426">
            <v>1.1474003028773347</v>
          </cell>
          <cell r="E426">
            <v>1.1875685966046532</v>
          </cell>
        </row>
        <row r="427">
          <cell r="A427">
            <v>44054</v>
          </cell>
          <cell r="D427">
            <v>1.1327612317011613</v>
          </cell>
          <cell r="E427">
            <v>1.1876052787236622</v>
          </cell>
        </row>
        <row r="428">
          <cell r="A428">
            <v>44055</v>
          </cell>
          <cell r="D428">
            <v>1.1342756183745584</v>
          </cell>
          <cell r="E428">
            <v>1.2023106400237766</v>
          </cell>
        </row>
        <row r="429">
          <cell r="A429">
            <v>44056</v>
          </cell>
          <cell r="D429">
            <v>1.1231701161029783</v>
          </cell>
          <cell r="E429">
            <v>1.2021989262977029</v>
          </cell>
        </row>
        <row r="430">
          <cell r="A430">
            <v>44057</v>
          </cell>
          <cell r="D430">
            <v>1.127208480565371</v>
          </cell>
          <cell r="E430">
            <v>1.1992647736192203</v>
          </cell>
        </row>
        <row r="431">
          <cell r="A431">
            <v>44060</v>
          </cell>
          <cell r="D431">
            <v>1.1332660272589601</v>
          </cell>
          <cell r="E431">
            <v>1.2045157355869494</v>
          </cell>
        </row>
        <row r="432">
          <cell r="A432">
            <v>44061</v>
          </cell>
          <cell r="D432">
            <v>1.137809187279152</v>
          </cell>
          <cell r="E432">
            <v>1.2076583093961664</v>
          </cell>
        </row>
        <row r="433">
          <cell r="A433">
            <v>44062</v>
          </cell>
          <cell r="D433">
            <v>1.137809187279152</v>
          </cell>
          <cell r="E433">
            <v>1.2048579630836158</v>
          </cell>
        </row>
        <row r="434">
          <cell r="A434">
            <v>44063</v>
          </cell>
          <cell r="D434">
            <v>1.1388187783947501</v>
          </cell>
          <cell r="E434">
            <v>1.2000609423386268</v>
          </cell>
        </row>
        <row r="435">
          <cell r="A435">
            <v>44064</v>
          </cell>
          <cell r="D435">
            <v>1.1357900050479557</v>
          </cell>
          <cell r="E435">
            <v>1.2029438234189487</v>
          </cell>
        </row>
        <row r="436">
          <cell r="A436">
            <v>44067</v>
          </cell>
          <cell r="D436">
            <v>1.1418475517415447</v>
          </cell>
          <cell r="E436">
            <v>1.2162490115627875</v>
          </cell>
        </row>
        <row r="437">
          <cell r="A437">
            <v>44068</v>
          </cell>
          <cell r="D437">
            <v>1.137304391721353</v>
          </cell>
          <cell r="E437">
            <v>1.2197717455144645</v>
          </cell>
        </row>
        <row r="438">
          <cell r="A438">
            <v>44069</v>
          </cell>
          <cell r="D438">
            <v>1.1362948006057547</v>
          </cell>
          <cell r="E438">
            <v>1.2306192316846805</v>
          </cell>
        </row>
        <row r="439">
          <cell r="A439">
            <v>44070</v>
          </cell>
          <cell r="D439">
            <v>1.131751640585563</v>
          </cell>
          <cell r="E439">
            <v>1.2289647847489087</v>
          </cell>
        </row>
        <row r="440">
          <cell r="A440">
            <v>44071</v>
          </cell>
          <cell r="D440">
            <v>1.1362948006057547</v>
          </cell>
          <cell r="E440">
            <v>1.2358810315512074</v>
          </cell>
        </row>
        <row r="441">
          <cell r="A441">
            <v>44074</v>
          </cell>
          <cell r="D441">
            <v>1.1393235739525494</v>
          </cell>
          <cell r="E441">
            <v>1.2326675945575407</v>
          </cell>
        </row>
        <row r="442">
          <cell r="A442">
            <v>44075</v>
          </cell>
          <cell r="D442">
            <v>1.1347804139323574</v>
          </cell>
          <cell r="E442">
            <v>1.2404141911446864</v>
          </cell>
        </row>
        <row r="443">
          <cell r="A443">
            <v>44076</v>
          </cell>
          <cell r="D443">
            <v>1.1352852094901564</v>
          </cell>
          <cell r="E443">
            <v>1.2521620565996758</v>
          </cell>
        </row>
        <row r="444">
          <cell r="A444">
            <v>44077</v>
          </cell>
          <cell r="D444">
            <v>1.1297324583543664</v>
          </cell>
          <cell r="E444">
            <v>1.2208709585579594</v>
          </cell>
        </row>
        <row r="445">
          <cell r="A445">
            <v>44078</v>
          </cell>
          <cell r="D445">
            <v>1.127208480565371</v>
          </cell>
          <cell r="E445">
            <v>1.208060145336223</v>
          </cell>
        </row>
        <row r="446">
          <cell r="A446">
            <v>44082</v>
          </cell>
          <cell r="D446">
            <v>1.115093387178193</v>
          </cell>
          <cell r="E446">
            <v>1.1865894341324617</v>
          </cell>
        </row>
        <row r="447">
          <cell r="A447">
            <v>44083</v>
          </cell>
          <cell r="D447">
            <v>1.1256940938919739</v>
          </cell>
          <cell r="E447">
            <v>1.2037445774032312</v>
          </cell>
        </row>
        <row r="448">
          <cell r="A448">
            <v>44084</v>
          </cell>
          <cell r="D448">
            <v>1.1287228672387684</v>
          </cell>
          <cell r="E448">
            <v>1.1922922531116233</v>
          </cell>
        </row>
        <row r="449">
          <cell r="A449">
            <v>44085</v>
          </cell>
          <cell r="D449">
            <v>1.1362948006057547</v>
          </cell>
          <cell r="E449">
            <v>1.1933510324557552</v>
          </cell>
        </row>
        <row r="450">
          <cell r="A450">
            <v>44088</v>
          </cell>
          <cell r="D450">
            <v>1.131751640585563</v>
          </cell>
          <cell r="E450">
            <v>1.2076603936074739</v>
          </cell>
        </row>
        <row r="451">
          <cell r="A451">
            <v>44089</v>
          </cell>
          <cell r="D451">
            <v>1.1277132761231701</v>
          </cell>
          <cell r="E451">
            <v>1.2139326191158024</v>
          </cell>
        </row>
        <row r="452">
          <cell r="A452">
            <v>44090</v>
          </cell>
          <cell r="D452">
            <v>1.1231701161029783</v>
          </cell>
          <cell r="E452">
            <v>1.2126066438820688</v>
          </cell>
        </row>
        <row r="453">
          <cell r="A453">
            <v>44091</v>
          </cell>
          <cell r="D453">
            <v>1.1251892983341747</v>
          </cell>
          <cell r="E453">
            <v>1.2024802948241948</v>
          </cell>
        </row>
        <row r="454">
          <cell r="A454">
            <v>44092</v>
          </cell>
          <cell r="D454">
            <v>1.127208480565371</v>
          </cell>
          <cell r="E454">
            <v>1.1958737618221675</v>
          </cell>
        </row>
        <row r="455">
          <cell r="A455">
            <v>44095</v>
          </cell>
          <cell r="D455">
            <v>1.1130742049469966</v>
          </cell>
          <cell r="E455">
            <v>1.1764422429615142</v>
          </cell>
        </row>
        <row r="456">
          <cell r="A456">
            <v>44096</v>
          </cell>
          <cell r="D456">
            <v>1.1181221605249874</v>
          </cell>
          <cell r="E456">
            <v>1.1815977480513666</v>
          </cell>
        </row>
        <row r="457">
          <cell r="A457">
            <v>44097</v>
          </cell>
          <cell r="D457">
            <v>1.10550227158001</v>
          </cell>
          <cell r="E457">
            <v>1.1642466889177066</v>
          </cell>
        </row>
        <row r="458">
          <cell r="A458">
            <v>44098</v>
          </cell>
          <cell r="D458">
            <v>1.0949015648662292</v>
          </cell>
          <cell r="E458">
            <v>1.1592299923009235</v>
          </cell>
        </row>
        <row r="459">
          <cell r="A459">
            <v>44099</v>
          </cell>
          <cell r="D459">
            <v>1.1014639071176175</v>
          </cell>
          <cell r="E459">
            <v>1.1711962831009231</v>
          </cell>
        </row>
        <row r="460">
          <cell r="A460">
            <v>44102</v>
          </cell>
          <cell r="D460">
            <v>1.1085310449268047</v>
          </cell>
          <cell r="E460">
            <v>1.1901530186257627</v>
          </cell>
        </row>
        <row r="461">
          <cell r="A461">
            <v>44103</v>
          </cell>
          <cell r="D461">
            <v>1.1039878849066129</v>
          </cell>
          <cell r="E461">
            <v>1.1877228282413967</v>
          </cell>
        </row>
        <row r="462">
          <cell r="A462">
            <v>44104</v>
          </cell>
          <cell r="D462">
            <v>1.1070166582534073</v>
          </cell>
          <cell r="E462">
            <v>1.1929221017687035</v>
          </cell>
        </row>
        <row r="463">
          <cell r="A463">
            <v>44105</v>
          </cell>
          <cell r="D463">
            <v>1.1039878849066129</v>
          </cell>
          <cell r="E463">
            <v>1.1990601040688391</v>
          </cell>
        </row>
        <row r="464">
          <cell r="A464">
            <v>44106</v>
          </cell>
          <cell r="D464">
            <v>1.1019687026754164</v>
          </cell>
          <cell r="E464">
            <v>1.1909183410178203</v>
          </cell>
        </row>
        <row r="465">
          <cell r="A465">
            <v>44109</v>
          </cell>
          <cell r="D465">
            <v>1.1090358404846037</v>
          </cell>
          <cell r="E465">
            <v>1.2104553209706257</v>
          </cell>
        </row>
        <row r="466">
          <cell r="A466">
            <v>44110</v>
          </cell>
          <cell r="D466">
            <v>1.110045431600202</v>
          </cell>
          <cell r="E466">
            <v>1.2027574949280719</v>
          </cell>
        </row>
        <row r="467">
          <cell r="A467">
            <v>44111</v>
          </cell>
          <cell r="D467">
            <v>1.1135790005047956</v>
          </cell>
          <cell r="E467">
            <v>1.2153553017541974</v>
          </cell>
        </row>
        <row r="468">
          <cell r="A468">
            <v>44112</v>
          </cell>
          <cell r="D468">
            <v>1.1171125694093893</v>
          </cell>
          <cell r="E468">
            <v>1.2247692673872204</v>
          </cell>
        </row>
        <row r="469">
          <cell r="A469">
            <v>44113</v>
          </cell>
          <cell r="D469">
            <v>1.126703685007572</v>
          </cell>
          <cell r="E469">
            <v>1.2344862773443313</v>
          </cell>
        </row>
        <row r="470">
          <cell r="A470">
            <v>44116</v>
          </cell>
          <cell r="D470">
            <v>1.126703685007572</v>
          </cell>
          <cell r="E470">
            <v>1.2498114830872504</v>
          </cell>
        </row>
        <row r="471">
          <cell r="A471">
            <v>44117</v>
          </cell>
          <cell r="D471">
            <v>1.1241797072185766</v>
          </cell>
          <cell r="E471">
            <v>1.2436422176175048</v>
          </cell>
        </row>
        <row r="472">
          <cell r="A472">
            <v>44118</v>
          </cell>
          <cell r="D472">
            <v>1.1282180716809693</v>
          </cell>
          <cell r="E472">
            <v>1.2389185611105344</v>
          </cell>
        </row>
        <row r="473">
          <cell r="A473">
            <v>44119</v>
          </cell>
          <cell r="D473">
            <v>1.1261988894497728</v>
          </cell>
          <cell r="E473">
            <v>1.2290831679511662</v>
          </cell>
        </row>
        <row r="474">
          <cell r="A474">
            <v>44120</v>
          </cell>
          <cell r="D474">
            <v>1.1287228672387684</v>
          </cell>
          <cell r="E474">
            <v>1.2314366593594219</v>
          </cell>
        </row>
        <row r="475">
          <cell r="A475">
            <v>44123</v>
          </cell>
          <cell r="D475">
            <v>1.132256436143362</v>
          </cell>
          <cell r="E475">
            <v>1.2219680873901464</v>
          </cell>
        </row>
        <row r="476">
          <cell r="A476">
            <v>44124</v>
          </cell>
          <cell r="D476">
            <v>1.1332660272589601</v>
          </cell>
          <cell r="E476">
            <v>1.225104825407703</v>
          </cell>
        </row>
        <row r="477">
          <cell r="A477">
            <v>44125</v>
          </cell>
          <cell r="D477">
            <v>1.137809187279152</v>
          </cell>
          <cell r="E477">
            <v>1.2235079027040139</v>
          </cell>
        </row>
        <row r="478">
          <cell r="A478">
            <v>44126</v>
          </cell>
          <cell r="D478">
            <v>1.131751640585563</v>
          </cell>
          <cell r="E478">
            <v>1.2247801052860183</v>
          </cell>
        </row>
        <row r="479">
          <cell r="A479">
            <v>44127</v>
          </cell>
          <cell r="D479">
            <v>1.1337708228167593</v>
          </cell>
          <cell r="E479">
            <v>1.2290302289839596</v>
          </cell>
        </row>
        <row r="480">
          <cell r="A480">
            <v>44130</v>
          </cell>
          <cell r="D480">
            <v>1.1256940938919739</v>
          </cell>
          <cell r="E480">
            <v>1.2103736198873776</v>
          </cell>
        </row>
        <row r="481">
          <cell r="A481">
            <v>44131</v>
          </cell>
          <cell r="D481">
            <v>1.1261988894497728</v>
          </cell>
          <cell r="E481">
            <v>1.2071201660366095</v>
          </cell>
        </row>
        <row r="482">
          <cell r="A482">
            <v>44132</v>
          </cell>
          <cell r="D482">
            <v>1.110550227158001</v>
          </cell>
          <cell r="E482">
            <v>1.1721912855790502</v>
          </cell>
        </row>
        <row r="483">
          <cell r="A483">
            <v>44133</v>
          </cell>
          <cell r="D483">
            <v>1.10550227158001</v>
          </cell>
          <cell r="E483">
            <v>1.1774005633206324</v>
          </cell>
        </row>
        <row r="484">
          <cell r="A484">
            <v>44134</v>
          </cell>
          <cell r="D484">
            <v>1.0979303382130239</v>
          </cell>
          <cell r="E484">
            <v>1.1639240530073294</v>
          </cell>
        </row>
        <row r="485">
          <cell r="A485">
            <v>44137</v>
          </cell>
          <cell r="D485">
            <v>1.09994952044422</v>
          </cell>
          <cell r="E485">
            <v>1.1783897300070987</v>
          </cell>
        </row>
        <row r="486">
          <cell r="A486">
            <v>44138</v>
          </cell>
          <cell r="D486">
            <v>1.110550227158001</v>
          </cell>
          <cell r="E486">
            <v>1.2000634433921955</v>
          </cell>
        </row>
        <row r="487">
          <cell r="A487">
            <v>44139</v>
          </cell>
          <cell r="D487">
            <v>1.116102978293791</v>
          </cell>
          <cell r="E487">
            <v>1.222951001442691</v>
          </cell>
        </row>
        <row r="488">
          <cell r="A488">
            <v>44140</v>
          </cell>
          <cell r="D488">
            <v>1.1307420494699647</v>
          </cell>
          <cell r="E488">
            <v>1.2493896387186434</v>
          </cell>
        </row>
        <row r="489">
          <cell r="A489">
            <v>44141</v>
          </cell>
          <cell r="D489">
            <v>1.1327612317011613</v>
          </cell>
          <cell r="E489">
            <v>1.2523821493137319</v>
          </cell>
        </row>
        <row r="490">
          <cell r="A490">
            <v>44144</v>
          </cell>
          <cell r="D490">
            <v>1.1095406360424029</v>
          </cell>
          <cell r="E490">
            <v>1.2688107365227603</v>
          </cell>
        </row>
        <row r="491">
          <cell r="A491">
            <v>44145</v>
          </cell>
          <cell r="D491">
            <v>1.110045431600202</v>
          </cell>
          <cell r="E491">
            <v>1.2694201599090285</v>
          </cell>
        </row>
        <row r="492">
          <cell r="A492">
            <v>44146</v>
          </cell>
          <cell r="D492">
            <v>1.1080262493690056</v>
          </cell>
          <cell r="E492">
            <v>1.2786398770482066</v>
          </cell>
        </row>
        <row r="493">
          <cell r="A493">
            <v>44147</v>
          </cell>
          <cell r="D493">
            <v>1.1135790005047956</v>
          </cell>
          <cell r="E493">
            <v>1.270910370993781</v>
          </cell>
        </row>
        <row r="494">
          <cell r="A494">
            <v>44148</v>
          </cell>
          <cell r="D494">
            <v>1.1186269560827866</v>
          </cell>
          <cell r="E494">
            <v>1.2806757346532227</v>
          </cell>
        </row>
        <row r="495">
          <cell r="A495">
            <v>44151</v>
          </cell>
          <cell r="D495">
            <v>1.127208480565371</v>
          </cell>
          <cell r="E495">
            <v>1.2969442544338468</v>
          </cell>
        </row>
        <row r="496">
          <cell r="A496">
            <v>44152</v>
          </cell>
          <cell r="D496">
            <v>1.1312468450277637</v>
          </cell>
          <cell r="E496">
            <v>1.2954502917687409</v>
          </cell>
        </row>
        <row r="497">
          <cell r="A497">
            <v>44153</v>
          </cell>
          <cell r="D497">
            <v>1.1312468450277637</v>
          </cell>
          <cell r="E497">
            <v>1.2897237127806755</v>
          </cell>
        </row>
        <row r="498">
          <cell r="A498">
            <v>44154</v>
          </cell>
          <cell r="D498">
            <v>1.1302372539121657</v>
          </cell>
          <cell r="E498">
            <v>1.2901038729231356</v>
          </cell>
        </row>
        <row r="499">
          <cell r="A499">
            <v>44155</v>
          </cell>
          <cell r="D499">
            <v>1.1367995961635537</v>
          </cell>
          <cell r="E499">
            <v>1.2885519691836853</v>
          </cell>
        </row>
        <row r="500">
          <cell r="A500">
            <v>44158</v>
          </cell>
          <cell r="D500">
            <v>1.1352852094901564</v>
          </cell>
          <cell r="E500">
            <v>1.2932064298752517</v>
          </cell>
        </row>
        <row r="501">
          <cell r="A501">
            <v>44159</v>
          </cell>
          <cell r="D501">
            <v>1.1388187783947501</v>
          </cell>
          <cell r="E501">
            <v>1.3118121842159343</v>
          </cell>
        </row>
        <row r="502">
          <cell r="A502">
            <v>44160</v>
          </cell>
          <cell r="D502">
            <v>1.1383139828369511</v>
          </cell>
          <cell r="E502">
            <v>1.311878462135508</v>
          </cell>
        </row>
        <row r="503">
          <cell r="A503">
            <v>44162</v>
          </cell>
          <cell r="D503">
            <v>1.1514386673397274</v>
          </cell>
          <cell r="E503">
            <v>1.3189151763513713</v>
          </cell>
        </row>
        <row r="504">
          <cell r="A504">
            <v>44165</v>
          </cell>
          <cell r="D504">
            <v>1.142857142857143</v>
          </cell>
          <cell r="E504">
            <v>1.3073928225598368</v>
          </cell>
        </row>
        <row r="505">
          <cell r="A505">
            <v>44166</v>
          </cell>
          <cell r="D505">
            <v>1.142857142857143</v>
          </cell>
          <cell r="E505">
            <v>1.3215567057623026</v>
          </cell>
        </row>
        <row r="506">
          <cell r="A506">
            <v>44167</v>
          </cell>
          <cell r="D506">
            <v>1.1423523472993438</v>
          </cell>
          <cell r="E506">
            <v>1.3244487573723764</v>
          </cell>
        </row>
        <row r="507">
          <cell r="A507">
            <v>44168</v>
          </cell>
          <cell r="D507">
            <v>1.1474003028773347</v>
          </cell>
          <cell r="E507">
            <v>1.329324561304783</v>
          </cell>
        </row>
        <row r="508">
          <cell r="A508">
            <v>44169</v>
          </cell>
          <cell r="D508">
            <v>1.1458859162039374</v>
          </cell>
          <cell r="E508">
            <v>1.3390857565416099</v>
          </cell>
        </row>
        <row r="509">
          <cell r="A509">
            <v>44172</v>
          </cell>
          <cell r="D509">
            <v>1.1489146895507321</v>
          </cell>
          <cell r="E509">
            <v>1.3377747876292889</v>
          </cell>
        </row>
        <row r="510">
          <cell r="A510">
            <v>44173</v>
          </cell>
          <cell r="D510">
            <v>1.1509338717819284</v>
          </cell>
          <cell r="E510">
            <v>1.3406405781768904</v>
          </cell>
        </row>
        <row r="511">
          <cell r="A511">
            <v>44174</v>
          </cell>
          <cell r="D511">
            <v>1.1504290762241292</v>
          </cell>
          <cell r="E511">
            <v>1.3345096621951997</v>
          </cell>
        </row>
        <row r="512">
          <cell r="A512">
            <v>44175</v>
          </cell>
          <cell r="D512">
            <v>1.1574962140333165</v>
          </cell>
          <cell r="E512">
            <v>1.334908580239426</v>
          </cell>
        </row>
        <row r="513">
          <cell r="A513">
            <v>44176</v>
          </cell>
          <cell r="D513">
            <v>1.1600201918223121</v>
          </cell>
          <cell r="E513">
            <v>1.3323520866498346</v>
          </cell>
        </row>
        <row r="514">
          <cell r="A514">
            <v>44179</v>
          </cell>
          <cell r="D514">
            <v>1.1620393740535084</v>
          </cell>
          <cell r="E514">
            <v>1.3303545785328736</v>
          </cell>
        </row>
        <row r="515">
          <cell r="A515">
            <v>44180</v>
          </cell>
          <cell r="D515">
            <v>1.1670873296314994</v>
          </cell>
          <cell r="E515">
            <v>1.3410453320127771</v>
          </cell>
        </row>
        <row r="516">
          <cell r="A516">
            <v>44181</v>
          </cell>
          <cell r="D516">
            <v>1.1665825340737002</v>
          </cell>
          <cell r="E516">
            <v>1.3478381935056809</v>
          </cell>
        </row>
        <row r="517">
          <cell r="A517">
            <v>44182</v>
          </cell>
          <cell r="D517">
            <v>1.1792024230186775</v>
          </cell>
          <cell r="E517">
            <v>1.3581346142062343</v>
          </cell>
        </row>
        <row r="518">
          <cell r="A518">
            <v>44183</v>
          </cell>
          <cell r="D518">
            <v>1.1807168096920748</v>
          </cell>
          <cell r="E518">
            <v>1.3537652736215131</v>
          </cell>
        </row>
        <row r="519">
          <cell r="A519">
            <v>44186</v>
          </cell>
          <cell r="D519">
            <v>1.1741544674406867</v>
          </cell>
          <cell r="E519">
            <v>1.3427877326657189</v>
          </cell>
        </row>
        <row r="520">
          <cell r="A520">
            <v>44187</v>
          </cell>
          <cell r="D520">
            <v>1.1655729429581021</v>
          </cell>
          <cell r="E520">
            <v>1.3408244056141985</v>
          </cell>
        </row>
        <row r="521">
          <cell r="A521">
            <v>44188</v>
          </cell>
          <cell r="D521">
            <v>1.1731448763250882</v>
          </cell>
          <cell r="E521">
            <v>1.3458544411833486</v>
          </cell>
        </row>
        <row r="522">
          <cell r="A522">
            <v>44189</v>
          </cell>
          <cell r="D522">
            <v>1.1746592629984858</v>
          </cell>
          <cell r="E522">
            <v>1.3486410317012709</v>
          </cell>
        </row>
        <row r="523">
          <cell r="A523">
            <v>44193</v>
          </cell>
          <cell r="D523">
            <v>1.1761736496718831</v>
          </cell>
          <cell r="E523">
            <v>1.3563025924670766</v>
          </cell>
        </row>
        <row r="524">
          <cell r="A524">
            <v>44194</v>
          </cell>
          <cell r="D524">
            <v>1.1898031297324585</v>
          </cell>
          <cell r="E524">
            <v>1.3610108258103726</v>
          </cell>
        </row>
        <row r="525">
          <cell r="A525">
            <v>44195</v>
          </cell>
          <cell r="D525">
            <v>1.1998990408884402</v>
          </cell>
          <cell r="E525">
            <v>1.3659820866206558</v>
          </cell>
        </row>
        <row r="526">
          <cell r="A526">
            <v>44196</v>
          </cell>
          <cell r="D526">
            <v>1.1998990408884402</v>
          </cell>
          <cell r="E526">
            <v>1.3680942263595206</v>
          </cell>
        </row>
      </sheetData>
      <sheetData sheetId="5">
        <row r="11">
          <cell r="C11" t="str">
            <v>CAD</v>
          </cell>
          <cell r="D11">
            <v>4.58E-2</v>
          </cell>
          <cell r="M11" t="str">
            <v>CAC40</v>
          </cell>
          <cell r="N11">
            <v>1E-3</v>
          </cell>
        </row>
        <row r="12">
          <cell r="C12" t="str">
            <v>Gold</v>
          </cell>
          <cell r="D12">
            <v>4.9099999999999998E-2</v>
          </cell>
          <cell r="M12" t="str">
            <v>AUD</v>
          </cell>
          <cell r="N12">
            <v>1E-3</v>
          </cell>
        </row>
        <row r="13">
          <cell r="C13" t="str">
            <v>Copper</v>
          </cell>
          <cell r="D13">
            <v>5.3499999999999999E-2</v>
          </cell>
          <cell r="M13" t="str">
            <v>C Emissions</v>
          </cell>
          <cell r="N13">
            <v>-4.1999999999999997E-3</v>
          </cell>
        </row>
        <row r="14">
          <cell r="C14" t="str">
            <v>CHF</v>
          </cell>
          <cell r="D14">
            <v>0.06</v>
          </cell>
          <cell r="M14" t="str">
            <v>Nat Gas</v>
          </cell>
          <cell r="N14">
            <v>-6.8999999999999999E-3</v>
          </cell>
        </row>
        <row r="15">
          <cell r="C15" t="str">
            <v>EUR</v>
          </cell>
          <cell r="D15">
            <v>6.9599999999999995E-2</v>
          </cell>
          <cell r="M15" t="str">
            <v>Heating Oil</v>
          </cell>
          <cell r="N15">
            <v>-7.4000000000000003E-3</v>
          </cell>
        </row>
      </sheetData>
      <sheetData sheetId="6"/>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Report"/>
    </sheetNames>
    <sheetDataSet>
      <sheetData sheetId="0">
        <row r="11">
          <cell r="C11" t="str">
            <v>UK Gilts</v>
          </cell>
          <cell r="D11">
            <v>1.0038544E-2</v>
          </cell>
          <cell r="M11" t="str">
            <v>WTI Crude Oil</v>
          </cell>
          <cell r="N11">
            <v>-7.3289549999999996E-4</v>
          </cell>
        </row>
        <row r="12">
          <cell r="C12" t="str">
            <v>Swiss Franc</v>
          </cell>
          <cell r="D12">
            <v>1.1345779E-2</v>
          </cell>
          <cell r="M12" t="str">
            <v>Soybeans</v>
          </cell>
          <cell r="N12">
            <v>-1.1639287000000001E-3</v>
          </cell>
        </row>
        <row r="13">
          <cell r="C13" t="str">
            <v>Soy Meal</v>
          </cell>
          <cell r="D13">
            <v>1.211513E-2</v>
          </cell>
          <cell r="M13" t="str">
            <v>British Pound</v>
          </cell>
          <cell r="N13">
            <v>-1.3511263999999999E-3</v>
          </cell>
        </row>
        <row r="14">
          <cell r="C14" t="str">
            <v>US 5yr Treasury</v>
          </cell>
          <cell r="D14">
            <v>1.2930186999999999E-2</v>
          </cell>
          <cell r="M14" t="str">
            <v xml:space="preserve">Corn </v>
          </cell>
          <cell r="N14">
            <v>-2.0328417999999999E-3</v>
          </cell>
        </row>
        <row r="15">
          <cell r="C15" t="str">
            <v xml:space="preserve">Nymex Copper </v>
          </cell>
          <cell r="D15">
            <v>1.6675443000000002E-2</v>
          </cell>
          <cell r="M15" t="str">
            <v>Natural Gas</v>
          </cell>
          <cell r="N15">
            <v>-2.8139801999999998E-3</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ct Sheet"/>
      <sheetName val="RDM Fact Sheet Backup ('94)"/>
      <sheetName val="Data Since Change"/>
      <sheetName val="Barclay CTA Return Est"/>
      <sheetName val="Pg1 Volatility Chart"/>
      <sheetName val="Transitions"/>
      <sheetName val="Weights"/>
      <sheetName val="Worst Quarters"/>
    </sheetNames>
    <sheetDataSet>
      <sheetData sheetId="0"/>
      <sheetData sheetId="1">
        <row r="1">
          <cell r="A1" t="str">
            <v>Date</v>
          </cell>
          <cell r="B1" t="str">
            <v>NAV</v>
          </cell>
          <cell r="C1" t="str">
            <v>RDMIX</v>
          </cell>
          <cell r="D1" t="str">
            <v>% Return</v>
          </cell>
          <cell r="E1" t="str">
            <v>DD</v>
          </cell>
          <cell r="F1" t="str">
            <v>S&amp;P 500  TR</v>
          </cell>
        </row>
        <row r="3">
          <cell r="A3" t="str">
            <v>02/28/1994</v>
          </cell>
          <cell r="B3">
            <v>5.8632</v>
          </cell>
          <cell r="C3">
            <v>10000</v>
          </cell>
          <cell r="F3">
            <v>10000</v>
          </cell>
        </row>
        <row r="4">
          <cell r="A4">
            <v>34424</v>
          </cell>
          <cell r="B4">
            <v>5.9059999999999997</v>
          </cell>
          <cell r="C4">
            <v>10073</v>
          </cell>
          <cell r="D4">
            <v>7.2997680447537405E-3</v>
          </cell>
          <cell r="E4">
            <v>0</v>
          </cell>
          <cell r="F4">
            <v>9564.0079080427586</v>
          </cell>
        </row>
        <row r="5">
          <cell r="A5">
            <v>34454</v>
          </cell>
          <cell r="B5">
            <v>5.9124999999999996</v>
          </cell>
          <cell r="C5">
            <v>10084.08</v>
          </cell>
          <cell r="D5">
            <v>1.100575685743399E-3</v>
          </cell>
          <cell r="E5">
            <v>0</v>
          </cell>
          <cell r="F5">
            <v>9686.6525534930097</v>
          </cell>
        </row>
        <row r="6">
          <cell r="A6">
            <v>34485</v>
          </cell>
          <cell r="B6">
            <v>6.2340999999999998</v>
          </cell>
          <cell r="C6">
            <v>10632.59</v>
          </cell>
          <cell r="D6">
            <v>5.4393234672304391E-2</v>
          </cell>
          <cell r="E6">
            <v>0</v>
          </cell>
          <cell r="F6">
            <v>9845.6881921724362</v>
          </cell>
        </row>
        <row r="7">
          <cell r="A7">
            <v>34515</v>
          </cell>
          <cell r="B7">
            <v>6.5682</v>
          </cell>
          <cell r="C7">
            <v>11202.42</v>
          </cell>
          <cell r="D7">
            <v>5.3592338910187554E-2</v>
          </cell>
          <cell r="E7">
            <v>0</v>
          </cell>
          <cell r="F7">
            <v>9604.42290533093</v>
          </cell>
        </row>
        <row r="8">
          <cell r="A8">
            <v>34546</v>
          </cell>
          <cell r="B8">
            <v>6.4539</v>
          </cell>
          <cell r="C8">
            <v>11007.47</v>
          </cell>
          <cell r="D8">
            <v>-1.740202795286383E-2</v>
          </cell>
          <cell r="E8">
            <v>-1.7402489819164139E-2</v>
          </cell>
          <cell r="F8">
            <v>9919.6948755183075</v>
          </cell>
        </row>
        <row r="9">
          <cell r="A9">
            <v>34577</v>
          </cell>
          <cell r="B9">
            <v>6.2835000000000001</v>
          </cell>
          <cell r="C9">
            <v>10716.84</v>
          </cell>
          <cell r="D9">
            <v>-2.6402640264026389E-2</v>
          </cell>
          <cell r="E9">
            <v>-4.3345991312591377E-2</v>
          </cell>
          <cell r="F9">
            <v>10326.469198873277</v>
          </cell>
        </row>
        <row r="10">
          <cell r="A10">
            <v>34607</v>
          </cell>
          <cell r="B10">
            <v>6.5190999999999999</v>
          </cell>
          <cell r="C10">
            <v>11118.67</v>
          </cell>
          <cell r="D10">
            <v>3.7495026657117903E-2</v>
          </cell>
          <cell r="E10">
            <v>-7.4760632077711777E-3</v>
          </cell>
          <cell r="F10">
            <v>10073.831726647653</v>
          </cell>
        </row>
        <row r="11">
          <cell r="A11">
            <v>34638</v>
          </cell>
          <cell r="B11">
            <v>6.6422999999999996</v>
          </cell>
          <cell r="C11">
            <v>11328.8</v>
          </cell>
          <cell r="D11">
            <v>1.8898314184473186E-2</v>
          </cell>
          <cell r="E11">
            <v>0</v>
          </cell>
          <cell r="F11">
            <v>10300.225694140699</v>
          </cell>
        </row>
        <row r="12">
          <cell r="A12">
            <v>34668</v>
          </cell>
          <cell r="B12">
            <v>6.9286000000000003</v>
          </cell>
          <cell r="C12">
            <v>11817.1</v>
          </cell>
          <cell r="D12">
            <v>4.3102539782906568E-2</v>
          </cell>
          <cell r="E12">
            <v>0</v>
          </cell>
          <cell r="F12">
            <v>9925.1185331630404</v>
          </cell>
        </row>
        <row r="13">
          <cell r="A13">
            <v>34699</v>
          </cell>
          <cell r="B13">
            <v>7.1135999999999999</v>
          </cell>
          <cell r="C13">
            <v>12132.62</v>
          </cell>
          <cell r="D13">
            <v>2.6700920820944996E-2</v>
          </cell>
          <cell r="E13">
            <v>0</v>
          </cell>
          <cell r="F13">
            <v>10072.257116363699</v>
          </cell>
        </row>
        <row r="14">
          <cell r="A14">
            <v>34730</v>
          </cell>
          <cell r="B14">
            <v>6.8710000000000004</v>
          </cell>
          <cell r="C14">
            <v>11718.86</v>
          </cell>
          <cell r="D14">
            <v>-3.4103688708951752E-2</v>
          </cell>
          <cell r="E14">
            <v>-3.4103103863798605E-2</v>
          </cell>
          <cell r="F14">
            <v>10333.642423500181</v>
          </cell>
        </row>
        <row r="15">
          <cell r="A15">
            <v>34758</v>
          </cell>
          <cell r="B15">
            <v>6.6490999999999998</v>
          </cell>
          <cell r="C15">
            <v>11340.39</v>
          </cell>
          <cell r="D15">
            <v>-3.2295153543880128E-2</v>
          </cell>
          <cell r="E15">
            <v>-6.5297520238827331E-2</v>
          </cell>
          <cell r="F15">
            <v>10736.217786097939</v>
          </cell>
        </row>
        <row r="16">
          <cell r="A16">
            <v>34789</v>
          </cell>
          <cell r="B16">
            <v>7.1829999999999998</v>
          </cell>
          <cell r="C16">
            <v>12250.99</v>
          </cell>
          <cell r="D16">
            <v>8.0296581492232066E-2</v>
          </cell>
          <cell r="E16">
            <v>0</v>
          </cell>
          <cell r="F16">
            <v>11053.064366569273</v>
          </cell>
        </row>
        <row r="17">
          <cell r="A17">
            <v>34819</v>
          </cell>
          <cell r="B17">
            <v>7.2793000000000001</v>
          </cell>
          <cell r="C17">
            <v>12415.23</v>
          </cell>
          <cell r="D17">
            <v>1.3406654601141543E-2</v>
          </cell>
          <cell r="E17">
            <v>0</v>
          </cell>
          <cell r="F17">
            <v>11378.483825253248</v>
          </cell>
        </row>
        <row r="18">
          <cell r="A18">
            <v>34850</v>
          </cell>
          <cell r="B18">
            <v>7.7415000000000003</v>
          </cell>
          <cell r="C18">
            <v>13203.54</v>
          </cell>
          <cell r="D18">
            <v>6.3495116288654119E-2</v>
          </cell>
          <cell r="E18">
            <v>0</v>
          </cell>
          <cell r="F18">
            <v>11833.371240617946</v>
          </cell>
        </row>
        <row r="19">
          <cell r="A19">
            <v>34880</v>
          </cell>
          <cell r="B19">
            <v>7.8003</v>
          </cell>
          <cell r="C19">
            <v>13303.83</v>
          </cell>
          <cell r="D19">
            <v>7.5954272427822822E-3</v>
          </cell>
          <cell r="E19">
            <v>0</v>
          </cell>
          <cell r="F19">
            <v>12108.228213517154</v>
          </cell>
        </row>
        <row r="20">
          <cell r="A20">
            <v>34911</v>
          </cell>
          <cell r="B20">
            <v>7.5593000000000004</v>
          </cell>
          <cell r="C20">
            <v>12892.79</v>
          </cell>
          <cell r="D20">
            <v>-3.0896247580221248E-2</v>
          </cell>
          <cell r="E20">
            <v>-3.0896365933719767E-2</v>
          </cell>
          <cell r="F20">
            <v>12509.753835925605</v>
          </cell>
        </row>
        <row r="21">
          <cell r="A21">
            <v>34942</v>
          </cell>
          <cell r="B21">
            <v>7.3483999999999998</v>
          </cell>
          <cell r="C21">
            <v>12533.09</v>
          </cell>
          <cell r="D21">
            <v>-2.7899408675406523E-2</v>
          </cell>
          <cell r="E21">
            <v>-5.7933692778696047E-2</v>
          </cell>
          <cell r="F21">
            <v>12541.2460416047</v>
          </cell>
        </row>
        <row r="22">
          <cell r="A22">
            <v>34972</v>
          </cell>
          <cell r="B22">
            <v>7.319</v>
          </cell>
          <cell r="C22">
            <v>12482.94</v>
          </cell>
          <cell r="D22">
            <v>-4.0008709378912544E-3</v>
          </cell>
          <cell r="E22">
            <v>-6.1703283941541606E-2</v>
          </cell>
          <cell r="F22">
            <v>13070.490053711703</v>
          </cell>
        </row>
        <row r="23">
          <cell r="A23">
            <v>35003</v>
          </cell>
          <cell r="B23">
            <v>7.2407000000000004</v>
          </cell>
          <cell r="C23">
            <v>12349.4</v>
          </cell>
          <cell r="D23">
            <v>-1.0698182811859525E-2</v>
          </cell>
          <cell r="E23">
            <v>-7.1740994886434983E-2</v>
          </cell>
          <cell r="F23">
            <v>13023.77661528771</v>
          </cell>
        </row>
        <row r="24">
          <cell r="A24">
            <v>35033</v>
          </cell>
          <cell r="B24">
            <v>7.3666999999999998</v>
          </cell>
          <cell r="C24">
            <v>12564.3</v>
          </cell>
          <cell r="D24">
            <v>1.7401632438852621E-2</v>
          </cell>
          <cell r="E24">
            <v>-5.5587751797790609E-2</v>
          </cell>
          <cell r="F24">
            <v>13595.360148363276</v>
          </cell>
        </row>
        <row r="25">
          <cell r="A25">
            <v>35064</v>
          </cell>
          <cell r="B25">
            <v>8.0105000000000004</v>
          </cell>
          <cell r="C25">
            <v>13662.33</v>
          </cell>
          <cell r="D25">
            <v>8.7393269713711863E-2</v>
          </cell>
          <cell r="E25">
            <v>0</v>
          </cell>
          <cell r="F25">
            <v>13857.270325594411</v>
          </cell>
        </row>
        <row r="26">
          <cell r="A26">
            <v>35095</v>
          </cell>
          <cell r="B26">
            <v>8.2243999999999993</v>
          </cell>
          <cell r="C26">
            <v>14027.15</v>
          </cell>
          <cell r="D26">
            <v>2.6702453030397422E-2</v>
          </cell>
          <cell r="E26">
            <v>0</v>
          </cell>
          <cell r="F26">
            <v>14328.953583987957</v>
          </cell>
        </row>
        <row r="27">
          <cell r="A27">
            <v>35124</v>
          </cell>
          <cell r="B27">
            <v>7.8986999999999998</v>
          </cell>
          <cell r="C27">
            <v>13471.65</v>
          </cell>
          <cell r="D27">
            <v>-3.9601673070375876E-2</v>
          </cell>
          <cell r="E27">
            <v>-3.9601772277333601E-2</v>
          </cell>
          <cell r="F27">
            <v>14461.745717934806</v>
          </cell>
        </row>
        <row r="28">
          <cell r="A28">
            <v>35155</v>
          </cell>
          <cell r="B28">
            <v>7.9104999999999999</v>
          </cell>
          <cell r="C28">
            <v>13491.78</v>
          </cell>
          <cell r="D28">
            <v>1.4939167204730541E-3</v>
          </cell>
          <cell r="E28">
            <v>-3.816669815322421E-2</v>
          </cell>
          <cell r="F28">
            <v>14601.011249715688</v>
          </cell>
        </row>
        <row r="29">
          <cell r="A29">
            <v>35185</v>
          </cell>
          <cell r="B29">
            <v>8.6753999999999998</v>
          </cell>
          <cell r="C29">
            <v>14796.36</v>
          </cell>
          <cell r="D29">
            <v>9.6694267113330401E-2</v>
          </cell>
          <cell r="E29">
            <v>0</v>
          </cell>
          <cell r="F29">
            <v>14816.207988522834</v>
          </cell>
        </row>
        <row r="30">
          <cell r="A30">
            <v>35216</v>
          </cell>
          <cell r="B30">
            <v>8.3961000000000006</v>
          </cell>
          <cell r="C30">
            <v>14320</v>
          </cell>
          <cell r="D30">
            <v>-3.2194480946123427E-2</v>
          </cell>
          <cell r="E30">
            <v>-3.2194404569772607E-2</v>
          </cell>
          <cell r="F30">
            <v>15198.313417429181</v>
          </cell>
        </row>
        <row r="31">
          <cell r="A31">
            <v>35246</v>
          </cell>
          <cell r="B31">
            <v>8.6412999999999993</v>
          </cell>
          <cell r="C31">
            <v>14738.2</v>
          </cell>
          <cell r="D31">
            <v>2.9204035206822132E-2</v>
          </cell>
          <cell r="E31">
            <v>-3.9306964685909135E-3</v>
          </cell>
          <cell r="F31">
            <v>15256.399041237288</v>
          </cell>
        </row>
        <row r="32">
          <cell r="A32">
            <v>35277</v>
          </cell>
          <cell r="B32">
            <v>7.9751000000000003</v>
          </cell>
          <cell r="C32">
            <v>13601.96</v>
          </cell>
          <cell r="D32">
            <v>-7.7094881557173034E-2</v>
          </cell>
          <cell r="E32">
            <v>-8.0722556088119068E-2</v>
          </cell>
          <cell r="F32">
            <v>14582.29088300645</v>
          </cell>
        </row>
        <row r="33">
          <cell r="A33">
            <v>35308</v>
          </cell>
          <cell r="B33">
            <v>8.0069999999999997</v>
          </cell>
          <cell r="C33">
            <v>13656.37</v>
          </cell>
          <cell r="D33">
            <v>3.9999498438889614E-3</v>
          </cell>
          <cell r="E33">
            <v>-7.7045300330621833E-2</v>
          </cell>
          <cell r="F33">
            <v>14889.864758472273</v>
          </cell>
        </row>
        <row r="34">
          <cell r="A34">
            <v>35338</v>
          </cell>
          <cell r="B34">
            <v>8.5531000000000006</v>
          </cell>
          <cell r="C34">
            <v>14587.77</v>
          </cell>
          <cell r="D34">
            <v>6.82028225302862E-2</v>
          </cell>
          <cell r="E34">
            <v>-1.4097386113882072E-2</v>
          </cell>
          <cell r="F34">
            <v>15728.082299630838</v>
          </cell>
        </row>
        <row r="35">
          <cell r="A35">
            <v>35369</v>
          </cell>
          <cell r="B35">
            <v>8.9885000000000002</v>
          </cell>
          <cell r="C35">
            <v>15330.37</v>
          </cell>
          <cell r="D35">
            <v>5.0905519636155194E-2</v>
          </cell>
          <cell r="E35">
            <v>0</v>
          </cell>
          <cell r="F35">
            <v>16161.799954511256</v>
          </cell>
        </row>
        <row r="36">
          <cell r="A36">
            <v>35399</v>
          </cell>
          <cell r="B36">
            <v>9.5251000000000001</v>
          </cell>
          <cell r="C36">
            <v>16245.57</v>
          </cell>
          <cell r="D36">
            <v>5.9698503643544454E-2</v>
          </cell>
          <cell r="E36">
            <v>0</v>
          </cell>
          <cell r="F36">
            <v>17383.347621463687</v>
          </cell>
        </row>
        <row r="37">
          <cell r="A37">
            <v>35430</v>
          </cell>
          <cell r="B37">
            <v>9.1203000000000003</v>
          </cell>
          <cell r="C37">
            <v>15555.16</v>
          </cell>
          <cell r="D37">
            <v>-4.2498241488278299E-2</v>
          </cell>
          <cell r="E37">
            <v>-4.2498354936145663E-2</v>
          </cell>
          <cell r="F37">
            <v>17039.032839372252</v>
          </cell>
        </row>
        <row r="38">
          <cell r="A38">
            <v>35461</v>
          </cell>
          <cell r="B38">
            <v>9.2707999999999995</v>
          </cell>
          <cell r="C38">
            <v>15811.84</v>
          </cell>
          <cell r="D38">
            <v>1.6501650165016368E-2</v>
          </cell>
          <cell r="E38">
            <v>-2.6698355305477098E-2</v>
          </cell>
          <cell r="F38">
            <v>18103.469391325645</v>
          </cell>
        </row>
        <row r="39">
          <cell r="A39">
            <v>35489</v>
          </cell>
          <cell r="B39">
            <v>9.7659000000000002</v>
          </cell>
          <cell r="C39">
            <v>16656.259999999998</v>
          </cell>
          <cell r="D39">
            <v>5.3404236959054385E-2</v>
          </cell>
          <cell r="E39">
            <v>0</v>
          </cell>
          <cell r="F39">
            <v>18245.359273579783</v>
          </cell>
        </row>
        <row r="40">
          <cell r="A40">
            <v>35520</v>
          </cell>
          <cell r="B40">
            <v>9.6486999999999998</v>
          </cell>
          <cell r="C40">
            <v>16456.37</v>
          </cell>
          <cell r="D40">
            <v>-1.2000942053471797E-2</v>
          </cell>
          <cell r="E40">
            <v>-1.2000893357812584E-2</v>
          </cell>
          <cell r="F40">
            <v>17495.669821719119</v>
          </cell>
        </row>
        <row r="41">
          <cell r="A41">
            <v>35550</v>
          </cell>
          <cell r="B41">
            <v>9.3940000000000001</v>
          </cell>
          <cell r="C41">
            <v>16021.97</v>
          </cell>
          <cell r="D41">
            <v>-2.6397338501559786E-2</v>
          </cell>
          <cell r="E41">
            <v>-3.8081177887472888E-2</v>
          </cell>
          <cell r="F41">
            <v>18540.161310075753</v>
          </cell>
        </row>
        <row r="42">
          <cell r="A42">
            <v>35581</v>
          </cell>
          <cell r="B42">
            <v>9.1826000000000008</v>
          </cell>
          <cell r="C42">
            <v>15661.41</v>
          </cell>
          <cell r="D42">
            <v>-2.2503725782414219E-2</v>
          </cell>
          <cell r="E42">
            <v>-5.9728294346990181E-2</v>
          </cell>
          <cell r="F42">
            <v>19668.981926973069</v>
          </cell>
        </row>
        <row r="43">
          <cell r="A43">
            <v>35611</v>
          </cell>
          <cell r="B43">
            <v>9.3239999999999998</v>
          </cell>
          <cell r="C43">
            <v>15902.58</v>
          </cell>
          <cell r="D43">
            <v>1.5398688824515894E-2</v>
          </cell>
          <cell r="E43">
            <v>-4.5249053509010942E-2</v>
          </cell>
          <cell r="F43">
            <v>20550.238815893059</v>
          </cell>
        </row>
        <row r="44">
          <cell r="A44">
            <v>35642</v>
          </cell>
          <cell r="B44">
            <v>9.9300999999999995</v>
          </cell>
          <cell r="C44">
            <v>16936.310000000001</v>
          </cell>
          <cell r="D44">
            <v>6.5004290004289977E-2</v>
          </cell>
          <cell r="E44">
            <v>0</v>
          </cell>
          <cell r="F44">
            <v>22185.384117430927</v>
          </cell>
        </row>
        <row r="45">
          <cell r="A45">
            <v>35673</v>
          </cell>
          <cell r="B45">
            <v>9.1486000000000001</v>
          </cell>
          <cell r="C45">
            <v>15603.42</v>
          </cell>
          <cell r="D45">
            <v>-7.870011379542996E-2</v>
          </cell>
          <cell r="E45">
            <v>-7.8700141884507371E-2</v>
          </cell>
          <cell r="F45">
            <v>20942.491733296003</v>
          </cell>
        </row>
        <row r="46">
          <cell r="A46">
            <v>35703</v>
          </cell>
          <cell r="B46">
            <v>9.6454000000000004</v>
          </cell>
          <cell r="C46">
            <v>16450.740000000002</v>
          </cell>
          <cell r="D46">
            <v>5.4303390682727493E-2</v>
          </cell>
          <cell r="E46">
            <v>-2.8670353813788227E-2</v>
          </cell>
          <cell r="F46">
            <v>22089.33289010969</v>
          </cell>
        </row>
        <row r="47">
          <cell r="A47">
            <v>35734</v>
          </cell>
          <cell r="B47">
            <v>9.4109999999999996</v>
          </cell>
          <cell r="C47">
            <v>16050.96</v>
          </cell>
          <cell r="D47">
            <v>-2.4301739689385649E-2</v>
          </cell>
          <cell r="E47">
            <v>-5.227525948686592E-2</v>
          </cell>
          <cell r="F47">
            <v>21351.715450426014</v>
          </cell>
        </row>
        <row r="48">
          <cell r="A48">
            <v>35764</v>
          </cell>
          <cell r="B48">
            <v>9.5945</v>
          </cell>
          <cell r="C48">
            <v>16363.93</v>
          </cell>
          <cell r="D48">
            <v>1.9498459249814193E-2</v>
          </cell>
          <cell r="E48">
            <v>-3.3796027588063812E-2</v>
          </cell>
          <cell r="F48">
            <v>22340.045838654925</v>
          </cell>
        </row>
        <row r="49">
          <cell r="A49">
            <v>35795</v>
          </cell>
          <cell r="B49">
            <v>10.057</v>
          </cell>
          <cell r="C49">
            <v>17152.75</v>
          </cell>
          <cell r="D49">
            <v>4.8204700609724371E-2</v>
          </cell>
          <cell r="E49">
            <v>0</v>
          </cell>
          <cell r="F49">
            <v>22723.725877845223</v>
          </cell>
        </row>
        <row r="50">
          <cell r="A50">
            <v>35826</v>
          </cell>
          <cell r="B50">
            <v>9.9895999999999994</v>
          </cell>
          <cell r="C50">
            <v>17037.8</v>
          </cell>
          <cell r="D50">
            <v>-6.7017997414736685E-3</v>
          </cell>
          <cell r="E50">
            <v>-6.701549314249944E-3</v>
          </cell>
          <cell r="F50">
            <v>22975.13865318333</v>
          </cell>
        </row>
        <row r="51">
          <cell r="A51">
            <v>35854</v>
          </cell>
          <cell r="B51">
            <v>10.519</v>
          </cell>
          <cell r="C51">
            <v>17940.71</v>
          </cell>
          <cell r="D51">
            <v>5.2995114919516473E-2</v>
          </cell>
          <cell r="E51">
            <v>0</v>
          </cell>
          <cell r="F51">
            <v>24632.153541998352</v>
          </cell>
        </row>
        <row r="52">
          <cell r="A52">
            <v>35885</v>
          </cell>
          <cell r="B52">
            <v>10.9072</v>
          </cell>
          <cell r="C52">
            <v>18602.810000000001</v>
          </cell>
          <cell r="D52">
            <v>3.6904648730867962E-2</v>
          </cell>
          <cell r="E52">
            <v>0</v>
          </cell>
          <cell r="F52">
            <v>25893.591336144298</v>
          </cell>
        </row>
        <row r="53">
          <cell r="A53">
            <v>35915</v>
          </cell>
          <cell r="B53">
            <v>10.6563</v>
          </cell>
          <cell r="C53">
            <v>18174.89</v>
          </cell>
          <cell r="D53">
            <v>-2.3003153880005844E-2</v>
          </cell>
          <cell r="E53">
            <v>-2.3002976432055258E-2</v>
          </cell>
          <cell r="F53">
            <v>26154.101859789698</v>
          </cell>
        </row>
        <row r="54">
          <cell r="A54">
            <v>35946</v>
          </cell>
          <cell r="B54">
            <v>11.0762</v>
          </cell>
          <cell r="C54">
            <v>18891.05</v>
          </cell>
          <cell r="D54">
            <v>3.9403920685416205E-2</v>
          </cell>
          <cell r="E54">
            <v>0</v>
          </cell>
          <cell r="F54">
            <v>25704.463145371516</v>
          </cell>
        </row>
        <row r="55">
          <cell r="A55">
            <v>35976</v>
          </cell>
          <cell r="B55">
            <v>11.0031</v>
          </cell>
          <cell r="C55">
            <v>18766.37</v>
          </cell>
          <cell r="D55">
            <v>-6.5997363716798763E-3</v>
          </cell>
          <cell r="E55">
            <v>-6.5999507703383507E-3</v>
          </cell>
          <cell r="F55">
            <v>26748.60472033171</v>
          </cell>
        </row>
        <row r="56">
          <cell r="A56">
            <v>36007</v>
          </cell>
          <cell r="B56">
            <v>11.3398</v>
          </cell>
          <cell r="C56">
            <v>19340.63</v>
          </cell>
          <cell r="D56">
            <v>3.0600467141078447E-2</v>
          </cell>
          <cell r="E56">
            <v>0</v>
          </cell>
          <cell r="F56">
            <v>26463.775215634123</v>
          </cell>
        </row>
        <row r="57">
          <cell r="A57">
            <v>36038</v>
          </cell>
          <cell r="B57">
            <v>12.1608</v>
          </cell>
          <cell r="C57">
            <v>20740.89</v>
          </cell>
          <cell r="D57">
            <v>7.2399865958835186E-2</v>
          </cell>
          <cell r="E57">
            <v>0</v>
          </cell>
          <cell r="F57">
            <v>22637.647182322373</v>
          </cell>
        </row>
        <row r="58">
          <cell r="A58">
            <v>36068</v>
          </cell>
          <cell r="B58">
            <v>12.090299999999999</v>
          </cell>
          <cell r="C58">
            <v>20620.650000000001</v>
          </cell>
          <cell r="D58">
            <v>-5.7973159660549278E-3</v>
          </cell>
          <cell r="E58">
            <v>-5.7972439948332961E-3</v>
          </cell>
          <cell r="F58">
            <v>24087.863253844669</v>
          </cell>
        </row>
        <row r="59">
          <cell r="A59">
            <v>36099</v>
          </cell>
          <cell r="B59">
            <v>11.5305</v>
          </cell>
          <cell r="C59">
            <v>19665.88</v>
          </cell>
          <cell r="D59">
            <v>-4.6301580605940251E-2</v>
          </cell>
          <cell r="E59">
            <v>-5.1830466291465718E-2</v>
          </cell>
          <cell r="F59">
            <v>26047.203317178995</v>
          </cell>
        </row>
        <row r="60">
          <cell r="A60">
            <v>36129</v>
          </cell>
          <cell r="B60">
            <v>11.3057</v>
          </cell>
          <cell r="C60">
            <v>19282.47</v>
          </cell>
          <cell r="D60">
            <v>-1.9496118988768907E-2</v>
          </cell>
          <cell r="E60">
            <v>-7.0316172546115344E-2</v>
          </cell>
          <cell r="F60">
            <v>27626.01256189093</v>
          </cell>
        </row>
        <row r="61">
          <cell r="A61">
            <v>36160</v>
          </cell>
          <cell r="B61">
            <v>11.5816</v>
          </cell>
          <cell r="C61">
            <v>19753.04</v>
          </cell>
          <cell r="D61">
            <v>2.4403619413216449E-2</v>
          </cell>
          <cell r="E61">
            <v>-4.7628139390353964E-2</v>
          </cell>
          <cell r="F61">
            <v>29217.943558969153</v>
          </cell>
        </row>
        <row r="62">
          <cell r="A62">
            <v>36191</v>
          </cell>
          <cell r="B62">
            <v>11.2751</v>
          </cell>
          <cell r="C62">
            <v>19230.28</v>
          </cell>
          <cell r="D62">
            <v>-2.6464391793879938E-2</v>
          </cell>
          <cell r="E62">
            <v>-7.283245800927543E-2</v>
          </cell>
          <cell r="F62">
            <v>30439.666182619796</v>
          </cell>
        </row>
        <row r="63">
          <cell r="A63">
            <v>36219</v>
          </cell>
          <cell r="B63">
            <v>11.4947</v>
          </cell>
          <cell r="C63">
            <v>19604.82</v>
          </cell>
          <cell r="D63">
            <v>1.9476545662566069E-2</v>
          </cell>
          <cell r="E63">
            <v>-5.4774409391303833E-2</v>
          </cell>
          <cell r="F63">
            <v>29493.675315359444</v>
          </cell>
        </row>
        <row r="64">
          <cell r="A64">
            <v>36250</v>
          </cell>
          <cell r="B64">
            <v>11.1876</v>
          </cell>
          <cell r="C64">
            <v>19081.05</v>
          </cell>
          <cell r="D64">
            <v>-2.6716660721897934E-2</v>
          </cell>
          <cell r="E64">
            <v>-8.0027424088358806E-2</v>
          </cell>
          <cell r="F64">
            <v>30673.583288136182</v>
          </cell>
        </row>
        <row r="65">
          <cell r="A65">
            <v>36280</v>
          </cell>
          <cell r="B65">
            <v>12.1411</v>
          </cell>
          <cell r="C65">
            <v>20707.29</v>
          </cell>
          <cell r="D65">
            <v>8.5228288462225965E-2</v>
          </cell>
          <cell r="E65">
            <v>-1.6199883418695411E-3</v>
          </cell>
          <cell r="F65">
            <v>31861.539269030905</v>
          </cell>
        </row>
        <row r="66">
          <cell r="A66">
            <v>36311</v>
          </cell>
          <cell r="B66">
            <v>11.079800000000001</v>
          </cell>
          <cell r="C66">
            <v>18897.189999999999</v>
          </cell>
          <cell r="D66">
            <v>-8.7413825765375375E-2</v>
          </cell>
          <cell r="E66">
            <v>-8.8892038866220338E-2</v>
          </cell>
          <cell r="F66">
            <v>31109.050509998764</v>
          </cell>
        </row>
        <row r="67">
          <cell r="A67">
            <v>36341</v>
          </cell>
          <cell r="B67">
            <v>11.505699999999999</v>
          </cell>
          <cell r="C67">
            <v>19623.580000000002</v>
          </cell>
          <cell r="D67">
            <v>3.843932200942235E-2</v>
          </cell>
          <cell r="E67">
            <v>-5.3869915900426536E-2</v>
          </cell>
          <cell r="F67">
            <v>32835.523208006009</v>
          </cell>
        </row>
        <row r="68">
          <cell r="A68">
            <v>36372</v>
          </cell>
          <cell r="B68">
            <v>10.927300000000001</v>
          </cell>
          <cell r="C68">
            <v>18637.09</v>
          </cell>
          <cell r="D68">
            <v>-5.0270735374640219E-2</v>
          </cell>
          <cell r="E68">
            <v>-0.10143248433408592</v>
          </cell>
          <cell r="F68">
            <v>31810.276956453272</v>
          </cell>
        </row>
        <row r="69">
          <cell r="A69">
            <v>36403</v>
          </cell>
          <cell r="B69">
            <v>11.375299999999999</v>
          </cell>
          <cell r="C69">
            <v>19401.18</v>
          </cell>
          <cell r="D69">
            <v>4.0998233781446292E-2</v>
          </cell>
          <cell r="E69">
            <v>-6.4592695877563555E-2</v>
          </cell>
          <cell r="F69">
            <v>31652.990884756018</v>
          </cell>
        </row>
        <row r="70">
          <cell r="A70">
            <v>36433</v>
          </cell>
          <cell r="B70">
            <v>11.543799999999999</v>
          </cell>
          <cell r="C70">
            <v>19688.57</v>
          </cell>
          <cell r="D70">
            <v>1.4812796146035589E-2</v>
          </cell>
          <cell r="E70">
            <v>-5.0736492021316332E-2</v>
          </cell>
          <cell r="F70">
            <v>30785.205661598746</v>
          </cell>
        </row>
        <row r="71">
          <cell r="A71">
            <v>36464</v>
          </cell>
          <cell r="B71">
            <v>10.6721</v>
          </cell>
          <cell r="C71">
            <v>18201.84</v>
          </cell>
          <cell r="D71">
            <v>-7.5512396264661441E-2</v>
          </cell>
          <cell r="E71">
            <v>-0.12241760117333438</v>
          </cell>
          <cell r="F71">
            <v>32733.348496247174</v>
          </cell>
        </row>
        <row r="72">
          <cell r="A72">
            <v>36494</v>
          </cell>
          <cell r="B72">
            <v>11.011799999999999</v>
          </cell>
          <cell r="C72">
            <v>18781.21</v>
          </cell>
          <cell r="D72">
            <v>3.1830661256922133E-2</v>
          </cell>
          <cell r="E72">
            <v>-9.448389148199525E-2</v>
          </cell>
          <cell r="F72">
            <v>33398.708819567153</v>
          </cell>
        </row>
        <row r="73">
          <cell r="A73">
            <v>36525</v>
          </cell>
          <cell r="B73">
            <v>11.726699999999999</v>
          </cell>
          <cell r="C73">
            <v>20000.509999999998</v>
          </cell>
          <cell r="D73">
            <v>6.4921266277992773E-2</v>
          </cell>
          <cell r="E73">
            <v>-3.569663596885192E-2</v>
          </cell>
          <cell r="F73">
            <v>35365.746977623035</v>
          </cell>
        </row>
        <row r="74">
          <cell r="A74">
            <v>36556</v>
          </cell>
          <cell r="B74">
            <v>11.605399999999999</v>
          </cell>
          <cell r="C74">
            <v>19793.63</v>
          </cell>
          <cell r="D74">
            <v>-1.0343916020704835E-2</v>
          </cell>
          <cell r="E74">
            <v>-4.567113561664897E-2</v>
          </cell>
          <cell r="F74">
            <v>33588.886750529236</v>
          </cell>
        </row>
        <row r="75">
          <cell r="A75">
            <v>36585</v>
          </cell>
          <cell r="B75">
            <v>11.6669</v>
          </cell>
          <cell r="C75">
            <v>19898.52</v>
          </cell>
          <cell r="D75">
            <v>5.2992572423182782E-3</v>
          </cell>
          <cell r="E75">
            <v>-4.0613975581568533E-2</v>
          </cell>
          <cell r="F75">
            <v>32953.094109207967</v>
          </cell>
        </row>
        <row r="76">
          <cell r="A76">
            <v>36616</v>
          </cell>
          <cell r="B76">
            <v>12.018700000000001</v>
          </cell>
          <cell r="C76">
            <v>20498.53</v>
          </cell>
          <cell r="D76">
            <v>3.0153682640633006E-2</v>
          </cell>
          <cell r="E76">
            <v>-1.1685130194509522E-2</v>
          </cell>
          <cell r="F76">
            <v>36176.846230557938</v>
          </cell>
        </row>
        <row r="77">
          <cell r="A77">
            <v>36646</v>
          </cell>
          <cell r="B77">
            <v>11.5434</v>
          </cell>
          <cell r="C77">
            <v>19687.88</v>
          </cell>
          <cell r="D77">
            <v>-3.9546706382553865E-2</v>
          </cell>
          <cell r="E77">
            <v>-5.0769759639051094E-2</v>
          </cell>
          <cell r="F77">
            <v>35088.44061094879</v>
          </cell>
        </row>
        <row r="78">
          <cell r="A78">
            <v>36677</v>
          </cell>
          <cell r="B78">
            <v>11.6235</v>
          </cell>
          <cell r="C78">
            <v>19824.5</v>
          </cell>
          <cell r="D78">
            <v>6.939030095119314E-3</v>
          </cell>
          <cell r="E78">
            <v>-4.4182771327556311E-2</v>
          </cell>
          <cell r="F78">
            <v>34368.49379778505</v>
          </cell>
        </row>
        <row r="79">
          <cell r="A79">
            <v>36707</v>
          </cell>
          <cell r="B79">
            <v>11.535299999999999</v>
          </cell>
          <cell r="C79">
            <v>19674.07</v>
          </cell>
          <cell r="D79">
            <v>-7.5880758807588267E-3</v>
          </cell>
          <cell r="E79">
            <v>-5.1435594133135067E-2</v>
          </cell>
          <cell r="F79">
            <v>35215.809087250906</v>
          </cell>
        </row>
        <row r="80">
          <cell r="A80">
            <v>36738</v>
          </cell>
          <cell r="B80">
            <v>11.263199999999999</v>
          </cell>
          <cell r="C80">
            <v>19209.990000000002</v>
          </cell>
          <cell r="D80">
            <v>-2.3588463238927493E-2</v>
          </cell>
          <cell r="E80">
            <v>-7.3810718826434057E-2</v>
          </cell>
          <cell r="F80">
            <v>34665.220357961407</v>
          </cell>
        </row>
        <row r="81">
          <cell r="A81">
            <v>36769</v>
          </cell>
          <cell r="B81">
            <v>11.7554</v>
          </cell>
          <cell r="C81">
            <v>20049.46</v>
          </cell>
          <cell r="D81">
            <v>4.3699836636124756E-2</v>
          </cell>
          <cell r="E81">
            <v>-3.3336563667229341E-2</v>
          </cell>
          <cell r="F81">
            <v>36818.41244292038</v>
          </cell>
        </row>
        <row r="82">
          <cell r="A82">
            <v>36799</v>
          </cell>
          <cell r="B82">
            <v>10.87</v>
          </cell>
          <cell r="C82">
            <v>18539.36</v>
          </cell>
          <cell r="D82">
            <v>-7.5318576994402586E-2</v>
          </cell>
          <cell r="E82">
            <v>-0.10614443256774414</v>
          </cell>
          <cell r="F82">
            <v>34874.643525727384</v>
          </cell>
        </row>
        <row r="83">
          <cell r="A83">
            <v>36830</v>
          </cell>
          <cell r="B83">
            <v>10.814299999999999</v>
          </cell>
          <cell r="C83">
            <v>18444.36</v>
          </cell>
          <cell r="D83">
            <v>-5.1241950321987417E-3</v>
          </cell>
          <cell r="E83">
            <v>-0.11072475674862549</v>
          </cell>
          <cell r="F83">
            <v>34727.155029130299</v>
          </cell>
        </row>
        <row r="84">
          <cell r="A84">
            <v>36860</v>
          </cell>
          <cell r="B84">
            <v>11.692399999999999</v>
          </cell>
          <cell r="C84">
            <v>19942.009999999998</v>
          </cell>
          <cell r="D84">
            <v>8.1198043331514702E-2</v>
          </cell>
          <cell r="E84">
            <v>-3.8517151385499902E-2</v>
          </cell>
          <cell r="F84">
            <v>31989.43261542769</v>
          </cell>
        </row>
        <row r="85">
          <cell r="A85">
            <v>36891</v>
          </cell>
          <cell r="B85">
            <v>12.8401</v>
          </cell>
          <cell r="C85">
            <v>21899.47</v>
          </cell>
          <cell r="D85">
            <v>9.8157777701755045E-2</v>
          </cell>
          <cell r="E85">
            <v>0</v>
          </cell>
          <cell r="F85">
            <v>32145.843903633853</v>
          </cell>
        </row>
        <row r="86">
          <cell r="A86">
            <v>36922</v>
          </cell>
          <cell r="B86">
            <v>12.590199999999999</v>
          </cell>
          <cell r="C86">
            <v>21473.26</v>
          </cell>
          <cell r="D86">
            <v>-1.9462465245597804E-2</v>
          </cell>
          <cell r="E86">
            <v>-1.946211483656923E-2</v>
          </cell>
          <cell r="F86">
            <v>33286.386619311721</v>
          </cell>
        </row>
        <row r="87">
          <cell r="A87">
            <v>36950</v>
          </cell>
          <cell r="B87">
            <v>13.014200000000001</v>
          </cell>
          <cell r="C87">
            <v>22196.41</v>
          </cell>
          <cell r="D87">
            <v>3.3676986862798186E-2</v>
          </cell>
          <cell r="E87">
            <v>0</v>
          </cell>
          <cell r="F87">
            <v>30251.237818639889</v>
          </cell>
        </row>
        <row r="88">
          <cell r="A88">
            <v>36981</v>
          </cell>
          <cell r="B88">
            <v>12.856400000000001</v>
          </cell>
          <cell r="C88">
            <v>21927.279999999999</v>
          </cell>
          <cell r="D88">
            <v>-1.2125217070584449E-2</v>
          </cell>
          <cell r="E88">
            <v>-1.2124933716758747E-2</v>
          </cell>
          <cell r="F88">
            <v>28334.937103066994</v>
          </cell>
        </row>
        <row r="89">
          <cell r="A89">
            <v>37011</v>
          </cell>
          <cell r="B89">
            <v>12.5922</v>
          </cell>
          <cell r="C89">
            <v>21476.67</v>
          </cell>
          <cell r="D89">
            <v>-2.0550076226626524E-2</v>
          </cell>
          <cell r="E89">
            <v>-3.2425964378924414E-2</v>
          </cell>
          <cell r="F89">
            <v>30536.767150130348</v>
          </cell>
        </row>
        <row r="90">
          <cell r="A90">
            <v>37042</v>
          </cell>
          <cell r="B90">
            <v>12.457000000000001</v>
          </cell>
          <cell r="C90">
            <v>21246.080000000002</v>
          </cell>
          <cell r="D90">
            <v>-1.073680532393062E-2</v>
          </cell>
          <cell r="E90">
            <v>-4.2814581276882077E-2</v>
          </cell>
          <cell r="F90">
            <v>30741.466487044461</v>
          </cell>
        </row>
        <row r="91">
          <cell r="A91">
            <v>37072</v>
          </cell>
          <cell r="B91">
            <v>12.2628</v>
          </cell>
          <cell r="C91">
            <v>20914.86</v>
          </cell>
          <cell r="D91">
            <v>-1.5589628321425741E-2</v>
          </cell>
          <cell r="E91">
            <v>-5.7736814196529949E-2</v>
          </cell>
          <cell r="F91">
            <v>29993.176688769534</v>
          </cell>
        </row>
        <row r="92">
          <cell r="A92">
            <v>37103</v>
          </cell>
          <cell r="B92">
            <v>11.8856</v>
          </cell>
          <cell r="C92">
            <v>20271.52</v>
          </cell>
          <cell r="D92">
            <v>-3.07596959911276E-2</v>
          </cell>
          <cell r="E92">
            <v>-8.6720780522616017E-2</v>
          </cell>
          <cell r="F92">
            <v>29697.849782178917</v>
          </cell>
        </row>
        <row r="93">
          <cell r="A93">
            <v>37134</v>
          </cell>
          <cell r="B93">
            <v>11.275</v>
          </cell>
          <cell r="C93">
            <v>19230.11</v>
          </cell>
          <cell r="D93">
            <v>-5.137309012586655E-2</v>
          </cell>
          <cell r="E93">
            <v>-0.13363872806458338</v>
          </cell>
          <cell r="F93">
            <v>27838.759906923042</v>
          </cell>
        </row>
        <row r="94">
          <cell r="A94">
            <v>37164</v>
          </cell>
          <cell r="B94">
            <v>11.113799999999999</v>
          </cell>
          <cell r="C94">
            <v>18955.18</v>
          </cell>
          <cell r="D94">
            <v>-1.4297117516629765E-2</v>
          </cell>
          <cell r="E94">
            <v>-0.14602496529844239</v>
          </cell>
          <cell r="F94">
            <v>25590.74129153035</v>
          </cell>
        </row>
        <row r="95">
          <cell r="A95">
            <v>37195</v>
          </cell>
          <cell r="B95">
            <v>11.3932</v>
          </cell>
          <cell r="C95">
            <v>19431.71</v>
          </cell>
          <cell r="D95">
            <v>2.5139916140294094E-2</v>
          </cell>
          <cell r="E95">
            <v>-0.12455617822882172</v>
          </cell>
          <cell r="F95">
            <v>26078.695522858096</v>
          </cell>
        </row>
        <row r="96">
          <cell r="A96">
            <v>37225</v>
          </cell>
          <cell r="B96">
            <v>10.7105</v>
          </cell>
          <cell r="C96">
            <v>18267.330000000002</v>
          </cell>
          <cell r="D96">
            <v>-5.9921707685286041E-2</v>
          </cell>
          <cell r="E96">
            <v>-0.17701421085662042</v>
          </cell>
          <cell r="F96">
            <v>28079.150410273462</v>
          </cell>
        </row>
        <row r="97">
          <cell r="A97">
            <v>37256</v>
          </cell>
          <cell r="B97">
            <v>10.6006</v>
          </cell>
          <cell r="C97">
            <v>18079.89</v>
          </cell>
          <cell r="D97">
            <v>-1.026095887213474E-2</v>
          </cell>
          <cell r="E97">
            <v>-0.18545881969201328</v>
          </cell>
          <cell r="F97">
            <v>28325.139527966832</v>
          </cell>
        </row>
        <row r="98">
          <cell r="A98">
            <v>37287</v>
          </cell>
          <cell r="B98">
            <v>10.3454</v>
          </cell>
          <cell r="C98">
            <v>17644.63</v>
          </cell>
          <cell r="D98">
            <v>-2.4074109012697464E-2</v>
          </cell>
          <cell r="E98">
            <v>-0.20506829708047378</v>
          </cell>
          <cell r="F98">
            <v>27911.716850079607</v>
          </cell>
        </row>
        <row r="99">
          <cell r="A99">
            <v>37315</v>
          </cell>
          <cell r="B99">
            <v>10.180099999999999</v>
          </cell>
          <cell r="C99">
            <v>17362.7</v>
          </cell>
          <cell r="D99">
            <v>-1.5978115877588128E-2</v>
          </cell>
          <cell r="E99">
            <v>-0.2177699006280745</v>
          </cell>
          <cell r="F99">
            <v>27373.550046363525</v>
          </cell>
        </row>
        <row r="100">
          <cell r="A100">
            <v>37346</v>
          </cell>
          <cell r="B100">
            <v>10.548500000000001</v>
          </cell>
          <cell r="C100">
            <v>17991.03</v>
          </cell>
          <cell r="D100">
            <v>3.6188249624267144E-2</v>
          </cell>
          <cell r="E100">
            <v>-0.18946216978331185</v>
          </cell>
          <cell r="F100">
            <v>28402.99525867348</v>
          </cell>
        </row>
        <row r="101">
          <cell r="A101">
            <v>37376</v>
          </cell>
          <cell r="B101">
            <v>10.3018</v>
          </cell>
          <cell r="C101">
            <v>17570.27</v>
          </cell>
          <cell r="D101">
            <v>-2.3387211451865286E-2</v>
          </cell>
          <cell r="E101">
            <v>-0.20841838837902163</v>
          </cell>
          <cell r="F101">
            <v>26680.896478121667</v>
          </cell>
        </row>
        <row r="102">
          <cell r="A102">
            <v>37407</v>
          </cell>
          <cell r="B102">
            <v>10.514900000000001</v>
          </cell>
          <cell r="C102">
            <v>17933.72</v>
          </cell>
          <cell r="D102">
            <v>2.0685705410705024E-2</v>
          </cell>
          <cell r="E102">
            <v>-0.19204411884624581</v>
          </cell>
          <cell r="F102">
            <v>26484.420106023761</v>
          </cell>
        </row>
        <row r="103">
          <cell r="A103">
            <v>37437</v>
          </cell>
          <cell r="B103">
            <v>10.927899999999999</v>
          </cell>
          <cell r="C103">
            <v>18638.12</v>
          </cell>
          <cell r="D103">
            <v>3.9277596553462191E-2</v>
          </cell>
          <cell r="E103">
            <v>-0.1603092572177213</v>
          </cell>
          <cell r="F103">
            <v>24597.862029147789</v>
          </cell>
        </row>
        <row r="104">
          <cell r="A104">
            <v>37468</v>
          </cell>
          <cell r="B104">
            <v>11.0588</v>
          </cell>
          <cell r="C104">
            <v>18861.37</v>
          </cell>
          <cell r="D104">
            <v>1.1978513712607164E-2</v>
          </cell>
          <cell r="E104">
            <v>-0.15025132442588693</v>
          </cell>
          <cell r="F104">
            <v>22680.336616687371</v>
          </cell>
        </row>
        <row r="105">
          <cell r="A105">
            <v>37499</v>
          </cell>
          <cell r="B105">
            <v>11.587300000000001</v>
          </cell>
          <cell r="C105">
            <v>19762.759999999998</v>
          </cell>
          <cell r="D105">
            <v>4.7789995297862431E-2</v>
          </cell>
          <cell r="E105">
            <v>-0.10964160420536481</v>
          </cell>
          <cell r="F105">
            <v>22829.399723568418</v>
          </cell>
        </row>
        <row r="106">
          <cell r="A106">
            <v>37529</v>
          </cell>
          <cell r="B106">
            <v>12.0464</v>
          </cell>
          <cell r="C106">
            <v>20545.78</v>
          </cell>
          <cell r="D106">
            <v>3.9620964331638975E-2</v>
          </cell>
          <cell r="E106">
            <v>-7.4364728350215237E-2</v>
          </cell>
          <cell r="F106">
            <v>20348.163829452213</v>
          </cell>
        </row>
        <row r="107">
          <cell r="A107">
            <v>37560</v>
          </cell>
          <cell r="B107">
            <v>11.783300000000001</v>
          </cell>
          <cell r="C107">
            <v>20097.05</v>
          </cell>
          <cell r="D107">
            <v>-2.1840549873821224E-2</v>
          </cell>
          <cell r="E107">
            <v>-9.4581060630975933E-2</v>
          </cell>
          <cell r="F107">
            <v>22139.195549101602</v>
          </cell>
        </row>
        <row r="108">
          <cell r="A108">
            <v>37590</v>
          </cell>
          <cell r="B108">
            <v>11.6076</v>
          </cell>
          <cell r="C108">
            <v>19797.38</v>
          </cell>
          <cell r="D108">
            <v>-1.4910933269966842E-2</v>
          </cell>
          <cell r="E108">
            <v>-0.10808189252225918</v>
          </cell>
          <cell r="F108">
            <v>23442.273037423245</v>
          </cell>
        </row>
        <row r="109">
          <cell r="A109">
            <v>37621</v>
          </cell>
          <cell r="B109">
            <v>12.0082</v>
          </cell>
          <cell r="C109">
            <v>20480.62</v>
          </cell>
          <cell r="D109">
            <v>3.4511871532444394E-2</v>
          </cell>
          <cell r="E109">
            <v>-7.7300338207845362E-2</v>
          </cell>
          <cell r="F109">
            <v>22065.188865755732</v>
          </cell>
        </row>
        <row r="110">
          <cell r="A110">
            <v>37652</v>
          </cell>
          <cell r="B110">
            <v>12.743</v>
          </cell>
          <cell r="C110">
            <v>21733.87</v>
          </cell>
          <cell r="D110">
            <v>6.119151912859544E-2</v>
          </cell>
          <cell r="E110">
            <v>-2.083850496544265E-2</v>
          </cell>
          <cell r="F110">
            <v>21487.131934846133</v>
          </cell>
        </row>
        <row r="111">
          <cell r="A111">
            <v>37680</v>
          </cell>
          <cell r="B111">
            <v>13.1935</v>
          </cell>
          <cell r="C111">
            <v>22502.22</v>
          </cell>
          <cell r="D111">
            <v>3.5352742682256855E-2</v>
          </cell>
          <cell r="E111">
            <v>0</v>
          </cell>
          <cell r="F111">
            <v>21164.686740031848</v>
          </cell>
        </row>
        <row r="112">
          <cell r="A112">
            <v>37711</v>
          </cell>
          <cell r="B112">
            <v>12.1294</v>
          </cell>
          <cell r="C112">
            <v>20687.34</v>
          </cell>
          <cell r="D112">
            <v>-8.0653352029408376E-2</v>
          </cell>
          <cell r="E112">
            <v>-8.0653375533614055E-2</v>
          </cell>
          <cell r="F112">
            <v>21370.260860437047</v>
          </cell>
        </row>
        <row r="113">
          <cell r="A113">
            <v>37741</v>
          </cell>
          <cell r="B113">
            <v>12.1623</v>
          </cell>
          <cell r="C113">
            <v>20743.45</v>
          </cell>
          <cell r="D113">
            <v>2.7124177618018663E-3</v>
          </cell>
          <cell r="E113">
            <v>-7.8159843784302185E-2</v>
          </cell>
          <cell r="F113">
            <v>23130.500201200208</v>
          </cell>
        </row>
        <row r="114">
          <cell r="A114">
            <v>37772</v>
          </cell>
          <cell r="B114">
            <v>12.8474</v>
          </cell>
          <cell r="C114">
            <v>21911.93</v>
          </cell>
          <cell r="D114">
            <v>5.6329806039975949E-2</v>
          </cell>
          <cell r="E114">
            <v>-2.623252283552471E-2</v>
          </cell>
          <cell r="F114">
            <v>24349.073604282945</v>
          </cell>
        </row>
        <row r="115">
          <cell r="A115">
            <v>37802</v>
          </cell>
          <cell r="B115">
            <v>12.1153</v>
          </cell>
          <cell r="C115">
            <v>20663.29</v>
          </cell>
          <cell r="D115">
            <v>-5.6984292541681691E-2</v>
          </cell>
          <cell r="E115">
            <v>-8.1722158969203942E-2</v>
          </cell>
          <cell r="F115">
            <v>24659.796700316674</v>
          </cell>
        </row>
        <row r="116">
          <cell r="A116">
            <v>37833</v>
          </cell>
          <cell r="B116">
            <v>11.8437</v>
          </cell>
          <cell r="C116">
            <v>20200.060000000001</v>
          </cell>
          <cell r="D116">
            <v>-2.2417934347477964E-2</v>
          </cell>
          <cell r="E116">
            <v>-0.10230812782027728</v>
          </cell>
          <cell r="F116">
            <v>25094.564095386391</v>
          </cell>
        </row>
        <row r="117">
          <cell r="A117">
            <v>37864</v>
          </cell>
          <cell r="B117">
            <v>12.110200000000001</v>
          </cell>
          <cell r="C117">
            <v>20654.59</v>
          </cell>
          <cell r="D117">
            <v>2.2501414253991658E-2</v>
          </cell>
          <cell r="E117">
            <v>-8.2108787488523391E-2</v>
          </cell>
          <cell r="F117">
            <v>25583.917980299873</v>
          </cell>
        </row>
        <row r="118">
          <cell r="A118">
            <v>37894</v>
          </cell>
          <cell r="B118">
            <v>11.821300000000001</v>
          </cell>
          <cell r="C118">
            <v>20161.86</v>
          </cell>
          <cell r="D118">
            <v>-2.385592310614193E-2</v>
          </cell>
          <cell r="E118">
            <v>-0.10400573810050744</v>
          </cell>
          <cell r="F118">
            <v>25312.210227968575</v>
          </cell>
        </row>
        <row r="119">
          <cell r="A119">
            <v>37925</v>
          </cell>
          <cell r="B119">
            <v>13.531000000000001</v>
          </cell>
          <cell r="C119">
            <v>23077.84</v>
          </cell>
          <cell r="D119">
            <v>0.14462876333398178</v>
          </cell>
          <cell r="E119">
            <v>0</v>
          </cell>
          <cell r="F119">
            <v>26744.230802876285</v>
          </cell>
        </row>
        <row r="120">
          <cell r="A120">
            <v>37955</v>
          </cell>
          <cell r="B120">
            <v>13.7849</v>
          </cell>
          <cell r="C120">
            <v>23510.880000000001</v>
          </cell>
          <cell r="D120">
            <v>1.8764318971251193E-2</v>
          </cell>
          <cell r="E120">
            <v>0</v>
          </cell>
          <cell r="F120">
            <v>26979.547561978412</v>
          </cell>
        </row>
        <row r="121">
          <cell r="A121">
            <v>37986</v>
          </cell>
          <cell r="B121">
            <v>14.5678</v>
          </cell>
          <cell r="C121">
            <v>24846.16</v>
          </cell>
          <cell r="D121">
            <v>5.6794028248300599E-2</v>
          </cell>
          <cell r="E121">
            <v>0</v>
          </cell>
          <cell r="F121">
            <v>28394.422380460837</v>
          </cell>
        </row>
        <row r="122">
          <cell r="A122">
            <v>38017</v>
          </cell>
          <cell r="B122">
            <v>14.807</v>
          </cell>
          <cell r="C122">
            <v>25254.13</v>
          </cell>
          <cell r="D122">
            <v>1.6419775120471103E-2</v>
          </cell>
          <cell r="E122">
            <v>0</v>
          </cell>
          <cell r="F122">
            <v>28915.618384449852</v>
          </cell>
        </row>
        <row r="123">
          <cell r="A123">
            <v>38046</v>
          </cell>
          <cell r="B123">
            <v>15.6035</v>
          </cell>
          <cell r="C123">
            <v>26612.6</v>
          </cell>
          <cell r="D123">
            <v>5.379212534611999E-2</v>
          </cell>
          <cell r="E123">
            <v>0</v>
          </cell>
          <cell r="F123">
            <v>29317.493920254739</v>
          </cell>
        </row>
        <row r="124">
          <cell r="A124">
            <v>38077</v>
          </cell>
          <cell r="B124">
            <v>15.2272</v>
          </cell>
          <cell r="C124">
            <v>25970.799999999999</v>
          </cell>
          <cell r="D124">
            <v>-2.4116384144582947E-2</v>
          </cell>
          <cell r="E124">
            <v>-2.4116395992875531E-2</v>
          </cell>
          <cell r="F124">
            <v>28875.20338716168</v>
          </cell>
        </row>
        <row r="125">
          <cell r="A125">
            <v>38107</v>
          </cell>
          <cell r="B125">
            <v>14.2927</v>
          </cell>
          <cell r="C125">
            <v>24376.959999999999</v>
          </cell>
          <cell r="D125">
            <v>-6.1370442366291855E-2</v>
          </cell>
          <cell r="E125">
            <v>-8.4006823835326108E-2</v>
          </cell>
          <cell r="F125">
            <v>28421.890582080934</v>
          </cell>
        </row>
        <row r="126">
          <cell r="A126">
            <v>38138</v>
          </cell>
          <cell r="B126">
            <v>14.2393</v>
          </cell>
          <cell r="C126">
            <v>24285.88</v>
          </cell>
          <cell r="D126">
            <v>-3.7361730113973923E-3</v>
          </cell>
          <cell r="E126">
            <v>-8.7429262830388529E-2</v>
          </cell>
          <cell r="F126">
            <v>28811.869062407055</v>
          </cell>
        </row>
        <row r="127">
          <cell r="A127">
            <v>38168</v>
          </cell>
          <cell r="B127">
            <v>13.7471</v>
          </cell>
          <cell r="C127">
            <v>23446.41</v>
          </cell>
          <cell r="D127">
            <v>-3.456630592795995E-2</v>
          </cell>
          <cell r="E127">
            <v>-0.11897334345385265</v>
          </cell>
          <cell r="F127">
            <v>29372.255366796719</v>
          </cell>
        </row>
        <row r="128">
          <cell r="A128">
            <v>38199</v>
          </cell>
          <cell r="B128">
            <v>13.7174</v>
          </cell>
          <cell r="C128">
            <v>23395.759999999998</v>
          </cell>
          <cell r="D128">
            <v>-2.1604556597391023E-3</v>
          </cell>
          <cell r="E128">
            <v>-0.12087657726039547</v>
          </cell>
          <cell r="F128">
            <v>28400.020994803788</v>
          </cell>
        </row>
        <row r="129">
          <cell r="A129">
            <v>38230</v>
          </cell>
          <cell r="B129">
            <v>13.3583</v>
          </cell>
          <cell r="C129">
            <v>22783.29</v>
          </cell>
          <cell r="D129">
            <v>-2.6178430314782619E-2</v>
          </cell>
          <cell r="E129">
            <v>-0.1438908637262048</v>
          </cell>
          <cell r="F129">
            <v>28514.96754553248</v>
          </cell>
        </row>
        <row r="130">
          <cell r="A130">
            <v>38260</v>
          </cell>
          <cell r="B130">
            <v>13.884</v>
          </cell>
          <cell r="C130">
            <v>23679.9</v>
          </cell>
          <cell r="D130">
            <v>3.9353809990792188E-2</v>
          </cell>
          <cell r="E130">
            <v>-0.1101996798508976</v>
          </cell>
          <cell r="F130">
            <v>28823.766117885822</v>
          </cell>
        </row>
        <row r="131">
          <cell r="A131">
            <v>38291</v>
          </cell>
          <cell r="B131">
            <v>14.1745</v>
          </cell>
          <cell r="C131">
            <v>24175.360000000001</v>
          </cell>
          <cell r="D131">
            <v>2.092336502448866E-2</v>
          </cell>
          <cell r="E131">
            <v>-9.1582182875780571E-2</v>
          </cell>
          <cell r="F131">
            <v>29264.132127298497</v>
          </cell>
        </row>
        <row r="132">
          <cell r="A132">
            <v>38321</v>
          </cell>
          <cell r="B132">
            <v>15.4847</v>
          </cell>
          <cell r="C132">
            <v>26409.98</v>
          </cell>
          <cell r="D132">
            <v>9.2433595541288938E-2</v>
          </cell>
          <cell r="E132">
            <v>-7.6136867498853549E-3</v>
          </cell>
          <cell r="F132">
            <v>30448.239060832442</v>
          </cell>
        </row>
        <row r="133">
          <cell r="A133">
            <v>38352</v>
          </cell>
          <cell r="B133">
            <v>15.664400000000001</v>
          </cell>
          <cell r="C133">
            <v>26716.47</v>
          </cell>
          <cell r="D133">
            <v>1.1605003648762935E-2</v>
          </cell>
          <cell r="E133">
            <v>0</v>
          </cell>
          <cell r="F133">
            <v>31484.332627674648</v>
          </cell>
        </row>
        <row r="134">
          <cell r="A134">
            <v>38383</v>
          </cell>
          <cell r="B134">
            <v>15.1076</v>
          </cell>
          <cell r="C134">
            <v>25766.82</v>
          </cell>
          <cell r="D134">
            <v>-3.5545568294987451E-2</v>
          </cell>
          <cell r="E134">
            <v>-3.5545489355442592E-2</v>
          </cell>
          <cell r="F134">
            <v>30716.797592595831</v>
          </cell>
        </row>
        <row r="135">
          <cell r="A135">
            <v>38411</v>
          </cell>
          <cell r="B135">
            <v>15.0793</v>
          </cell>
          <cell r="C135">
            <v>25718.55</v>
          </cell>
          <cell r="D135">
            <v>-1.8732293680001622E-3</v>
          </cell>
          <cell r="E135">
            <v>-3.735224002272762E-2</v>
          </cell>
          <cell r="F135">
            <v>31363.262592508352</v>
          </cell>
        </row>
        <row r="136">
          <cell r="A136">
            <v>38442</v>
          </cell>
          <cell r="B136">
            <v>14.904999999999999</v>
          </cell>
          <cell r="C136">
            <v>25421.27</v>
          </cell>
          <cell r="D136">
            <v>-1.1558891991007569E-2</v>
          </cell>
          <cell r="E136">
            <v>-4.8479458551223299E-2</v>
          </cell>
          <cell r="F136">
            <v>30807.950032366989</v>
          </cell>
        </row>
        <row r="137">
          <cell r="A137">
            <v>38472</v>
          </cell>
          <cell r="B137">
            <v>14.436400000000001</v>
          </cell>
          <cell r="C137">
            <v>24622.05</v>
          </cell>
          <cell r="D137">
            <v>-3.1439114391143774E-2</v>
          </cell>
          <cell r="E137">
            <v>-7.8394338773049049E-2</v>
          </cell>
          <cell r="F137">
            <v>30223.594660321567</v>
          </cell>
        </row>
        <row r="138">
          <cell r="A138">
            <v>38503</v>
          </cell>
          <cell r="B138">
            <v>14.1365</v>
          </cell>
          <cell r="C138">
            <v>24110.55</v>
          </cell>
          <cell r="D138">
            <v>-2.0773877143886343E-2</v>
          </cell>
          <cell r="E138">
            <v>-9.7539832170941809E-2</v>
          </cell>
          <cell r="F138">
            <v>31185.331630421464</v>
          </cell>
        </row>
        <row r="139">
          <cell r="A139">
            <v>38533</v>
          </cell>
          <cell r="B139">
            <v>14.5953</v>
          </cell>
          <cell r="C139">
            <v>24893.06</v>
          </cell>
          <cell r="D139">
            <v>3.2454992395571702E-2</v>
          </cell>
          <cell r="E139">
            <v>-6.825040883020847E-2</v>
          </cell>
          <cell r="F139">
            <v>31229.595675070417</v>
          </cell>
        </row>
        <row r="140">
          <cell r="A140">
            <v>38564</v>
          </cell>
          <cell r="B140">
            <v>14.6411</v>
          </cell>
          <cell r="C140">
            <v>24971.18</v>
          </cell>
          <cell r="D140">
            <v>3.1379964783182501E-3</v>
          </cell>
          <cell r="E140">
            <v>-6.5326369838530352E-2</v>
          </cell>
          <cell r="F140">
            <v>32390.958237836134</v>
          </cell>
        </row>
        <row r="141">
          <cell r="A141">
            <v>38595</v>
          </cell>
          <cell r="B141">
            <v>15.4198</v>
          </cell>
          <cell r="C141">
            <v>26299.29</v>
          </cell>
          <cell r="D141">
            <v>5.3185894502462361E-2</v>
          </cell>
          <cell r="E141">
            <v>-1.5615086873378117E-2</v>
          </cell>
          <cell r="F141">
            <v>32095.456374547299</v>
          </cell>
        </row>
        <row r="142">
          <cell r="A142">
            <v>38625</v>
          </cell>
          <cell r="B142">
            <v>15.1602</v>
          </cell>
          <cell r="C142">
            <v>25856.53</v>
          </cell>
          <cell r="D142">
            <v>-1.6835497217862816E-2</v>
          </cell>
          <cell r="E142">
            <v>-3.2187635567124034E-2</v>
          </cell>
          <cell r="F142">
            <v>32355.267071399823</v>
          </cell>
        </row>
        <row r="143">
          <cell r="A143">
            <v>38656</v>
          </cell>
          <cell r="B143">
            <v>14.5336</v>
          </cell>
          <cell r="C143">
            <v>24787.83</v>
          </cell>
          <cell r="D143">
            <v>-4.1331908550019114E-2</v>
          </cell>
          <cell r="E143">
            <v>-7.2189177687022252E-2</v>
          </cell>
          <cell r="F143">
            <v>31815.875570796223</v>
          </cell>
        </row>
        <row r="144">
          <cell r="A144">
            <v>38686</v>
          </cell>
          <cell r="B144">
            <v>15.1212</v>
          </cell>
          <cell r="C144">
            <v>25790.01</v>
          </cell>
          <cell r="D144">
            <v>4.0430450817416252E-2</v>
          </cell>
          <cell r="E144">
            <v>-3.4677485461215601E-2</v>
          </cell>
          <cell r="F144">
            <v>33019.227741134069</v>
          </cell>
        </row>
        <row r="145">
          <cell r="A145">
            <v>38717</v>
          </cell>
          <cell r="B145">
            <v>15.3942</v>
          </cell>
          <cell r="C145">
            <v>26255.63</v>
          </cell>
          <cell r="D145">
            <v>1.8054122688675456E-2</v>
          </cell>
          <cell r="E145">
            <v>-1.7249284804467063E-2</v>
          </cell>
          <cell r="F145">
            <v>33030.774883216407</v>
          </cell>
        </row>
        <row r="146">
          <cell r="A146">
            <v>38748</v>
          </cell>
          <cell r="B146">
            <v>16.079000000000001</v>
          </cell>
          <cell r="C146">
            <v>27423.59</v>
          </cell>
          <cell r="D146">
            <v>4.4484286289641517E-2</v>
          </cell>
          <cell r="E146">
            <v>0</v>
          </cell>
          <cell r="F146">
            <v>33905.383417604142</v>
          </cell>
        </row>
        <row r="147">
          <cell r="A147">
            <v>38776</v>
          </cell>
          <cell r="B147">
            <v>15.991</v>
          </cell>
          <cell r="C147">
            <v>27273.5</v>
          </cell>
          <cell r="D147">
            <v>-5.4729771751975687E-3</v>
          </cell>
          <cell r="E147">
            <v>-5.4730252311969421E-3</v>
          </cell>
          <cell r="F147">
            <v>33997.410640866379</v>
          </cell>
        </row>
        <row r="148">
          <cell r="A148">
            <v>38807</v>
          </cell>
          <cell r="B148">
            <v>16.7407</v>
          </cell>
          <cell r="C148">
            <v>28552.16</v>
          </cell>
          <cell r="D148">
            <v>4.6882621474579445E-2</v>
          </cell>
          <cell r="E148">
            <v>0</v>
          </cell>
          <cell r="F148">
            <v>34420.63089385377</v>
          </cell>
        </row>
        <row r="149">
          <cell r="A149">
            <v>38837</v>
          </cell>
          <cell r="B149">
            <v>17.285399999999999</v>
          </cell>
          <cell r="C149">
            <v>29481.17</v>
          </cell>
          <cell r="D149">
            <v>3.2537468564635796E-2</v>
          </cell>
          <cell r="E149">
            <v>0</v>
          </cell>
          <cell r="F149">
            <v>34882.691533845369</v>
          </cell>
        </row>
        <row r="150">
          <cell r="A150">
            <v>38868</v>
          </cell>
          <cell r="B150">
            <v>17.090399999999999</v>
          </cell>
          <cell r="C150">
            <v>29148.59</v>
          </cell>
          <cell r="D150">
            <v>-1.1281196848207165E-2</v>
          </cell>
          <cell r="E150">
            <v>-1.128109908799407E-2</v>
          </cell>
          <cell r="F150">
            <v>33878.789999475128</v>
          </cell>
        </row>
        <row r="151">
          <cell r="A151">
            <v>38898</v>
          </cell>
          <cell r="B151">
            <v>17.0246</v>
          </cell>
          <cell r="C151">
            <v>29036.36</v>
          </cell>
          <cell r="D151">
            <v>-3.850114684267103E-3</v>
          </cell>
          <cell r="E151">
            <v>-1.5087935790879321E-2</v>
          </cell>
          <cell r="F151">
            <v>33924.628654408029</v>
          </cell>
        </row>
        <row r="152">
          <cell r="A152">
            <v>38929</v>
          </cell>
          <cell r="B152">
            <v>16.728400000000001</v>
          </cell>
          <cell r="C152">
            <v>28531.18</v>
          </cell>
          <cell r="D152">
            <v>-1.7398352971582209E-2</v>
          </cell>
          <cell r="E152">
            <v>-3.2223619347536002E-2</v>
          </cell>
          <cell r="F152">
            <v>34133.876865475788</v>
          </cell>
        </row>
        <row r="153">
          <cell r="A153">
            <v>38960</v>
          </cell>
          <cell r="B153">
            <v>16.088799999999999</v>
          </cell>
          <cell r="C153">
            <v>27440.31</v>
          </cell>
          <cell r="D153">
            <v>-3.8234379857009726E-2</v>
          </cell>
          <cell r="E153">
            <v>-6.9225882147825102E-2</v>
          </cell>
          <cell r="F153">
            <v>34946.200815298209</v>
          </cell>
        </row>
        <row r="154">
          <cell r="A154">
            <v>38990</v>
          </cell>
          <cell r="B154">
            <v>15.9107</v>
          </cell>
          <cell r="C154">
            <v>27136.55</v>
          </cell>
          <cell r="D154">
            <v>-1.1069812540400736E-2</v>
          </cell>
          <cell r="E154">
            <v>-7.9529408093369405E-2</v>
          </cell>
          <cell r="F154">
            <v>35846.702941022093</v>
          </cell>
        </row>
        <row r="155">
          <cell r="A155">
            <v>39021</v>
          </cell>
          <cell r="B155">
            <v>16.078299999999999</v>
          </cell>
          <cell r="C155">
            <v>27422.400000000001</v>
          </cell>
          <cell r="D155">
            <v>1.0533791725065411E-2</v>
          </cell>
          <cell r="E155">
            <v>-6.9833388566328841E-2</v>
          </cell>
          <cell r="F155">
            <v>37014.713858320065</v>
          </cell>
        </row>
        <row r="156">
          <cell r="A156">
            <v>39051</v>
          </cell>
          <cell r="B156">
            <v>16.5046</v>
          </cell>
          <cell r="C156">
            <v>28149.47</v>
          </cell>
          <cell r="D156">
            <v>2.6513997126561994E-2</v>
          </cell>
          <cell r="E156">
            <v>-4.5171205891760643E-2</v>
          </cell>
          <cell r="F156">
            <v>37718.739611946039</v>
          </cell>
        </row>
        <row r="157">
          <cell r="A157">
            <v>39082</v>
          </cell>
          <cell r="B157">
            <v>16.875299999999999</v>
          </cell>
          <cell r="C157">
            <v>28781.72</v>
          </cell>
          <cell r="D157">
            <v>2.2460404978006165E-2</v>
          </cell>
          <cell r="E157">
            <v>-2.3725313479756642E-2</v>
          </cell>
          <cell r="F157">
            <v>38247.808667354831</v>
          </cell>
        </row>
        <row r="158">
          <cell r="A158">
            <v>39113</v>
          </cell>
          <cell r="B158">
            <v>17.266300000000001</v>
          </cell>
          <cell r="C158">
            <v>29448.59</v>
          </cell>
          <cell r="D158">
            <v>2.3169958459997808E-2</v>
          </cell>
          <cell r="E158">
            <v>-1.1051121783836296E-3</v>
          </cell>
          <cell r="F158">
            <v>38826.215511660863</v>
          </cell>
        </row>
        <row r="159">
          <cell r="A159">
            <v>39141</v>
          </cell>
          <cell r="B159">
            <v>16.992699999999999</v>
          </cell>
          <cell r="C159">
            <v>28981.96</v>
          </cell>
          <cell r="D159">
            <v>-1.5845896341428189E-2</v>
          </cell>
          <cell r="E159">
            <v>-1.6933181417155396E-2</v>
          </cell>
          <cell r="F159">
            <v>38066.728484700041</v>
          </cell>
        </row>
        <row r="160">
          <cell r="A160">
            <v>39172</v>
          </cell>
          <cell r="B160">
            <v>16.8782</v>
          </cell>
          <cell r="C160">
            <v>28786.67</v>
          </cell>
          <cell r="D160">
            <v>-6.7381875746643782E-3</v>
          </cell>
          <cell r="E160">
            <v>-2.3557409695748169E-2</v>
          </cell>
          <cell r="F160">
            <v>38492.57308816068</v>
          </cell>
        </row>
        <row r="161">
          <cell r="A161">
            <v>39202</v>
          </cell>
          <cell r="B161">
            <v>17.497599999999998</v>
          </cell>
          <cell r="C161">
            <v>29843.09</v>
          </cell>
          <cell r="D161">
            <v>3.6698226114159072E-2</v>
          </cell>
          <cell r="E161">
            <v>0</v>
          </cell>
          <cell r="F161">
            <v>40197.526112287218</v>
          </cell>
        </row>
        <row r="162">
          <cell r="A162">
            <v>39233</v>
          </cell>
          <cell r="B162">
            <v>18.3599</v>
          </cell>
          <cell r="C162">
            <v>31313.79</v>
          </cell>
          <cell r="D162">
            <v>4.9281044257498241E-2</v>
          </cell>
          <cell r="E162">
            <v>0</v>
          </cell>
          <cell r="F162">
            <v>41600.328918592662</v>
          </cell>
        </row>
        <row r="163">
          <cell r="A163">
            <v>39263</v>
          </cell>
          <cell r="B163">
            <v>18.47</v>
          </cell>
          <cell r="C163">
            <v>31501.57</v>
          </cell>
          <cell r="D163">
            <v>5.996764688260825E-3</v>
          </cell>
          <cell r="E163">
            <v>0</v>
          </cell>
          <cell r="F163">
            <v>40909.249960634756</v>
          </cell>
        </row>
        <row r="164">
          <cell r="A164">
            <v>39294</v>
          </cell>
          <cell r="B164">
            <v>17.234200000000001</v>
          </cell>
          <cell r="C164">
            <v>29393.85</v>
          </cell>
          <cell r="D164">
            <v>-6.6908500270709159E-2</v>
          </cell>
          <cell r="E164">
            <v>-6.6908411231567225E-2</v>
          </cell>
          <cell r="F164">
            <v>39640.813898560118</v>
          </cell>
        </row>
        <row r="165">
          <cell r="A165">
            <v>39325</v>
          </cell>
          <cell r="B165">
            <v>14.647</v>
          </cell>
          <cell r="C165">
            <v>24981.24</v>
          </cell>
          <cell r="D165">
            <v>-0.15012011001380976</v>
          </cell>
          <cell r="E165">
            <v>-0.20698428681491107</v>
          </cell>
          <cell r="F165">
            <v>40234.966845705698</v>
          </cell>
        </row>
        <row r="166">
          <cell r="A166">
            <v>39355</v>
          </cell>
          <cell r="B166">
            <v>16.3248</v>
          </cell>
          <cell r="C166">
            <v>27842.82</v>
          </cell>
          <cell r="D166">
            <v>0.1145490544138732</v>
          </cell>
          <cell r="E166">
            <v>-0.11614500483626689</v>
          </cell>
          <cell r="F166">
            <v>41739.769407071755</v>
          </cell>
        </row>
        <row r="167">
          <cell r="A167">
            <v>39386</v>
          </cell>
          <cell r="B167">
            <v>17.732700000000001</v>
          </cell>
          <cell r="C167">
            <v>30244.06</v>
          </cell>
          <cell r="D167">
            <v>8.6243016759776525E-2</v>
          </cell>
          <cell r="E167">
            <v>-3.9918962769157171E-2</v>
          </cell>
          <cell r="F167">
            <v>42403.730076806001</v>
          </cell>
        </row>
        <row r="168">
          <cell r="A168">
            <v>39416</v>
          </cell>
          <cell r="B168">
            <v>16.847000000000001</v>
          </cell>
          <cell r="C168">
            <v>28733.46</v>
          </cell>
          <cell r="D168">
            <v>-4.9947272552967159E-2</v>
          </cell>
          <cell r="E168">
            <v>-8.7872128278050923E-2</v>
          </cell>
          <cell r="F168">
            <v>40630.893853771202</v>
          </cell>
        </row>
        <row r="169">
          <cell r="A169">
            <v>39447</v>
          </cell>
          <cell r="B169">
            <v>17.608499999999999</v>
          </cell>
          <cell r="C169">
            <v>30032.23</v>
          </cell>
          <cell r="D169">
            <v>4.5200925980886764E-2</v>
          </cell>
          <cell r="E169">
            <v>-4.6643389519950916E-2</v>
          </cell>
          <cell r="F169">
            <v>40349.038612943303</v>
          </cell>
        </row>
        <row r="170">
          <cell r="A170">
            <v>39478</v>
          </cell>
          <cell r="B170">
            <v>17.937999999999999</v>
          </cell>
          <cell r="C170">
            <v>30594.21</v>
          </cell>
          <cell r="D170">
            <v>1.8712553596274439E-2</v>
          </cell>
          <cell r="E170">
            <v>-2.8803643754898585E-2</v>
          </cell>
          <cell r="F170">
            <v>37928.862606504896</v>
          </cell>
        </row>
        <row r="171">
          <cell r="A171">
            <v>39507</v>
          </cell>
          <cell r="B171">
            <v>20.7834</v>
          </cell>
          <cell r="C171">
            <v>35447.199999999997</v>
          </cell>
          <cell r="D171">
            <v>0.15862414984948159</v>
          </cell>
          <cell r="E171">
            <v>0</v>
          </cell>
          <cell r="F171">
            <v>36696.81753765943</v>
          </cell>
        </row>
        <row r="172">
          <cell r="A172">
            <v>39538</v>
          </cell>
          <cell r="B172">
            <v>19.275700000000001</v>
          </cell>
          <cell r="C172">
            <v>32875.730000000003</v>
          </cell>
          <cell r="D172">
            <v>-7.2543472194154912E-2</v>
          </cell>
          <cell r="E172">
            <v>-7.2543670586111011E-2</v>
          </cell>
          <cell r="F172">
            <v>36538.306769074654</v>
          </cell>
        </row>
        <row r="173">
          <cell r="A173">
            <v>39568</v>
          </cell>
          <cell r="B173">
            <v>19.439</v>
          </cell>
          <cell r="C173">
            <v>33154.25</v>
          </cell>
          <cell r="D173">
            <v>8.4718064713602548E-3</v>
          </cell>
          <cell r="E173">
            <v>-6.4686350402852616E-2</v>
          </cell>
          <cell r="F173">
            <v>38317.791346641709</v>
          </cell>
        </row>
        <row r="174">
          <cell r="A174">
            <v>39599</v>
          </cell>
          <cell r="B174">
            <v>19.8172</v>
          </cell>
          <cell r="C174">
            <v>33799.29</v>
          </cell>
          <cell r="D174">
            <v>1.9455733319615254E-2</v>
          </cell>
          <cell r="E174">
            <v>-4.6489144417612573E-2</v>
          </cell>
          <cell r="F174">
            <v>38814.143499483878</v>
          </cell>
        </row>
        <row r="175">
          <cell r="A175">
            <v>39629</v>
          </cell>
          <cell r="B175">
            <v>21.552700000000002</v>
          </cell>
          <cell r="C175">
            <v>36759.279999999999</v>
          </cell>
          <cell r="D175">
            <v>8.757543951718727E-2</v>
          </cell>
          <cell r="E175">
            <v>0</v>
          </cell>
          <cell r="F175">
            <v>35541.928372727751</v>
          </cell>
        </row>
        <row r="176">
          <cell r="A176">
            <v>39660</v>
          </cell>
          <cell r="B176">
            <v>19.645399999999999</v>
          </cell>
          <cell r="C176">
            <v>33506.28</v>
          </cell>
          <cell r="D176">
            <v>-8.849471295939737E-2</v>
          </cell>
          <cell r="E176">
            <v>-8.8494660395959879E-2</v>
          </cell>
          <cell r="F176">
            <v>35243.102332172792</v>
          </cell>
        </row>
        <row r="177">
          <cell r="A177">
            <v>39691</v>
          </cell>
          <cell r="B177">
            <v>18.228999999999999</v>
          </cell>
          <cell r="C177">
            <v>31090.53</v>
          </cell>
          <cell r="D177">
            <v>-7.2098302910605039E-2</v>
          </cell>
          <cell r="E177">
            <v>-0.15421275933587383</v>
          </cell>
          <cell r="F177">
            <v>35752.926150777683</v>
          </cell>
        </row>
        <row r="178">
          <cell r="A178">
            <v>39721</v>
          </cell>
          <cell r="B178">
            <v>17.003900000000002</v>
          </cell>
          <cell r="C178">
            <v>29001.06</v>
          </cell>
          <cell r="D178">
            <v>-6.7206100170058569E-2</v>
          </cell>
          <cell r="E178">
            <v>-0.21105473230161195</v>
          </cell>
          <cell r="F178">
            <v>32567.139632940849</v>
          </cell>
        </row>
        <row r="179">
          <cell r="A179">
            <v>39752</v>
          </cell>
          <cell r="B179">
            <v>17.9543</v>
          </cell>
          <cell r="C179">
            <v>30622.02</v>
          </cell>
          <cell r="D179">
            <v>5.5893059827451186E-2</v>
          </cell>
          <cell r="E179">
            <v>-0.16695811234605243</v>
          </cell>
          <cell r="F179">
            <v>27097.468376576799</v>
          </cell>
        </row>
        <row r="180">
          <cell r="A180">
            <v>39782</v>
          </cell>
          <cell r="B180">
            <v>19.005800000000001</v>
          </cell>
          <cell r="C180">
            <v>32415.4</v>
          </cell>
          <cell r="D180">
            <v>5.8565357602357038E-2</v>
          </cell>
          <cell r="E180">
            <v>-0.11817097614534337</v>
          </cell>
          <cell r="F180">
            <v>25153.174589289152</v>
          </cell>
        </row>
        <row r="181">
          <cell r="A181">
            <v>39813</v>
          </cell>
          <cell r="B181">
            <v>19.7592</v>
          </cell>
          <cell r="C181">
            <v>33700.370000000003</v>
          </cell>
          <cell r="D181">
            <v>3.9640530785339134E-2</v>
          </cell>
          <cell r="E181">
            <v>-8.3214633148418482E-2</v>
          </cell>
          <cell r="F181">
            <v>25420.858337561454</v>
          </cell>
        </row>
        <row r="182">
          <cell r="A182">
            <v>39844</v>
          </cell>
          <cell r="B182">
            <v>19.8249</v>
          </cell>
          <cell r="C182">
            <v>33812.42</v>
          </cell>
          <cell r="D182">
            <v>3.3250334021619476E-3</v>
          </cell>
          <cell r="E182">
            <v>-8.0166423281413587E-2</v>
          </cell>
          <cell r="F182">
            <v>23278.163654495511</v>
          </cell>
        </row>
        <row r="183">
          <cell r="A183">
            <v>39872</v>
          </cell>
          <cell r="B183">
            <v>19.6402</v>
          </cell>
          <cell r="C183">
            <v>33497.410000000003</v>
          </cell>
          <cell r="D183">
            <v>-9.316566540058191E-3</v>
          </cell>
          <cell r="E183">
            <v>-8.873596000792168E-2</v>
          </cell>
          <cell r="F183">
            <v>20799.552110852561</v>
          </cell>
        </row>
        <row r="184">
          <cell r="A184">
            <v>39903</v>
          </cell>
          <cell r="B184">
            <v>19.4359</v>
          </cell>
          <cell r="C184">
            <v>33148.959999999999</v>
          </cell>
          <cell r="D184">
            <v>-1.0402134397816676E-2</v>
          </cell>
          <cell r="E184">
            <v>-9.8215198991928016E-2</v>
          </cell>
          <cell r="F184">
            <v>22621.551166086392</v>
          </cell>
        </row>
        <row r="185">
          <cell r="A185">
            <v>39933</v>
          </cell>
          <cell r="B185">
            <v>18.819099999999999</v>
          </cell>
          <cell r="C185">
            <v>32096.98</v>
          </cell>
          <cell r="D185">
            <v>-3.173508816159798E-2</v>
          </cell>
          <cell r="E185">
            <v>-0.12683327856258336</v>
          </cell>
          <cell r="F185">
            <v>24786.640306524132</v>
          </cell>
        </row>
        <row r="186">
          <cell r="A186">
            <v>39964</v>
          </cell>
          <cell r="B186">
            <v>18.316800000000001</v>
          </cell>
          <cell r="C186">
            <v>31240.28</v>
          </cell>
          <cell r="D186">
            <v>-2.6690968218458844E-2</v>
          </cell>
          <cell r="E186">
            <v>-0.15013895810799341</v>
          </cell>
          <cell r="F186">
            <v>26172.997183197156</v>
          </cell>
        </row>
        <row r="187">
          <cell r="A187">
            <v>39994</v>
          </cell>
          <cell r="B187">
            <v>18.0733</v>
          </cell>
          <cell r="C187">
            <v>30824.98</v>
          </cell>
          <cell r="D187">
            <v>-1.3293806778476691E-2</v>
          </cell>
          <cell r="E187">
            <v>-0.16143678548654924</v>
          </cell>
          <cell r="F187">
            <v>26224.959322567665</v>
          </cell>
        </row>
        <row r="188">
          <cell r="A188">
            <v>40025</v>
          </cell>
          <cell r="B188">
            <v>18.0504</v>
          </cell>
          <cell r="C188">
            <v>30785.919999999998</v>
          </cell>
          <cell r="D188">
            <v>-1.2670624623062343E-3</v>
          </cell>
          <cell r="E188">
            <v>-0.16249937430765785</v>
          </cell>
          <cell r="F188">
            <v>28208.443410255961</v>
          </cell>
        </row>
        <row r="189">
          <cell r="A189">
            <v>40056</v>
          </cell>
          <cell r="B189">
            <v>18.893599999999999</v>
          </cell>
          <cell r="C189">
            <v>32224.04</v>
          </cell>
          <cell r="D189">
            <v>4.6713646234986417E-2</v>
          </cell>
          <cell r="E189">
            <v>-0.12337673643226957</v>
          </cell>
          <cell r="F189">
            <v>29226.866350578228</v>
          </cell>
        </row>
        <row r="190">
          <cell r="A190">
            <v>40086</v>
          </cell>
          <cell r="B190">
            <v>19.464300000000001</v>
          </cell>
          <cell r="C190">
            <v>33197.4</v>
          </cell>
          <cell r="D190">
            <v>3.0205995681077402E-2</v>
          </cell>
          <cell r="E190">
            <v>-9.6897436511270016E-2</v>
          </cell>
          <cell r="F190">
            <v>30317.546407264195</v>
          </cell>
        </row>
        <row r="191">
          <cell r="A191">
            <v>40117</v>
          </cell>
          <cell r="B191">
            <v>18.620200000000001</v>
          </cell>
          <cell r="C191">
            <v>31757.74</v>
          </cell>
          <cell r="D191">
            <v>-4.3366573675909237E-2</v>
          </cell>
          <cell r="E191">
            <v>-0.13606196856956931</v>
          </cell>
          <cell r="F191">
            <v>29754.360795703058</v>
          </cell>
        </row>
        <row r="192">
          <cell r="A192">
            <v>40147</v>
          </cell>
          <cell r="B192">
            <v>19.3673</v>
          </cell>
          <cell r="C192">
            <v>33031.96</v>
          </cell>
          <cell r="D192">
            <v>4.0123092125755822E-2</v>
          </cell>
          <cell r="E192">
            <v>-0.10139806873257583</v>
          </cell>
          <cell r="F192">
            <v>31539.094074216624</v>
          </cell>
        </row>
        <row r="193">
          <cell r="A193">
            <v>40178</v>
          </cell>
          <cell r="B193">
            <v>19.7058</v>
          </cell>
          <cell r="C193">
            <v>33609.29</v>
          </cell>
          <cell r="D193">
            <v>1.7477913803163103E-2</v>
          </cell>
          <cell r="E193">
            <v>-8.5692374823445897E-2</v>
          </cell>
          <cell r="F193">
            <v>32148.29329740888</v>
          </cell>
        </row>
        <row r="194">
          <cell r="A194">
            <v>40209</v>
          </cell>
          <cell r="B194">
            <v>18.508199999999999</v>
          </cell>
          <cell r="C194">
            <v>31566.720000000001</v>
          </cell>
          <cell r="D194">
            <v>-6.0773985324117819E-2</v>
          </cell>
          <cell r="E194">
            <v>-0.14125847949143722</v>
          </cell>
          <cell r="F194">
            <v>30991.829522193249</v>
          </cell>
        </row>
        <row r="195">
          <cell r="A195">
            <v>40237</v>
          </cell>
          <cell r="B195">
            <v>19.063199999999998</v>
          </cell>
          <cell r="C195">
            <v>32513.3</v>
          </cell>
          <cell r="D195">
            <v>2.9986708594028633E-2</v>
          </cell>
          <cell r="E195">
            <v>-0.11550770308885265</v>
          </cell>
          <cell r="F195">
            <v>31951.816925310977</v>
          </cell>
        </row>
        <row r="196">
          <cell r="A196">
            <v>40268</v>
          </cell>
          <cell r="B196">
            <v>19.815799999999999</v>
          </cell>
          <cell r="C196">
            <v>33796.9</v>
          </cell>
          <cell r="D196">
            <v>3.9479206009484402E-2</v>
          </cell>
          <cell r="E196">
            <v>-8.0588629592309682E-2</v>
          </cell>
          <cell r="F196">
            <v>33880.014696362639</v>
          </cell>
        </row>
        <row r="197">
          <cell r="A197">
            <v>40298</v>
          </cell>
          <cell r="B197">
            <v>20.544699999999999</v>
          </cell>
          <cell r="C197">
            <v>35040.080000000002</v>
          </cell>
          <cell r="D197">
            <v>3.6783778600914419E-2</v>
          </cell>
          <cell r="E197">
            <v>-4.6769142377108504E-2</v>
          </cell>
          <cell r="F197">
            <v>34414.857322812597</v>
          </cell>
        </row>
        <row r="198">
          <cell r="A198">
            <v>40329</v>
          </cell>
          <cell r="B198">
            <v>17.1508</v>
          </cell>
          <cell r="C198">
            <v>29251.599999999999</v>
          </cell>
          <cell r="D198">
            <v>-0.16519588993755074</v>
          </cell>
          <cell r="E198">
            <v>-0.20423903841424534</v>
          </cell>
          <cell r="F198">
            <v>31666.812463915176</v>
          </cell>
        </row>
        <row r="199">
          <cell r="A199">
            <v>40359</v>
          </cell>
          <cell r="B199">
            <v>16.647300000000001</v>
          </cell>
          <cell r="C199">
            <v>28392.86</v>
          </cell>
          <cell r="D199">
            <v>-2.9357231149567342E-2</v>
          </cell>
          <cell r="E199">
            <v>-0.22760021415000509</v>
          </cell>
          <cell r="F199">
            <v>30009.097748307289</v>
          </cell>
        </row>
        <row r="200">
          <cell r="A200">
            <v>40390</v>
          </cell>
          <cell r="B200">
            <v>16.392499999999998</v>
          </cell>
          <cell r="C200">
            <v>27958.28</v>
          </cell>
          <cell r="D200">
            <v>-1.5305785322545007E-2</v>
          </cell>
          <cell r="E200">
            <v>-0.23942253493539592</v>
          </cell>
          <cell r="F200">
            <v>32111.552390783276</v>
          </cell>
        </row>
        <row r="201">
          <cell r="A201">
            <v>40421</v>
          </cell>
          <cell r="B201">
            <v>16.959399999999999</v>
          </cell>
          <cell r="C201">
            <v>28925.16</v>
          </cell>
          <cell r="D201">
            <v>3.4582888516089705E-2</v>
          </cell>
          <cell r="E201">
            <v>-0.21311951703080145</v>
          </cell>
          <cell r="F201">
            <v>30662.036146053844</v>
          </cell>
        </row>
        <row r="202">
          <cell r="A202">
            <v>40451</v>
          </cell>
          <cell r="B202">
            <v>18.395800000000001</v>
          </cell>
          <cell r="C202">
            <v>31375.02</v>
          </cell>
          <cell r="D202">
            <v>8.4696392561057765E-2</v>
          </cell>
          <cell r="E202">
            <v>-0.1464734891434217</v>
          </cell>
          <cell r="F202">
            <v>33398.358906170717</v>
          </cell>
        </row>
        <row r="203">
          <cell r="A203">
            <v>40482</v>
          </cell>
          <cell r="B203">
            <v>20.3675</v>
          </cell>
          <cell r="C203">
            <v>34737.86</v>
          </cell>
          <cell r="D203">
            <v>0.10718207416910364</v>
          </cell>
          <cell r="E203">
            <v>-5.499073975333571E-2</v>
          </cell>
          <cell r="F203">
            <v>34669.244362020392</v>
          </cell>
        </row>
        <row r="204">
          <cell r="A204">
            <v>40512</v>
          </cell>
          <cell r="B204">
            <v>19.218599999999999</v>
          </cell>
          <cell r="C204">
            <v>32778.35</v>
          </cell>
          <cell r="D204">
            <v>-5.6408493924143932E-2</v>
          </cell>
          <cell r="E204">
            <v>-0.10829727894561592</v>
          </cell>
          <cell r="F204">
            <v>34673.618279475821</v>
          </cell>
        </row>
        <row r="205">
          <cell r="A205">
            <v>40543</v>
          </cell>
          <cell r="B205">
            <v>21.792999999999999</v>
          </cell>
          <cell r="C205">
            <v>37169.120000000003</v>
          </cell>
          <cell r="D205">
            <v>0.13395356581644879</v>
          </cell>
          <cell r="E205">
            <v>0</v>
          </cell>
          <cell r="F205">
            <v>36990.919747362517</v>
          </cell>
        </row>
        <row r="206">
          <cell r="A206">
            <v>40574</v>
          </cell>
          <cell r="B206">
            <v>22.109300000000001</v>
          </cell>
          <cell r="C206">
            <v>37708.589999999997</v>
          </cell>
          <cell r="D206">
            <v>1.4513834717569951E-2</v>
          </cell>
          <cell r="E206">
            <v>0</v>
          </cell>
          <cell r="F206">
            <v>37867.627762128861</v>
          </cell>
        </row>
        <row r="207">
          <cell r="A207">
            <v>40602</v>
          </cell>
          <cell r="B207">
            <v>23.511500000000002</v>
          </cell>
          <cell r="C207">
            <v>40100.120000000003</v>
          </cell>
          <cell r="D207">
            <v>6.3421275209979644E-2</v>
          </cell>
          <cell r="E207">
            <v>0</v>
          </cell>
          <cell r="F207">
            <v>39164.931679409332</v>
          </cell>
        </row>
        <row r="208">
          <cell r="A208">
            <v>40633</v>
          </cell>
          <cell r="B208">
            <v>23.784700000000001</v>
          </cell>
          <cell r="C208">
            <v>40566.07</v>
          </cell>
          <cell r="D208">
            <v>1.1619845607468759E-2</v>
          </cell>
          <cell r="E208">
            <v>0</v>
          </cell>
          <cell r="F208">
            <v>39180.502825550662</v>
          </cell>
        </row>
        <row r="209">
          <cell r="A209">
            <v>40663</v>
          </cell>
          <cell r="B209">
            <v>25.122599999999998</v>
          </cell>
          <cell r="C209">
            <v>42847.93</v>
          </cell>
          <cell r="D209">
            <v>5.6250446715745639E-2</v>
          </cell>
          <cell r="E209">
            <v>0</v>
          </cell>
          <cell r="F209">
            <v>40340.815648127071</v>
          </cell>
        </row>
        <row r="210">
          <cell r="A210">
            <v>40694</v>
          </cell>
          <cell r="B210">
            <v>23.0444</v>
          </cell>
          <cell r="C210">
            <v>39303.449999999997</v>
          </cell>
          <cell r="D210">
            <v>-8.272232969517479E-2</v>
          </cell>
          <cell r="E210">
            <v>-8.2722315873835758E-2</v>
          </cell>
          <cell r="F210">
            <v>39884.178665780193</v>
          </cell>
        </row>
        <row r="211">
          <cell r="A211">
            <v>40724</v>
          </cell>
          <cell r="B211">
            <v>21.6816</v>
          </cell>
          <cell r="C211">
            <v>36979.120000000003</v>
          </cell>
          <cell r="D211">
            <v>-5.9138011838017035E-2</v>
          </cell>
          <cell r="E211">
            <v>-0.13696834362826857</v>
          </cell>
          <cell r="F211">
            <v>39219.343212554864</v>
          </cell>
        </row>
        <row r="212">
          <cell r="A212">
            <v>40755</v>
          </cell>
          <cell r="B212">
            <v>22.281099999999999</v>
          </cell>
          <cell r="C212">
            <v>38001.599999999999</v>
          </cell>
          <cell r="D212">
            <v>2.7650173418935831E-2</v>
          </cell>
          <cell r="E212">
            <v>-0.11310534721280589</v>
          </cell>
          <cell r="F212">
            <v>38421.890582080909</v>
          </cell>
        </row>
        <row r="213">
          <cell r="A213">
            <v>40786</v>
          </cell>
          <cell r="B213">
            <v>22.2149</v>
          </cell>
          <cell r="C213">
            <v>37888.699999999997</v>
          </cell>
          <cell r="D213">
            <v>-2.9711279963735571E-3</v>
          </cell>
          <cell r="E213">
            <v>-0.11574024696175529</v>
          </cell>
          <cell r="F213">
            <v>36334.65717234982</v>
          </cell>
        </row>
        <row r="214">
          <cell r="A214">
            <v>40816</v>
          </cell>
          <cell r="B214">
            <v>19.409400000000002</v>
          </cell>
          <cell r="C214">
            <v>33103.769999999997</v>
          </cell>
          <cell r="D214">
            <v>-0.1262891122624904</v>
          </cell>
          <cell r="E214">
            <v>-0.22741261946609798</v>
          </cell>
          <cell r="F214">
            <v>33780.464335077042</v>
          </cell>
        </row>
        <row r="215">
          <cell r="A215">
            <v>40847</v>
          </cell>
          <cell r="B215">
            <v>19.242599999999999</v>
          </cell>
          <cell r="C215">
            <v>32819.279999999999</v>
          </cell>
          <cell r="D215">
            <v>-8.5937741506694199E-3</v>
          </cell>
          <cell r="E215">
            <v>-0.23405214674314492</v>
          </cell>
          <cell r="F215">
            <v>37472.400580856207</v>
          </cell>
        </row>
        <row r="216">
          <cell r="A216">
            <v>40877</v>
          </cell>
          <cell r="B216">
            <v>20.248799999999999</v>
          </cell>
          <cell r="C216">
            <v>34535.410000000003</v>
          </cell>
          <cell r="D216">
            <v>5.2290231049858082E-2</v>
          </cell>
          <cell r="E216">
            <v>-0.1940005036415994</v>
          </cell>
          <cell r="F216">
            <v>37389.646062599473</v>
          </cell>
        </row>
        <row r="217">
          <cell r="A217">
            <v>40908</v>
          </cell>
          <cell r="B217">
            <v>20.416</v>
          </cell>
          <cell r="C217">
            <v>34820.58</v>
          </cell>
          <cell r="D217">
            <v>8.2572794437201225E-3</v>
          </cell>
          <cell r="E217">
            <v>-0.18734510628634798</v>
          </cell>
          <cell r="F217">
            <v>37772.101404902249</v>
          </cell>
        </row>
        <row r="218">
          <cell r="A218">
            <v>40939</v>
          </cell>
          <cell r="B218">
            <v>19.947399999999998</v>
          </cell>
          <cell r="C218">
            <v>34021.35</v>
          </cell>
          <cell r="D218">
            <v>-2.2952586206896664E-2</v>
          </cell>
          <cell r="E218">
            <v>-0.2059978159971789</v>
          </cell>
          <cell r="F218">
            <v>39464.80746015357</v>
          </cell>
        </row>
        <row r="219">
          <cell r="A219">
            <v>40968</v>
          </cell>
          <cell r="B219">
            <v>19.5029</v>
          </cell>
          <cell r="C219">
            <v>33263.24</v>
          </cell>
          <cell r="D219">
            <v>-2.2283605883473445E-2</v>
          </cell>
          <cell r="E219">
            <v>-0.22369085274364484</v>
          </cell>
          <cell r="F219">
            <v>41171.335094564056</v>
          </cell>
        </row>
        <row r="220">
          <cell r="A220">
            <v>40999</v>
          </cell>
          <cell r="B220">
            <v>19.714099999999998</v>
          </cell>
          <cell r="C220">
            <v>33623.449999999997</v>
          </cell>
          <cell r="D220">
            <v>1.0829158740494949E-2</v>
          </cell>
          <cell r="E220">
            <v>-0.21528414558182865</v>
          </cell>
          <cell r="F220">
            <v>42526.199765557991</v>
          </cell>
        </row>
        <row r="221">
          <cell r="A221">
            <v>41029</v>
          </cell>
          <cell r="B221">
            <v>20.154800000000002</v>
          </cell>
          <cell r="C221">
            <v>34375.089999999997</v>
          </cell>
          <cell r="D221">
            <v>2.2354558412506886E-2</v>
          </cell>
          <cell r="E221">
            <v>-0.19774210796180827</v>
          </cell>
          <cell r="F221">
            <v>42259.390800776775</v>
          </cell>
        </row>
        <row r="222">
          <cell r="A222">
            <v>41060</v>
          </cell>
          <cell r="B222">
            <v>19.5213</v>
          </cell>
          <cell r="C222">
            <v>33294.620000000003</v>
          </cell>
          <cell r="D222">
            <v>-3.1431718498819206E-2</v>
          </cell>
          <cell r="E222">
            <v>-0.22295849531120868</v>
          </cell>
          <cell r="F222">
            <v>39719.544412757816</v>
          </cell>
        </row>
        <row r="223">
          <cell r="A223">
            <v>41090</v>
          </cell>
          <cell r="B223">
            <v>18.82</v>
          </cell>
          <cell r="C223">
            <v>32098.51</v>
          </cell>
          <cell r="D223">
            <v>-3.5924861561473898E-2</v>
          </cell>
          <cell r="E223">
            <v>-0.25087372948938264</v>
          </cell>
          <cell r="F223">
            <v>41356.089367881417</v>
          </cell>
        </row>
        <row r="224">
          <cell r="A224">
            <v>41121</v>
          </cell>
          <cell r="B224">
            <v>19.901800000000001</v>
          </cell>
          <cell r="C224">
            <v>33943.58</v>
          </cell>
          <cell r="D224">
            <v>5.7481402763018163E-2</v>
          </cell>
          <cell r="E224">
            <v>-0.20781283950006449</v>
          </cell>
          <cell r="F224">
            <v>41930.472208128456</v>
          </cell>
        </row>
        <row r="225">
          <cell r="A225">
            <v>41152</v>
          </cell>
          <cell r="B225">
            <v>19.7331</v>
          </cell>
          <cell r="C225">
            <v>33655.85</v>
          </cell>
          <cell r="D225">
            <v>-8.4766202052076745E-3</v>
          </cell>
          <cell r="E225">
            <v>-0.21452798303208584</v>
          </cell>
          <cell r="F225">
            <v>42874.888465104857</v>
          </cell>
        </row>
        <row r="226">
          <cell r="A226">
            <v>41182</v>
          </cell>
          <cell r="B226">
            <v>18.727</v>
          </cell>
          <cell r="C226">
            <v>31939.9</v>
          </cell>
          <cell r="D226">
            <v>-5.0985400165204697E-2</v>
          </cell>
          <cell r="E226">
            <v>-0.25457542523057702</v>
          </cell>
          <cell r="F226">
            <v>43982.889234914328</v>
          </cell>
        </row>
        <row r="227">
          <cell r="A227">
            <v>41213</v>
          </cell>
          <cell r="B227">
            <v>17.784500000000001</v>
          </cell>
          <cell r="C227">
            <v>30332.41</v>
          </cell>
          <cell r="D227">
            <v>-5.0328402840817965E-2</v>
          </cell>
          <cell r="E227">
            <v>-0.29209158995545409</v>
          </cell>
          <cell r="F227">
            <v>43170.740241790132</v>
          </cell>
        </row>
        <row r="228">
          <cell r="A228">
            <v>41243</v>
          </cell>
          <cell r="B228">
            <v>17.771599999999999</v>
          </cell>
          <cell r="C228">
            <v>30310.41</v>
          </cell>
          <cell r="D228">
            <v>-7.2535072675650181E-4</v>
          </cell>
          <cell r="E228">
            <v>-0.29260503366206958</v>
          </cell>
          <cell r="F228">
            <v>43421.103276938928</v>
          </cell>
        </row>
        <row r="229">
          <cell r="A229">
            <v>41274</v>
          </cell>
          <cell r="B229">
            <v>17.186800000000002</v>
          </cell>
          <cell r="C229">
            <v>29313</v>
          </cell>
          <cell r="D229">
            <v>-3.2906434986157529E-2</v>
          </cell>
          <cell r="E229">
            <v>-0.31588293763549369</v>
          </cell>
          <cell r="F229">
            <v>43816.855328306207</v>
          </cell>
        </row>
        <row r="230">
          <cell r="A230">
            <v>41305</v>
          </cell>
          <cell r="B230">
            <v>18.267900000000001</v>
          </cell>
          <cell r="C230">
            <v>31156.880000000001</v>
          </cell>
          <cell r="D230">
            <v>6.2902925500965878E-2</v>
          </cell>
          <cell r="E230">
            <v>-0.27284982028303351</v>
          </cell>
          <cell r="F230">
            <v>46086.393617579604</v>
          </cell>
        </row>
        <row r="231">
          <cell r="A231">
            <v>41333</v>
          </cell>
          <cell r="B231">
            <v>17.9282</v>
          </cell>
          <cell r="C231">
            <v>30577.5</v>
          </cell>
          <cell r="D231">
            <v>-1.8595459795597735E-2</v>
          </cell>
          <cell r="E231">
            <v>-0.28637159368025478</v>
          </cell>
          <cell r="F231">
            <v>46712.038770404288</v>
          </cell>
        </row>
        <row r="232">
          <cell r="A232">
            <v>41364</v>
          </cell>
          <cell r="B232">
            <v>18.301600000000001</v>
          </cell>
          <cell r="C232">
            <v>31214.35</v>
          </cell>
          <cell r="D232">
            <v>2.0827523120000802E-2</v>
          </cell>
          <cell r="E232">
            <v>-0.27150856529125217</v>
          </cell>
          <cell r="F232">
            <v>48463.88018965302</v>
          </cell>
        </row>
        <row r="233">
          <cell r="A233">
            <v>41394</v>
          </cell>
          <cell r="B233">
            <v>18.541599999999999</v>
          </cell>
          <cell r="C233">
            <v>31623.69</v>
          </cell>
          <cell r="D233">
            <v>1.3113607553437934E-2</v>
          </cell>
          <cell r="E233">
            <v>-0.26195524497916239</v>
          </cell>
          <cell r="F233">
            <v>49397.624088038167</v>
          </cell>
        </row>
        <row r="234">
          <cell r="A234">
            <v>41425</v>
          </cell>
          <cell r="B234">
            <v>18.367999999999999</v>
          </cell>
          <cell r="C234">
            <v>31327.599999999999</v>
          </cell>
          <cell r="D234">
            <v>-9.362730292962862E-3</v>
          </cell>
          <cell r="E234">
            <v>-0.26886549711969754</v>
          </cell>
          <cell r="F234">
            <v>50553.0381230645</v>
          </cell>
        </row>
        <row r="235">
          <cell r="A235">
            <v>41455</v>
          </cell>
          <cell r="B235">
            <v>18.300999999999998</v>
          </cell>
          <cell r="C235">
            <v>31213.33</v>
          </cell>
          <cell r="D235">
            <v>-3.6476480836237224E-3</v>
          </cell>
          <cell r="E235">
            <v>-0.27153237040855877</v>
          </cell>
          <cell r="F235">
            <v>49874.206133981796</v>
          </cell>
        </row>
        <row r="236">
          <cell r="A236">
            <v>41486</v>
          </cell>
          <cell r="B236">
            <v>18.9605</v>
          </cell>
          <cell r="C236">
            <v>32338.14</v>
          </cell>
          <cell r="D236">
            <v>3.6036282170373246E-2</v>
          </cell>
          <cell r="E236">
            <v>-0.24528116060682514</v>
          </cell>
          <cell r="F236">
            <v>52412.127998320371</v>
          </cell>
        </row>
        <row r="237">
          <cell r="A237">
            <v>41517</v>
          </cell>
          <cell r="B237">
            <v>17.952500000000001</v>
          </cell>
          <cell r="C237">
            <v>30618.95</v>
          </cell>
          <cell r="D237">
            <v>-5.3163154980090166E-2</v>
          </cell>
          <cell r="E237">
            <v>-0.28540421906029068</v>
          </cell>
          <cell r="F237">
            <v>50894.203684588028</v>
          </cell>
        </row>
        <row r="238">
          <cell r="A238">
            <v>41547</v>
          </cell>
          <cell r="B238">
            <v>18.136199999999999</v>
          </cell>
          <cell r="C238">
            <v>30932.26</v>
          </cell>
          <cell r="D238">
            <v>1.0232558139534831E-2</v>
          </cell>
          <cell r="E238">
            <v>-0.27809208052757745</v>
          </cell>
          <cell r="F238">
            <v>52490.158685725241</v>
          </cell>
        </row>
        <row r="239">
          <cell r="A239">
            <v>41578</v>
          </cell>
          <cell r="B239">
            <v>18.9697</v>
          </cell>
          <cell r="C239">
            <v>32353.83</v>
          </cell>
          <cell r="D239">
            <v>4.595780814062489E-2</v>
          </cell>
          <cell r="E239">
            <v>-0.24491498189060704</v>
          </cell>
          <cell r="F239">
            <v>54902.986510838527</v>
          </cell>
        </row>
        <row r="240">
          <cell r="A240">
            <v>41608</v>
          </cell>
          <cell r="B240">
            <v>20.479299999999999</v>
          </cell>
          <cell r="C240">
            <v>34928.54</v>
          </cell>
          <cell r="D240">
            <v>7.957954000326839E-2</v>
          </cell>
          <cell r="E240">
            <v>-0.18482549798788411</v>
          </cell>
          <cell r="F240">
            <v>56576.097415889519</v>
          </cell>
        </row>
        <row r="241">
          <cell r="A241">
            <v>41639</v>
          </cell>
          <cell r="B241">
            <v>21.549700000000001</v>
          </cell>
          <cell r="C241">
            <v>36754.160000000003</v>
          </cell>
          <cell r="D241">
            <v>5.2267411483791104E-2</v>
          </cell>
          <cell r="E241">
            <v>-0.14221853891191469</v>
          </cell>
          <cell r="F241">
            <v>58008.467904193676</v>
          </cell>
        </row>
        <row r="242">
          <cell r="A242">
            <v>41670</v>
          </cell>
          <cell r="B242">
            <v>20.844200000000001</v>
          </cell>
          <cell r="C242">
            <v>35550.89</v>
          </cell>
          <cell r="D242">
            <v>-3.2738274778767229E-2</v>
          </cell>
          <cell r="E242">
            <v>-0.17030087567824165</v>
          </cell>
          <cell r="F242">
            <v>56002.764315831795</v>
          </cell>
        </row>
        <row r="243">
          <cell r="A243">
            <v>41698</v>
          </cell>
          <cell r="B243">
            <v>21.0853</v>
          </cell>
          <cell r="C243">
            <v>35962.1</v>
          </cell>
          <cell r="D243">
            <v>1.1566766774450343E-2</v>
          </cell>
          <cell r="E243">
            <v>-0.1607039126510896</v>
          </cell>
          <cell r="F243">
            <v>58564.655247826129</v>
          </cell>
        </row>
        <row r="244">
          <cell r="A244">
            <v>41729</v>
          </cell>
          <cell r="B244">
            <v>20.9133</v>
          </cell>
          <cell r="C244">
            <v>35668.75</v>
          </cell>
          <cell r="D244">
            <v>-8.1573418447923318E-3</v>
          </cell>
          <cell r="E244">
            <v>-0.16755021771180079</v>
          </cell>
          <cell r="F244">
            <v>59056.808439911088</v>
          </cell>
        </row>
        <row r="245">
          <cell r="A245">
            <v>41759</v>
          </cell>
          <cell r="B245">
            <v>21.0501</v>
          </cell>
          <cell r="C245">
            <v>35902.07</v>
          </cell>
          <cell r="D245">
            <v>6.5412919051512919E-3</v>
          </cell>
          <cell r="E245">
            <v>-0.16210491381964076</v>
          </cell>
          <cell r="F245">
            <v>59493.325401962975</v>
          </cell>
        </row>
        <row r="246">
          <cell r="A246">
            <v>41790</v>
          </cell>
          <cell r="B246">
            <v>21.2347</v>
          </cell>
          <cell r="C246">
            <v>36216.910000000003</v>
          </cell>
          <cell r="D246">
            <v>8.7695545389332441E-3</v>
          </cell>
          <cell r="E246">
            <v>-0.15475706761096736</v>
          </cell>
          <cell r="F246">
            <v>60890.004723830811</v>
          </cell>
        </row>
        <row r="247">
          <cell r="A247">
            <v>41820</v>
          </cell>
          <cell r="B247">
            <v>21.687100000000001</v>
          </cell>
          <cell r="C247">
            <v>36988.5</v>
          </cell>
          <cell r="D247">
            <v>2.1304751185559523E-2</v>
          </cell>
          <cell r="E247">
            <v>-0.13674942990244804</v>
          </cell>
          <cell r="F247">
            <v>62147.768427314193</v>
          </cell>
        </row>
        <row r="248">
          <cell r="A248">
            <v>41851</v>
          </cell>
          <cell r="B248">
            <v>21.4999</v>
          </cell>
          <cell r="C248">
            <v>36669.22</v>
          </cell>
          <cell r="D248">
            <v>-8.6318594925094416E-3</v>
          </cell>
          <cell r="E248">
            <v>-0.14420089838645644</v>
          </cell>
          <cell r="F248">
            <v>61290.655562748172</v>
          </cell>
        </row>
        <row r="249">
          <cell r="A249">
            <v>41882</v>
          </cell>
          <cell r="B249">
            <v>22.194500000000001</v>
          </cell>
          <cell r="C249">
            <v>37853.9</v>
          </cell>
          <cell r="D249">
            <v>3.2307127009893133E-2</v>
          </cell>
          <cell r="E249">
            <v>-0.11655242155221965</v>
          </cell>
          <cell r="F249">
            <v>63742.673688262112</v>
          </cell>
        </row>
        <row r="250">
          <cell r="A250">
            <v>41912</v>
          </cell>
          <cell r="B250">
            <v>22.576799999999999</v>
          </cell>
          <cell r="C250">
            <v>38505.94</v>
          </cell>
          <cell r="D250">
            <v>1.7224988172745315E-2</v>
          </cell>
          <cell r="E250">
            <v>-0.10133488362214926</v>
          </cell>
          <cell r="F250">
            <v>62848.819917070483</v>
          </cell>
        </row>
        <row r="251">
          <cell r="A251">
            <v>41943</v>
          </cell>
          <cell r="B251">
            <v>22.846399999999999</v>
          </cell>
          <cell r="C251">
            <v>38965.75</v>
          </cell>
          <cell r="D251">
            <v>1.1941462031820338E-2</v>
          </cell>
          <cell r="E251">
            <v>-9.0603676770383085E-2</v>
          </cell>
          <cell r="F251">
            <v>64383.889987228111</v>
          </cell>
        </row>
        <row r="252">
          <cell r="A252">
            <v>41973</v>
          </cell>
          <cell r="B252">
            <v>23.738700000000001</v>
          </cell>
          <cell r="C252">
            <v>40487.620000000003</v>
          </cell>
          <cell r="D252">
            <v>3.9056481546326793E-2</v>
          </cell>
          <cell r="E252">
            <v>-5.5085741598252184E-2</v>
          </cell>
          <cell r="F252">
            <v>66115.436429483656</v>
          </cell>
        </row>
        <row r="253">
          <cell r="A253">
            <v>42004</v>
          </cell>
          <cell r="B253">
            <v>24.5167</v>
          </cell>
          <cell r="C253">
            <v>41814.54</v>
          </cell>
          <cell r="D253">
            <v>3.2773488017456609E-2</v>
          </cell>
          <cell r="E253">
            <v>-2.4117617817243434E-2</v>
          </cell>
          <cell r="F253">
            <v>65948.877652780895</v>
          </cell>
        </row>
        <row r="254">
          <cell r="A254">
            <v>42035</v>
          </cell>
          <cell r="B254">
            <v>25.3032</v>
          </cell>
          <cell r="C254">
            <v>43155.96</v>
          </cell>
          <cell r="D254">
            <v>3.2080173922265143E-2</v>
          </cell>
          <cell r="E254">
            <v>0</v>
          </cell>
          <cell r="F254">
            <v>63969.067655755163</v>
          </cell>
        </row>
        <row r="255">
          <cell r="A255">
            <v>42063</v>
          </cell>
          <cell r="B255">
            <v>25.2576</v>
          </cell>
          <cell r="C255">
            <v>43078.18</v>
          </cell>
          <cell r="D255">
            <v>-1.8021436023901716E-3</v>
          </cell>
          <cell r="E255">
            <v>-1.8023003079991463E-3</v>
          </cell>
          <cell r="F255">
            <v>67645.607712091223</v>
          </cell>
        </row>
        <row r="256">
          <cell r="A256">
            <v>42094</v>
          </cell>
          <cell r="B256">
            <v>25.6753</v>
          </cell>
          <cell r="C256">
            <v>43790.59</v>
          </cell>
          <cell r="D256">
            <v>1.6537596604586424E-2</v>
          </cell>
          <cell r="E256">
            <v>0</v>
          </cell>
          <cell r="F256">
            <v>66575.74750249309</v>
          </cell>
        </row>
        <row r="257">
          <cell r="A257">
            <v>42124</v>
          </cell>
          <cell r="B257">
            <v>24.693100000000001</v>
          </cell>
          <cell r="C257">
            <v>42115.4</v>
          </cell>
          <cell r="D257">
            <v>-3.825466498930874E-2</v>
          </cell>
          <cell r="E257">
            <v>-3.8254565649834704E-2</v>
          </cell>
          <cell r="F257">
            <v>67214.514407684052</v>
          </cell>
        </row>
        <row r="258">
          <cell r="A258">
            <v>42155</v>
          </cell>
          <cell r="B258">
            <v>25.014099999999999</v>
          </cell>
          <cell r="C258">
            <v>42662.879999999997</v>
          </cell>
          <cell r="D258">
            <v>1.2999582879427818E-2</v>
          </cell>
          <cell r="E258">
            <v>-2.5752336289600098E-2</v>
          </cell>
          <cell r="F258">
            <v>68078.800496876982</v>
          </cell>
        </row>
        <row r="259">
          <cell r="A259">
            <v>42185</v>
          </cell>
          <cell r="B259">
            <v>24.4605</v>
          </cell>
          <cell r="C259">
            <v>41718.69</v>
          </cell>
          <cell r="D259">
            <v>-2.2131517823947289E-2</v>
          </cell>
          <cell r="E259">
            <v>-4.7313817877310954E-2</v>
          </cell>
          <cell r="F259">
            <v>66760.851689206887</v>
          </cell>
        </row>
        <row r="260">
          <cell r="A260">
            <v>42216</v>
          </cell>
          <cell r="B260">
            <v>25.437899999999999</v>
          </cell>
          <cell r="C260">
            <v>43385.69</v>
          </cell>
          <cell r="D260">
            <v>3.9958300116514245E-2</v>
          </cell>
          <cell r="E260">
            <v>-9.2462787096495892E-3</v>
          </cell>
          <cell r="F260">
            <v>68159.630491453339</v>
          </cell>
        </row>
        <row r="261">
          <cell r="A261">
            <v>42247</v>
          </cell>
          <cell r="B261">
            <v>24.688800000000001</v>
          </cell>
          <cell r="C261">
            <v>42108.06</v>
          </cell>
          <cell r="D261">
            <v>-2.9448185581356867E-2</v>
          </cell>
          <cell r="E261">
            <v>-3.8422181569145314E-2</v>
          </cell>
          <cell r="F261">
            <v>64047.273299858258</v>
          </cell>
        </row>
        <row r="262">
          <cell r="A262">
            <v>42277</v>
          </cell>
          <cell r="B262">
            <v>24.873200000000001</v>
          </cell>
          <cell r="C262">
            <v>42422.57</v>
          </cell>
          <cell r="D262">
            <v>7.4689737856841187E-3</v>
          </cell>
          <cell r="E262">
            <v>-3.1240044950296329E-2</v>
          </cell>
          <cell r="F262">
            <v>62462.51552740694</v>
          </cell>
        </row>
        <row r="263">
          <cell r="A263">
            <v>42308</v>
          </cell>
          <cell r="B263">
            <v>24.734100000000002</v>
          </cell>
          <cell r="C263">
            <v>42185.33</v>
          </cell>
          <cell r="D263">
            <v>-5.592364472605027E-3</v>
          </cell>
          <cell r="E263">
            <v>-3.6657647225122908E-2</v>
          </cell>
          <cell r="F263">
            <v>67731.511450915859</v>
          </cell>
        </row>
        <row r="264">
          <cell r="A264">
            <v>42338</v>
          </cell>
          <cell r="B264">
            <v>25.133900000000001</v>
          </cell>
          <cell r="C264">
            <v>42867.21</v>
          </cell>
          <cell r="D264">
            <v>1.6163919447240715E-2</v>
          </cell>
          <cell r="E264">
            <v>-2.108626533691365E-2</v>
          </cell>
          <cell r="F264">
            <v>67932.886610563844</v>
          </cell>
        </row>
        <row r="265">
          <cell r="A265">
            <v>42369</v>
          </cell>
          <cell r="B265">
            <v>25.000800000000002</v>
          </cell>
          <cell r="C265">
            <v>42640.2</v>
          </cell>
          <cell r="D265">
            <v>-5.2956365705282282E-3</v>
          </cell>
          <cell r="E265">
            <v>-2.6270255778695822E-2</v>
          </cell>
          <cell r="F265">
            <v>66861.451790681764</v>
          </cell>
        </row>
        <row r="266">
          <cell r="A266">
            <v>42400</v>
          </cell>
          <cell r="B266">
            <v>25.077000000000002</v>
          </cell>
          <cell r="C266">
            <v>42770.16</v>
          </cell>
          <cell r="D266">
            <v>3.0479024671210553E-3</v>
          </cell>
          <cell r="E266">
            <v>-2.3302494896734506E-2</v>
          </cell>
          <cell r="F266">
            <v>63543.572965690953</v>
          </cell>
        </row>
        <row r="267">
          <cell r="A267">
            <v>42429</v>
          </cell>
          <cell r="B267">
            <v>25.249099999999999</v>
          </cell>
          <cell r="C267">
            <v>43063.69</v>
          </cell>
          <cell r="D267">
            <v>6.862862383857582E-3</v>
          </cell>
          <cell r="E267">
            <v>-1.6599456641255443E-2</v>
          </cell>
          <cell r="F267">
            <v>63457.844183564528</v>
          </cell>
        </row>
        <row r="268">
          <cell r="A268">
            <v>42460</v>
          </cell>
          <cell r="B268">
            <v>24.183800000000002</v>
          </cell>
          <cell r="C268">
            <v>41246.76</v>
          </cell>
          <cell r="D268">
            <v>-4.2191602869013023E-2</v>
          </cell>
          <cell r="E268">
            <v>-5.8090790738375406E-2</v>
          </cell>
          <cell r="F268">
            <v>67762.65374319852</v>
          </cell>
        </row>
        <row r="269">
          <cell r="A269">
            <v>42490</v>
          </cell>
          <cell r="B269">
            <v>23.7578</v>
          </cell>
          <cell r="C269">
            <v>40520.19</v>
          </cell>
          <cell r="D269">
            <v>-1.7615097710037331E-2</v>
          </cell>
          <cell r="E269">
            <v>-7.46827115140489E-2</v>
          </cell>
          <cell r="F269">
            <v>68025.43870392075</v>
          </cell>
        </row>
        <row r="270">
          <cell r="A270">
            <v>42521</v>
          </cell>
          <cell r="B270">
            <v>23.959599999999998</v>
          </cell>
          <cell r="C270">
            <v>40864.370000000003</v>
          </cell>
          <cell r="D270">
            <v>8.4940524796066619E-3</v>
          </cell>
          <cell r="E270">
            <v>-6.6823032071501989E-2</v>
          </cell>
          <cell r="F270">
            <v>69246.986370873172</v>
          </cell>
        </row>
        <row r="271">
          <cell r="A271">
            <v>42551</v>
          </cell>
          <cell r="B271">
            <v>25.152799999999999</v>
          </cell>
          <cell r="C271">
            <v>42899.44</v>
          </cell>
          <cell r="D271">
            <v>4.9800497504131958E-2</v>
          </cell>
          <cell r="E271">
            <v>-2.0350262465063711E-2</v>
          </cell>
          <cell r="F271">
            <v>69426.491943244022</v>
          </cell>
        </row>
        <row r="272">
          <cell r="A272">
            <v>42582</v>
          </cell>
          <cell r="B272">
            <v>25.210699999999999</v>
          </cell>
          <cell r="C272">
            <v>42998.19</v>
          </cell>
          <cell r="D272">
            <v>2.3019306001716977E-3</v>
          </cell>
          <cell r="E272">
            <v>-1.8095211779516885E-2</v>
          </cell>
          <cell r="F272">
            <v>71986.108438161522</v>
          </cell>
        </row>
        <row r="273">
          <cell r="A273">
            <v>42613</v>
          </cell>
          <cell r="B273">
            <v>24.872900000000001</v>
          </cell>
          <cell r="C273">
            <v>42422.06</v>
          </cell>
          <cell r="D273">
            <v>-1.339907261599238E-2</v>
          </cell>
          <cell r="E273">
            <v>-3.1251691288014138E-2</v>
          </cell>
          <cell r="F273">
            <v>72087.233409731052</v>
          </cell>
        </row>
        <row r="274">
          <cell r="A274">
            <v>42643</v>
          </cell>
          <cell r="B274">
            <v>25.002199999999998</v>
          </cell>
          <cell r="C274">
            <v>42642.58</v>
          </cell>
          <cell r="D274">
            <v>5.1984288120805466E-3</v>
          </cell>
          <cell r="E274">
            <v>-2.6215906202679499E-2</v>
          </cell>
          <cell r="F274">
            <v>72100.705075493781</v>
          </cell>
        </row>
        <row r="275">
          <cell r="A275">
            <v>42674</v>
          </cell>
          <cell r="B275">
            <v>24.9</v>
          </cell>
          <cell r="C275">
            <v>42468.28</v>
          </cell>
          <cell r="D275">
            <v>-4.0876402876546258E-3</v>
          </cell>
          <cell r="E275">
            <v>-3.0196213387396649E-2</v>
          </cell>
          <cell r="F275">
            <v>70785.555574995145</v>
          </cell>
        </row>
        <row r="276">
          <cell r="A276">
            <v>42704</v>
          </cell>
          <cell r="B276">
            <v>24.59</v>
          </cell>
          <cell r="C276">
            <v>41939.56</v>
          </cell>
          <cell r="D276">
            <v>-1.2449799196787126E-2</v>
          </cell>
          <cell r="E276">
            <v>-4.2270040207268253E-2</v>
          </cell>
          <cell r="F276">
            <v>73407.10674108153</v>
          </cell>
        </row>
        <row r="277">
          <cell r="A277">
            <v>42735</v>
          </cell>
          <cell r="B277">
            <v>24.33</v>
          </cell>
          <cell r="C277">
            <v>41496.11</v>
          </cell>
          <cell r="D277">
            <v>-1.0573403822692229E-2</v>
          </cell>
          <cell r="E277">
            <v>-5.2396645032642769E-2</v>
          </cell>
          <cell r="F277">
            <v>74858.022639396702</v>
          </cell>
        </row>
        <row r="278">
          <cell r="A278">
            <v>42766</v>
          </cell>
          <cell r="C278">
            <v>41854.28</v>
          </cell>
          <cell r="D278">
            <v>8.6314114744732162E-3</v>
          </cell>
          <cell r="E278">
            <v>-4.4217490561328308E-2</v>
          </cell>
          <cell r="F278">
            <v>76277.796245429214</v>
          </cell>
        </row>
        <row r="279">
          <cell r="A279">
            <v>42794</v>
          </cell>
          <cell r="C279">
            <v>42655.89</v>
          </cell>
          <cell r="D279">
            <v>1.9152402096034082E-2</v>
          </cell>
          <cell r="E279">
            <v>-2.5911959624202303E-2</v>
          </cell>
          <cell r="F279">
            <v>79306.646604965237</v>
          </cell>
        </row>
        <row r="280">
          <cell r="A280">
            <v>42825</v>
          </cell>
          <cell r="C280">
            <v>41479.06</v>
          </cell>
          <cell r="D280">
            <v>-2.7588921483059026E-2</v>
          </cell>
          <cell r="E280">
            <v>-5.2785998087716994E-2</v>
          </cell>
          <cell r="F280">
            <v>79399.023741623911</v>
          </cell>
        </row>
        <row r="281">
          <cell r="A281">
            <v>42855</v>
          </cell>
          <cell r="C281">
            <v>41342.61</v>
          </cell>
          <cell r="D281">
            <v>-3.2896116739384862E-3</v>
          </cell>
          <cell r="E281">
            <v>-5.5901964326125687E-2</v>
          </cell>
          <cell r="F281">
            <v>80214.496912014234</v>
          </cell>
        </row>
        <row r="282">
          <cell r="A282">
            <v>42886</v>
          </cell>
          <cell r="C282">
            <v>40984.449999999997</v>
          </cell>
          <cell r="D282">
            <v>-8.663216957032982E-3</v>
          </cell>
          <cell r="E282">
            <v>-6.4080890437877167E-2</v>
          </cell>
          <cell r="F282">
            <v>81343.317528911561</v>
          </cell>
        </row>
        <row r="283">
          <cell r="A283">
            <v>42916</v>
          </cell>
          <cell r="C283">
            <v>40558.06</v>
          </cell>
          <cell r="D283">
            <v>-1.0403701891815054E-2</v>
          </cell>
          <cell r="E283">
            <v>-7.3817913848614483E-2</v>
          </cell>
          <cell r="F283">
            <v>81851.041867137843</v>
          </cell>
        </row>
        <row r="284">
          <cell r="A284">
            <v>42947</v>
          </cell>
          <cell r="C284">
            <v>40353.39</v>
          </cell>
          <cell r="D284">
            <v>-5.0463459051048876E-3</v>
          </cell>
          <cell r="E284">
            <v>-7.8491749026446039E-2</v>
          </cell>
          <cell r="F284">
            <v>83534.125303987239</v>
          </cell>
        </row>
        <row r="285">
          <cell r="A285">
            <v>42978</v>
          </cell>
          <cell r="C285">
            <v>41001.5</v>
          </cell>
          <cell r="D285">
            <v>1.6060856349367381E-2</v>
          </cell>
          <cell r="E285">
            <v>-6.3691537382802949E-2</v>
          </cell>
          <cell r="F285">
            <v>83789.911996780778</v>
          </cell>
        </row>
        <row r="286">
          <cell r="A286">
            <v>43008</v>
          </cell>
          <cell r="C286">
            <v>40319.279999999999</v>
          </cell>
          <cell r="D286">
            <v>-1.6638903454751719E-2</v>
          </cell>
          <cell r="E286">
            <v>-7.9270683496157457E-2</v>
          </cell>
          <cell r="F286">
            <v>85518.309218468421</v>
          </cell>
        </row>
        <row r="287">
          <cell r="A287">
            <v>43039</v>
          </cell>
          <cell r="C287">
            <v>41018.559999999998</v>
          </cell>
          <cell r="D287">
            <v>1.7343563674748097E-2</v>
          </cell>
          <cell r="E287">
            <v>-6.3301955968165735E-2</v>
          </cell>
          <cell r="F287">
            <v>87513.865318333686</v>
          </cell>
        </row>
        <row r="288">
          <cell r="A288">
            <v>43069</v>
          </cell>
          <cell r="C288">
            <v>41786.06</v>
          </cell>
          <cell r="D288">
            <v>1.8711042025853608E-2</v>
          </cell>
          <cell r="E288">
            <v>-4.5775359500751164E-2</v>
          </cell>
          <cell r="F288">
            <v>90197.87602568361</v>
          </cell>
        </row>
        <row r="289">
          <cell r="A289">
            <v>43100</v>
          </cell>
          <cell r="C289">
            <v>43094.62</v>
          </cell>
          <cell r="D289">
            <v>3.1315706721332548E-2</v>
          </cell>
          <cell r="E289">
            <v>-1.5893140512607706E-2</v>
          </cell>
          <cell r="F289">
            <v>91200.727819864565</v>
          </cell>
        </row>
        <row r="290">
          <cell r="A290">
            <v>43131</v>
          </cell>
          <cell r="C290">
            <v>46508.06</v>
          </cell>
          <cell r="D290">
            <v>7.9208031072091956E-2</v>
          </cell>
          <cell r="E290">
            <v>0</v>
          </cell>
          <cell r="F290">
            <v>96422.310478156651</v>
          </cell>
        </row>
        <row r="291">
          <cell r="A291">
            <v>43159</v>
          </cell>
          <cell r="C291">
            <v>44118.65</v>
          </cell>
          <cell r="D291">
            <v>-5.137625607260321E-2</v>
          </cell>
          <cell r="E291">
            <v>-5.1376256072603252E-2</v>
          </cell>
          <cell r="F291">
            <v>92868.590023969067</v>
          </cell>
        </row>
        <row r="292">
          <cell r="A292">
            <v>43190</v>
          </cell>
          <cell r="C292">
            <v>44460</v>
          </cell>
          <cell r="D292">
            <v>7.7370907768030683E-3</v>
          </cell>
          <cell r="E292">
            <v>-4.4036668052806281E-2</v>
          </cell>
          <cell r="F292">
            <v>90508.424165019154</v>
          </cell>
        </row>
        <row r="293">
          <cell r="A293">
            <v>43220</v>
          </cell>
          <cell r="C293">
            <v>44716</v>
          </cell>
          <cell r="D293">
            <v>5.7579847053530475E-3</v>
          </cell>
          <cell r="E293">
            <v>-3.8532245808575928E-2</v>
          </cell>
          <cell r="F293">
            <v>90855.713210980291</v>
          </cell>
        </row>
        <row r="294">
          <cell r="A294">
            <v>43251</v>
          </cell>
          <cell r="C294">
            <v>43231.16</v>
          </cell>
          <cell r="D294">
            <v>-3.3206011271133318E-2</v>
          </cell>
          <cell r="E294">
            <v>-7.0458754891087577E-2</v>
          </cell>
          <cell r="F294">
            <v>93043.721678884496</v>
          </cell>
        </row>
        <row r="295">
          <cell r="A295">
            <v>43281</v>
          </cell>
          <cell r="C295">
            <v>42633.81</v>
          </cell>
          <cell r="D295">
            <v>-1.3817579727215423E-2</v>
          </cell>
          <cell r="E295">
            <v>-8.3302765155115047E-2</v>
          </cell>
          <cell r="F295">
            <v>93616.354952149355</v>
          </cell>
        </row>
        <row r="296">
          <cell r="A296">
            <v>43312</v>
          </cell>
          <cell r="C296">
            <v>43060.49</v>
          </cell>
          <cell r="D296">
            <v>1.0008019456858364E-2</v>
          </cell>
          <cell r="E296">
            <v>-7.4128441392739233E-2</v>
          </cell>
          <cell r="F296">
            <v>97100.267683748287</v>
          </cell>
        </row>
        <row r="297">
          <cell r="A297">
            <v>43343</v>
          </cell>
          <cell r="C297">
            <v>44477.06</v>
          </cell>
          <cell r="D297">
            <v>3.2897210412607958E-2</v>
          </cell>
          <cell r="E297">
            <v>-4.3669849914186917E-2</v>
          </cell>
          <cell r="F297">
            <v>100264.18461430799</v>
          </cell>
        </row>
        <row r="298">
          <cell r="A298">
            <v>43373</v>
          </cell>
          <cell r="C298">
            <v>43947.98</v>
          </cell>
          <cell r="D298">
            <v>-1.1895570435635716E-2</v>
          </cell>
          <cell r="E298">
            <v>-5.5045942574254755E-2</v>
          </cell>
          <cell r="F298">
            <v>100834.89336389246</v>
          </cell>
        </row>
        <row r="299">
          <cell r="A299">
            <v>43404</v>
          </cell>
          <cell r="C299">
            <v>39595.85</v>
          </cell>
          <cell r="D299">
            <v>-9.9029124888106446E-2</v>
          </cell>
          <cell r="E299">
            <v>-0.14862391594059179</v>
          </cell>
          <cell r="F299">
            <v>93942.824151022636</v>
          </cell>
        </row>
        <row r="300">
          <cell r="A300">
            <v>43434</v>
          </cell>
          <cell r="C300">
            <v>39220.370000000003</v>
          </cell>
          <cell r="D300">
            <v>-9.4828119613544759E-3</v>
          </cell>
          <cell r="E300">
            <v>-0.15669735525412146</v>
          </cell>
          <cell r="F300">
            <v>95857.200342915152</v>
          </cell>
        </row>
        <row r="301">
          <cell r="A301">
            <v>43465</v>
          </cell>
          <cell r="C301">
            <v>39800.22</v>
          </cell>
          <cell r="D301">
            <v>1.4784409224084305E-2</v>
          </cell>
          <cell r="E301">
            <v>-0.14422962385444579</v>
          </cell>
          <cell r="F301">
            <v>87202.267438808922</v>
          </cell>
        </row>
        <row r="302">
          <cell r="A302">
            <v>43496</v>
          </cell>
          <cell r="C302">
            <v>40902.910000000003</v>
          </cell>
          <cell r="D302">
            <v>2.7705625747797447E-2</v>
          </cell>
          <cell r="E302">
            <v>-0.12051997008690525</v>
          </cell>
          <cell r="F302">
            <v>94190.212922301755</v>
          </cell>
        </row>
        <row r="303">
          <cell r="A303">
            <v>43524</v>
          </cell>
          <cell r="C303">
            <v>40196.5</v>
          </cell>
          <cell r="D303">
            <v>-1.7270409366962003E-2</v>
          </cell>
          <cell r="E303">
            <v>-0.13570895023357238</v>
          </cell>
          <cell r="F303">
            <v>97214.514407684124</v>
          </cell>
        </row>
        <row r="304">
          <cell r="A304">
            <v>43555</v>
          </cell>
          <cell r="C304">
            <v>42987.68</v>
          </cell>
          <cell r="D304">
            <v>6.9438383938900117E-2</v>
          </cell>
          <cell r="E304">
            <v>-7.5693976484936101E-2</v>
          </cell>
          <cell r="F304">
            <v>99103.521878335145</v>
          </cell>
        </row>
        <row r="305">
          <cell r="A305">
            <v>43585</v>
          </cell>
          <cell r="C305">
            <v>42229.58</v>
          </cell>
          <cell r="D305">
            <v>-1.7635285272431522E-2</v>
          </cell>
          <cell r="E305">
            <v>-9.1994376888651044E-2</v>
          </cell>
          <cell r="F305">
            <v>103116.15375194642</v>
          </cell>
        </row>
        <row r="306">
          <cell r="A306">
            <v>43616</v>
          </cell>
          <cell r="C306">
            <v>42712.01</v>
          </cell>
          <cell r="D306">
            <v>1.1423982904873897E-2</v>
          </cell>
          <cell r="E306">
            <v>-8.162133617269772E-2</v>
          </cell>
          <cell r="F306">
            <v>96563.325576919728</v>
          </cell>
        </row>
        <row r="307">
          <cell r="A307">
            <v>43646</v>
          </cell>
          <cell r="C307">
            <v>44951.85</v>
          </cell>
          <cell r="D307">
            <v>5.2440519657117379E-2</v>
          </cell>
          <cell r="E307">
            <v>-3.3461081799584826E-2</v>
          </cell>
          <cell r="F307">
            <v>103368.79122417202</v>
          </cell>
        </row>
        <row r="308">
          <cell r="A308">
            <v>43677</v>
          </cell>
          <cell r="C308">
            <v>46502.51</v>
          </cell>
          <cell r="D308">
            <v>3.4496021854495407E-2</v>
          </cell>
          <cell r="E308">
            <v>-1.1933415412286891E-4</v>
          </cell>
          <cell r="F308">
            <v>104854.5235054324</v>
          </cell>
        </row>
        <row r="309">
          <cell r="A309">
            <v>43708</v>
          </cell>
          <cell r="C309">
            <v>48346.07</v>
          </cell>
          <cell r="D309">
            <v>3.9644311672638599E-2</v>
          </cell>
          <cell r="E309">
            <v>0</v>
          </cell>
          <cell r="F309">
            <v>103193.48461255837</v>
          </cell>
        </row>
        <row r="310">
          <cell r="A310">
            <v>43738</v>
          </cell>
          <cell r="C310">
            <v>48759.58</v>
          </cell>
          <cell r="D310">
            <v>8.5531254143305091E-3</v>
          </cell>
          <cell r="E310">
            <v>0</v>
          </cell>
          <cell r="F310">
            <v>105124.30673408331</v>
          </cell>
        </row>
        <row r="311">
          <cell r="A311">
            <v>43769</v>
          </cell>
          <cell r="C311">
            <v>47726</v>
          </cell>
          <cell r="D311">
            <v>-2.1197475449952652E-2</v>
          </cell>
          <cell r="E311">
            <v>-2.1197475449952638E-2</v>
          </cell>
          <cell r="F311">
            <v>107401.19320468183</v>
          </cell>
        </row>
        <row r="312">
          <cell r="A312">
            <v>43799</v>
          </cell>
          <cell r="C312">
            <v>48846</v>
          </cell>
          <cell r="D312">
            <v>2.3467292461132327E-2</v>
          </cell>
          <cell r="E312">
            <v>0</v>
          </cell>
          <cell r="F312">
            <v>111299.75331105552</v>
          </cell>
        </row>
        <row r="313">
          <cell r="A313">
            <v>43830</v>
          </cell>
          <cell r="C313">
            <v>47092</v>
          </cell>
          <cell r="D313">
            <v>-3.5908774515825193E-2</v>
          </cell>
          <cell r="E313">
            <v>-3.5908774515825248E-2</v>
          </cell>
          <cell r="F313">
            <v>114659.09687352378</v>
          </cell>
        </row>
        <row r="314">
          <cell r="A314">
            <v>43861</v>
          </cell>
          <cell r="C314">
            <v>50426</v>
          </cell>
          <cell r="D314">
            <v>7.0797587700671016E-2</v>
          </cell>
          <cell r="E314">
            <v>0</v>
          </cell>
          <cell r="F314">
            <v>114614.13300208197</v>
          </cell>
        </row>
        <row r="315">
          <cell r="A315">
            <v>43890</v>
          </cell>
          <cell r="C315">
            <v>47866</v>
          </cell>
          <cell r="D315">
            <v>-5.0767461230317723E-2</v>
          </cell>
          <cell r="E315">
            <v>-5.0767461230317695E-2</v>
          </cell>
          <cell r="F315">
            <v>105179.2431373235</v>
          </cell>
        </row>
        <row r="316">
          <cell r="A316">
            <v>43921</v>
          </cell>
          <cell r="C316">
            <v>44651</v>
          </cell>
          <cell r="D316">
            <v>-6.7166673630551954E-2</v>
          </cell>
          <cell r="E316">
            <v>-0.1145242533613612</v>
          </cell>
          <cell r="F316">
            <v>92188.183424602394</v>
          </cell>
        </row>
        <row r="317">
          <cell r="A317">
            <v>43951</v>
          </cell>
          <cell r="C317">
            <v>45147</v>
          </cell>
          <cell r="D317">
            <v>1.1108373832612983E-2</v>
          </cell>
          <cell r="E317">
            <v>-0.10468805774798715</v>
          </cell>
          <cell r="F317">
            <v>104006.15847577724</v>
          </cell>
        </row>
        <row r="318">
          <cell r="A318">
            <v>43982</v>
          </cell>
          <cell r="C318">
            <v>44632</v>
          </cell>
          <cell r="D318">
            <v>-1.1407180986555021E-2</v>
          </cell>
          <cell r="E318">
            <v>-0.11490104311267997</v>
          </cell>
          <cell r="F318">
            <v>108959.70747240058</v>
          </cell>
        </row>
        <row r="319">
          <cell r="A319">
            <v>44012</v>
          </cell>
          <cell r="C319">
            <v>44116</v>
          </cell>
          <cell r="D319">
            <v>-1.1561211686682227E-2</v>
          </cell>
          <cell r="E319">
            <v>-0.12513385951691589</v>
          </cell>
          <cell r="F319">
            <v>111126.7211365187</v>
          </cell>
        </row>
      </sheetData>
      <sheetData sheetId="2">
        <row r="21">
          <cell r="R21" t="str">
            <v>Since 02/28/2018</v>
          </cell>
        </row>
      </sheetData>
      <sheetData sheetId="3"/>
      <sheetData sheetId="4">
        <row r="1">
          <cell r="D1" t="str">
            <v>Rational/ReSolve Adaptive Asset Allocation Fund</v>
          </cell>
        </row>
      </sheetData>
      <sheetData sheetId="5">
        <row r="1">
          <cell r="B1" t="str">
            <v>US Stocks</v>
          </cell>
          <cell r="C1" t="str">
            <v>Foreign Stocks</v>
          </cell>
          <cell r="D1" t="str">
            <v>US Bonds</v>
          </cell>
          <cell r="E1" t="str">
            <v>Foreign Bonds</v>
          </cell>
          <cell r="F1" t="str">
            <v>US Real Estate</v>
          </cell>
          <cell r="G1" t="str">
            <v>Commodities</v>
          </cell>
          <cell r="H1" t="str">
            <v>Gold</v>
          </cell>
          <cell r="I1" t="str">
            <v>Currencies</v>
          </cell>
        </row>
        <row r="2">
          <cell r="A2">
            <v>43188</v>
          </cell>
          <cell r="B2">
            <v>7.0001305999999999E-2</v>
          </cell>
          <cell r="C2">
            <v>6.0075746999999999E-2</v>
          </cell>
          <cell r="D2">
            <v>0.17043228399999999</v>
          </cell>
          <cell r="F2">
            <v>0</v>
          </cell>
          <cell r="G2">
            <v>0.48478516399999999</v>
          </cell>
          <cell r="H2">
            <v>0.21470549799999999</v>
          </cell>
        </row>
        <row r="3">
          <cell r="A3">
            <v>43201</v>
          </cell>
          <cell r="B3">
            <v>1.7342619E-2</v>
          </cell>
          <cell r="C3">
            <v>0.11538986700000001</v>
          </cell>
          <cell r="D3">
            <v>0.16031681</v>
          </cell>
          <cell r="F3">
            <v>1.1470709000000001E-2</v>
          </cell>
          <cell r="G3">
            <v>0.45131776499999998</v>
          </cell>
          <cell r="H3">
            <v>0.24416222900000001</v>
          </cell>
        </row>
        <row r="4">
          <cell r="A4">
            <v>43208</v>
          </cell>
          <cell r="B4">
            <v>0</v>
          </cell>
          <cell r="C4">
            <v>0.17410161000000002</v>
          </cell>
          <cell r="D4">
            <v>0.16542751</v>
          </cell>
          <cell r="F4">
            <v>0</v>
          </cell>
          <cell r="G4">
            <v>0.41499380399999997</v>
          </cell>
          <cell r="H4">
            <v>0.24547707599999999</v>
          </cell>
        </row>
        <row r="5">
          <cell r="A5">
            <v>43215</v>
          </cell>
          <cell r="B5">
            <v>0</v>
          </cell>
          <cell r="C5">
            <v>0.25759961300000001</v>
          </cell>
          <cell r="D5">
            <v>0.13673246999999999</v>
          </cell>
          <cell r="F5">
            <v>0</v>
          </cell>
          <cell r="G5">
            <v>0.36369141400000005</v>
          </cell>
          <cell r="H5">
            <v>0.24197650500000001</v>
          </cell>
        </row>
        <row r="6">
          <cell r="A6">
            <v>43222</v>
          </cell>
          <cell r="B6">
            <v>0</v>
          </cell>
          <cell r="C6">
            <v>0.30989180900000002</v>
          </cell>
          <cell r="D6">
            <v>0.12442040200000001</v>
          </cell>
          <cell r="F6">
            <v>0</v>
          </cell>
          <cell r="G6">
            <v>0.39966512100000001</v>
          </cell>
          <cell r="H6">
            <v>0.16602266900000001</v>
          </cell>
        </row>
        <row r="7">
          <cell r="A7">
            <v>43229</v>
          </cell>
          <cell r="B7">
            <v>0</v>
          </cell>
          <cell r="C7">
            <v>0.33973905800000004</v>
          </cell>
          <cell r="D7">
            <v>0.13323478399999999</v>
          </cell>
          <cell r="F7">
            <v>0</v>
          </cell>
          <cell r="G7">
            <v>0.41050195999999994</v>
          </cell>
          <cell r="H7">
            <v>0.116524198</v>
          </cell>
        </row>
        <row r="8">
          <cell r="A8">
            <v>43243</v>
          </cell>
          <cell r="B8">
            <v>0</v>
          </cell>
          <cell r="C8">
            <v>0.39807415200000001</v>
          </cell>
          <cell r="D8">
            <v>0.14037730900000001</v>
          </cell>
          <cell r="F8">
            <v>0</v>
          </cell>
          <cell r="G8">
            <v>0.43174374399999998</v>
          </cell>
          <cell r="H8">
            <v>2.9804794999999999E-2</v>
          </cell>
        </row>
        <row r="9">
          <cell r="A9">
            <v>43249</v>
          </cell>
          <cell r="B9">
            <v>7.5607993999999998E-2</v>
          </cell>
          <cell r="C9">
            <v>0.38157155499999995</v>
          </cell>
          <cell r="D9">
            <v>0.16092784300000001</v>
          </cell>
          <cell r="F9">
            <v>0</v>
          </cell>
          <cell r="G9">
            <v>0.34762019399999999</v>
          </cell>
          <cell r="H9">
            <v>3.4272414000000001E-2</v>
          </cell>
        </row>
        <row r="10">
          <cell r="A10">
            <v>43251</v>
          </cell>
          <cell r="B10">
            <v>0.122043519</v>
          </cell>
          <cell r="C10">
            <v>0.36471144799999999</v>
          </cell>
          <cell r="D10">
            <v>0.19110690600000002</v>
          </cell>
          <cell r="F10">
            <v>0</v>
          </cell>
          <cell r="G10">
            <v>0.29517502299999998</v>
          </cell>
          <cell r="H10">
            <v>2.6963102999999999E-2</v>
          </cell>
        </row>
        <row r="11">
          <cell r="A11">
            <v>43255</v>
          </cell>
          <cell r="B11">
            <v>0.17241379300000001</v>
          </cell>
          <cell r="C11">
            <v>0.35681199999999996</v>
          </cell>
          <cell r="D11">
            <v>0.204837879</v>
          </cell>
          <cell r="F11">
            <v>1.2719652999999999E-2</v>
          </cell>
          <cell r="G11">
            <v>0.23035070900000001</v>
          </cell>
          <cell r="H11">
            <v>2.2865966000000001E-2</v>
          </cell>
        </row>
        <row r="12">
          <cell r="A12">
            <v>43257</v>
          </cell>
          <cell r="B12">
            <v>0.190661213</v>
          </cell>
          <cell r="C12">
            <v>0.36639400100000002</v>
          </cell>
          <cell r="D12">
            <v>0.20136332699999998</v>
          </cell>
          <cell r="F12">
            <v>2.1131561E-2</v>
          </cell>
          <cell r="G12">
            <v>0.20054533099999999</v>
          </cell>
          <cell r="H12">
            <v>1.9904567000000001E-2</v>
          </cell>
        </row>
        <row r="13">
          <cell r="A13">
            <v>43258</v>
          </cell>
          <cell r="B13">
            <v>0.212610664</v>
          </cell>
          <cell r="C13">
            <v>0.34804352199999999</v>
          </cell>
          <cell r="D13">
            <v>0.196661485</v>
          </cell>
          <cell r="F13">
            <v>2.0409541999999999E-2</v>
          </cell>
          <cell r="G13">
            <v>0.20267621799999999</v>
          </cell>
          <cell r="H13">
            <v>1.9598567000000001E-2</v>
          </cell>
        </row>
        <row r="14">
          <cell r="A14">
            <v>43262</v>
          </cell>
          <cell r="B14">
            <v>0.23248265800000001</v>
          </cell>
          <cell r="C14">
            <v>0.34780118299999996</v>
          </cell>
          <cell r="D14">
            <v>0.19512505600000002</v>
          </cell>
          <cell r="F14">
            <v>2.4438363000000001E-2</v>
          </cell>
          <cell r="G14">
            <v>0.18201489199999998</v>
          </cell>
          <cell r="H14">
            <v>1.8137848000000002E-2</v>
          </cell>
        </row>
        <row r="15">
          <cell r="A15">
            <v>43263</v>
          </cell>
          <cell r="B15">
            <v>0.22296793400000001</v>
          </cell>
          <cell r="C15">
            <v>0.37639821000000001</v>
          </cell>
          <cell r="D15">
            <v>0.18891374599999999</v>
          </cell>
          <cell r="F15">
            <v>2.5540640999999999E-2</v>
          </cell>
          <cell r="G15">
            <v>0.16797166299999999</v>
          </cell>
          <cell r="H15">
            <v>1.8207805000000001E-2</v>
          </cell>
        </row>
        <row r="16">
          <cell r="A16">
            <v>43265</v>
          </cell>
          <cell r="B16">
            <v>0.2752443</v>
          </cell>
          <cell r="C16">
            <v>0.33056072600000003</v>
          </cell>
          <cell r="D16">
            <v>0.18828524899999999</v>
          </cell>
          <cell r="F16">
            <v>2.2684969999999999E-2</v>
          </cell>
          <cell r="G16">
            <v>0.16501861300000001</v>
          </cell>
          <cell r="H16">
            <v>1.8206142000000002E-2</v>
          </cell>
        </row>
        <row r="17">
          <cell r="A17">
            <v>43269</v>
          </cell>
          <cell r="B17">
            <v>0.31038545699999998</v>
          </cell>
          <cell r="C17">
            <v>0.341076137</v>
          </cell>
          <cell r="D17">
            <v>0.19031588399999999</v>
          </cell>
          <cell r="F17">
            <v>2.1601301999999999E-2</v>
          </cell>
          <cell r="G17">
            <v>0.121865006</v>
          </cell>
          <cell r="H17">
            <v>1.4756214E-2</v>
          </cell>
        </row>
        <row r="18">
          <cell r="A18">
            <v>43271</v>
          </cell>
          <cell r="B18">
            <v>0.38241808199999999</v>
          </cell>
          <cell r="C18">
            <v>0.27588165100000001</v>
          </cell>
          <cell r="D18">
            <v>0.20489522399999999</v>
          </cell>
          <cell r="F18">
            <v>2.2829235E-2</v>
          </cell>
          <cell r="G18">
            <v>0.102617979</v>
          </cell>
          <cell r="H18">
            <v>1.1357828E-2</v>
          </cell>
        </row>
        <row r="19">
          <cell r="A19">
            <v>43273</v>
          </cell>
          <cell r="B19">
            <v>0.407613369</v>
          </cell>
          <cell r="C19">
            <v>0.26222553500000001</v>
          </cell>
          <cell r="D19">
            <v>0.21286475900000001</v>
          </cell>
          <cell r="F19">
            <v>3.4455081999999998E-2</v>
          </cell>
          <cell r="G19">
            <v>8.2841254000000003E-2</v>
          </cell>
          <cell r="H19">
            <v>0</v>
          </cell>
        </row>
        <row r="20">
          <cell r="A20">
            <v>43277</v>
          </cell>
          <cell r="B20">
            <v>0.41600719400000002</v>
          </cell>
          <cell r="C20">
            <v>0.219064748</v>
          </cell>
          <cell r="D20">
            <v>0.22877697899999999</v>
          </cell>
          <cell r="F20">
            <v>6.2050359999999999E-2</v>
          </cell>
          <cell r="G20">
            <v>7.4100719999999995E-2</v>
          </cell>
          <cell r="H20">
            <v>0</v>
          </cell>
        </row>
        <row r="21">
          <cell r="A21">
            <v>43280</v>
          </cell>
          <cell r="B21">
            <v>0.40809551500000002</v>
          </cell>
          <cell r="C21">
            <v>0.15422248099999999</v>
          </cell>
          <cell r="D21">
            <v>0.25119394299999998</v>
          </cell>
          <cell r="F21">
            <v>0.112463599</v>
          </cell>
          <cell r="G21">
            <v>7.4024461E-2</v>
          </cell>
          <cell r="H21">
            <v>0</v>
          </cell>
        </row>
        <row r="22">
          <cell r="A22">
            <v>43286</v>
          </cell>
          <cell r="B22">
            <v>0.41355760000000003</v>
          </cell>
          <cell r="C22">
            <v>9.9057402000000003E-2</v>
          </cell>
          <cell r="D22">
            <v>0.26900716899999999</v>
          </cell>
          <cell r="F22">
            <v>0.149178755</v>
          </cell>
          <cell r="G22">
            <v>6.9199073999999999E-2</v>
          </cell>
          <cell r="H22">
            <v>0</v>
          </cell>
        </row>
        <row r="23">
          <cell r="A23">
            <v>43292</v>
          </cell>
          <cell r="B23">
            <v>0.432049503</v>
          </cell>
          <cell r="C23">
            <v>5.7078417999999992E-2</v>
          </cell>
          <cell r="D23">
            <v>0.26914179999999999</v>
          </cell>
          <cell r="F23">
            <v>0.17088827200000001</v>
          </cell>
          <cell r="G23">
            <v>7.0842007999999998E-2</v>
          </cell>
          <cell r="H23">
            <v>0</v>
          </cell>
        </row>
        <row r="24">
          <cell r="A24">
            <v>43297</v>
          </cell>
          <cell r="B24">
            <v>0.42660914999999999</v>
          </cell>
          <cell r="C24">
            <v>4.7281189000000001E-2</v>
          </cell>
          <cell r="D24">
            <v>0.28595754399999995</v>
          </cell>
          <cell r="F24">
            <v>0.187308435</v>
          </cell>
          <cell r="G24">
            <v>5.2843683000000002E-2</v>
          </cell>
          <cell r="H24">
            <v>0</v>
          </cell>
        </row>
        <row r="25">
          <cell r="A25">
            <v>43299</v>
          </cell>
          <cell r="B25">
            <v>0.44358456699999999</v>
          </cell>
          <cell r="C25">
            <v>4.2732167000000001E-2</v>
          </cell>
          <cell r="D25">
            <v>0.29194706100000001</v>
          </cell>
          <cell r="F25">
            <v>0.18225661700000001</v>
          </cell>
          <cell r="G25">
            <v>3.9479586999999997E-2</v>
          </cell>
          <cell r="H25">
            <v>0</v>
          </cell>
        </row>
        <row r="26">
          <cell r="A26">
            <v>43304</v>
          </cell>
          <cell r="B26">
            <v>0.47017639100000003</v>
          </cell>
          <cell r="C26">
            <v>3.6417909999999998E-2</v>
          </cell>
          <cell r="D26">
            <v>0.289932158</v>
          </cell>
          <cell r="F26">
            <v>0.171017639</v>
          </cell>
          <cell r="G26">
            <v>3.2455902000000002E-2</v>
          </cell>
          <cell r="H26">
            <v>0</v>
          </cell>
        </row>
        <row r="27">
          <cell r="A27">
            <v>43307</v>
          </cell>
          <cell r="B27">
            <v>0.50590829400000004</v>
          </cell>
          <cell r="C27">
            <v>5.3429072000000001E-2</v>
          </cell>
          <cell r="D27">
            <v>0.25527223300000002</v>
          </cell>
          <cell r="F27">
            <v>0.158082207</v>
          </cell>
          <cell r="G27">
            <v>2.7308191999999998E-2</v>
          </cell>
          <cell r="H27">
            <v>0</v>
          </cell>
        </row>
        <row r="28">
          <cell r="A28">
            <v>43312</v>
          </cell>
          <cell r="B28">
            <v>0.52237203200000004</v>
          </cell>
          <cell r="C28">
            <v>8.9607446000000007E-2</v>
          </cell>
          <cell r="D28">
            <v>0.23290776699999999</v>
          </cell>
          <cell r="F28">
            <v>0.130175397</v>
          </cell>
          <cell r="G28">
            <v>2.4937358E-2</v>
          </cell>
          <cell r="H28">
            <v>0</v>
          </cell>
        </row>
        <row r="29">
          <cell r="A29">
            <v>43319</v>
          </cell>
          <cell r="B29">
            <v>0.49909831500000001</v>
          </cell>
          <cell r="C29">
            <v>0.11933337500000001</v>
          </cell>
          <cell r="D29">
            <v>0.207885082</v>
          </cell>
          <cell r="F29">
            <v>0.14874696800000001</v>
          </cell>
          <cell r="G29">
            <v>2.4936259999999998E-2</v>
          </cell>
          <cell r="H29">
            <v>0</v>
          </cell>
        </row>
        <row r="30">
          <cell r="A30">
            <v>43326</v>
          </cell>
          <cell r="B30">
            <v>0.51651097800000001</v>
          </cell>
          <cell r="C30">
            <v>0.102754805</v>
          </cell>
          <cell r="D30">
            <v>0.22609626999999999</v>
          </cell>
          <cell r="F30">
            <v>0.133991789</v>
          </cell>
          <cell r="G30">
            <v>2.0646159000000001E-2</v>
          </cell>
          <cell r="H30">
            <v>0</v>
          </cell>
        </row>
        <row r="31">
          <cell r="A31">
            <v>43332</v>
          </cell>
          <cell r="B31">
            <v>0.49751418400000003</v>
          </cell>
          <cell r="C31">
            <v>6.726326299999999E-2</v>
          </cell>
          <cell r="D31">
            <v>0.25741358199999997</v>
          </cell>
          <cell r="F31">
            <v>0.16178276899999999</v>
          </cell>
          <cell r="G31">
            <v>1.6026202999999999E-2</v>
          </cell>
          <cell r="H31">
            <v>0</v>
          </cell>
        </row>
        <row r="32">
          <cell r="A32">
            <v>43340</v>
          </cell>
          <cell r="B32">
            <v>0.50817595599999998</v>
          </cell>
          <cell r="C32">
            <v>3.9958544999999998E-2</v>
          </cell>
          <cell r="D32">
            <v>0.26122754500000001</v>
          </cell>
          <cell r="F32">
            <v>0.17491939200000001</v>
          </cell>
          <cell r="G32">
            <v>1.5718563000000001E-2</v>
          </cell>
          <cell r="H32">
            <v>0</v>
          </cell>
        </row>
        <row r="33">
          <cell r="A33">
            <v>43343</v>
          </cell>
          <cell r="B33">
            <v>0.50026194800000001</v>
          </cell>
          <cell r="C33">
            <v>2.9279934000000001E-2</v>
          </cell>
          <cell r="D33">
            <v>0.24786076000000001</v>
          </cell>
          <cell r="F33">
            <v>0.20350427800000001</v>
          </cell>
          <cell r="G33">
            <v>1.9093078999999999E-2</v>
          </cell>
          <cell r="H33">
            <v>0</v>
          </cell>
        </row>
        <row r="34">
          <cell r="A34">
            <v>43354</v>
          </cell>
          <cell r="B34">
            <v>0.52848373599999998</v>
          </cell>
          <cell r="C34">
            <v>0</v>
          </cell>
          <cell r="D34">
            <v>0.257128105</v>
          </cell>
          <cell r="F34">
            <v>0.192645287</v>
          </cell>
          <cell r="G34">
            <v>2.1742872E-2</v>
          </cell>
          <cell r="H34">
            <v>0</v>
          </cell>
        </row>
        <row r="35">
          <cell r="A35">
            <v>43363</v>
          </cell>
          <cell r="B35">
            <v>0.60465987899999996</v>
          </cell>
          <cell r="C35">
            <v>1.5054032E-2</v>
          </cell>
          <cell r="D35">
            <v>0.151102504</v>
          </cell>
          <cell r="F35">
            <v>0.195764882</v>
          </cell>
          <cell r="G35">
            <v>3.3418702000000002E-2</v>
          </cell>
          <cell r="H35">
            <v>0</v>
          </cell>
        </row>
        <row r="36">
          <cell r="A36">
            <v>43368</v>
          </cell>
          <cell r="B36">
            <v>0.62816486100000002</v>
          </cell>
          <cell r="C36">
            <v>2.9100699000000001E-2</v>
          </cell>
          <cell r="D36">
            <v>0.122235754</v>
          </cell>
          <cell r="F36">
            <v>0.17075828500000001</v>
          </cell>
          <cell r="G36">
            <v>4.9740400999999997E-2</v>
          </cell>
          <cell r="H36">
            <v>0</v>
          </cell>
        </row>
        <row r="37">
          <cell r="A37">
            <v>43370</v>
          </cell>
          <cell r="B37">
            <v>0.65018303300000002</v>
          </cell>
          <cell r="C37">
            <v>4.6882024000000001E-2</v>
          </cell>
          <cell r="D37">
            <v>0.116241731</v>
          </cell>
          <cell r="F37">
            <v>0.133132105</v>
          </cell>
          <cell r="G37">
            <v>5.3561106999999997E-2</v>
          </cell>
          <cell r="H37">
            <v>0</v>
          </cell>
        </row>
        <row r="38">
          <cell r="A38">
            <v>43375</v>
          </cell>
          <cell r="B38">
            <v>0.66861181400000003</v>
          </cell>
          <cell r="C38">
            <v>7.9686182999999994E-2</v>
          </cell>
          <cell r="D38">
            <v>0.10023990099999999</v>
          </cell>
          <cell r="F38">
            <v>9.6738637000000002E-2</v>
          </cell>
          <cell r="G38">
            <v>5.4723464999999999E-2</v>
          </cell>
          <cell r="H38">
            <v>0</v>
          </cell>
        </row>
        <row r="39">
          <cell r="A39">
            <v>43383</v>
          </cell>
          <cell r="B39">
            <v>0.71472309199999995</v>
          </cell>
          <cell r="C39">
            <v>8.5113621E-2</v>
          </cell>
          <cell r="D39">
            <v>7.6404952999999998E-2</v>
          </cell>
          <cell r="F39">
            <v>7.1302218000000001E-2</v>
          </cell>
          <cell r="G39">
            <v>5.2456115999999997E-2</v>
          </cell>
          <cell r="H39">
            <v>0</v>
          </cell>
        </row>
        <row r="40">
          <cell r="A40">
            <v>43384</v>
          </cell>
          <cell r="B40">
            <v>0.57310513399999996</v>
          </cell>
          <cell r="C40">
            <v>0.123145884</v>
          </cell>
          <cell r="D40">
            <v>0.14792176000000001</v>
          </cell>
          <cell r="F40">
            <v>7.6609617000000005E-2</v>
          </cell>
          <cell r="G40">
            <v>7.9217603999999997E-2</v>
          </cell>
          <cell r="H40">
            <v>0</v>
          </cell>
        </row>
        <row r="41">
          <cell r="A41">
            <v>43385</v>
          </cell>
          <cell r="B41">
            <v>0.49799710200000002</v>
          </cell>
          <cell r="C41">
            <v>0.12767408199999999</v>
          </cell>
          <cell r="D41">
            <v>0.21145486999999999</v>
          </cell>
          <cell r="F41">
            <v>6.3922271000000003E-2</v>
          </cell>
          <cell r="G41">
            <v>9.8951675000000003E-2</v>
          </cell>
          <cell r="H41">
            <v>0</v>
          </cell>
        </row>
        <row r="42">
          <cell r="A42">
            <v>43389</v>
          </cell>
          <cell r="B42">
            <v>0.39822180600000001</v>
          </cell>
          <cell r="C42">
            <v>0.15411012299999999</v>
          </cell>
          <cell r="D42">
            <v>0.27055061599999997</v>
          </cell>
          <cell r="F42">
            <v>4.9992201E-2</v>
          </cell>
          <cell r="G42">
            <v>0.11456871</v>
          </cell>
          <cell r="H42">
            <v>1.2556543E-2</v>
          </cell>
        </row>
        <row r="43">
          <cell r="A43">
            <v>43391</v>
          </cell>
          <cell r="B43">
            <v>0.33439162500000003</v>
          </cell>
          <cell r="C43">
            <v>0.16097477299999999</v>
          </cell>
          <cell r="D43">
            <v>0.29526342900000002</v>
          </cell>
          <cell r="F43">
            <v>5.0712201999999998E-2</v>
          </cell>
          <cell r="G43">
            <v>0.136090613</v>
          </cell>
          <cell r="H43">
            <v>2.2567358999999999E-2</v>
          </cell>
        </row>
        <row r="44">
          <cell r="A44">
            <v>43395</v>
          </cell>
          <cell r="B44">
            <v>0.27264537300000002</v>
          </cell>
          <cell r="C44">
            <v>0.13095823100000001</v>
          </cell>
          <cell r="D44">
            <v>0.33153153200000002</v>
          </cell>
          <cell r="F44">
            <v>8.3456183000000003E-2</v>
          </cell>
          <cell r="G44">
            <v>0.15110565100000001</v>
          </cell>
          <cell r="H44">
            <v>3.0303030000000002E-2</v>
          </cell>
        </row>
        <row r="45">
          <cell r="A45">
            <v>43397</v>
          </cell>
          <cell r="B45">
            <v>0.218950749</v>
          </cell>
          <cell r="C45">
            <v>0.124502906</v>
          </cell>
          <cell r="D45">
            <v>0.35821352100000003</v>
          </cell>
          <cell r="F45">
            <v>9.6283267000000006E-2</v>
          </cell>
          <cell r="G45">
            <v>0.16579993900000001</v>
          </cell>
          <cell r="H45">
            <v>3.6249617999999997E-2</v>
          </cell>
        </row>
        <row r="46">
          <cell r="A46">
            <v>43398</v>
          </cell>
          <cell r="B46">
            <v>0.17610809999999999</v>
          </cell>
          <cell r="C46">
            <v>8.9910164000000001E-2</v>
          </cell>
          <cell r="D46">
            <v>0.416957458</v>
          </cell>
          <cell r="F46">
            <v>0.121241369</v>
          </cell>
          <cell r="G46">
            <v>0.16333803499999999</v>
          </cell>
          <cell r="H46">
            <v>3.2444872999999999E-2</v>
          </cell>
        </row>
        <row r="47">
          <cell r="A47">
            <v>43402</v>
          </cell>
          <cell r="B47">
            <v>0.136627515</v>
          </cell>
          <cell r="C47">
            <v>7.0676386999999993E-2</v>
          </cell>
          <cell r="D47">
            <v>0.47029836600000002</v>
          </cell>
          <cell r="F47">
            <v>0.121101661</v>
          </cell>
          <cell r="G47">
            <v>0.17112191199999999</v>
          </cell>
          <cell r="H47">
            <v>3.0174159999999998E-2</v>
          </cell>
        </row>
        <row r="48">
          <cell r="A48">
            <v>43403</v>
          </cell>
          <cell r="B48">
            <v>0.110216957</v>
          </cell>
          <cell r="C48">
            <v>5.9743771000000001E-2</v>
          </cell>
          <cell r="D48">
            <v>0.490504088</v>
          </cell>
          <cell r="F48">
            <v>0.14047511700000001</v>
          </cell>
          <cell r="G48">
            <v>0.171505826</v>
          </cell>
          <cell r="H48">
            <v>2.7554239000000001E-2</v>
          </cell>
        </row>
        <row r="49">
          <cell r="A49">
            <v>43404</v>
          </cell>
          <cell r="B49">
            <v>9.181773E-2</v>
          </cell>
          <cell r="C49">
            <v>5.2334244000000002E-2</v>
          </cell>
          <cell r="D49">
            <v>0.50273156200000002</v>
          </cell>
          <cell r="F49">
            <v>0.16085175099999999</v>
          </cell>
          <cell r="G49">
            <v>0.165694065</v>
          </cell>
          <cell r="H49">
            <v>2.6570647999999999E-2</v>
          </cell>
        </row>
        <row r="50">
          <cell r="A50">
            <v>43406</v>
          </cell>
          <cell r="B50">
            <v>9.3673163000000004E-2</v>
          </cell>
          <cell r="C50">
            <v>4.2038981000000003E-2</v>
          </cell>
          <cell r="D50">
            <v>0.511484257</v>
          </cell>
          <cell r="F50">
            <v>0.17619190400000001</v>
          </cell>
          <cell r="G50">
            <v>0.14698650699999999</v>
          </cell>
          <cell r="H50">
            <v>2.9625187000000001E-2</v>
          </cell>
        </row>
        <row r="51">
          <cell r="A51">
            <v>43412</v>
          </cell>
          <cell r="B51">
            <v>0.10661335</v>
          </cell>
          <cell r="C51">
            <v>6.1211935000000002E-2</v>
          </cell>
          <cell r="D51">
            <v>0.48231313399999998</v>
          </cell>
          <cell r="F51">
            <v>0.22239311</v>
          </cell>
          <cell r="G51">
            <v>9.8554291000000002E-2</v>
          </cell>
          <cell r="H51">
            <v>2.8914180000000001E-2</v>
          </cell>
        </row>
        <row r="52">
          <cell r="A52">
            <v>43417</v>
          </cell>
          <cell r="B52">
            <v>0.103705377</v>
          </cell>
          <cell r="C52">
            <v>3.9087212000000003E-2</v>
          </cell>
          <cell r="D52">
            <v>0.52270673300000003</v>
          </cell>
          <cell r="F52">
            <v>0.24813601399999999</v>
          </cell>
          <cell r="G52">
            <v>6.7159964000000003E-2</v>
          </cell>
          <cell r="H52">
            <v>1.9204700000000002E-2</v>
          </cell>
        </row>
        <row r="53">
          <cell r="A53">
            <v>43419</v>
          </cell>
          <cell r="B53">
            <v>9.2341147999999998E-2</v>
          </cell>
          <cell r="C53">
            <v>2.9224567999999999E-2</v>
          </cell>
          <cell r="D53">
            <v>0.55288002600000008</v>
          </cell>
          <cell r="F53">
            <v>0.25358014200000001</v>
          </cell>
          <cell r="G53">
            <v>5.6751883000000003E-2</v>
          </cell>
          <cell r="H53">
            <v>1.5222233999999999E-2</v>
          </cell>
        </row>
        <row r="54">
          <cell r="A54">
            <v>43420</v>
          </cell>
          <cell r="B54">
            <v>9.2832923999999997E-2</v>
          </cell>
          <cell r="C54">
            <v>3.0866363000000001E-2</v>
          </cell>
          <cell r="D54">
            <v>0.55530223300000003</v>
          </cell>
          <cell r="F54">
            <v>0.25488132800000002</v>
          </cell>
          <cell r="G54">
            <v>5.3373085000000001E-2</v>
          </cell>
          <cell r="H54">
            <v>1.2744066E-2</v>
          </cell>
        </row>
        <row r="55">
          <cell r="A55">
            <v>43424</v>
          </cell>
          <cell r="B55">
            <v>9.1346739999999996E-2</v>
          </cell>
          <cell r="C55">
            <v>2.3278488999999999E-2</v>
          </cell>
          <cell r="D55">
            <v>0.57294332800000003</v>
          </cell>
          <cell r="F55">
            <v>0.25527117599999999</v>
          </cell>
          <cell r="G55">
            <v>4.7044484999999997E-2</v>
          </cell>
          <cell r="H55">
            <v>1.0115783E-2</v>
          </cell>
        </row>
        <row r="56">
          <cell r="A56">
            <v>43430</v>
          </cell>
          <cell r="B56">
            <v>6.2858223000000005E-2</v>
          </cell>
          <cell r="C56">
            <v>1.8391384E-2</v>
          </cell>
          <cell r="D56">
            <v>0.66788436100000004</v>
          </cell>
          <cell r="F56">
            <v>0.23940291</v>
          </cell>
          <cell r="G56">
            <v>1.1463123E-2</v>
          </cell>
          <cell r="H56">
            <v>0</v>
          </cell>
        </row>
        <row r="57">
          <cell r="A57">
            <v>43438</v>
          </cell>
          <cell r="B57">
            <v>4.2847318000000002E-2</v>
          </cell>
          <cell r="C57">
            <v>2.4209077999999998E-2</v>
          </cell>
          <cell r="D57">
            <v>0.68817056399999998</v>
          </cell>
          <cell r="F57">
            <v>0.24477304</v>
          </cell>
          <cell r="G57">
            <v>0</v>
          </cell>
          <cell r="H57">
            <v>0</v>
          </cell>
        </row>
        <row r="58">
          <cell r="A58">
            <v>43440</v>
          </cell>
          <cell r="B58">
            <v>3.3431953E-2</v>
          </cell>
          <cell r="C58">
            <v>1.9644970000000001E-2</v>
          </cell>
          <cell r="D58">
            <v>0.73390532600000002</v>
          </cell>
          <cell r="F58">
            <v>0.21301775100000001</v>
          </cell>
          <cell r="G58">
            <v>0</v>
          </cell>
          <cell r="H58">
            <v>0</v>
          </cell>
        </row>
        <row r="59">
          <cell r="A59">
            <v>43444</v>
          </cell>
          <cell r="B59">
            <v>2.4466715E-2</v>
          </cell>
          <cell r="C59">
            <v>1.5732601999999998E-2</v>
          </cell>
          <cell r="D59">
            <v>0.78455853499999995</v>
          </cell>
          <cell r="F59">
            <v>0.17524214799999999</v>
          </cell>
          <cell r="G59">
            <v>0</v>
          </cell>
          <cell r="H59">
            <v>0</v>
          </cell>
        </row>
        <row r="60">
          <cell r="A60">
            <v>43445</v>
          </cell>
          <cell r="B60">
            <v>2.2032808000000001E-2</v>
          </cell>
          <cell r="C60">
            <v>1.3884422E-2</v>
          </cell>
          <cell r="D60">
            <v>0.80669025400000005</v>
          </cell>
          <cell r="F60">
            <v>0.15739251600000001</v>
          </cell>
          <cell r="G60">
            <v>0</v>
          </cell>
          <cell r="H60">
            <v>0</v>
          </cell>
        </row>
        <row r="61">
          <cell r="A61">
            <v>43446</v>
          </cell>
          <cell r="B61">
            <v>1.9445312999999999E-2</v>
          </cell>
          <cell r="C61">
            <v>1.2042539999999999E-2</v>
          </cell>
          <cell r="D61">
            <v>0.82353247900000004</v>
          </cell>
          <cell r="F61">
            <v>0.14497966800000001</v>
          </cell>
          <cell r="G61">
            <v>0</v>
          </cell>
          <cell r="H61">
            <v>0</v>
          </cell>
        </row>
        <row r="62">
          <cell r="A62">
            <v>43447</v>
          </cell>
          <cell r="B62">
            <v>1.6793893000000001E-2</v>
          </cell>
          <cell r="C62">
            <v>1.2926208999999999E-2</v>
          </cell>
          <cell r="D62">
            <v>0.84417302799999994</v>
          </cell>
          <cell r="F62">
            <v>0.12610687000000001</v>
          </cell>
          <cell r="G62">
            <v>0</v>
          </cell>
          <cell r="H62">
            <v>0</v>
          </cell>
        </row>
        <row r="63">
          <cell r="A63">
            <v>43451</v>
          </cell>
          <cell r="B63">
            <v>1.2984468000000001E-2</v>
          </cell>
          <cell r="C63">
            <v>1.1220539999999999E-2</v>
          </cell>
          <cell r="D63">
            <v>0.86834239800000002</v>
          </cell>
          <cell r="F63">
            <v>0.107452594</v>
          </cell>
          <cell r="G63">
            <v>0</v>
          </cell>
          <cell r="H63">
            <v>0</v>
          </cell>
        </row>
        <row r="64">
          <cell r="A64">
            <v>43452</v>
          </cell>
          <cell r="B64">
            <v>1.2461516000000001E-2</v>
          </cell>
          <cell r="C64">
            <v>0</v>
          </cell>
          <cell r="D64">
            <v>0.90104090400000003</v>
          </cell>
          <cell r="F64">
            <v>8.6497581000000004E-2</v>
          </cell>
          <cell r="G64">
            <v>0</v>
          </cell>
          <cell r="H64">
            <v>0</v>
          </cell>
        </row>
        <row r="65">
          <cell r="A65">
            <v>43453</v>
          </cell>
          <cell r="B65">
            <v>1.1390858E-2</v>
          </cell>
          <cell r="C65">
            <v>0</v>
          </cell>
          <cell r="D65">
            <v>0.91444634599999997</v>
          </cell>
          <cell r="F65">
            <v>7.4162796000000003E-2</v>
          </cell>
          <cell r="G65">
            <v>0</v>
          </cell>
          <cell r="H65">
            <v>0</v>
          </cell>
        </row>
        <row r="66">
          <cell r="A66">
            <v>43455</v>
          </cell>
          <cell r="B66">
            <v>1.0621376E-2</v>
          </cell>
          <cell r="C66">
            <v>0</v>
          </cell>
          <cell r="D66">
            <v>0.93483503499999998</v>
          </cell>
          <cell r="F66">
            <v>5.4543589000000003E-2</v>
          </cell>
          <cell r="G66">
            <v>0</v>
          </cell>
          <cell r="H66">
            <v>0</v>
          </cell>
        </row>
        <row r="67">
          <cell r="A67">
            <v>43467</v>
          </cell>
          <cell r="B67">
            <v>0</v>
          </cell>
          <cell r="C67">
            <v>0</v>
          </cell>
          <cell r="D67">
            <v>0.97768428799999996</v>
          </cell>
          <cell r="F67">
            <v>2.2315712000000001E-2</v>
          </cell>
          <cell r="G67">
            <v>0</v>
          </cell>
          <cell r="H67">
            <v>0</v>
          </cell>
        </row>
        <row r="68">
          <cell r="A68">
            <v>43488</v>
          </cell>
          <cell r="B68">
            <v>0</v>
          </cell>
          <cell r="C68">
            <v>1.1050693E-2</v>
          </cell>
          <cell r="D68">
            <v>0.898333626</v>
          </cell>
          <cell r="F68">
            <v>4.2904754000000003E-2</v>
          </cell>
          <cell r="G68">
            <v>1.3927381000000001E-2</v>
          </cell>
          <cell r="H68">
            <v>3.3783546999999997E-2</v>
          </cell>
        </row>
        <row r="69">
          <cell r="A69">
            <v>43496</v>
          </cell>
          <cell r="B69">
            <v>1.0837652999999999E-2</v>
          </cell>
          <cell r="C69">
            <v>0</v>
          </cell>
          <cell r="D69">
            <v>0.84606183599999996</v>
          </cell>
          <cell r="F69">
            <v>7.6987205000000003E-2</v>
          </cell>
          <cell r="G69">
            <v>1.2396245E-2</v>
          </cell>
          <cell r="H69">
            <v>5.3717061000000003E-2</v>
          </cell>
        </row>
        <row r="70">
          <cell r="A70">
            <v>43507</v>
          </cell>
          <cell r="B70">
            <v>1.1644534999999999E-2</v>
          </cell>
          <cell r="C70">
            <v>1.3483146E-2</v>
          </cell>
          <cell r="D70">
            <v>0.80551583300000007</v>
          </cell>
          <cell r="F70">
            <v>9.5335375999999999E-2</v>
          </cell>
          <cell r="G70">
            <v>0</v>
          </cell>
          <cell r="H70">
            <v>7.4021110000000001E-2</v>
          </cell>
        </row>
        <row r="71">
          <cell r="A71">
            <v>43515</v>
          </cell>
          <cell r="B71">
            <v>2.0696396999999998E-2</v>
          </cell>
          <cell r="C71">
            <v>1.2235818000000001E-2</v>
          </cell>
          <cell r="D71">
            <v>0.76300266299999997</v>
          </cell>
          <cell r="F71">
            <v>0.121110999</v>
          </cell>
          <cell r="G71">
            <v>0</v>
          </cell>
          <cell r="H71">
            <v>8.2954124000000004E-2</v>
          </cell>
        </row>
        <row r="72">
          <cell r="A72">
            <v>43524</v>
          </cell>
          <cell r="B72">
            <v>2.6176954999999998E-2</v>
          </cell>
          <cell r="C72">
            <v>2.8629993999999999E-2</v>
          </cell>
          <cell r="D72">
            <v>0.74145636599999998</v>
          </cell>
          <cell r="F72">
            <v>0.14190665</v>
          </cell>
          <cell r="G72">
            <v>0</v>
          </cell>
          <cell r="H72">
            <v>6.1830034999999998E-2</v>
          </cell>
        </row>
        <row r="73">
          <cell r="A73">
            <v>43528</v>
          </cell>
          <cell r="B73">
            <v>3.6872859000000001E-2</v>
          </cell>
          <cell r="C73">
            <v>2.7268453000000002E-2</v>
          </cell>
          <cell r="D73">
            <v>0.71908791800000005</v>
          </cell>
          <cell r="F73">
            <v>0.166968903</v>
          </cell>
          <cell r="G73">
            <v>0</v>
          </cell>
          <cell r="H73">
            <v>4.9801867E-2</v>
          </cell>
        </row>
        <row r="74">
          <cell r="A74">
            <v>43530</v>
          </cell>
          <cell r="B74">
            <v>3.9554299000000001E-2</v>
          </cell>
          <cell r="C74">
            <v>2.7906819999999999E-2</v>
          </cell>
          <cell r="D74">
            <v>0.70756749499999994</v>
          </cell>
          <cell r="F74">
            <v>0.18797549299999999</v>
          </cell>
          <cell r="G74">
            <v>0</v>
          </cell>
          <cell r="H74">
            <v>3.6995893000000002E-2</v>
          </cell>
        </row>
        <row r="75">
          <cell r="A75">
            <v>43538</v>
          </cell>
          <cell r="B75">
            <v>3.8841166000000003E-2</v>
          </cell>
          <cell r="C75">
            <v>2.6410645E-2</v>
          </cell>
          <cell r="D75">
            <v>0.70264443300000001</v>
          </cell>
          <cell r="F75">
            <v>0.213373758</v>
          </cell>
          <cell r="G75">
            <v>0</v>
          </cell>
          <cell r="H75">
            <v>1.8729998000000001E-2</v>
          </cell>
        </row>
        <row r="76">
          <cell r="A76">
            <v>43542</v>
          </cell>
          <cell r="B76">
            <v>4.0271843000000002E-2</v>
          </cell>
          <cell r="C76">
            <v>2.3752649000000001E-2</v>
          </cell>
          <cell r="D76">
            <v>0.68983615399999998</v>
          </cell>
          <cell r="F76">
            <v>0.23284998100000001</v>
          </cell>
          <cell r="G76">
            <v>0</v>
          </cell>
          <cell r="H76">
            <v>1.3289372000000001E-2</v>
          </cell>
        </row>
        <row r="77">
          <cell r="A77">
            <v>43553</v>
          </cell>
          <cell r="B77">
            <v>3.9747873000000003E-2</v>
          </cell>
          <cell r="C77">
            <v>1.7531774E-2</v>
          </cell>
          <cell r="D77">
            <v>0.71904384600000004</v>
          </cell>
          <cell r="F77">
            <v>0.223676506</v>
          </cell>
          <cell r="G77">
            <v>0</v>
          </cell>
          <cell r="H77">
            <v>0</v>
          </cell>
        </row>
        <row r="78">
          <cell r="A78">
            <v>43558</v>
          </cell>
          <cell r="B78">
            <v>4.6500754999999998E-2</v>
          </cell>
          <cell r="C78">
            <v>1.6902826999999999E-2</v>
          </cell>
          <cell r="D78">
            <v>0.68305401700000001</v>
          </cell>
          <cell r="F78">
            <v>0.25354240099999997</v>
          </cell>
          <cell r="G78">
            <v>0</v>
          </cell>
          <cell r="H78">
            <v>0</v>
          </cell>
        </row>
        <row r="79">
          <cell r="A79">
            <v>43559</v>
          </cell>
          <cell r="B79">
            <v>5.2627656000000002E-2</v>
          </cell>
          <cell r="C79">
            <v>1.7443160999999999E-2</v>
          </cell>
          <cell r="D79">
            <v>0.65624301200000001</v>
          </cell>
          <cell r="F79">
            <v>0.27368617200000001</v>
          </cell>
          <cell r="G79">
            <v>0</v>
          </cell>
          <cell r="H79">
            <v>0</v>
          </cell>
        </row>
        <row r="80">
          <cell r="A80">
            <v>43563</v>
          </cell>
          <cell r="B80">
            <v>6.1728394999999998E-2</v>
          </cell>
          <cell r="C80">
            <v>1.6796315999999999E-2</v>
          </cell>
          <cell r="D80">
            <v>0.62312783000000005</v>
          </cell>
          <cell r="F80">
            <v>0.29834745899999998</v>
          </cell>
          <cell r="G80">
            <v>0</v>
          </cell>
          <cell r="H80">
            <v>0</v>
          </cell>
        </row>
        <row r="81">
          <cell r="A81">
            <v>43567</v>
          </cell>
          <cell r="B81">
            <v>7.1478572000000004E-2</v>
          </cell>
          <cell r="C81">
            <v>3.6244846999999997E-2</v>
          </cell>
          <cell r="D81">
            <v>0.57556195099999996</v>
          </cell>
          <cell r="F81">
            <v>0.31671463</v>
          </cell>
          <cell r="G81">
            <v>0</v>
          </cell>
          <cell r="H81">
            <v>0</v>
          </cell>
        </row>
        <row r="82">
          <cell r="A82">
            <v>43570</v>
          </cell>
          <cell r="B82">
            <v>7.3680590000000004E-2</v>
          </cell>
          <cell r="C82">
            <v>4.2763785999999998E-2</v>
          </cell>
          <cell r="D82">
            <v>0.53406962899999999</v>
          </cell>
          <cell r="F82">
            <v>0.33676004100000001</v>
          </cell>
          <cell r="G82">
            <v>1.2725953E-2</v>
          </cell>
          <cell r="H82">
            <v>0</v>
          </cell>
        </row>
        <row r="83">
          <cell r="A83">
            <v>43573</v>
          </cell>
          <cell r="B83">
            <v>9.6116093999999999E-2</v>
          </cell>
          <cell r="C83">
            <v>0.111821086</v>
          </cell>
          <cell r="D83">
            <v>0.51160552800000003</v>
          </cell>
          <cell r="F83">
            <v>0.26706185799999999</v>
          </cell>
          <cell r="G83">
            <v>1.3395435000000001E-2</v>
          </cell>
          <cell r="H83">
            <v>0</v>
          </cell>
        </row>
        <row r="84">
          <cell r="A84">
            <v>43578</v>
          </cell>
          <cell r="B84">
            <v>0.10926464499999999</v>
          </cell>
          <cell r="C84">
            <v>0.17362239000000002</v>
          </cell>
          <cell r="D84">
            <v>0.48649771499999994</v>
          </cell>
          <cell r="F84">
            <v>0.21981342300000001</v>
          </cell>
          <cell r="G84">
            <v>1.0801827999999999E-2</v>
          </cell>
          <cell r="H84">
            <v>0</v>
          </cell>
        </row>
        <row r="85">
          <cell r="A85">
            <v>43579</v>
          </cell>
          <cell r="B85">
            <v>0.149449889</v>
          </cell>
          <cell r="C85">
            <v>0.14941233900000001</v>
          </cell>
          <cell r="D85">
            <v>0.48668844600000005</v>
          </cell>
          <cell r="F85">
            <v>0.20419811500000001</v>
          </cell>
          <cell r="G85">
            <v>1.0251211E-2</v>
          </cell>
          <cell r="H85">
            <v>0</v>
          </cell>
        </row>
        <row r="86">
          <cell r="A86">
            <v>43584</v>
          </cell>
          <cell r="B86">
            <v>0.178613139</v>
          </cell>
          <cell r="C86">
            <v>0.16218978100000001</v>
          </cell>
          <cell r="D86">
            <v>0.48737226300000003</v>
          </cell>
          <cell r="F86">
            <v>0.17182481799999999</v>
          </cell>
          <cell r="G86">
            <v>0</v>
          </cell>
          <cell r="H86">
            <v>0</v>
          </cell>
        </row>
        <row r="87">
          <cell r="A87">
            <v>43586</v>
          </cell>
          <cell r="B87">
            <v>0.19368665800000001</v>
          </cell>
          <cell r="C87">
            <v>0.184786952</v>
          </cell>
          <cell r="D87">
            <v>0.47542591400000001</v>
          </cell>
          <cell r="F87">
            <v>0.14610047600000001</v>
          </cell>
          <cell r="G87">
            <v>0</v>
          </cell>
          <cell r="H87">
            <v>0</v>
          </cell>
        </row>
        <row r="88">
          <cell r="A88">
            <v>43593</v>
          </cell>
          <cell r="B88">
            <v>0.16871186399999999</v>
          </cell>
          <cell r="C88">
            <v>0.16118644100000001</v>
          </cell>
          <cell r="D88">
            <v>0.55989830499999993</v>
          </cell>
          <cell r="F88">
            <v>0.11020339</v>
          </cell>
          <cell r="G88">
            <v>0</v>
          </cell>
          <cell r="H88">
            <v>0</v>
          </cell>
        </row>
        <row r="89">
          <cell r="A89">
            <v>43598</v>
          </cell>
          <cell r="B89">
            <v>0.15361517699999999</v>
          </cell>
          <cell r="C89">
            <v>0.12587436399999999</v>
          </cell>
          <cell r="D89">
            <v>0.61746340500000008</v>
          </cell>
          <cell r="F89">
            <v>0.103047054</v>
          </cell>
          <cell r="G89">
            <v>0</v>
          </cell>
          <cell r="H89">
            <v>0</v>
          </cell>
        </row>
        <row r="90">
          <cell r="A90">
            <v>43599</v>
          </cell>
          <cell r="B90">
            <v>0.11604609</v>
          </cell>
          <cell r="C90">
            <v>0.12750025600000001</v>
          </cell>
          <cell r="D90">
            <v>0.65993093300000005</v>
          </cell>
          <cell r="F90">
            <v>9.6522720000000006E-2</v>
          </cell>
          <cell r="G90">
            <v>0</v>
          </cell>
          <cell r="H90">
            <v>0</v>
          </cell>
        </row>
        <row r="91">
          <cell r="A91">
            <v>43601</v>
          </cell>
          <cell r="B91">
            <v>9.9597105000000005E-2</v>
          </cell>
          <cell r="C91">
            <v>0.10499180599999999</v>
          </cell>
          <cell r="D91">
            <v>0.69192160599999997</v>
          </cell>
          <cell r="F91">
            <v>0.10348948400000001</v>
          </cell>
          <cell r="G91">
            <v>0</v>
          </cell>
          <cell r="H91">
            <v>0</v>
          </cell>
        </row>
        <row r="92">
          <cell r="A92">
            <v>43606</v>
          </cell>
          <cell r="B92">
            <v>7.6092458000000002E-2</v>
          </cell>
          <cell r="C92">
            <v>0.11071368299999999</v>
          </cell>
          <cell r="D92">
            <v>0.70416736899999999</v>
          </cell>
          <cell r="F92">
            <v>9.8194701999999995E-2</v>
          </cell>
          <cell r="G92">
            <v>1.0831787000000001E-2</v>
          </cell>
          <cell r="H92">
            <v>0</v>
          </cell>
        </row>
        <row r="93">
          <cell r="A93">
            <v>43609</v>
          </cell>
          <cell r="B93">
            <v>5.3468548999999997E-2</v>
          </cell>
          <cell r="C93">
            <v>0.107442472</v>
          </cell>
          <cell r="D93">
            <v>0.73717192799999998</v>
          </cell>
          <cell r="F93">
            <v>9.0293453999999995E-2</v>
          </cell>
          <cell r="G93">
            <v>1.1623598000000001E-2</v>
          </cell>
          <cell r="H93">
            <v>0</v>
          </cell>
        </row>
        <row r="94">
          <cell r="A94">
            <v>43615</v>
          </cell>
          <cell r="B94">
            <v>3.0962877999999999E-2</v>
          </cell>
          <cell r="C94">
            <v>0.10352371</v>
          </cell>
          <cell r="D94">
            <v>0.76478309099999997</v>
          </cell>
          <cell r="F94">
            <v>8.7402820000000006E-2</v>
          </cell>
          <cell r="G94">
            <v>1.3327500000000001E-2</v>
          </cell>
          <cell r="H94">
            <v>0</v>
          </cell>
        </row>
        <row r="95">
          <cell r="A95">
            <v>43641</v>
          </cell>
          <cell r="B95">
            <v>5.5227287999999999E-2</v>
          </cell>
          <cell r="C95">
            <v>6.3486202000000005E-2</v>
          </cell>
          <cell r="D95">
            <v>0.76945544900000007</v>
          </cell>
          <cell r="F95">
            <v>9.2593835999999999E-2</v>
          </cell>
          <cell r="G95">
            <v>0</v>
          </cell>
          <cell r="H95">
            <v>1.9237226E-2</v>
          </cell>
        </row>
        <row r="96">
          <cell r="A96">
            <v>43644</v>
          </cell>
          <cell r="B96">
            <v>5.7684341E-2</v>
          </cell>
          <cell r="C96">
            <v>6.0169843000000001E-2</v>
          </cell>
          <cell r="D96">
            <v>0.79194283300000001</v>
          </cell>
          <cell r="F96">
            <v>6.1309031E-2</v>
          </cell>
          <cell r="G96">
            <v>0</v>
          </cell>
          <cell r="H96">
            <v>2.8893952000000001E-2</v>
          </cell>
        </row>
        <row r="97">
          <cell r="A97">
            <v>43657</v>
          </cell>
          <cell r="B97">
            <v>0.112770997</v>
          </cell>
          <cell r="C97">
            <v>8.1581345E-2</v>
          </cell>
          <cell r="D97">
            <v>0.71022044099999992</v>
          </cell>
          <cell r="F97">
            <v>5.7168882999999997E-2</v>
          </cell>
          <cell r="G97">
            <v>0</v>
          </cell>
          <cell r="H97">
            <v>3.8258334999999997E-2</v>
          </cell>
        </row>
        <row r="98">
          <cell r="A98">
            <v>43661</v>
          </cell>
          <cell r="B98">
            <v>0.14299569000000001</v>
          </cell>
          <cell r="C98">
            <v>0.10172413800000001</v>
          </cell>
          <cell r="D98">
            <v>0.656070402</v>
          </cell>
          <cell r="F98">
            <v>5.3735631999999998E-2</v>
          </cell>
          <cell r="G98">
            <v>0</v>
          </cell>
          <cell r="H98">
            <v>4.5474137999999997E-2</v>
          </cell>
        </row>
        <row r="99">
          <cell r="A99">
            <v>43665</v>
          </cell>
          <cell r="B99">
            <v>9.6534294533175864E-3</v>
          </cell>
          <cell r="C99">
            <v>0.14320634723344308</v>
          </cell>
          <cell r="D99">
            <v>0.22180100677397296</v>
          </cell>
          <cell r="E99">
            <v>0.26443353427381761</v>
          </cell>
          <cell r="F99">
            <v>2.8090236778323278E-2</v>
          </cell>
          <cell r="G99">
            <v>2.1668427485343769E-2</v>
          </cell>
          <cell r="H99">
            <v>1.7193876494106433E-3</v>
          </cell>
          <cell r="I99">
            <v>0.30942763035237081</v>
          </cell>
        </row>
        <row r="100">
          <cell r="A100">
            <v>43678</v>
          </cell>
          <cell r="B100">
            <v>1.7269671015768834E-2</v>
          </cell>
          <cell r="C100">
            <v>0.13811734571359963</v>
          </cell>
          <cell r="D100">
            <v>0.2190026414792284</v>
          </cell>
          <cell r="E100">
            <v>0.27501400784439289</v>
          </cell>
          <cell r="F100">
            <v>2.0451452813575605E-2</v>
          </cell>
          <cell r="G100">
            <v>2.2172416553269833E-2</v>
          </cell>
          <cell r="H100">
            <v>2.5014007844392865E-3</v>
          </cell>
          <cell r="I100">
            <v>0.30547106379572564</v>
          </cell>
        </row>
        <row r="101">
          <cell r="A101">
            <v>43686</v>
          </cell>
          <cell r="B101">
            <v>1.7380494971183189E-2</v>
          </cell>
          <cell r="C101">
            <v>0.12179907334162055</v>
          </cell>
          <cell r="D101">
            <v>0.22368629223641093</v>
          </cell>
          <cell r="E101">
            <v>0.2937055034467172</v>
          </cell>
          <cell r="F101">
            <v>2.1742569781896263E-2</v>
          </cell>
          <cell r="G101">
            <v>1.1820544694315744E-2</v>
          </cell>
          <cell r="H101">
            <v>1.7629110633969943E-3</v>
          </cell>
          <cell r="I101">
            <v>0.3081026104644593</v>
          </cell>
        </row>
        <row r="102">
          <cell r="A102">
            <v>43692</v>
          </cell>
          <cell r="B102">
            <v>1.7147596165573091E-2</v>
          </cell>
          <cell r="C102">
            <v>0.12747274190794447</v>
          </cell>
          <cell r="D102">
            <v>0.19372149181647436</v>
          </cell>
          <cell r="E102">
            <v>0.32163329024074927</v>
          </cell>
          <cell r="F102">
            <v>2.5733590262702145E-2</v>
          </cell>
          <cell r="G102">
            <v>9.8055955313803445E-3</v>
          </cell>
          <cell r="H102">
            <v>1.4391296924165181E-3</v>
          </cell>
          <cell r="I102">
            <v>0.30304656438275968</v>
          </cell>
        </row>
        <row r="103">
          <cell r="A103">
            <v>43698</v>
          </cell>
          <cell r="B103">
            <v>2.0057168936609741E-2</v>
          </cell>
          <cell r="C103">
            <v>0.12824577838629869</v>
          </cell>
          <cell r="D103">
            <v>0.17314020801806349</v>
          </cell>
          <cell r="E103">
            <v>0.33189209963728961</v>
          </cell>
          <cell r="F103">
            <v>2.7359419663231733E-2</v>
          </cell>
          <cell r="G103">
            <v>1.0617088227522765E-2</v>
          </cell>
          <cell r="H103">
            <v>1.8736038048569579E-3</v>
          </cell>
          <cell r="I103">
            <v>0.30681463332612724</v>
          </cell>
        </row>
        <row r="104">
          <cell r="A104">
            <v>43706</v>
          </cell>
          <cell r="B104">
            <v>1.172420434301122E-2</v>
          </cell>
          <cell r="C104">
            <v>0.12903847079782368</v>
          </cell>
          <cell r="D104">
            <v>0.15482209061582169</v>
          </cell>
          <cell r="E104">
            <v>0.34233713707930091</v>
          </cell>
          <cell r="F104">
            <v>3.1055900621118016E-2</v>
          </cell>
          <cell r="G104">
            <v>1.145938658577688E-2</v>
          </cell>
          <cell r="H104">
            <v>2.070393374741201E-3</v>
          </cell>
          <cell r="I104">
            <v>0.31749241658240651</v>
          </cell>
        </row>
        <row r="105">
          <cell r="A105">
            <v>43714</v>
          </cell>
          <cell r="B105">
            <v>1.1222940101418312E-2</v>
          </cell>
          <cell r="C105">
            <v>0.14131637879996911</v>
          </cell>
          <cell r="D105">
            <v>0.11014440526139668</v>
          </cell>
          <cell r="E105">
            <v>0.33210636052408038</v>
          </cell>
          <cell r="F105">
            <v>3.4569744394965123E-2</v>
          </cell>
          <cell r="G105">
            <v>1.1583309737702385E-2</v>
          </cell>
          <cell r="H105">
            <v>1.7246261165023552E-3</v>
          </cell>
          <cell r="I105">
            <v>0.35733223506396561</v>
          </cell>
        </row>
        <row r="106">
          <cell r="A106">
            <v>43721</v>
          </cell>
          <cell r="B106">
            <v>1.6656318332748429E-2</v>
          </cell>
          <cell r="C106">
            <v>0.16310773965391573</v>
          </cell>
          <cell r="D106">
            <v>7.0998569230353914E-2</v>
          </cell>
          <cell r="E106">
            <v>0.30672461733660883</v>
          </cell>
          <cell r="F106">
            <v>4.0304510973733235E-2</v>
          </cell>
          <cell r="G106">
            <v>1.3416839888777907E-2</v>
          </cell>
          <cell r="H106">
            <v>1.9166914126825586E-3</v>
          </cell>
          <cell r="I106">
            <v>0.3868747131711795</v>
          </cell>
        </row>
        <row r="107">
          <cell r="A107">
            <v>43731</v>
          </cell>
          <cell r="B107">
            <v>1.6860698514652748E-2</v>
          </cell>
          <cell r="C107">
            <v>0.17530610196708146</v>
          </cell>
          <cell r="D107">
            <v>0.10974508229626653</v>
          </cell>
          <cell r="E107">
            <v>0.27659574468085102</v>
          </cell>
          <cell r="F107">
            <v>4.0796868727418702E-2</v>
          </cell>
          <cell r="G107">
            <v>1.0889201124046566E-2</v>
          </cell>
          <cell r="H107">
            <v>1.9068647129666797E-3</v>
          </cell>
          <cell r="I107">
            <v>0.36789943797671609</v>
          </cell>
        </row>
        <row r="108">
          <cell r="A108">
            <v>43745</v>
          </cell>
          <cell r="B108">
            <v>2.980562575281643E-2</v>
          </cell>
          <cell r="C108">
            <v>0.16822937578233868</v>
          </cell>
          <cell r="D108">
            <v>0.14850853782385873</v>
          </cell>
          <cell r="E108">
            <v>0.27769773977941009</v>
          </cell>
          <cell r="F108">
            <v>3.0750336553222655E-2</v>
          </cell>
          <cell r="G108">
            <v>9.7305212441841267E-3</v>
          </cell>
          <cell r="H108">
            <v>3.2120167213811677E-3</v>
          </cell>
          <cell r="I108">
            <v>0.33206584634278841</v>
          </cell>
        </row>
        <row r="109">
          <cell r="A109">
            <v>43759</v>
          </cell>
          <cell r="B109">
            <v>2.7940374908168822E-2</v>
          </cell>
          <cell r="C109">
            <v>0.14522359409436689</v>
          </cell>
          <cell r="D109">
            <v>0.18157688935232361</v>
          </cell>
          <cell r="E109">
            <v>0.29153731307912883</v>
          </cell>
          <cell r="F109">
            <v>3.322511078986657E-2</v>
          </cell>
          <cell r="G109">
            <v>0</v>
          </cell>
          <cell r="H109">
            <v>5.6165130222527657E-3</v>
          </cell>
          <cell r="I109">
            <v>0.31488020475389245</v>
          </cell>
        </row>
        <row r="110">
          <cell r="A110">
            <v>43767</v>
          </cell>
          <cell r="B110">
            <v>2.8417557154412708E-2</v>
          </cell>
          <cell r="C110">
            <v>0.15060240963855423</v>
          </cell>
          <cell r="D110">
            <v>0.20824641321469628</v>
          </cell>
          <cell r="E110">
            <v>0.28502703393077616</v>
          </cell>
          <cell r="F110">
            <v>3.220656477500107E-2</v>
          </cell>
          <cell r="G110">
            <v>0</v>
          </cell>
          <cell r="H110">
            <v>2.0860828472902214E-3</v>
          </cell>
          <cell r="I110">
            <v>0.29341393843926949</v>
          </cell>
        </row>
        <row r="111">
          <cell r="A111">
            <v>43782</v>
          </cell>
          <cell r="B111">
            <v>3.0259999999999992E-2</v>
          </cell>
          <cell r="C111">
            <v>0.17491999999999996</v>
          </cell>
          <cell r="D111">
            <v>0.19615999999999997</v>
          </cell>
          <cell r="E111">
            <v>0.29229999999999995</v>
          </cell>
          <cell r="F111">
            <v>3.0919999999999993E-2</v>
          </cell>
          <cell r="G111">
            <v>0</v>
          </cell>
          <cell r="H111">
            <v>0</v>
          </cell>
          <cell r="I111">
            <v>0.27543999999999996</v>
          </cell>
        </row>
        <row r="112">
          <cell r="A112">
            <v>43798</v>
          </cell>
          <cell r="B112">
            <v>2.2805516308133166E-2</v>
          </cell>
          <cell r="C112">
            <v>0.1808322222443334</v>
          </cell>
          <cell r="D112">
            <v>0.20401584048078641</v>
          </cell>
          <cell r="E112">
            <v>0.25800481582456064</v>
          </cell>
          <cell r="F112">
            <v>2.6367634474935817E-2</v>
          </cell>
          <cell r="G112">
            <v>1.7114087281845134E-2</v>
          </cell>
          <cell r="H112">
            <v>2.6467134982388406E-3</v>
          </cell>
          <cell r="I112">
            <v>0.28821316988716639</v>
          </cell>
        </row>
        <row r="113">
          <cell r="A113">
            <v>43809</v>
          </cell>
          <cell r="B113">
            <v>3.3475228331035028E-2</v>
          </cell>
          <cell r="C113">
            <v>0.178168155564882</v>
          </cell>
          <cell r="D113">
            <v>0.21008453744229269</v>
          </cell>
          <cell r="E113">
            <v>0.24230069748386196</v>
          </cell>
          <cell r="F113">
            <v>2.6980034774267043E-2</v>
          </cell>
          <cell r="G113">
            <v>1.6048124387952913E-2</v>
          </cell>
          <cell r="H113">
            <v>4.2168795091632192E-3</v>
          </cell>
          <cell r="I113">
            <v>0.28872634250654516</v>
          </cell>
        </row>
        <row r="114">
          <cell r="A114">
            <v>43822</v>
          </cell>
          <cell r="B114">
            <v>2.5000500010000204E-2</v>
          </cell>
          <cell r="C114">
            <v>0.16498329966599334</v>
          </cell>
          <cell r="D114">
            <v>0.20840416808336168</v>
          </cell>
          <cell r="E114">
            <v>0.23820476409528191</v>
          </cell>
          <cell r="F114">
            <v>2.8440568811376229E-2</v>
          </cell>
          <cell r="G114">
            <v>1.3500270005400109E-2</v>
          </cell>
          <cell r="H114">
            <v>6.1001220024400494E-3</v>
          </cell>
          <cell r="I114">
            <v>0.31536630732614657</v>
          </cell>
        </row>
        <row r="115">
          <cell r="A115">
            <v>43829</v>
          </cell>
          <cell r="B115">
            <v>2.6358418494890307E-2</v>
          </cell>
          <cell r="C115">
            <v>0.17730936143831369</v>
          </cell>
          <cell r="D115">
            <v>0.18452892826430414</v>
          </cell>
          <cell r="E115">
            <v>0.23474591524508531</v>
          </cell>
          <cell r="F115">
            <v>3.3877967321960682E-2</v>
          </cell>
          <cell r="G115">
            <v>1.4779113253204808E-2</v>
          </cell>
          <cell r="H115">
            <v>8.7994720316780985E-3</v>
          </cell>
          <cell r="I115">
            <v>0.319600823950563</v>
          </cell>
        </row>
        <row r="116">
          <cell r="A116">
            <v>43840</v>
          </cell>
          <cell r="B116">
            <v>3.6004325608023573E-2</v>
          </cell>
          <cell r="C116">
            <v>0.19301965607175417</v>
          </cell>
          <cell r="D116">
            <v>0.1787281864252242</v>
          </cell>
          <cell r="E116">
            <v>0.23383728080405414</v>
          </cell>
          <cell r="F116">
            <v>3.2844935433939057E-2</v>
          </cell>
          <cell r="G116">
            <v>1.5754542948622802E-2</v>
          </cell>
          <cell r="H116">
            <v>5.0465426941752713E-3</v>
          </cell>
          <cell r="I116">
            <v>0.30476453001420656</v>
          </cell>
        </row>
        <row r="117">
          <cell r="A117">
            <v>43867</v>
          </cell>
          <cell r="B117">
            <v>3.9239234332491851E-2</v>
          </cell>
          <cell r="C117">
            <v>0.20467635597166739</v>
          </cell>
          <cell r="D117">
            <v>0.19443150903164139</v>
          </cell>
          <cell r="E117">
            <v>0.23646479252959485</v>
          </cell>
          <cell r="F117">
            <v>3.4018774049655649E-2</v>
          </cell>
          <cell r="G117">
            <v>1.6470184554300139E-2</v>
          </cell>
          <cell r="H117">
            <v>0</v>
          </cell>
          <cell r="I117">
            <v>0.27469914953064878</v>
          </cell>
        </row>
        <row r="118">
          <cell r="A118">
            <v>43880</v>
          </cell>
          <cell r="B118">
            <v>5.4552527402118946E-2</v>
          </cell>
          <cell r="C118">
            <v>0.21271824443376583</v>
          </cell>
          <cell r="D118">
            <v>0.20699755154344296</v>
          </cell>
          <cell r="E118">
            <v>0.2537699366147228</v>
          </cell>
          <cell r="F118">
            <v>4.0960161094711789E-2</v>
          </cell>
          <cell r="G118">
            <v>1.8466396649962243E-2</v>
          </cell>
          <cell r="H118">
            <v>0</v>
          </cell>
          <cell r="I118">
            <v>0.21253518226127549</v>
          </cell>
        </row>
        <row r="119">
          <cell r="A119">
            <v>43887</v>
          </cell>
          <cell r="B119">
            <v>5.2781289506953218E-2</v>
          </cell>
          <cell r="C119">
            <v>0.21087933698553166</v>
          </cell>
          <cell r="D119">
            <v>0.19254811068970357</v>
          </cell>
          <cell r="E119">
            <v>0.26762888046073885</v>
          </cell>
          <cell r="F119">
            <v>3.9331366764995081E-2</v>
          </cell>
          <cell r="G119">
            <v>2.1245961511448232E-2</v>
          </cell>
          <cell r="H119">
            <v>0</v>
          </cell>
          <cell r="I119">
            <v>0.21558505408062925</v>
          </cell>
        </row>
        <row r="120">
          <cell r="A120">
            <v>43888</v>
          </cell>
          <cell r="B120">
            <v>5.0744761423882852E-2</v>
          </cell>
          <cell r="C120">
            <v>0.21015616547047997</v>
          </cell>
          <cell r="D120">
            <v>0.18069030187182167</v>
          </cell>
          <cell r="E120">
            <v>0.27157644173549245</v>
          </cell>
          <cell r="F120">
            <v>3.9564323583510655E-2</v>
          </cell>
          <cell r="G120">
            <v>2.0810040754499222E-2</v>
          </cell>
          <cell r="H120">
            <v>0</v>
          </cell>
          <cell r="I120">
            <v>0.22645796516031302</v>
          </cell>
        </row>
        <row r="121">
          <cell r="A121">
            <v>43889</v>
          </cell>
          <cell r="B121">
            <v>4.9103460252680933E-2</v>
          </cell>
          <cell r="C121">
            <v>0.20666000955151304</v>
          </cell>
          <cell r="D121">
            <v>0.17592150392914513</v>
          </cell>
          <cell r="E121">
            <v>0.27603872704380672</v>
          </cell>
          <cell r="F121">
            <v>3.7728476533669085E-2</v>
          </cell>
          <cell r="G121">
            <v>2.1317240481048931E-2</v>
          </cell>
          <cell r="H121">
            <v>0</v>
          </cell>
          <cell r="I121">
            <v>0.23323058220813614</v>
          </cell>
        </row>
        <row r="122">
          <cell r="A122">
            <v>43896</v>
          </cell>
          <cell r="B122">
            <v>4.4912728820774801E-2</v>
          </cell>
          <cell r="C122">
            <v>0.18891017454235845</v>
          </cell>
          <cell r="D122">
            <v>0.16890166028097062</v>
          </cell>
          <cell r="E122">
            <v>0.27336100468284374</v>
          </cell>
          <cell r="F122">
            <v>3.3897403150276714E-2</v>
          </cell>
          <cell r="G122">
            <v>1.8518518518518517E-2</v>
          </cell>
          <cell r="H122">
            <v>0</v>
          </cell>
          <cell r="I122">
            <v>0.27149851000425712</v>
          </cell>
        </row>
        <row r="123">
          <cell r="A123">
            <v>43900</v>
          </cell>
          <cell r="B123">
            <v>4.3547249647390679E-2</v>
          </cell>
          <cell r="C123">
            <v>0.17833215796897034</v>
          </cell>
          <cell r="D123">
            <v>0.17956629055007045</v>
          </cell>
          <cell r="E123">
            <v>0.27776798307475309</v>
          </cell>
          <cell r="F123">
            <v>3.0941466854724955E-2</v>
          </cell>
          <cell r="G123">
            <v>1.4456981664315936E-2</v>
          </cell>
          <cell r="H123">
            <v>0</v>
          </cell>
          <cell r="I123">
            <v>0.27538787023977424</v>
          </cell>
        </row>
        <row r="124">
          <cell r="A124">
            <v>43901</v>
          </cell>
          <cell r="B124">
            <v>4.5746830791842732E-2</v>
          </cell>
          <cell r="C124">
            <v>0.17995590666911629</v>
          </cell>
          <cell r="D124">
            <v>0.1760977402167922</v>
          </cell>
          <cell r="E124">
            <v>0.26887745728458567</v>
          </cell>
          <cell r="F124">
            <v>3.0314164982546393E-2</v>
          </cell>
          <cell r="G124">
            <v>1.2952415947088004E-2</v>
          </cell>
          <cell r="H124">
            <v>7.3488884806173071E-4</v>
          </cell>
          <cell r="I124">
            <v>0.28532059525996695</v>
          </cell>
        </row>
        <row r="125">
          <cell r="A125">
            <v>43902</v>
          </cell>
          <cell r="B125">
            <v>5.2386925403969602E-2</v>
          </cell>
          <cell r="C125">
            <v>0.12661403379325609</v>
          </cell>
          <cell r="D125">
            <v>0.2084409355862171</v>
          </cell>
          <cell r="E125">
            <v>0.2750682505718291</v>
          </cell>
          <cell r="F125">
            <v>2.1028554563565265E-2</v>
          </cell>
          <cell r="G125">
            <v>1.2543348336161734E-3</v>
          </cell>
          <cell r="H125">
            <v>2.611967830000738E-2</v>
          </cell>
          <cell r="I125">
            <v>0.28908728694753932</v>
          </cell>
        </row>
        <row r="126">
          <cell r="A126">
            <v>43903</v>
          </cell>
          <cell r="B126">
            <v>4.9740561817856507E-2</v>
          </cell>
          <cell r="C126">
            <v>0.11960994811236358</v>
          </cell>
          <cell r="D126">
            <v>0.20316693505099304</v>
          </cell>
          <cell r="E126">
            <v>0.28770799785292539</v>
          </cell>
          <cell r="F126">
            <v>1.9144748613347647E-2</v>
          </cell>
          <cell r="G126">
            <v>1.9681517266058332E-3</v>
          </cell>
          <cell r="H126">
            <v>2.871712292002147E-2</v>
          </cell>
          <cell r="I126">
            <v>0.28994453390588659</v>
          </cell>
        </row>
        <row r="127">
          <cell r="A127">
            <v>43906</v>
          </cell>
          <cell r="B127">
            <v>5.1761517615176153E-2</v>
          </cell>
          <cell r="C127">
            <v>0.1095754290876242</v>
          </cell>
          <cell r="D127">
            <v>0.21734417344173443</v>
          </cell>
          <cell r="E127">
            <v>0.2874435411020777</v>
          </cell>
          <cell r="F127">
            <v>1.5808491418247517E-2</v>
          </cell>
          <cell r="G127">
            <v>1.6260162601626016E-3</v>
          </cell>
          <cell r="H127">
            <v>2.8003613369467027E-2</v>
          </cell>
          <cell r="I127">
            <v>0.2884372177055104</v>
          </cell>
        </row>
        <row r="128">
          <cell r="A128">
            <v>43907</v>
          </cell>
          <cell r="B128">
            <v>5.0589390962671898E-2</v>
          </cell>
          <cell r="C128">
            <v>9.9410609037328082E-2</v>
          </cell>
          <cell r="D128">
            <v>0.23231827111984277</v>
          </cell>
          <cell r="E128">
            <v>0.30088408644400777</v>
          </cell>
          <cell r="F128">
            <v>1.1394891944990174E-2</v>
          </cell>
          <cell r="G128">
            <v>0</v>
          </cell>
          <cell r="H128">
            <v>2.7308447937131622E-2</v>
          </cell>
          <cell r="I128">
            <v>0.27809430255402745</v>
          </cell>
        </row>
        <row r="129">
          <cell r="A129">
            <v>43908</v>
          </cell>
          <cell r="B129">
            <v>5.2310599553341344E-2</v>
          </cell>
          <cell r="C129">
            <v>9.2595773922006519E-2</v>
          </cell>
          <cell r="D129">
            <v>0.25794537021130387</v>
          </cell>
          <cell r="E129">
            <v>0.30630475863253731</v>
          </cell>
          <cell r="F129">
            <v>0</v>
          </cell>
          <cell r="G129">
            <v>0</v>
          </cell>
          <cell r="H129">
            <v>3.3327606940388249E-2</v>
          </cell>
          <cell r="I129">
            <v>0.25751589074042258</v>
          </cell>
        </row>
        <row r="130">
          <cell r="A130">
            <v>43909</v>
          </cell>
          <cell r="B130">
            <v>5.0104582620270011E-2</v>
          </cell>
          <cell r="C130">
            <v>8.5282373074729037E-2</v>
          </cell>
          <cell r="D130">
            <v>0.2672561323445522</v>
          </cell>
          <cell r="E130">
            <v>0.30519110096976609</v>
          </cell>
          <cell r="F130">
            <v>0</v>
          </cell>
          <cell r="G130">
            <v>7.7961589655828108E-3</v>
          </cell>
          <cell r="H130">
            <v>3.4036889142422512E-2</v>
          </cell>
          <cell r="I130">
            <v>0.25033276288267731</v>
          </cell>
        </row>
        <row r="131">
          <cell r="A131">
            <v>43910</v>
          </cell>
          <cell r="B131">
            <v>4.9333333333333333E-2</v>
          </cell>
          <cell r="C131">
            <v>7.4222222222222231E-2</v>
          </cell>
          <cell r="D131">
            <v>0.27360000000000001</v>
          </cell>
          <cell r="E131">
            <v>0.29591111111111112</v>
          </cell>
          <cell r="F131">
            <v>0</v>
          </cell>
          <cell r="G131">
            <v>8.5333333333333337E-3</v>
          </cell>
          <cell r="H131">
            <v>3.44E-2</v>
          </cell>
          <cell r="I131">
            <v>0.26400000000000001</v>
          </cell>
        </row>
        <row r="132">
          <cell r="A132">
            <v>43913</v>
          </cell>
          <cell r="B132">
            <v>4.512697323266987E-2</v>
          </cell>
          <cell r="C132">
            <v>6.8033630748112556E-2</v>
          </cell>
          <cell r="D132">
            <v>0.27127659574468088</v>
          </cell>
          <cell r="E132">
            <v>0.29126630061770764</v>
          </cell>
          <cell r="F132">
            <v>0</v>
          </cell>
          <cell r="G132">
            <v>1.3641043239533286E-2</v>
          </cell>
          <cell r="H132">
            <v>3.1314344543582701E-2</v>
          </cell>
          <cell r="I132">
            <v>0.27934111187371313</v>
          </cell>
        </row>
        <row r="133">
          <cell r="A133">
            <v>43914</v>
          </cell>
          <cell r="B133">
            <v>4.2884677160295537E-2</v>
          </cell>
          <cell r="C133">
            <v>6.2560231288146487E-2</v>
          </cell>
          <cell r="D133">
            <v>0.28027626084163187</v>
          </cell>
          <cell r="E133">
            <v>0.30059428204304534</v>
          </cell>
          <cell r="F133">
            <v>0</v>
          </cell>
          <cell r="G133">
            <v>7.3883713459685207E-3</v>
          </cell>
          <cell r="H133">
            <v>2.6260841631866368E-2</v>
          </cell>
          <cell r="I133">
            <v>0.28003533568904598</v>
          </cell>
        </row>
        <row r="134">
          <cell r="A134">
            <v>43915</v>
          </cell>
          <cell r="B134">
            <v>4.4600329089806878E-2</v>
          </cell>
          <cell r="C134">
            <v>6.4259114921624658E-2</v>
          </cell>
          <cell r="D134">
            <v>0.27669524551831642</v>
          </cell>
          <cell r="E134">
            <v>0.3000779423226812</v>
          </cell>
          <cell r="F134">
            <v>0</v>
          </cell>
          <cell r="G134">
            <v>1.1864553563696199E-2</v>
          </cell>
          <cell r="H134">
            <v>3.1003723910972544E-2</v>
          </cell>
          <cell r="I134">
            <v>0.27149909067290201</v>
          </cell>
        </row>
        <row r="135">
          <cell r="A135">
            <v>43916</v>
          </cell>
          <cell r="B135">
            <v>4.4952413324269205E-2</v>
          </cell>
          <cell r="C135">
            <v>5.9738273283480622E-2</v>
          </cell>
          <cell r="D135">
            <v>0.2784670292318151</v>
          </cell>
          <cell r="E135">
            <v>0.29792658055744392</v>
          </cell>
          <cell r="F135">
            <v>0</v>
          </cell>
          <cell r="G135">
            <v>1.2491502379333786E-2</v>
          </cell>
          <cell r="H135">
            <v>3.3055744391570357E-2</v>
          </cell>
          <cell r="I135">
            <v>0.27336845683208699</v>
          </cell>
        </row>
        <row r="136">
          <cell r="A136">
            <v>43917</v>
          </cell>
          <cell r="B136">
            <v>4.9007495263981557E-2</v>
          </cell>
          <cell r="C136">
            <v>5.3290503253438766E-2</v>
          </cell>
          <cell r="D136">
            <v>0.2733712214809324</v>
          </cell>
          <cell r="E136">
            <v>0.31718968783460999</v>
          </cell>
          <cell r="F136">
            <v>0</v>
          </cell>
          <cell r="G136">
            <v>7.3305329050325323E-3</v>
          </cell>
          <cell r="H136">
            <v>3.1793097767893914E-2</v>
          </cell>
          <cell r="I136">
            <v>0.26801746149411088</v>
          </cell>
        </row>
        <row r="137">
          <cell r="A137">
            <v>43920</v>
          </cell>
          <cell r="B137">
            <v>3.0796379575340121E-2</v>
          </cell>
          <cell r="C137">
            <v>2.4022314567086006E-2</v>
          </cell>
          <cell r="D137">
            <v>0.28712927648431719</v>
          </cell>
          <cell r="E137">
            <v>0.259292992542836</v>
          </cell>
          <cell r="F137">
            <v>0</v>
          </cell>
          <cell r="G137">
            <v>0</v>
          </cell>
          <cell r="H137">
            <v>2.914555701030341E-2</v>
          </cell>
          <cell r="I137">
            <v>0.36961347982011722</v>
          </cell>
        </row>
        <row r="138">
          <cell r="A138">
            <v>43921</v>
          </cell>
          <cell r="B138">
            <v>3.3280968173619599E-2</v>
          </cell>
          <cell r="C138">
            <v>2.1877000058183514E-2</v>
          </cell>
          <cell r="D138">
            <v>0.28800837842555421</v>
          </cell>
          <cell r="E138">
            <v>0.26566591028102637</v>
          </cell>
          <cell r="F138">
            <v>0</v>
          </cell>
          <cell r="G138">
            <v>0</v>
          </cell>
          <cell r="H138">
            <v>2.6938965497178103E-2</v>
          </cell>
          <cell r="I138">
            <v>0.36422877756443817</v>
          </cell>
        </row>
        <row r="139">
          <cell r="A139">
            <v>43922</v>
          </cell>
          <cell r="B139">
            <v>3.2147154890837207E-2</v>
          </cell>
          <cell r="C139">
            <v>2.0915706836284458E-2</v>
          </cell>
          <cell r="D139">
            <v>0.28565698240788495</v>
          </cell>
          <cell r="E139">
            <v>0.27895249555899376</v>
          </cell>
          <cell r="F139">
            <v>0</v>
          </cell>
          <cell r="G139">
            <v>0</v>
          </cell>
          <cell r="H139">
            <v>2.5499971348346799E-2</v>
          </cell>
          <cell r="I139">
            <v>0.35682768895765293</v>
          </cell>
        </row>
        <row r="140">
          <cell r="A140">
            <v>43923</v>
          </cell>
          <cell r="B140">
            <v>3.1520053179703078E-2</v>
          </cell>
          <cell r="C140">
            <v>1.8446709505871926E-2</v>
          </cell>
          <cell r="D140">
            <v>0.28528694881453576</v>
          </cell>
          <cell r="E140">
            <v>0.2925991579880346</v>
          </cell>
          <cell r="F140">
            <v>0</v>
          </cell>
          <cell r="G140">
            <v>0</v>
          </cell>
          <cell r="H140">
            <v>2.5094172390870816E-2</v>
          </cell>
          <cell r="I140">
            <v>0.34705295812098375</v>
          </cell>
        </row>
        <row r="141">
          <cell r="A141">
            <v>43924</v>
          </cell>
          <cell r="B141">
            <v>3.0215434960458143E-2</v>
          </cell>
          <cell r="C141">
            <v>1.6525770384510502E-2</v>
          </cell>
          <cell r="D141">
            <v>0.28808290155440419</v>
          </cell>
          <cell r="E141">
            <v>0.30575402236160354</v>
          </cell>
          <cell r="F141">
            <v>0</v>
          </cell>
          <cell r="G141">
            <v>2.3997818380147263E-3</v>
          </cell>
          <cell r="H141">
            <v>2.3016089446413968E-2</v>
          </cell>
          <cell r="I141">
            <v>0.33400599945459508</v>
          </cell>
        </row>
        <row r="142">
          <cell r="A142">
            <v>43927</v>
          </cell>
          <cell r="B142">
            <v>3.0718885252823819E-2</v>
          </cell>
          <cell r="C142">
            <v>1.0978570674548719E-2</v>
          </cell>
          <cell r="D142">
            <v>0.28919033041275205</v>
          </cell>
          <cell r="E142">
            <v>0.31473661986699042</v>
          </cell>
          <cell r="F142">
            <v>0</v>
          </cell>
          <cell r="G142">
            <v>4.5919983109891267E-3</v>
          </cell>
          <cell r="H142">
            <v>2.3487807452760478E-2</v>
          </cell>
          <cell r="I142">
            <v>0.3262957880291355</v>
          </cell>
        </row>
        <row r="143">
          <cell r="A143">
            <v>43928</v>
          </cell>
          <cell r="B143">
            <v>3.3659924146649811E-2</v>
          </cell>
          <cell r="C143">
            <v>6.5844922039612307E-3</v>
          </cell>
          <cell r="D143">
            <v>0.29356300042140748</v>
          </cell>
          <cell r="E143">
            <v>0.31779393173198478</v>
          </cell>
          <cell r="F143">
            <v>0</v>
          </cell>
          <cell r="G143">
            <v>9.2709650231774122E-3</v>
          </cell>
          <cell r="H143">
            <v>2.6601348504003371E-2</v>
          </cell>
          <cell r="I143">
            <v>0.31252633796881579</v>
          </cell>
        </row>
        <row r="144">
          <cell r="A144">
            <v>43929</v>
          </cell>
          <cell r="B144">
            <v>3.4544082776460441E-2</v>
          </cell>
          <cell r="C144">
            <v>6.8441474455701642E-3</v>
          </cell>
          <cell r="D144">
            <v>0.29580728605302864</v>
          </cell>
          <cell r="E144">
            <v>0.32436947618021117</v>
          </cell>
          <cell r="F144">
            <v>0</v>
          </cell>
          <cell r="G144">
            <v>9.7003664582884213E-3</v>
          </cell>
          <cell r="H144">
            <v>2.3873679672343173E-2</v>
          </cell>
          <cell r="I144">
            <v>0.30486096141409785</v>
          </cell>
        </row>
        <row r="145">
          <cell r="A145">
            <v>43930</v>
          </cell>
          <cell r="B145">
            <v>3.5350830208891272E-2</v>
          </cell>
          <cell r="C145">
            <v>4.1778253883235136E-3</v>
          </cell>
          <cell r="D145">
            <v>0.29860739153722549</v>
          </cell>
          <cell r="E145">
            <v>0.3246384574183182</v>
          </cell>
          <cell r="F145">
            <v>0</v>
          </cell>
          <cell r="G145">
            <v>1.0819496518478843E-2</v>
          </cell>
          <cell r="H145">
            <v>2.3299410819496515E-2</v>
          </cell>
          <cell r="I145">
            <v>0.30310658810926616</v>
          </cell>
        </row>
        <row r="146">
          <cell r="A146">
            <v>43934</v>
          </cell>
          <cell r="B146">
            <v>3.4843962008141105E-2</v>
          </cell>
          <cell r="C146">
            <v>3.2564450474898234E-3</v>
          </cell>
          <cell r="D146">
            <v>0.30029850746268655</v>
          </cell>
          <cell r="E146">
            <v>0.32900949796472179</v>
          </cell>
          <cell r="F146">
            <v>0</v>
          </cell>
          <cell r="G146">
            <v>1.1017639077340569E-2</v>
          </cell>
          <cell r="H146">
            <v>2.3934871099050202E-2</v>
          </cell>
          <cell r="I146">
            <v>0.29763907734056988</v>
          </cell>
        </row>
        <row r="147">
          <cell r="A147">
            <v>43935</v>
          </cell>
          <cell r="B147">
            <v>3.5333226100477191E-2</v>
          </cell>
          <cell r="C147">
            <v>0</v>
          </cell>
          <cell r="D147">
            <v>0.30159240791378483</v>
          </cell>
          <cell r="E147">
            <v>0.33622862044930568</v>
          </cell>
          <cell r="F147">
            <v>0</v>
          </cell>
          <cell r="G147">
            <v>1.2385394884992762E-2</v>
          </cell>
          <cell r="H147">
            <v>2.455632405769128E-2</v>
          </cell>
          <cell r="I147">
            <v>0.28990402659374837</v>
          </cell>
        </row>
        <row r="148">
          <cell r="A148">
            <v>43936</v>
          </cell>
          <cell r="B148">
            <v>3.3965453488986323E-2</v>
          </cell>
          <cell r="C148">
            <v>0</v>
          </cell>
          <cell r="D148">
            <v>0.30178014896201999</v>
          </cell>
          <cell r="E148">
            <v>0.34292958639268928</v>
          </cell>
          <cell r="F148">
            <v>0</v>
          </cell>
          <cell r="G148">
            <v>1.1568327082562993E-2</v>
          </cell>
          <cell r="H148">
            <v>2.2608420051766945E-2</v>
          </cell>
          <cell r="I148">
            <v>0.28714806402197457</v>
          </cell>
        </row>
        <row r="149">
          <cell r="A149">
            <v>43937</v>
          </cell>
          <cell r="B149">
            <v>3.3338650502472485E-2</v>
          </cell>
          <cell r="C149">
            <v>0</v>
          </cell>
          <cell r="D149">
            <v>0.29776147179241769</v>
          </cell>
          <cell r="E149">
            <v>0.35114584994948694</v>
          </cell>
          <cell r="F149">
            <v>0</v>
          </cell>
          <cell r="G149">
            <v>8.93284415377253E-3</v>
          </cell>
          <cell r="H149">
            <v>2.1747221779124793E-2</v>
          </cell>
          <cell r="I149">
            <v>0.2870739618227256</v>
          </cell>
        </row>
        <row r="150">
          <cell r="A150">
            <v>43938</v>
          </cell>
          <cell r="B150">
            <v>3.1385336526213892E-2</v>
          </cell>
          <cell r="C150">
            <v>0</v>
          </cell>
          <cell r="D150">
            <v>0.29495083303612368</v>
          </cell>
          <cell r="E150">
            <v>0.35369643857950783</v>
          </cell>
          <cell r="F150">
            <v>0</v>
          </cell>
          <cell r="G150">
            <v>8.0501350180873284E-3</v>
          </cell>
          <cell r="H150">
            <v>2.1093391756254139E-2</v>
          </cell>
          <cell r="I150">
            <v>0.29082386508381308</v>
          </cell>
        </row>
        <row r="151">
          <cell r="A151">
            <v>43941</v>
          </cell>
          <cell r="B151">
            <v>3.1297324583543666E-2</v>
          </cell>
          <cell r="C151">
            <v>0</v>
          </cell>
          <cell r="D151">
            <v>0.29414437152953055</v>
          </cell>
          <cell r="E151">
            <v>0.3560323069156992</v>
          </cell>
          <cell r="F151">
            <v>0</v>
          </cell>
          <cell r="G151">
            <v>6.7137809187279157E-3</v>
          </cell>
          <cell r="H151">
            <v>1.8324078748107018E-2</v>
          </cell>
          <cell r="I151">
            <v>0.29348813730439177</v>
          </cell>
        </row>
        <row r="152">
          <cell r="A152">
            <v>43942</v>
          </cell>
          <cell r="B152">
            <v>2.9824646621654436E-2</v>
          </cell>
          <cell r="C152">
            <v>0</v>
          </cell>
          <cell r="D152">
            <v>0.29494341089036763</v>
          </cell>
          <cell r="E152">
            <v>0.35765288774469317</v>
          </cell>
          <cell r="F152">
            <v>0</v>
          </cell>
          <cell r="G152">
            <v>8.9376791178899292E-3</v>
          </cell>
          <cell r="H152">
            <v>1.602953320056346E-2</v>
          </cell>
          <cell r="I152">
            <v>0.29261184242483107</v>
          </cell>
        </row>
        <row r="153">
          <cell r="A153">
            <v>43943</v>
          </cell>
          <cell r="B153">
            <v>2.7420203857012972E-2</v>
          </cell>
          <cell r="C153">
            <v>0</v>
          </cell>
          <cell r="D153">
            <v>0.29836818682107485</v>
          </cell>
          <cell r="E153">
            <v>0.3628272000765661</v>
          </cell>
          <cell r="F153">
            <v>0</v>
          </cell>
          <cell r="G153">
            <v>1.0862803273197112E-2</v>
          </cell>
          <cell r="H153">
            <v>1.4978226539694696E-2</v>
          </cell>
          <cell r="I153">
            <v>0.28554337943245445</v>
          </cell>
        </row>
        <row r="154">
          <cell r="A154">
            <v>43944</v>
          </cell>
          <cell r="B154">
            <v>2.73536299765808E-2</v>
          </cell>
          <cell r="C154">
            <v>0</v>
          </cell>
          <cell r="D154">
            <v>0.30384074941451994</v>
          </cell>
          <cell r="E154">
            <v>0.36674473067915692</v>
          </cell>
          <cell r="F154">
            <v>0</v>
          </cell>
          <cell r="G154">
            <v>1.1662763466042156E-2</v>
          </cell>
          <cell r="H154">
            <v>1.2927400468384077E-2</v>
          </cell>
          <cell r="I154">
            <v>0.27747072599531619</v>
          </cell>
        </row>
        <row r="155">
          <cell r="A155">
            <v>43945</v>
          </cell>
          <cell r="B155">
            <v>2.670960409168403E-2</v>
          </cell>
          <cell r="C155">
            <v>0</v>
          </cell>
          <cell r="D155">
            <v>0.30777609395718886</v>
          </cell>
          <cell r="E155">
            <v>0.36839363515817392</v>
          </cell>
          <cell r="F155">
            <v>0</v>
          </cell>
          <cell r="G155">
            <v>1.2170865694260275E-2</v>
          </cell>
          <cell r="H155">
            <v>1.2549725326766431E-2</v>
          </cell>
          <cell r="I155">
            <v>0.27240007577192649</v>
          </cell>
        </row>
        <row r="156">
          <cell r="A156">
            <v>43948</v>
          </cell>
          <cell r="B156">
            <v>2.6626380889434427E-2</v>
          </cell>
          <cell r="C156">
            <v>0</v>
          </cell>
          <cell r="D156">
            <v>0.3108771598527052</v>
          </cell>
          <cell r="E156">
            <v>0.36875649136058919</v>
          </cell>
          <cell r="F156">
            <v>0</v>
          </cell>
          <cell r="G156">
            <v>1.2605042016806725E-2</v>
          </cell>
          <cell r="H156">
            <v>1.2227362855254461E-2</v>
          </cell>
          <cell r="I156">
            <v>0.26890756302521007</v>
          </cell>
        </row>
        <row r="157">
          <cell r="A157">
            <v>43949</v>
          </cell>
          <cell r="B157">
            <v>2.7655024946543118E-2</v>
          </cell>
          <cell r="C157">
            <v>0</v>
          </cell>
          <cell r="D157">
            <v>0.31603706343549537</v>
          </cell>
          <cell r="E157">
            <v>0.37742931812782132</v>
          </cell>
          <cell r="F157">
            <v>0</v>
          </cell>
          <cell r="G157">
            <v>7.7453076740318346E-3</v>
          </cell>
          <cell r="H157">
            <v>1.1356616773580422E-2</v>
          </cell>
          <cell r="I157">
            <v>0.25977666904252789</v>
          </cell>
        </row>
        <row r="158">
          <cell r="A158">
            <v>43950</v>
          </cell>
          <cell r="B158">
            <v>2.9709527864509415E-2</v>
          </cell>
          <cell r="C158">
            <v>0</v>
          </cell>
          <cell r="D158">
            <v>0.3169647081086196</v>
          </cell>
          <cell r="E158">
            <v>0.38314883148831491</v>
          </cell>
          <cell r="F158">
            <v>0</v>
          </cell>
          <cell r="G158">
            <v>4.2577348850411584E-3</v>
          </cell>
          <cell r="H158">
            <v>1.0455104551045511E-2</v>
          </cell>
          <cell r="I158">
            <v>0.25546409310246948</v>
          </cell>
        </row>
        <row r="159">
          <cell r="A159">
            <v>43951</v>
          </cell>
          <cell r="B159">
            <v>3.0499375202480673E-2</v>
          </cell>
          <cell r="C159">
            <v>0</v>
          </cell>
          <cell r="D159">
            <v>0.31883186004535563</v>
          </cell>
          <cell r="E159">
            <v>0.38589346045263107</v>
          </cell>
          <cell r="F159">
            <v>0</v>
          </cell>
          <cell r="G159">
            <v>2.9620030545656497E-3</v>
          </cell>
          <cell r="H159">
            <v>9.4413847364280094E-3</v>
          </cell>
          <cell r="I159">
            <v>0.25237191650853885</v>
          </cell>
        </row>
        <row r="160">
          <cell r="A160">
            <v>43952</v>
          </cell>
          <cell r="B160">
            <v>3.0773323873714085E-2</v>
          </cell>
          <cell r="C160">
            <v>0</v>
          </cell>
          <cell r="D160">
            <v>0.31558176658389497</v>
          </cell>
          <cell r="E160">
            <v>0.37522170982617953</v>
          </cell>
          <cell r="F160">
            <v>0</v>
          </cell>
          <cell r="G160">
            <v>6.2078751330258959E-4</v>
          </cell>
          <cell r="H160">
            <v>9.3118126995388444E-3</v>
          </cell>
          <cell r="I160">
            <v>0.26849059950337001</v>
          </cell>
        </row>
        <row r="161">
          <cell r="A161">
            <v>43955</v>
          </cell>
          <cell r="B161">
            <v>3.2372836686286564E-2</v>
          </cell>
          <cell r="C161">
            <v>0</v>
          </cell>
          <cell r="D161">
            <v>0.31775454625318456</v>
          </cell>
          <cell r="E161">
            <v>0.38056751295791968</v>
          </cell>
          <cell r="F161">
            <v>0</v>
          </cell>
          <cell r="G161">
            <v>0</v>
          </cell>
          <cell r="H161">
            <v>5.6663445488886934E-3</v>
          </cell>
          <cell r="I161">
            <v>0.2636387595537204</v>
          </cell>
        </row>
        <row r="162">
          <cell r="A162">
            <v>43956</v>
          </cell>
          <cell r="B162">
            <v>3.2403541005511946E-2</v>
          </cell>
          <cell r="C162">
            <v>0</v>
          </cell>
          <cell r="D162">
            <v>0.31455653916819776</v>
          </cell>
          <cell r="E162">
            <v>0.3784867212293303</v>
          </cell>
          <cell r="F162">
            <v>0</v>
          </cell>
          <cell r="G162">
            <v>0</v>
          </cell>
          <cell r="H162">
            <v>4.5515283113412401E-3</v>
          </cell>
          <cell r="I162">
            <v>0.27000167028561889</v>
          </cell>
        </row>
        <row r="163">
          <cell r="A163">
            <v>43957</v>
          </cell>
          <cell r="B163">
            <v>3.2220198340416915E-2</v>
          </cell>
          <cell r="C163">
            <v>0</v>
          </cell>
          <cell r="D163">
            <v>0.31345881400526204</v>
          </cell>
          <cell r="E163">
            <v>0.37591580651689938</v>
          </cell>
          <cell r="F163">
            <v>0</v>
          </cell>
          <cell r="G163">
            <v>0</v>
          </cell>
          <cell r="H163">
            <v>4.7763610605140649E-3</v>
          </cell>
          <cell r="I163">
            <v>0.27362882007690748</v>
          </cell>
        </row>
        <row r="164">
          <cell r="A164">
            <v>43958</v>
          </cell>
          <cell r="B164">
            <v>3.2665881429132314E-2</v>
          </cell>
          <cell r="C164">
            <v>0</v>
          </cell>
          <cell r="D164">
            <v>0.30694935217903419</v>
          </cell>
          <cell r="E164">
            <v>0.36902237926972914</v>
          </cell>
          <cell r="F164">
            <v>0</v>
          </cell>
          <cell r="G164">
            <v>0</v>
          </cell>
          <cell r="H164">
            <v>4.0439733019238325E-3</v>
          </cell>
          <cell r="I164">
            <v>0.28731841382018064</v>
          </cell>
        </row>
        <row r="165">
          <cell r="A165">
            <v>43959</v>
          </cell>
          <cell r="B165">
            <v>3.316467704956913E-2</v>
          </cell>
          <cell r="C165">
            <v>0</v>
          </cell>
          <cell r="D165">
            <v>0.30532057870187362</v>
          </cell>
          <cell r="E165">
            <v>0.36409992884813025</v>
          </cell>
          <cell r="F165">
            <v>0</v>
          </cell>
          <cell r="G165">
            <v>0</v>
          </cell>
          <cell r="H165">
            <v>4.50628508182465E-3</v>
          </cell>
          <cell r="I165">
            <v>0.29290853031860226</v>
          </cell>
        </row>
        <row r="166">
          <cell r="A166">
            <v>43962</v>
          </cell>
          <cell r="B166">
            <v>3.5065797180678669E-2</v>
          </cell>
          <cell r="C166">
            <v>0</v>
          </cell>
          <cell r="D166">
            <v>0.30356515287594205</v>
          </cell>
          <cell r="E166">
            <v>0.35913155531258539</v>
          </cell>
          <cell r="F166">
            <v>0</v>
          </cell>
          <cell r="G166">
            <v>0</v>
          </cell>
          <cell r="H166">
            <v>5.1934866648443902E-3</v>
          </cell>
          <cell r="I166">
            <v>0.29704400796594943</v>
          </cell>
        </row>
        <row r="167">
          <cell r="A167">
            <v>43963</v>
          </cell>
          <cell r="B167">
            <v>3.456988629838062E-2</v>
          </cell>
          <cell r="C167">
            <v>0</v>
          </cell>
          <cell r="D167">
            <v>0.30634355499406613</v>
          </cell>
          <cell r="E167">
            <v>0.36101221239615644</v>
          </cell>
          <cell r="F167">
            <v>0</v>
          </cell>
          <cell r="G167">
            <v>0</v>
          </cell>
          <cell r="H167">
            <v>4.1346043413345596E-3</v>
          </cell>
          <cell r="I167">
            <v>0.29393974197006245</v>
          </cell>
        </row>
        <row r="168">
          <cell r="A168">
            <v>43964</v>
          </cell>
          <cell r="B168">
            <v>3.5901075911536157E-2</v>
          </cell>
          <cell r="C168">
            <v>0</v>
          </cell>
          <cell r="D168">
            <v>0.3071578003586371</v>
          </cell>
          <cell r="E168">
            <v>0.35990735206216373</v>
          </cell>
          <cell r="F168">
            <v>0</v>
          </cell>
          <cell r="G168">
            <v>0</v>
          </cell>
          <cell r="H168">
            <v>2.6897788404064548E-3</v>
          </cell>
          <cell r="I168">
            <v>0.29434399282725637</v>
          </cell>
        </row>
        <row r="169">
          <cell r="A169">
            <v>43965</v>
          </cell>
          <cell r="B169">
            <v>3.4089257159470851E-2</v>
          </cell>
          <cell r="C169">
            <v>0</v>
          </cell>
          <cell r="D169">
            <v>0.30382323012065704</v>
          </cell>
          <cell r="E169">
            <v>0.36444250617822355</v>
          </cell>
          <cell r="F169">
            <v>0</v>
          </cell>
          <cell r="G169">
            <v>0</v>
          </cell>
          <cell r="H169">
            <v>1.4536996656490768E-3</v>
          </cell>
          <cell r="I169">
            <v>0.29619130687599937</v>
          </cell>
        </row>
        <row r="170">
          <cell r="A170">
            <v>43966</v>
          </cell>
          <cell r="B170">
            <v>3.3340144394496667E-2</v>
          </cell>
          <cell r="C170">
            <v>0</v>
          </cell>
          <cell r="D170">
            <v>0.29961858057485358</v>
          </cell>
          <cell r="E170">
            <v>0.36231439858329928</v>
          </cell>
          <cell r="F170">
            <v>0</v>
          </cell>
          <cell r="G170">
            <v>0</v>
          </cell>
          <cell r="H170">
            <v>1.3281569268492031E-3</v>
          </cell>
          <cell r="I170">
            <v>0.30339871952050129</v>
          </cell>
        </row>
        <row r="171">
          <cell r="A171">
            <v>43969</v>
          </cell>
          <cell r="B171">
            <v>3.3904472082561518E-2</v>
          </cell>
          <cell r="C171">
            <v>0</v>
          </cell>
          <cell r="D171">
            <v>0.29538237629002384</v>
          </cell>
          <cell r="E171">
            <v>0.35779968245567606</v>
          </cell>
          <cell r="F171">
            <v>0</v>
          </cell>
          <cell r="G171">
            <v>0</v>
          </cell>
          <cell r="H171">
            <v>3.6385287112992857E-4</v>
          </cell>
          <cell r="I171">
            <v>0.31254961630060862</v>
          </cell>
        </row>
        <row r="172">
          <cell r="A172">
            <v>43970</v>
          </cell>
          <cell r="B172">
            <v>3.4698669449517348E-2</v>
          </cell>
          <cell r="C172">
            <v>0</v>
          </cell>
          <cell r="D172">
            <v>0.29307983302895907</v>
          </cell>
          <cell r="E172">
            <v>0.3543569006000522</v>
          </cell>
          <cell r="F172">
            <v>0</v>
          </cell>
          <cell r="G172">
            <v>0</v>
          </cell>
          <cell r="H172">
            <v>3.5872684581267941E-4</v>
          </cell>
          <cell r="I172">
            <v>0.31750587007565878</v>
          </cell>
        </row>
        <row r="173">
          <cell r="A173">
            <v>43971</v>
          </cell>
          <cell r="B173">
            <v>3.5147212626374671E-2</v>
          </cell>
          <cell r="C173">
            <v>0</v>
          </cell>
          <cell r="D173">
            <v>0.29455202357937438</v>
          </cell>
          <cell r="E173">
            <v>0.35359553766678287</v>
          </cell>
          <cell r="F173">
            <v>0</v>
          </cell>
          <cell r="G173">
            <v>0</v>
          </cell>
          <cell r="H173">
            <v>0</v>
          </cell>
          <cell r="I173">
            <v>0.3167052261274681</v>
          </cell>
        </row>
        <row r="174">
          <cell r="A174">
            <v>43972</v>
          </cell>
          <cell r="B174">
            <v>3.5281856359010509E-2</v>
          </cell>
          <cell r="C174">
            <v>0</v>
          </cell>
          <cell r="D174">
            <v>0.29485332434172207</v>
          </cell>
          <cell r="E174">
            <v>0.35174570088587809</v>
          </cell>
          <cell r="F174">
            <v>0</v>
          </cell>
          <cell r="G174">
            <v>0</v>
          </cell>
          <cell r="H174">
            <v>8.2763694326088951E-4</v>
          </cell>
          <cell r="I174">
            <v>0.31729148147012842</v>
          </cell>
        </row>
        <row r="175">
          <cell r="A175">
            <v>43973</v>
          </cell>
          <cell r="B175">
            <v>3.7071050295405153E-2</v>
          </cell>
          <cell r="C175">
            <v>0</v>
          </cell>
          <cell r="D175">
            <v>0.29571126825236482</v>
          </cell>
          <cell r="E175">
            <v>0.35219028377261458</v>
          </cell>
          <cell r="F175">
            <v>0</v>
          </cell>
          <cell r="G175">
            <v>0</v>
          </cell>
          <cell r="H175">
            <v>3.6734319037560841E-4</v>
          </cell>
          <cell r="I175">
            <v>0.31466005448923995</v>
          </cell>
        </row>
        <row r="176">
          <cell r="A176">
            <v>43977</v>
          </cell>
          <cell r="B176">
            <v>3.9418710263396911E-2</v>
          </cell>
          <cell r="C176">
            <v>0</v>
          </cell>
          <cell r="D176">
            <v>0.29900090826521342</v>
          </cell>
          <cell r="E176">
            <v>0.34795640326975474</v>
          </cell>
          <cell r="F176">
            <v>0</v>
          </cell>
          <cell r="G176">
            <v>0</v>
          </cell>
          <cell r="H176">
            <v>9.3854072055706917E-4</v>
          </cell>
          <cell r="I176">
            <v>0.31268543748107774</v>
          </cell>
        </row>
        <row r="177">
          <cell r="A177">
            <v>43978</v>
          </cell>
          <cell r="B177">
            <v>4.3315770126210025E-2</v>
          </cell>
          <cell r="C177">
            <v>0</v>
          </cell>
          <cell r="D177">
            <v>0.29993260629824775</v>
          </cell>
          <cell r="E177">
            <v>0.34569905648817556</v>
          </cell>
          <cell r="F177">
            <v>0</v>
          </cell>
          <cell r="G177">
            <v>0</v>
          </cell>
          <cell r="H177">
            <v>0</v>
          </cell>
          <cell r="I177">
            <v>0.31105256708736678</v>
          </cell>
        </row>
        <row r="178">
          <cell r="A178">
            <v>43979</v>
          </cell>
          <cell r="B178">
            <v>4.5487170285304149E-2</v>
          </cell>
          <cell r="C178">
            <v>0</v>
          </cell>
          <cell r="D178">
            <v>0.30519169806806629</v>
          </cell>
          <cell r="E178">
            <v>0.33946408278007056</v>
          </cell>
          <cell r="F178">
            <v>0</v>
          </cell>
          <cell r="G178">
            <v>0</v>
          </cell>
          <cell r="H178">
            <v>0</v>
          </cell>
          <cell r="I178">
            <v>0.30985704886655902</v>
          </cell>
        </row>
        <row r="179">
          <cell r="A179">
            <v>43980</v>
          </cell>
          <cell r="B179">
            <v>4.6663555762949137E-2</v>
          </cell>
          <cell r="C179">
            <v>0</v>
          </cell>
          <cell r="D179">
            <v>0.30812529164722358</v>
          </cell>
          <cell r="E179">
            <v>0.33994400373308442</v>
          </cell>
          <cell r="F179">
            <v>0</v>
          </cell>
          <cell r="G179">
            <v>0</v>
          </cell>
          <cell r="H179">
            <v>0</v>
          </cell>
          <cell r="I179">
            <v>0.30526714885674283</v>
          </cell>
        </row>
        <row r="180">
          <cell r="A180">
            <v>43983</v>
          </cell>
          <cell r="B180">
            <v>4.7820505339324269E-2</v>
          </cell>
          <cell r="C180">
            <v>0</v>
          </cell>
          <cell r="D180">
            <v>0.30933068798506158</v>
          </cell>
          <cell r="E180">
            <v>0.33993697846764309</v>
          </cell>
          <cell r="F180">
            <v>0</v>
          </cell>
          <cell r="G180">
            <v>0</v>
          </cell>
          <cell r="H180">
            <v>0</v>
          </cell>
          <cell r="I180">
            <v>0.30291182820797102</v>
          </cell>
        </row>
        <row r="181">
          <cell r="A181">
            <v>43984</v>
          </cell>
          <cell r="B181">
            <v>5.0442327322218442E-2</v>
          </cell>
          <cell r="C181">
            <v>0</v>
          </cell>
          <cell r="D181">
            <v>0.3125779743676988</v>
          </cell>
          <cell r="E181">
            <v>0.34144266757400477</v>
          </cell>
          <cell r="F181">
            <v>0</v>
          </cell>
          <cell r="G181">
            <v>0</v>
          </cell>
          <cell r="H181">
            <v>0</v>
          </cell>
          <cell r="I181">
            <v>0.29553703073607807</v>
          </cell>
        </row>
        <row r="182">
          <cell r="A182">
            <v>43985</v>
          </cell>
          <cell r="B182">
            <v>5.6938624599457727E-2</v>
          </cell>
          <cell r="C182">
            <v>0</v>
          </cell>
          <cell r="D182">
            <v>0.32070769315038478</v>
          </cell>
          <cell r="E182">
            <v>0.34458959822528962</v>
          </cell>
          <cell r="F182">
            <v>0</v>
          </cell>
          <cell r="G182">
            <v>0</v>
          </cell>
          <cell r="H182">
            <v>0</v>
          </cell>
          <cell r="I182">
            <v>0.27776408402486785</v>
          </cell>
        </row>
        <row r="183">
          <cell r="A183">
            <v>43986</v>
          </cell>
          <cell r="B183">
            <v>6.2666704907218859E-2</v>
          </cell>
          <cell r="C183">
            <v>1.1758969799523906E-3</v>
          </cell>
          <cell r="D183">
            <v>0.33277884532652646</v>
          </cell>
          <cell r="E183">
            <v>0.34780738233860092</v>
          </cell>
          <cell r="F183">
            <v>0</v>
          </cell>
          <cell r="G183">
            <v>0</v>
          </cell>
          <cell r="H183">
            <v>0</v>
          </cell>
          <cell r="I183">
            <v>0.25557117044770122</v>
          </cell>
        </row>
        <row r="184">
          <cell r="A184">
            <v>43987</v>
          </cell>
          <cell r="B184">
            <v>6.6080423461111593E-2</v>
          </cell>
          <cell r="C184">
            <v>1.4513788098693759E-3</v>
          </cell>
          <cell r="D184">
            <v>0.33967955832550728</v>
          </cell>
          <cell r="E184">
            <v>0.34096018668715672</v>
          </cell>
          <cell r="F184">
            <v>0</v>
          </cell>
          <cell r="G184">
            <v>0</v>
          </cell>
          <cell r="H184">
            <v>0</v>
          </cell>
          <cell r="I184">
            <v>0.25182845271635507</v>
          </cell>
        </row>
        <row r="185">
          <cell r="A185">
            <v>43990</v>
          </cell>
          <cell r="B185">
            <v>6.7564061914507229E-2</v>
          </cell>
          <cell r="C185">
            <v>2.9977228835788195E-3</v>
          </cell>
          <cell r="D185">
            <v>0.34119274781656239</v>
          </cell>
          <cell r="E185">
            <v>0.32320641051508947</v>
          </cell>
          <cell r="F185">
            <v>0</v>
          </cell>
          <cell r="G185">
            <v>0</v>
          </cell>
          <cell r="H185">
            <v>0</v>
          </cell>
          <cell r="I185">
            <v>0.26503905687026197</v>
          </cell>
        </row>
        <row r="186">
          <cell r="A186">
            <v>43991</v>
          </cell>
          <cell r="B186">
            <v>6.9215142064150609E-2</v>
          </cell>
          <cell r="C186">
            <v>4.1489026867721542E-3</v>
          </cell>
          <cell r="D186">
            <v>0.34201264699991413</v>
          </cell>
          <cell r="E186">
            <v>0.31740536209905862</v>
          </cell>
          <cell r="F186">
            <v>0</v>
          </cell>
          <cell r="G186">
            <v>0</v>
          </cell>
          <cell r="H186">
            <v>0</v>
          </cell>
          <cell r="I186">
            <v>0.26721794615010447</v>
          </cell>
        </row>
        <row r="187">
          <cell r="A187">
            <v>43992</v>
          </cell>
          <cell r="B187">
            <v>7.0933649672427268E-2</v>
          </cell>
          <cell r="C187">
            <v>5.8774365749103561E-3</v>
          </cell>
          <cell r="D187">
            <v>0.34498935051629775</v>
          </cell>
          <cell r="E187">
            <v>0.31015610255857218</v>
          </cell>
          <cell r="F187">
            <v>0</v>
          </cell>
          <cell r="G187">
            <v>0</v>
          </cell>
          <cell r="H187">
            <v>0</v>
          </cell>
          <cell r="I187">
            <v>0.26804346067779244</v>
          </cell>
        </row>
        <row r="188">
          <cell r="A188">
            <v>43993</v>
          </cell>
          <cell r="B188">
            <v>7.2701624935572251E-2</v>
          </cell>
          <cell r="C188">
            <v>5.3169845102134933E-3</v>
          </cell>
          <cell r="D188">
            <v>0.33958169438190056</v>
          </cell>
          <cell r="E188">
            <v>0.308764886200255</v>
          </cell>
          <cell r="F188">
            <v>0</v>
          </cell>
          <cell r="G188">
            <v>0</v>
          </cell>
          <cell r="H188">
            <v>0</v>
          </cell>
          <cell r="I188">
            <v>0.27363480997205869</v>
          </cell>
        </row>
        <row r="189">
          <cell r="A189">
            <v>43994</v>
          </cell>
          <cell r="B189">
            <v>7.4711800768531289E-2</v>
          </cell>
          <cell r="C189">
            <v>5.0746531342583086E-3</v>
          </cell>
          <cell r="D189">
            <v>0.34017775952597457</v>
          </cell>
          <cell r="E189">
            <v>0.30348185738171363</v>
          </cell>
          <cell r="F189">
            <v>0</v>
          </cell>
          <cell r="G189">
            <v>0</v>
          </cell>
          <cell r="H189">
            <v>9.0933090845091071E-4</v>
          </cell>
          <cell r="I189">
            <v>0.27564459828107124</v>
          </cell>
        </row>
        <row r="190">
          <cell r="A190">
            <v>43997</v>
          </cell>
          <cell r="B190">
            <v>7.5950473415877628E-2</v>
          </cell>
          <cell r="C190">
            <v>5.1565914056809908E-3</v>
          </cell>
          <cell r="D190">
            <v>0.33625637290604515</v>
          </cell>
          <cell r="E190">
            <v>0.30225782957028408</v>
          </cell>
          <cell r="F190">
            <v>0</v>
          </cell>
          <cell r="G190">
            <v>0</v>
          </cell>
          <cell r="H190">
            <v>2.621995630007283E-4</v>
          </cell>
          <cell r="I190">
            <v>0.28011653313911139</v>
          </cell>
        </row>
        <row r="191">
          <cell r="A191">
            <v>43998</v>
          </cell>
          <cell r="B191">
            <v>7.6940490676023654E-2</v>
          </cell>
          <cell r="C191">
            <v>4.7822519029966882E-3</v>
          </cell>
          <cell r="D191">
            <v>0.33648377147061315</v>
          </cell>
          <cell r="E191">
            <v>0.29947083958233112</v>
          </cell>
          <cell r="F191">
            <v>0</v>
          </cell>
          <cell r="G191">
            <v>0</v>
          </cell>
          <cell r="H191">
            <v>9.055151532301423E-4</v>
          </cell>
          <cell r="I191">
            <v>0.28141713121480516</v>
          </cell>
        </row>
        <row r="192">
          <cell r="A192">
            <v>43999</v>
          </cell>
          <cell r="B192">
            <v>7.3111007462686561E-2</v>
          </cell>
          <cell r="C192">
            <v>3.0608675373134331E-2</v>
          </cell>
          <cell r="D192">
            <v>0.30908931902985076</v>
          </cell>
          <cell r="E192">
            <v>0.36153218283582089</v>
          </cell>
          <cell r="F192">
            <v>0</v>
          </cell>
          <cell r="G192">
            <v>1.6616138059701493E-3</v>
          </cell>
          <cell r="H192">
            <v>0</v>
          </cell>
          <cell r="I192">
            <v>0.2239972014925373</v>
          </cell>
        </row>
        <row r="193">
          <cell r="A193">
            <v>44000</v>
          </cell>
          <cell r="B193">
            <v>7.4068828777793527E-2</v>
          </cell>
          <cell r="C193">
            <v>3.155360430533919E-2</v>
          </cell>
          <cell r="D193">
            <v>0.30667044327998871</v>
          </cell>
          <cell r="E193">
            <v>0.3591276023226172</v>
          </cell>
          <cell r="F193">
            <v>0</v>
          </cell>
          <cell r="G193">
            <v>1.8127743945616772E-3</v>
          </cell>
          <cell r="H193">
            <v>0</v>
          </cell>
          <cell r="I193">
            <v>0.22676674691969978</v>
          </cell>
        </row>
        <row r="194">
          <cell r="A194">
            <v>44001</v>
          </cell>
          <cell r="B194">
            <v>7.4784168628770048E-2</v>
          </cell>
          <cell r="C194">
            <v>3.4280748962888213E-2</v>
          </cell>
          <cell r="D194">
            <v>0.30600403632694251</v>
          </cell>
          <cell r="E194">
            <v>0.35160892476735062</v>
          </cell>
          <cell r="F194">
            <v>0</v>
          </cell>
          <cell r="G194">
            <v>0</v>
          </cell>
          <cell r="H194">
            <v>0</v>
          </cell>
          <cell r="I194">
            <v>0.23332212131404864</v>
          </cell>
        </row>
        <row r="195">
          <cell r="A195">
            <v>44004</v>
          </cell>
          <cell r="B195">
            <v>7.3991963419703474E-2</v>
          </cell>
          <cell r="C195">
            <v>3.6995981709851737E-2</v>
          </cell>
          <cell r="D195">
            <v>0.30566717472634058</v>
          </cell>
          <cell r="E195">
            <v>0.34682000831370374</v>
          </cell>
          <cell r="F195">
            <v>0</v>
          </cell>
          <cell r="G195">
            <v>0</v>
          </cell>
          <cell r="H195">
            <v>0</v>
          </cell>
          <cell r="I195">
            <v>0.23652487183040047</v>
          </cell>
        </row>
        <row r="196">
          <cell r="A196">
            <v>44005</v>
          </cell>
          <cell r="B196">
            <v>7.1358198451794502E-2</v>
          </cell>
          <cell r="C196">
            <v>3.9408866995073885E-2</v>
          </cell>
          <cell r="D196">
            <v>0.30964109781843768</v>
          </cell>
          <cell r="E196">
            <v>0.34173117522871216</v>
          </cell>
          <cell r="F196">
            <v>0</v>
          </cell>
          <cell r="G196">
            <v>0</v>
          </cell>
          <cell r="H196">
            <v>0</v>
          </cell>
          <cell r="I196">
            <v>0.2378606615059817</v>
          </cell>
        </row>
        <row r="197">
          <cell r="A197">
            <v>44006</v>
          </cell>
          <cell r="B197">
            <v>6.8233295583238956E-2</v>
          </cell>
          <cell r="C197">
            <v>4.3318233295583236E-2</v>
          </cell>
          <cell r="D197">
            <v>0.30931483578708946</v>
          </cell>
          <cell r="E197">
            <v>0.33819365798414491</v>
          </cell>
          <cell r="F197">
            <v>0</v>
          </cell>
          <cell r="G197">
            <v>0</v>
          </cell>
          <cell r="H197">
            <v>0</v>
          </cell>
          <cell r="I197">
            <v>0.24093997734994332</v>
          </cell>
        </row>
        <row r="198">
          <cell r="A198">
            <v>44007</v>
          </cell>
          <cell r="B198">
            <v>6.6265060240963861E-2</v>
          </cell>
          <cell r="C198">
            <v>4.4130008405715883E-2</v>
          </cell>
          <cell r="D198">
            <v>0.30442701036704956</v>
          </cell>
          <cell r="E198">
            <v>0.33468758755954053</v>
          </cell>
          <cell r="F198">
            <v>0</v>
          </cell>
          <cell r="G198">
            <v>0</v>
          </cell>
          <cell r="H198">
            <v>0</v>
          </cell>
          <cell r="I198">
            <v>0.25049033342673016</v>
          </cell>
        </row>
        <row r="199">
          <cell r="A199">
            <v>44008</v>
          </cell>
          <cell r="B199">
            <v>6.4475524475524473E-2</v>
          </cell>
          <cell r="C199">
            <v>4.6573426573426571E-2</v>
          </cell>
          <cell r="D199">
            <v>0.29622377622377621</v>
          </cell>
          <cell r="E199">
            <v>0.3394405594405594</v>
          </cell>
          <cell r="F199">
            <v>0</v>
          </cell>
          <cell r="G199">
            <v>0</v>
          </cell>
          <cell r="H199">
            <v>0</v>
          </cell>
          <cell r="I199">
            <v>0.25328671328671326</v>
          </cell>
        </row>
        <row r="200">
          <cell r="A200">
            <v>44011</v>
          </cell>
          <cell r="B200">
            <v>6.3033305807872281E-2</v>
          </cell>
          <cell r="C200">
            <v>4.8720066061106529E-2</v>
          </cell>
          <cell r="D200">
            <v>0.2947976878612717</v>
          </cell>
          <cell r="E200">
            <v>0.33636113404899531</v>
          </cell>
          <cell r="F200">
            <v>0</v>
          </cell>
          <cell r="G200">
            <v>0</v>
          </cell>
          <cell r="H200">
            <v>0</v>
          </cell>
          <cell r="I200">
            <v>0.25708780622075422</v>
          </cell>
        </row>
        <row r="201">
          <cell r="A201">
            <v>44012</v>
          </cell>
          <cell r="B201">
            <v>6.3007291236758842E-2</v>
          </cell>
          <cell r="C201">
            <v>4.8975099738616037E-2</v>
          </cell>
          <cell r="D201">
            <v>0.2919246113633237</v>
          </cell>
          <cell r="E201">
            <v>0.34475168523868482</v>
          </cell>
          <cell r="F201">
            <v>0</v>
          </cell>
          <cell r="G201">
            <v>0</v>
          </cell>
          <cell r="H201">
            <v>0</v>
          </cell>
          <cell r="I201">
            <v>0.25134131242261659</v>
          </cell>
        </row>
      </sheetData>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barclayhedge.com/research/cta-indices.htm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barclayhedge.com/research/cta-indices.html"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3707A-C335-4EEF-AF34-8D0680B5FEF8}">
  <sheetPr>
    <tabColor rgb="FF00B050"/>
  </sheetPr>
  <dimension ref="B1:I11"/>
  <sheetViews>
    <sheetView tabSelected="1" workbookViewId="0">
      <selection activeCell="B20" sqref="B20"/>
    </sheetView>
  </sheetViews>
  <sheetFormatPr defaultRowHeight="15"/>
  <cols>
    <col min="1" max="1" width="4.140625" customWidth="1"/>
    <col min="2" max="2" width="15.85546875" bestFit="1" customWidth="1"/>
    <col min="5" max="5" width="6.140625" customWidth="1"/>
    <col min="6" max="6" width="13.28515625" bestFit="1" customWidth="1"/>
  </cols>
  <sheetData>
    <row r="1" spans="2:9">
      <c r="G1" s="141" t="s">
        <v>64</v>
      </c>
      <c r="H1" s="141"/>
      <c r="I1" s="141"/>
    </row>
    <row r="2" spans="2:9">
      <c r="B2" s="15"/>
      <c r="C2" s="16" t="str">
        <f>'[1]RDM Fact Sheet Backup (''94)'!N20</f>
        <v>YTD</v>
      </c>
      <c r="D2" s="16" t="str">
        <f>'[1]RDM Fact Sheet Backup (''94)'!O20</f>
        <v>1Yr</v>
      </c>
      <c r="E2" s="16" t="str">
        <f>'[1]RDM Fact Sheet Backup (''94)'!P20</f>
        <v>3yrs</v>
      </c>
      <c r="F2" s="16" t="str">
        <f>'[1]Data Since Change'!R21</f>
        <v>Since 02/28/2018</v>
      </c>
      <c r="G2" s="16" t="str">
        <f>'[1]RDM Fact Sheet Backup (''94)'!Q20</f>
        <v>5YRS</v>
      </c>
      <c r="H2" s="16" t="str">
        <f>'[1]RDM Fact Sheet Backup (''94)'!R20</f>
        <v>10YRS</v>
      </c>
      <c r="I2" s="16" t="str">
        <f>'[1]RDM Fact Sheet Backup (''94)'!S20</f>
        <v>Incep</v>
      </c>
    </row>
    <row r="3" spans="2:9">
      <c r="B3" s="17" t="s">
        <v>29</v>
      </c>
      <c r="C3" s="18">
        <f>'[1]RDM Fact Sheet Backup (''94)'!N21</f>
        <v>0.21098826905224072</v>
      </c>
      <c r="D3" s="18">
        <f>'[1]RDM Fact Sheet Backup (''94)'!O21</f>
        <v>6.3716378132628604</v>
      </c>
      <c r="E3" s="18">
        <f>'[1]RDM Fact Sheet Backup (''94)'!P21</f>
        <v>2.2262726289072443</v>
      </c>
      <c r="F3" s="18">
        <f>'[1]Data Since Change'!R22</f>
        <v>2.4177133264351891</v>
      </c>
      <c r="G3" s="18">
        <f>'[1]RDM Fact Sheet Backup (''94)'!Q21</f>
        <v>2.8616387977826951</v>
      </c>
      <c r="H3" s="18">
        <f>'[1]RDM Fact Sheet Backup (''94)'!R21</f>
        <v>1.5896373537742869</v>
      </c>
      <c r="I3" s="18">
        <f>'[1]RDM Fact Sheet Backup (''94)'!S21</f>
        <v>5.9215335151559634</v>
      </c>
    </row>
    <row r="4" spans="2:9">
      <c r="B4" s="19" t="s">
        <v>30</v>
      </c>
      <c r="C4" s="18">
        <f>'[1]RDM Fact Sheet Backup (''94)'!N22</f>
        <v>2.2397144012987251</v>
      </c>
      <c r="D4" s="18">
        <f>'[1]RDM Fact Sheet Backup (''94)'!O22</f>
        <v>6.532517934411711</v>
      </c>
      <c r="E4" s="18">
        <f>'[1]RDM Fact Sheet Backup (''94)'!P22</f>
        <v>3.7726839926761846</v>
      </c>
      <c r="F4" s="18">
        <f>'[1]Data Since Change'!R23</f>
        <v>3.4828027873780698</v>
      </c>
      <c r="G4" s="18">
        <f>'[1]RDM Fact Sheet Backup (''94)'!Q22</f>
        <v>1.5943424489684332</v>
      </c>
      <c r="H4" s="18">
        <f>'[1]RDM Fact Sheet Backup (''94)'!R22</f>
        <v>0.8945763853921207</v>
      </c>
      <c r="I4" s="18">
        <f>'[1]RDM Fact Sheet Backup (''94)'!S22</f>
        <v>4.298464745787034</v>
      </c>
    </row>
    <row r="5" spans="2:9">
      <c r="B5" s="20" t="s">
        <v>31</v>
      </c>
      <c r="C5" s="21">
        <f>'[1]RDM Fact Sheet Backup (''94)'!N23</f>
        <v>6.1748728952811671</v>
      </c>
      <c r="D5" s="21">
        <f>'[1]RDM Fact Sheet Backup (''94)'!O23</f>
        <v>56.351628330676398</v>
      </c>
      <c r="E5" s="21">
        <f>'[1]RDM Fact Sheet Backup (''94)'!P23</f>
        <v>16.778498637956641</v>
      </c>
      <c r="F5" s="21">
        <f>'[1]Data Since Change'!R24</f>
        <v>15.300020672391469</v>
      </c>
      <c r="G5" s="21">
        <f>'[1]RDM Fact Sheet Backup (''94)'!Q23</f>
        <v>16.294038412866541</v>
      </c>
      <c r="H5" s="21">
        <f>'[1]RDM Fact Sheet Backup (''94)'!R23</f>
        <v>13.912338106903821</v>
      </c>
      <c r="I5" s="21">
        <f>'[1]RDM Fact Sheet Backup (''94)'!S23</f>
        <v>10.353379298457988</v>
      </c>
    </row>
    <row r="6" spans="2:9">
      <c r="B6" s="22" t="s">
        <v>32</v>
      </c>
      <c r="C6" s="21">
        <f>'[1]RDM Fact Sheet Backup (''94)'!N24</f>
        <v>0.17</v>
      </c>
      <c r="D6" s="21">
        <f>'[1]RDM Fact Sheet Backup (''94)'!O24</f>
        <v>6.05</v>
      </c>
      <c r="E6" s="21">
        <f>'[1]RDM Fact Sheet Backup (''94)'!P24</f>
        <v>1.97</v>
      </c>
      <c r="F6" s="21">
        <f>'[1]Data Since Change'!R25</f>
        <v>2.1596950248735647</v>
      </c>
      <c r="G6" s="21">
        <f>'[1]RDM Fact Sheet Backup (''94)'!Q24</f>
        <v>2.6</v>
      </c>
      <c r="H6" s="21">
        <f>'[1]RDM Fact Sheet Backup (''94)'!R24</f>
        <v>1.33</v>
      </c>
      <c r="I6" s="21">
        <f>'[1]RDM Fact Sheet Backup (''94)'!S24</f>
        <v>5.66</v>
      </c>
    </row>
    <row r="7" spans="2:9">
      <c r="B7" s="19" t="s">
        <v>34</v>
      </c>
      <c r="C7" s="21">
        <f>'[1]RDM Fact Sheet Backup (''94)'!N25</f>
        <v>0</v>
      </c>
      <c r="D7" s="21">
        <f>'[1]RDM Fact Sheet Backup (''94)'!O25</f>
        <v>5.3</v>
      </c>
      <c r="E7" s="21">
        <f>'[1]RDM Fact Sheet Backup (''94)'!P25</f>
        <v>1.23</v>
      </c>
      <c r="F7" s="21">
        <f>'[1]Data Since Change'!R26</f>
        <v>1.4295380669146596</v>
      </c>
      <c r="G7" s="21">
        <f>'[1]RDM Fact Sheet Backup (''94)'!Q25</f>
        <v>1.88</v>
      </c>
      <c r="H7" s="21">
        <f>'[1]RDM Fact Sheet Backup (''94)'!R25</f>
        <v>0.6</v>
      </c>
      <c r="I7" s="21">
        <f>'[1]RDM Fact Sheet Backup (''94)'!S25</f>
        <v>4.88</v>
      </c>
    </row>
    <row r="8" spans="2:9">
      <c r="B8" s="25" t="s">
        <v>35</v>
      </c>
      <c r="C8" s="44">
        <f>'[1]RDM Fact Sheet Backup (''94)'!N26</f>
        <v>-5.59</v>
      </c>
      <c r="D8" s="44">
        <f>'[1]RDM Fact Sheet Backup (''94)'!O26</f>
        <v>-0.04</v>
      </c>
      <c r="E8" s="44">
        <f>'[1]RDM Fact Sheet Backup (''94)'!P26</f>
        <v>-0.02</v>
      </c>
      <c r="F8" s="44">
        <f>'[1]Data Since Change'!R29</f>
        <v>0.21901396024390785</v>
      </c>
      <c r="G8" s="44">
        <f>'[1]RDM Fact Sheet Backup (''94)'!Q26</f>
        <v>2.6</v>
      </c>
      <c r="H8" s="44">
        <f>'[1]RDM Fact Sheet Backup (''94)'!R26</f>
        <v>1.33</v>
      </c>
      <c r="I8" s="44">
        <f>'[1]RDM Fact Sheet Backup (''94)'!S26</f>
        <v>5.66</v>
      </c>
    </row>
    <row r="10" spans="2:9" ht="14.45" customHeight="1">
      <c r="B10" s="140" t="s">
        <v>74</v>
      </c>
      <c r="C10" s="140"/>
      <c r="D10" s="140"/>
      <c r="E10" s="140"/>
      <c r="F10" s="140"/>
      <c r="G10" s="140"/>
      <c r="H10" s="140"/>
      <c r="I10" s="140"/>
    </row>
    <row r="11" spans="2:9">
      <c r="B11" s="140"/>
      <c r="C11" s="140"/>
      <c r="D11" s="140"/>
      <c r="E11" s="140"/>
      <c r="F11" s="140"/>
      <c r="G11" s="140"/>
      <c r="H11" s="140"/>
      <c r="I11" s="140"/>
    </row>
  </sheetData>
  <mergeCells count="2">
    <mergeCell ref="B10:I11"/>
    <mergeCell ref="G1:I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50515-10A8-4807-B67F-A6033C5A0694}">
  <sheetPr>
    <tabColor rgb="FFFF0000"/>
  </sheetPr>
  <dimension ref="A1:C39"/>
  <sheetViews>
    <sheetView topLeftCell="A22" workbookViewId="0">
      <selection activeCell="A40" sqref="A40"/>
    </sheetView>
  </sheetViews>
  <sheetFormatPr defaultRowHeight="15"/>
  <cols>
    <col min="1" max="1" width="10.7109375" style="34" bestFit="1" customWidth="1"/>
    <col min="2" max="2" width="9.140625" style="42"/>
    <col min="3" max="3" width="22.7109375" style="42" bestFit="1" customWidth="1"/>
  </cols>
  <sheetData>
    <row r="1" spans="1:3">
      <c r="A1" s="34" t="s">
        <v>16</v>
      </c>
      <c r="B1" s="42" t="s">
        <v>24</v>
      </c>
      <c r="C1" s="42" t="s">
        <v>30</v>
      </c>
    </row>
    <row r="2" spans="1:3">
      <c r="A2" s="34">
        <f>'Data Since Change'!A3</f>
        <v>43159</v>
      </c>
      <c r="B2" s="42">
        <f>'Data Since Change'!B3</f>
        <v>10000</v>
      </c>
      <c r="C2" s="42">
        <f>'Data Since Change'!M3</f>
        <v>10000</v>
      </c>
    </row>
    <row r="3" spans="1:3">
      <c r="A3" s="34">
        <f>'Data Since Change'!A4</f>
        <v>43190</v>
      </c>
      <c r="B3" s="42">
        <f>'Data Since Change'!B4</f>
        <v>10077.370907768031</v>
      </c>
      <c r="C3" s="42">
        <f>'Data Since Change'!M4</f>
        <v>9946.2394854365157</v>
      </c>
    </row>
    <row r="4" spans="1:3">
      <c r="A4" s="34">
        <f>'Data Since Change'!A5</f>
        <v>43220</v>
      </c>
      <c r="B4" s="42">
        <f>'Data Since Change'!B5</f>
        <v>10135.396255325129</v>
      </c>
      <c r="C4" s="42">
        <f>'Data Since Change'!M5</f>
        <v>9969.1467530006594</v>
      </c>
    </row>
    <row r="5" spans="1:3">
      <c r="A5" s="34">
        <f>'Data Since Change'!A6</f>
        <v>43251</v>
      </c>
      <c r="B5" s="42">
        <f>'Data Since Change'!B6</f>
        <v>9798.8401730334008</v>
      </c>
      <c r="C5" s="42">
        <f>'Data Since Change'!M6</f>
        <v>9922.0118077590396</v>
      </c>
    </row>
    <row r="6" spans="1:3">
      <c r="A6" s="34">
        <f>'Data Since Change'!A7</f>
        <v>43281</v>
      </c>
      <c r="B6" s="42">
        <f>'Data Since Change'!B7</f>
        <v>9663.4439177082695</v>
      </c>
      <c r="C6" s="42">
        <f>'Data Since Change'!M7</f>
        <v>9909.3519978174591</v>
      </c>
    </row>
    <row r="7" spans="1:3">
      <c r="A7" s="34">
        <f>'Data Since Change'!A8</f>
        <v>43312</v>
      </c>
      <c r="B7" s="42">
        <f>'Data Since Change'!B8</f>
        <v>9760.1558524569537</v>
      </c>
      <c r="C7" s="42">
        <f>'Data Since Change'!M8</f>
        <v>9915.3660795041451</v>
      </c>
    </row>
    <row r="8" spans="1:3">
      <c r="A8" s="34">
        <f>'Data Since Change'!A9</f>
        <v>43343</v>
      </c>
      <c r="B8" s="42">
        <f>'Data Since Change'!B9</f>
        <v>10081.237753195077</v>
      </c>
      <c r="C8" s="42">
        <f>'Data Since Change'!M9</f>
        <v>9989.4938360702436</v>
      </c>
    </row>
    <row r="9" spans="1:3">
      <c r="A9" s="34">
        <f>'Data Since Change'!A10</f>
        <v>43373</v>
      </c>
      <c r="B9" s="42">
        <f>'Data Since Change'!B10</f>
        <v>9961.3156794235547</v>
      </c>
      <c r="C9" s="42">
        <f>'Data Since Change'!M10</f>
        <v>9958.7649024912407</v>
      </c>
    </row>
    <row r="10" spans="1:3">
      <c r="A10" s="34">
        <f>'Data Since Change'!A11</f>
        <v>43404</v>
      </c>
      <c r="B10" s="42">
        <f>'Data Since Change'!B11</f>
        <v>8974.8553049560669</v>
      </c>
      <c r="C10" s="42">
        <f>'Data Since Change'!M11</f>
        <v>9797.8831776391744</v>
      </c>
    </row>
    <row r="11" spans="1:3">
      <c r="A11" s="34">
        <f>'Data Since Change'!A12</f>
        <v>43434</v>
      </c>
      <c r="B11" s="42">
        <f>'Data Since Change'!B12</f>
        <v>8889.7484397188036</v>
      </c>
      <c r="C11" s="42">
        <f>'Data Since Change'!M12</f>
        <v>9785.713901734609</v>
      </c>
    </row>
    <row r="12" spans="1:3">
      <c r="A12" s="34">
        <f>'Data Since Change'!A13</f>
        <v>43465</v>
      </c>
      <c r="B12" s="42">
        <f>'Data Since Change'!B13</f>
        <v>9021.1781185507716</v>
      </c>
      <c r="C12" s="42">
        <f>'Data Since Change'!M13</f>
        <v>9805.7552409866057</v>
      </c>
    </row>
    <row r="13" spans="1:3">
      <c r="A13" s="34">
        <f>'Data Since Change'!A14</f>
        <v>43496</v>
      </c>
      <c r="B13" s="42">
        <f>'Data Since Change'!B14</f>
        <v>9271.1155033075593</v>
      </c>
      <c r="C13" s="42">
        <f>'Data Since Change'!M14</f>
        <v>9748.8230542933834</v>
      </c>
    </row>
    <row r="14" spans="1:3">
      <c r="A14" s="34">
        <f>'Data Since Change'!A15</f>
        <v>43524</v>
      </c>
      <c r="B14" s="42">
        <f>'Data Since Change'!B15</f>
        <v>9110.9995432770502</v>
      </c>
      <c r="C14" s="42">
        <f>'Data Since Change'!M15</f>
        <v>9774.9187930981225</v>
      </c>
    </row>
    <row r="15" spans="1:3">
      <c r="A15" s="34">
        <f>'Data Since Change'!A16</f>
        <v>43555</v>
      </c>
      <c r="B15" s="42">
        <f>'Data Since Change'!B16</f>
        <v>9743.6526276302648</v>
      </c>
      <c r="C15" s="42">
        <f>'Data Since Change'!M16</f>
        <v>9937.9844023615551</v>
      </c>
    </row>
    <row r="16" spans="1:3">
      <c r="A16" s="34">
        <f>'Data Since Change'!A17</f>
        <v>43585</v>
      </c>
      <c r="B16" s="42">
        <f>'Data Since Change'!B17</f>
        <v>9571.8205339465276</v>
      </c>
      <c r="C16" s="42">
        <f>'Data Since Change'!M17</f>
        <v>10048.952609036312</v>
      </c>
    </row>
    <row r="17" spans="1:3">
      <c r="A17" s="34">
        <f>'Data Since Change'!A18</f>
        <v>43616</v>
      </c>
      <c r="B17" s="42">
        <f>'Data Since Change'!B18</f>
        <v>9681.1688480948542</v>
      </c>
      <c r="C17" s="42">
        <f>'Data Since Change'!M18</f>
        <v>10018.825083625976</v>
      </c>
    </row>
    <row r="18" spans="1:3">
      <c r="A18" s="34">
        <f>'Data Since Change'!A19</f>
        <v>43646</v>
      </c>
      <c r="B18" s="42">
        <f>'Data Since Change'!B19</f>
        <v>10188.854373377244</v>
      </c>
      <c r="C18" s="42">
        <f>'Data Since Change'!M19</f>
        <v>10233.178378334795</v>
      </c>
    </row>
    <row r="19" spans="1:3">
      <c r="A19" s="34">
        <f>'Data Since Change'!A20</f>
        <v>43677</v>
      </c>
      <c r="B19" s="42">
        <f>'Data Since Change'!B20</f>
        <v>10540.329316513536</v>
      </c>
      <c r="C19" s="42">
        <f>'Data Since Change'!M20</f>
        <v>10317.0798575973</v>
      </c>
    </row>
    <row r="20" spans="1:3">
      <c r="A20" s="34">
        <f>'Data Since Change'!A21</f>
        <v>43708</v>
      </c>
      <c r="B20" s="42">
        <f>'Data Since Change'!B21</f>
        <v>10958.19341706965</v>
      </c>
      <c r="C20" s="42">
        <f>'Data Since Change'!M21</f>
        <v>10560.337702446088</v>
      </c>
    </row>
    <row r="21" spans="1:3">
      <c r="A21" s="34">
        <f>'Data Since Change'!A22</f>
        <v>43738</v>
      </c>
      <c r="B21" s="42">
        <f>'Data Since Change'!B22</f>
        <v>11051.920219680338</v>
      </c>
      <c r="C21" s="42">
        <f>'Data Since Change'!M22</f>
        <v>10347.069630298611</v>
      </c>
    </row>
    <row r="22" spans="1:3">
      <c r="A22" s="34">
        <f>'Data Since Change'!A23</f>
        <v>43769</v>
      </c>
      <c r="B22" s="42">
        <f>'Data Since Change'!B23</f>
        <v>10817.647412148828</v>
      </c>
      <c r="C22" s="42">
        <f>'Data Since Change'!M23</f>
        <v>10247.252673410505</v>
      </c>
    </row>
    <row r="23" spans="1:3">
      <c r="A23" s="34">
        <f>'Data Since Change'!A24</f>
        <v>43799</v>
      </c>
      <c r="B23" s="42">
        <f>'Data Since Change'!B24</f>
        <v>11071.508307711136</v>
      </c>
      <c r="C23" s="42">
        <f>'Data Since Change'!M24</f>
        <v>10284.079684230475</v>
      </c>
    </row>
    <row r="24" spans="1:3">
      <c r="A24" s="34">
        <f>'Data Since Change'!A25</f>
        <v>43830</v>
      </c>
      <c r="B24" s="42">
        <f>'Data Since Change'!B25</f>
        <v>10673.944012339451</v>
      </c>
      <c r="C24" s="42">
        <f>'Data Since Change'!M25</f>
        <v>10312.702009308054</v>
      </c>
    </row>
    <row r="25" spans="1:3">
      <c r="A25" s="34">
        <f>'Data Since Change'!A26</f>
        <v>43861</v>
      </c>
      <c r="B25" s="42">
        <f>'Data Since Change'!B26</f>
        <v>11429.633499665106</v>
      </c>
      <c r="C25" s="42">
        <f>'Data Since Change'!M26</f>
        <v>10358.718133766619</v>
      </c>
    </row>
    <row r="26" spans="1:3">
      <c r="A26" s="34">
        <f>'Data Since Change'!A27</f>
        <v>43890</v>
      </c>
      <c r="B26" s="42">
        <f>'Data Since Change'!B27</f>
        <v>10849.380024094116</v>
      </c>
      <c r="C26" s="42">
        <f>'Data Since Change'!M27</f>
        <v>10261.447922084382</v>
      </c>
    </row>
    <row r="27" spans="1:3">
      <c r="A27" s="34">
        <f>'Data Since Change'!A28</f>
        <v>43921</v>
      </c>
      <c r="B27" s="42">
        <f>'Data Since Change'!B28</f>
        <v>10120.663256921956</v>
      </c>
      <c r="C27" s="42">
        <f>'Data Since Change'!M28</f>
        <v>10433.400260990989</v>
      </c>
    </row>
    <row r="28" spans="1:3">
      <c r="A28" s="34">
        <f>'Data Since Change'!A29</f>
        <v>43951</v>
      </c>
      <c r="B28" s="42">
        <f>'Data Since Change'!B29</f>
        <v>10233.087367813836</v>
      </c>
      <c r="C28" s="42">
        <f>'Data Since Change'!M29</f>
        <v>10447.004180962713</v>
      </c>
    </row>
    <row r="29" spans="1:3">
      <c r="A29" s="34">
        <f>'Data Since Change'!A30</f>
        <v>43982</v>
      </c>
      <c r="B29" s="42">
        <f>'Data Since Change'!B30</f>
        <v>10116.356688157954</v>
      </c>
      <c r="C29" s="42">
        <f>'Data Since Change'!M30</f>
        <v>10438.39631655976</v>
      </c>
    </row>
    <row r="30" spans="1:3">
      <c r="A30" s="34">
        <f>'Data Since Change'!A31</f>
        <v>44012</v>
      </c>
      <c r="B30" s="42">
        <f>'Data Since Change'!B31</f>
        <v>9999.3993469881752</v>
      </c>
      <c r="C30" s="42">
        <f>'Data Since Change'!M31</f>
        <v>10381.662359374646</v>
      </c>
    </row>
    <row r="31" spans="1:3">
      <c r="A31" s="34">
        <f>'Data Since Change'!A32</f>
        <v>44043</v>
      </c>
      <c r="B31" s="42">
        <f>'Data Since Change'!B32</f>
        <v>10174.835358742843</v>
      </c>
      <c r="C31" s="42">
        <f>'Data Since Change'!M32</f>
        <v>10573.494766069025</v>
      </c>
    </row>
    <row r="32" spans="1:3">
      <c r="A32" s="34">
        <f>'Data Since Change'!A33</f>
        <v>44074</v>
      </c>
      <c r="B32" s="42">
        <f>'Data Since Change'!B33</f>
        <v>10201.80807889634</v>
      </c>
      <c r="C32" s="42">
        <f>'Data Since Change'!M33</f>
        <v>10592.518079203106</v>
      </c>
    </row>
    <row r="33" spans="1:3">
      <c r="A33" s="34">
        <f>'Data Since Change'!A34</f>
        <v>44104</v>
      </c>
      <c r="B33" s="42">
        <f>'Data Since Change'!B34</f>
        <v>9909.4147259718957</v>
      </c>
      <c r="C33" s="42">
        <f>'Data Since Change'!M34</f>
        <v>10479.994274863022</v>
      </c>
    </row>
    <row r="34" spans="1:3">
      <c r="A34" s="34">
        <f>'Data Since Change'!A35</f>
        <v>44135</v>
      </c>
      <c r="B34" s="42">
        <f>'Data Since Change'!B35</f>
        <v>9828.2699039975141</v>
      </c>
      <c r="C34" s="42">
        <f>'Data Since Change'!M35</f>
        <v>10427.258506061793</v>
      </c>
    </row>
    <row r="35" spans="1:3">
      <c r="A35" s="34">
        <f>'Data Since Change'!A36</f>
        <v>44165</v>
      </c>
      <c r="B35" s="42">
        <f>'Data Since Change'!B36</f>
        <v>10233.087367813838</v>
      </c>
      <c r="C35" s="42">
        <f>'Data Since Change'!M36</f>
        <v>10584.992077539322</v>
      </c>
    </row>
    <row r="36" spans="1:3">
      <c r="A36" s="34">
        <f>'Data Since Change'!A37</f>
        <v>44196</v>
      </c>
      <c r="B36" s="42">
        <f>'Data Since Change'!B37</f>
        <v>10742.849112563508</v>
      </c>
      <c r="C36" s="42">
        <f>'Data Since Change'!M37</f>
        <v>10871.474034622299</v>
      </c>
    </row>
    <row r="37" spans="1:3">
      <c r="A37" s="34">
        <f>'Data Since Change'!A38</f>
        <v>44227</v>
      </c>
      <c r="B37" s="42">
        <f>'Data Since Change'!B38</f>
        <v>10756.448803397203</v>
      </c>
      <c r="C37" s="42">
        <f>'Data Since Change'!M38</f>
        <v>10852.339847356561</v>
      </c>
    </row>
    <row r="38" spans="1:3">
      <c r="A38" s="34">
        <f>'Data Since Change'!A39</f>
        <v>44255</v>
      </c>
      <c r="B38" s="42">
        <f>'Data Since Change'!B39</f>
        <v>10747.382342841405</v>
      </c>
      <c r="C38" s="42">
        <f>'Data Since Change'!M39</f>
        <v>11085.03441129868</v>
      </c>
    </row>
    <row r="39" spans="1:3">
      <c r="A39" s="34">
        <f>'Data Since Change'!A40</f>
        <v>44286</v>
      </c>
      <c r="B39" s="42">
        <f>'Data Since Change'!B40</f>
        <v>10765.515263952999</v>
      </c>
      <c r="C39" s="42">
        <f>'Data Since Change'!M40</f>
        <v>11114.964004209187</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25822-8EFE-45A2-8E6C-BE337A1A9A23}">
  <sheetPr>
    <tabColor rgb="FFFF0000"/>
  </sheetPr>
  <dimension ref="A1:I7"/>
  <sheetViews>
    <sheetView workbookViewId="0">
      <selection activeCell="A40" sqref="A40"/>
    </sheetView>
  </sheetViews>
  <sheetFormatPr defaultRowHeight="15"/>
  <cols>
    <col min="1" max="1" width="22.7109375" bestFit="1" customWidth="1"/>
    <col min="2" max="3" width="9.140625" style="42"/>
    <col min="4" max="4" width="16" style="42" bestFit="1" customWidth="1"/>
    <col min="5" max="8" width="9.140625" style="42"/>
  </cols>
  <sheetData>
    <row r="1" spans="1:9">
      <c r="A1" t="s">
        <v>66</v>
      </c>
      <c r="B1" s="42" t="s">
        <v>40</v>
      </c>
      <c r="C1" s="42" t="s">
        <v>67</v>
      </c>
      <c r="D1" s="42" t="s">
        <v>62</v>
      </c>
      <c r="E1" s="42" t="s">
        <v>68</v>
      </c>
      <c r="F1" s="42" t="s">
        <v>69</v>
      </c>
      <c r="G1" s="42" t="s">
        <v>70</v>
      </c>
      <c r="H1" s="42" t="s">
        <v>71</v>
      </c>
      <c r="I1" t="s">
        <v>72</v>
      </c>
    </row>
    <row r="2" spans="1:9">
      <c r="A2" t="s">
        <v>75</v>
      </c>
      <c r="B2" s="42">
        <f>'Fact Sheet'!C3</f>
        <v>0.21098826905224072</v>
      </c>
      <c r="C2" s="42">
        <f>'Fact Sheet'!D3</f>
        <v>6.3716378132628604</v>
      </c>
      <c r="D2" s="42">
        <f>'Fact Sheet'!E3</f>
        <v>2.2262726289072443</v>
      </c>
      <c r="E2" s="42">
        <f>'Fact Sheet'!F3</f>
        <v>2.4177133264351891</v>
      </c>
      <c r="F2" s="42">
        <f>'Fact Sheet'!G3</f>
        <v>2.8616387977826951</v>
      </c>
      <c r="G2" s="42">
        <f>'Fact Sheet'!H3</f>
        <v>1.5896373537742869</v>
      </c>
      <c r="H2" s="42">
        <f>'Fact Sheet'!I3</f>
        <v>5.9215335151559634</v>
      </c>
      <c r="I2">
        <v>1</v>
      </c>
    </row>
    <row r="3" spans="1:9">
      <c r="A3" t="str">
        <f>'Fact Sheet'!B4</f>
        <v>BarclayHedge CTA Index</v>
      </c>
      <c r="B3" s="42">
        <f>'Fact Sheet'!C4</f>
        <v>2.2397144012987251</v>
      </c>
      <c r="C3" s="42">
        <f>'Fact Sheet'!D4</f>
        <v>6.532517934411711</v>
      </c>
      <c r="D3" s="42">
        <f>'Fact Sheet'!E4</f>
        <v>3.7726839926761846</v>
      </c>
      <c r="E3" s="42">
        <f>'Fact Sheet'!F4</f>
        <v>3.4828027873780698</v>
      </c>
      <c r="F3" s="42">
        <f>'Fact Sheet'!G4</f>
        <v>1.5943424489684332</v>
      </c>
      <c r="G3" s="42">
        <f>'Fact Sheet'!H4</f>
        <v>0.8945763853921207</v>
      </c>
      <c r="H3" s="42">
        <f>'Fact Sheet'!I4</f>
        <v>4.298464745787034</v>
      </c>
      <c r="I3">
        <v>2</v>
      </c>
    </row>
    <row r="4" spans="1:9">
      <c r="A4" t="str">
        <f>'Fact Sheet'!B5</f>
        <v>S&amp;P 500 TR Index</v>
      </c>
      <c r="B4" s="42">
        <f>'Fact Sheet'!C5</f>
        <v>6.1748728952811671</v>
      </c>
      <c r="C4" s="42">
        <f>'Fact Sheet'!D5</f>
        <v>56.351628330676398</v>
      </c>
      <c r="D4" s="42">
        <f>'Fact Sheet'!E5</f>
        <v>16.778498637956641</v>
      </c>
      <c r="E4" s="42">
        <f>'Fact Sheet'!F5</f>
        <v>15.300020672391469</v>
      </c>
      <c r="F4" s="42">
        <f>'Fact Sheet'!G5</f>
        <v>16.294038412866541</v>
      </c>
      <c r="G4" s="42">
        <f>'Fact Sheet'!H5</f>
        <v>13.912338106903821</v>
      </c>
      <c r="H4" s="42">
        <f>'Fact Sheet'!I5</f>
        <v>10.353379298457988</v>
      </c>
      <c r="I4">
        <v>3</v>
      </c>
    </row>
    <row r="5" spans="1:9">
      <c r="A5" t="str">
        <f>'Fact Sheet'!B6</f>
        <v>Class A</v>
      </c>
      <c r="B5" s="42">
        <f>'Fact Sheet'!C6</f>
        <v>0.17</v>
      </c>
      <c r="C5" s="42">
        <f>'Fact Sheet'!D6</f>
        <v>6.05</v>
      </c>
      <c r="D5" s="42">
        <f>'Fact Sheet'!E6</f>
        <v>1.97</v>
      </c>
      <c r="E5" s="42">
        <f>'Fact Sheet'!F6</f>
        <v>2.1596950248735647</v>
      </c>
      <c r="F5" s="42">
        <f>'Fact Sheet'!G6</f>
        <v>2.6</v>
      </c>
      <c r="G5" s="42">
        <f>'Fact Sheet'!H6</f>
        <v>1.33</v>
      </c>
      <c r="H5" s="42">
        <f>'Fact Sheet'!I6</f>
        <v>5.66</v>
      </c>
      <c r="I5">
        <v>4</v>
      </c>
    </row>
    <row r="6" spans="1:9">
      <c r="A6" t="str">
        <f>'Fact Sheet'!B7</f>
        <v>Class C</v>
      </c>
      <c r="B6" s="42">
        <f>'Fact Sheet'!C7</f>
        <v>0</v>
      </c>
      <c r="C6" s="42">
        <f>'Fact Sheet'!D7</f>
        <v>5.3</v>
      </c>
      <c r="D6" s="42">
        <f>'Fact Sheet'!E7</f>
        <v>1.23</v>
      </c>
      <c r="E6" s="42">
        <f>'Fact Sheet'!F7</f>
        <v>1.4295380669146596</v>
      </c>
      <c r="F6" s="42">
        <f>'Fact Sheet'!G7</f>
        <v>1.88</v>
      </c>
      <c r="G6" s="42">
        <f>'Fact Sheet'!H7</f>
        <v>0.6</v>
      </c>
      <c r="H6" s="42">
        <f>'Fact Sheet'!I7</f>
        <v>4.88</v>
      </c>
      <c r="I6">
        <v>5</v>
      </c>
    </row>
    <row r="7" spans="1:9">
      <c r="A7" t="str">
        <f>'Fact Sheet'!B8</f>
        <v>Class A w/ Sales Charge</v>
      </c>
      <c r="B7" s="42">
        <f>'Fact Sheet'!C8</f>
        <v>-5.59</v>
      </c>
      <c r="C7" s="42">
        <f>'Fact Sheet'!D8</f>
        <v>-0.04</v>
      </c>
      <c r="D7" s="42">
        <f>'Fact Sheet'!E8</f>
        <v>-0.02</v>
      </c>
      <c r="E7" s="42">
        <f>'Fact Sheet'!F8</f>
        <v>0.21901396024390785</v>
      </c>
      <c r="F7" s="42">
        <f>'Fact Sheet'!G8</f>
        <v>2.6</v>
      </c>
      <c r="G7" s="42">
        <f>'Fact Sheet'!H8</f>
        <v>1.33</v>
      </c>
      <c r="H7" s="42">
        <f>'Fact Sheet'!I8</f>
        <v>5.66</v>
      </c>
      <c r="I7">
        <v>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EA1DC-5BD6-4AA8-9889-42EB70B50BFE}">
  <sheetPr>
    <tabColor rgb="FFFF0000"/>
  </sheetPr>
  <dimension ref="A1:J201"/>
  <sheetViews>
    <sheetView topLeftCell="A174" workbookViewId="0">
      <selection activeCell="A40" sqref="A40"/>
    </sheetView>
  </sheetViews>
  <sheetFormatPr defaultRowHeight="15"/>
  <cols>
    <col min="1" max="1" width="10.7109375" style="34" bestFit="1" customWidth="1"/>
    <col min="2" max="2" width="10.42578125" style="42" bestFit="1" customWidth="1"/>
    <col min="3" max="3" width="5.5703125" style="42" bestFit="1" customWidth="1"/>
    <col min="4" max="4" width="12.85546875" style="42" bestFit="1" customWidth="1"/>
    <col min="5" max="5" width="13.5703125" style="42" bestFit="1" customWidth="1"/>
    <col min="6" max="6" width="13.7109375" style="42" bestFit="1" customWidth="1"/>
    <col min="7" max="7" width="9.140625" style="42"/>
    <col min="8" max="8" width="13.85546875" style="42" bestFit="1" customWidth="1"/>
    <col min="9" max="9" width="9.140625" style="42"/>
    <col min="10" max="10" width="34.7109375" bestFit="1" customWidth="1"/>
  </cols>
  <sheetData>
    <row r="1" spans="1:10" ht="23.25">
      <c r="A1" s="34" t="s">
        <v>16</v>
      </c>
      <c r="B1" s="42" t="s">
        <v>53</v>
      </c>
      <c r="C1" s="42" t="s">
        <v>45</v>
      </c>
      <c r="D1" s="42" t="s">
        <v>52</v>
      </c>
      <c r="E1" s="42" t="s">
        <v>51</v>
      </c>
      <c r="F1" s="42" t="s">
        <v>50</v>
      </c>
      <c r="G1" s="42" t="s">
        <v>49</v>
      </c>
      <c r="H1" s="42" t="s">
        <v>48</v>
      </c>
      <c r="I1" s="42" t="s">
        <v>47</v>
      </c>
      <c r="J1" s="139" t="s">
        <v>79</v>
      </c>
    </row>
    <row r="2" spans="1:10">
      <c r="A2" s="34">
        <f>Transitions!A2</f>
        <v>43188</v>
      </c>
      <c r="B2" s="42">
        <f>Transitions!I2*100</f>
        <v>0</v>
      </c>
      <c r="C2" s="42">
        <f>Transitions!H2*100</f>
        <v>21.470549800000001</v>
      </c>
      <c r="D2" s="42">
        <f>Transitions!G2*100</f>
        <v>48.478516399999997</v>
      </c>
      <c r="E2" s="42">
        <f>Transitions!F2*100</f>
        <v>0</v>
      </c>
      <c r="F2" s="42">
        <f>Transitions!E2*100</f>
        <v>0</v>
      </c>
      <c r="G2" s="42">
        <f>Transitions!D2*100</f>
        <v>17.0432284</v>
      </c>
      <c r="H2" s="42">
        <f>Transitions!C2*100</f>
        <v>6.0075747000000002</v>
      </c>
      <c r="I2" s="42">
        <f>Transitions!B2*100</f>
        <v>7.0001306000000003</v>
      </c>
    </row>
    <row r="3" spans="1:10">
      <c r="A3" s="34">
        <f>Transitions!A3</f>
        <v>43201</v>
      </c>
      <c r="B3" s="42">
        <f>Transitions!I3*100</f>
        <v>0</v>
      </c>
      <c r="C3" s="42">
        <f>Transitions!H3*100</f>
        <v>24.416222900000001</v>
      </c>
      <c r="D3" s="42">
        <f>Transitions!G3*100</f>
        <v>45.131776500000001</v>
      </c>
      <c r="E3" s="42">
        <f>Transitions!F3*100</f>
        <v>1.1470709000000001</v>
      </c>
      <c r="F3" s="42">
        <f>Transitions!E3*100</f>
        <v>0</v>
      </c>
      <c r="G3" s="42">
        <f>Transitions!D3*100</f>
        <v>16.031680999999999</v>
      </c>
      <c r="H3" s="42">
        <f>Transitions!C3*100</f>
        <v>11.538986700000001</v>
      </c>
      <c r="I3" s="42">
        <f>Transitions!B3*100</f>
        <v>1.7342618999999999</v>
      </c>
    </row>
    <row r="4" spans="1:10">
      <c r="A4" s="34">
        <f>Transitions!A4</f>
        <v>43208</v>
      </c>
      <c r="B4" s="42">
        <f>Transitions!I4*100</f>
        <v>0</v>
      </c>
      <c r="C4" s="42">
        <f>Transitions!H4*100</f>
        <v>24.547707599999999</v>
      </c>
      <c r="D4" s="42">
        <f>Transitions!G4*100</f>
        <v>41.4993804</v>
      </c>
      <c r="E4" s="42">
        <f>Transitions!F4*100</f>
        <v>0</v>
      </c>
      <c r="F4" s="42">
        <f>Transitions!E4*100</f>
        <v>0</v>
      </c>
      <c r="G4" s="42">
        <f>Transitions!D4*100</f>
        <v>16.542750999999999</v>
      </c>
      <c r="H4" s="42">
        <f>Transitions!C4*100</f>
        <v>17.410161000000002</v>
      </c>
      <c r="I4" s="42">
        <f>Transitions!B4*100</f>
        <v>0</v>
      </c>
    </row>
    <row r="5" spans="1:10">
      <c r="A5" s="34">
        <f>Transitions!A5</f>
        <v>43215</v>
      </c>
      <c r="B5" s="42">
        <f>Transitions!I5*100</f>
        <v>0</v>
      </c>
      <c r="C5" s="42">
        <f>Transitions!H5*100</f>
        <v>24.197650500000002</v>
      </c>
      <c r="D5" s="42">
        <f>Transitions!G5*100</f>
        <v>36.369141400000004</v>
      </c>
      <c r="E5" s="42">
        <f>Transitions!F5*100</f>
        <v>0</v>
      </c>
      <c r="F5" s="42">
        <f>Transitions!E5*100</f>
        <v>0</v>
      </c>
      <c r="G5" s="42">
        <f>Transitions!D5*100</f>
        <v>13.673247</v>
      </c>
      <c r="H5" s="42">
        <f>Transitions!C5*100</f>
        <v>25.759961300000001</v>
      </c>
      <c r="I5" s="42">
        <f>Transitions!B5*100</f>
        <v>0</v>
      </c>
    </row>
    <row r="6" spans="1:10">
      <c r="A6" s="34">
        <f>Transitions!A6</f>
        <v>43222</v>
      </c>
      <c r="B6" s="42">
        <f>Transitions!I6*100</f>
        <v>0</v>
      </c>
      <c r="C6" s="42">
        <f>Transitions!H6*100</f>
        <v>16.6022669</v>
      </c>
      <c r="D6" s="42">
        <f>Transitions!G6*100</f>
        <v>39.966512100000003</v>
      </c>
      <c r="E6" s="42">
        <f>Transitions!F6*100</f>
        <v>0</v>
      </c>
      <c r="F6" s="42">
        <f>Transitions!E6*100</f>
        <v>0</v>
      </c>
      <c r="G6" s="42">
        <f>Transitions!D6*100</f>
        <v>12.442040200000001</v>
      </c>
      <c r="H6" s="42">
        <f>Transitions!C6*100</f>
        <v>30.989180900000001</v>
      </c>
      <c r="I6" s="42">
        <f>Transitions!B6*100</f>
        <v>0</v>
      </c>
    </row>
    <row r="7" spans="1:10">
      <c r="A7" s="34">
        <f>Transitions!A7</f>
        <v>43229</v>
      </c>
      <c r="B7" s="42">
        <f>Transitions!I7*100</f>
        <v>0</v>
      </c>
      <c r="C7" s="42">
        <f>Transitions!H7*100</f>
        <v>11.652419799999999</v>
      </c>
      <c r="D7" s="42">
        <f>Transitions!G7*100</f>
        <v>41.050195999999993</v>
      </c>
      <c r="E7" s="42">
        <f>Transitions!F7*100</f>
        <v>0</v>
      </c>
      <c r="F7" s="42">
        <f>Transitions!E7*100</f>
        <v>0</v>
      </c>
      <c r="G7" s="42">
        <f>Transitions!D7*100</f>
        <v>13.323478399999999</v>
      </c>
      <c r="H7" s="42">
        <f>Transitions!C7*100</f>
        <v>33.973905800000004</v>
      </c>
      <c r="I7" s="42">
        <f>Transitions!B7*100</f>
        <v>0</v>
      </c>
    </row>
    <row r="8" spans="1:10">
      <c r="A8" s="34">
        <f>Transitions!A8</f>
        <v>43243</v>
      </c>
      <c r="B8" s="42">
        <f>Transitions!I8*100</f>
        <v>0</v>
      </c>
      <c r="C8" s="42">
        <f>Transitions!H8*100</f>
        <v>2.9804794999999999</v>
      </c>
      <c r="D8" s="42">
        <f>Transitions!G8*100</f>
        <v>43.174374399999998</v>
      </c>
      <c r="E8" s="42">
        <f>Transitions!F8*100</f>
        <v>0</v>
      </c>
      <c r="F8" s="42">
        <f>Transitions!E8*100</f>
        <v>0</v>
      </c>
      <c r="G8" s="42">
        <f>Transitions!D8*100</f>
        <v>14.0377309</v>
      </c>
      <c r="H8" s="42">
        <f>Transitions!C8*100</f>
        <v>39.807415200000001</v>
      </c>
      <c r="I8" s="42">
        <f>Transitions!B8*100</f>
        <v>0</v>
      </c>
    </row>
    <row r="9" spans="1:10">
      <c r="A9" s="34">
        <f>Transitions!A9</f>
        <v>43249</v>
      </c>
      <c r="B9" s="42">
        <f>Transitions!I9*100</f>
        <v>0</v>
      </c>
      <c r="C9" s="42">
        <f>Transitions!H9*100</f>
        <v>3.4272414000000002</v>
      </c>
      <c r="D9" s="42">
        <f>Transitions!G9*100</f>
        <v>34.7620194</v>
      </c>
      <c r="E9" s="42">
        <f>Transitions!F9*100</f>
        <v>0</v>
      </c>
      <c r="F9" s="42">
        <f>Transitions!E9*100</f>
        <v>0</v>
      </c>
      <c r="G9" s="42">
        <f>Transitions!D9*100</f>
        <v>16.092784300000002</v>
      </c>
      <c r="H9" s="42">
        <f>Transitions!C9*100</f>
        <v>38.157155499999995</v>
      </c>
      <c r="I9" s="42">
        <f>Transitions!B9*100</f>
        <v>7.5607993999999996</v>
      </c>
    </row>
    <row r="10" spans="1:10">
      <c r="A10" s="34">
        <f>Transitions!A10</f>
        <v>43251</v>
      </c>
      <c r="B10" s="42">
        <f>Transitions!I10*100</f>
        <v>0</v>
      </c>
      <c r="C10" s="42">
        <f>Transitions!H10*100</f>
        <v>2.6963102999999999</v>
      </c>
      <c r="D10" s="42">
        <f>Transitions!G10*100</f>
        <v>29.517502299999997</v>
      </c>
      <c r="E10" s="42">
        <f>Transitions!F10*100</f>
        <v>0</v>
      </c>
      <c r="F10" s="42">
        <f>Transitions!E10*100</f>
        <v>0</v>
      </c>
      <c r="G10" s="42">
        <f>Transitions!D10*100</f>
        <v>19.110690600000002</v>
      </c>
      <c r="H10" s="42">
        <f>Transitions!C10*100</f>
        <v>36.471144799999998</v>
      </c>
      <c r="I10" s="42">
        <f>Transitions!B10*100</f>
        <v>12.204351900000001</v>
      </c>
    </row>
    <row r="11" spans="1:10">
      <c r="A11" s="34">
        <f>Transitions!A11</f>
        <v>43255</v>
      </c>
      <c r="B11" s="42">
        <f>Transitions!I11*100</f>
        <v>0</v>
      </c>
      <c r="C11" s="42">
        <f>Transitions!H11*100</f>
        <v>2.2865966000000002</v>
      </c>
      <c r="D11" s="42">
        <f>Transitions!G11*100</f>
        <v>23.035070900000001</v>
      </c>
      <c r="E11" s="42">
        <f>Transitions!F11*100</f>
        <v>1.2719653</v>
      </c>
      <c r="F11" s="42">
        <f>Transitions!E11*100</f>
        <v>0</v>
      </c>
      <c r="G11" s="42">
        <f>Transitions!D11*100</f>
        <v>20.483787899999999</v>
      </c>
      <c r="H11" s="42">
        <f>Transitions!C11*100</f>
        <v>35.681199999999997</v>
      </c>
      <c r="I11" s="42">
        <f>Transitions!B11*100</f>
        <v>17.241379300000002</v>
      </c>
    </row>
    <row r="12" spans="1:10">
      <c r="A12" s="34">
        <f>Transitions!A12</f>
        <v>43257</v>
      </c>
      <c r="B12" s="42">
        <f>Transitions!I12*100</f>
        <v>0</v>
      </c>
      <c r="C12" s="42">
        <f>Transitions!H12*100</f>
        <v>1.9904567000000002</v>
      </c>
      <c r="D12" s="42">
        <f>Transitions!G12*100</f>
        <v>20.0545331</v>
      </c>
      <c r="E12" s="42">
        <f>Transitions!F12*100</f>
        <v>2.1131560999999999</v>
      </c>
      <c r="F12" s="42">
        <f>Transitions!E12*100</f>
        <v>0</v>
      </c>
      <c r="G12" s="42">
        <f>Transitions!D12*100</f>
        <v>20.136332699999997</v>
      </c>
      <c r="H12" s="42">
        <f>Transitions!C12*100</f>
        <v>36.639400100000003</v>
      </c>
      <c r="I12" s="42">
        <f>Transitions!B12*100</f>
        <v>19.066121299999999</v>
      </c>
    </row>
    <row r="13" spans="1:10">
      <c r="A13" s="34">
        <f>Transitions!A13</f>
        <v>43258</v>
      </c>
      <c r="B13" s="42">
        <f>Transitions!I13*100</f>
        <v>0</v>
      </c>
      <c r="C13" s="42">
        <f>Transitions!H13*100</f>
        <v>1.9598567</v>
      </c>
      <c r="D13" s="42">
        <f>Transitions!G13*100</f>
        <v>20.267621800000001</v>
      </c>
      <c r="E13" s="42">
        <f>Transitions!F13*100</f>
        <v>2.0409541999999998</v>
      </c>
      <c r="F13" s="42">
        <f>Transitions!E13*100</f>
        <v>0</v>
      </c>
      <c r="G13" s="42">
        <f>Transitions!D13*100</f>
        <v>19.666148499999998</v>
      </c>
      <c r="H13" s="42">
        <f>Transitions!C13*100</f>
        <v>34.804352199999997</v>
      </c>
      <c r="I13" s="42">
        <f>Transitions!B13*100</f>
        <v>21.261066400000001</v>
      </c>
    </row>
    <row r="14" spans="1:10">
      <c r="A14" s="34">
        <f>Transitions!A14</f>
        <v>43262</v>
      </c>
      <c r="B14" s="42">
        <f>Transitions!I14*100</f>
        <v>0</v>
      </c>
      <c r="C14" s="42">
        <f>Transitions!H14*100</f>
        <v>1.8137848000000001</v>
      </c>
      <c r="D14" s="42">
        <f>Transitions!G14*100</f>
        <v>18.201489199999997</v>
      </c>
      <c r="E14" s="42">
        <f>Transitions!F14*100</f>
        <v>2.4438363000000001</v>
      </c>
      <c r="F14" s="42">
        <f>Transitions!E14*100</f>
        <v>0</v>
      </c>
      <c r="G14" s="42">
        <f>Transitions!D14*100</f>
        <v>19.512505600000001</v>
      </c>
      <c r="H14" s="42">
        <f>Transitions!C14*100</f>
        <v>34.780118299999998</v>
      </c>
      <c r="I14" s="42">
        <f>Transitions!B14*100</f>
        <v>23.248265800000002</v>
      </c>
    </row>
    <row r="15" spans="1:10">
      <c r="A15" s="34">
        <f>Transitions!A15</f>
        <v>43263</v>
      </c>
      <c r="B15" s="42">
        <f>Transitions!I15*100</f>
        <v>0</v>
      </c>
      <c r="C15" s="42">
        <f>Transitions!H15*100</f>
        <v>1.8207805000000001</v>
      </c>
      <c r="D15" s="42">
        <f>Transitions!G15*100</f>
        <v>16.797166300000001</v>
      </c>
      <c r="E15" s="42">
        <f>Transitions!F15*100</f>
        <v>2.5540640999999997</v>
      </c>
      <c r="F15" s="42">
        <f>Transitions!E15*100</f>
        <v>0</v>
      </c>
      <c r="G15" s="42">
        <f>Transitions!D15*100</f>
        <v>18.891374599999999</v>
      </c>
      <c r="H15" s="42">
        <f>Transitions!C15*100</f>
        <v>37.639820999999998</v>
      </c>
      <c r="I15" s="42">
        <f>Transitions!B15*100</f>
        <v>22.296793400000002</v>
      </c>
    </row>
    <row r="16" spans="1:10">
      <c r="A16" s="34">
        <f>Transitions!A16</f>
        <v>43265</v>
      </c>
      <c r="B16" s="42">
        <f>Transitions!I16*100</f>
        <v>0</v>
      </c>
      <c r="C16" s="42">
        <f>Transitions!H16*100</f>
        <v>1.8206142000000001</v>
      </c>
      <c r="D16" s="42">
        <f>Transitions!G16*100</f>
        <v>16.501861300000002</v>
      </c>
      <c r="E16" s="42">
        <f>Transitions!F16*100</f>
        <v>2.268497</v>
      </c>
      <c r="F16" s="42">
        <f>Transitions!E16*100</f>
        <v>0</v>
      </c>
      <c r="G16" s="42">
        <f>Transitions!D16*100</f>
        <v>18.828524899999998</v>
      </c>
      <c r="H16" s="42">
        <f>Transitions!C16*100</f>
        <v>33.0560726</v>
      </c>
      <c r="I16" s="42">
        <f>Transitions!B16*100</f>
        <v>27.524429999999999</v>
      </c>
    </row>
    <row r="17" spans="1:9">
      <c r="A17" s="34">
        <f>Transitions!A17</f>
        <v>43269</v>
      </c>
      <c r="B17" s="42">
        <f>Transitions!I17*100</f>
        <v>0</v>
      </c>
      <c r="C17" s="42">
        <f>Transitions!H17*100</f>
        <v>1.4756214000000001</v>
      </c>
      <c r="D17" s="42">
        <f>Transitions!G17*100</f>
        <v>12.1865006</v>
      </c>
      <c r="E17" s="42">
        <f>Transitions!F17*100</f>
        <v>2.1601301999999998</v>
      </c>
      <c r="F17" s="42">
        <f>Transitions!E17*100</f>
        <v>0</v>
      </c>
      <c r="G17" s="42">
        <f>Transitions!D17*100</f>
        <v>19.0315884</v>
      </c>
      <c r="H17" s="42">
        <f>Transitions!C17*100</f>
        <v>34.107613700000002</v>
      </c>
      <c r="I17" s="42">
        <f>Transitions!B17*100</f>
        <v>31.038545699999997</v>
      </c>
    </row>
    <row r="18" spans="1:9">
      <c r="A18" s="34">
        <f>Transitions!A18</f>
        <v>43271</v>
      </c>
      <c r="B18" s="42">
        <f>Transitions!I18*100</f>
        <v>0</v>
      </c>
      <c r="C18" s="42">
        <f>Transitions!H18*100</f>
        <v>1.1357828000000001</v>
      </c>
      <c r="D18" s="42">
        <f>Transitions!G18*100</f>
        <v>10.261797899999999</v>
      </c>
      <c r="E18" s="42">
        <f>Transitions!F18*100</f>
        <v>2.2829234999999999</v>
      </c>
      <c r="F18" s="42">
        <f>Transitions!E18*100</f>
        <v>0</v>
      </c>
      <c r="G18" s="42">
        <f>Transitions!D18*100</f>
        <v>20.489522399999998</v>
      </c>
      <c r="H18" s="42">
        <f>Transitions!C18*100</f>
        <v>27.588165100000001</v>
      </c>
      <c r="I18" s="42">
        <f>Transitions!B18*100</f>
        <v>38.241808200000001</v>
      </c>
    </row>
    <row r="19" spans="1:9">
      <c r="A19" s="34">
        <f>Transitions!A19</f>
        <v>43273</v>
      </c>
      <c r="B19" s="42">
        <f>Transitions!I19*100</f>
        <v>0</v>
      </c>
      <c r="C19" s="42">
        <f>Transitions!H19*100</f>
        <v>0</v>
      </c>
      <c r="D19" s="42">
        <f>Transitions!G19*100</f>
        <v>8.2841254000000006</v>
      </c>
      <c r="E19" s="42">
        <f>Transitions!F19*100</f>
        <v>3.4455081999999999</v>
      </c>
      <c r="F19" s="42">
        <f>Transitions!E19*100</f>
        <v>0</v>
      </c>
      <c r="G19" s="42">
        <f>Transitions!D19*100</f>
        <v>21.286475900000003</v>
      </c>
      <c r="H19" s="42">
        <f>Transitions!C19*100</f>
        <v>26.2225535</v>
      </c>
      <c r="I19" s="42">
        <f>Transitions!B19*100</f>
        <v>40.761336900000003</v>
      </c>
    </row>
    <row r="20" spans="1:9">
      <c r="A20" s="34">
        <f>Transitions!A20</f>
        <v>43277</v>
      </c>
      <c r="B20" s="42">
        <f>Transitions!I20*100</f>
        <v>0</v>
      </c>
      <c r="C20" s="42">
        <f>Transitions!H20*100</f>
        <v>0</v>
      </c>
      <c r="D20" s="42">
        <f>Transitions!G20*100</f>
        <v>7.4100719999999995</v>
      </c>
      <c r="E20" s="42">
        <f>Transitions!F20*100</f>
        <v>6.2050359999999998</v>
      </c>
      <c r="F20" s="42">
        <f>Transitions!E20*100</f>
        <v>0</v>
      </c>
      <c r="G20" s="42">
        <f>Transitions!D20*100</f>
        <v>22.877697899999998</v>
      </c>
      <c r="H20" s="42">
        <f>Transitions!C20*100</f>
        <v>21.906474800000002</v>
      </c>
      <c r="I20" s="42">
        <f>Transitions!B20*100</f>
        <v>41.600719400000003</v>
      </c>
    </row>
    <row r="21" spans="1:9">
      <c r="A21" s="34">
        <f>Transitions!A21</f>
        <v>43280</v>
      </c>
      <c r="B21" s="42">
        <f>Transitions!I21*100</f>
        <v>0</v>
      </c>
      <c r="C21" s="42">
        <f>Transitions!H21*100</f>
        <v>0</v>
      </c>
      <c r="D21" s="42">
        <f>Transitions!G21*100</f>
        <v>7.4024460999999997</v>
      </c>
      <c r="E21" s="42">
        <f>Transitions!F21*100</f>
        <v>11.2463599</v>
      </c>
      <c r="F21" s="42">
        <f>Transitions!E21*100</f>
        <v>0</v>
      </c>
      <c r="G21" s="42">
        <f>Transitions!D21*100</f>
        <v>25.119394299999996</v>
      </c>
      <c r="H21" s="42">
        <f>Transitions!C21*100</f>
        <v>15.422248099999999</v>
      </c>
      <c r="I21" s="42">
        <f>Transitions!B21*100</f>
        <v>40.809551500000005</v>
      </c>
    </row>
    <row r="22" spans="1:9">
      <c r="A22" s="34">
        <f>Transitions!A22</f>
        <v>43286</v>
      </c>
      <c r="B22" s="42">
        <f>Transitions!I22*100</f>
        <v>0</v>
      </c>
      <c r="C22" s="42">
        <f>Transitions!H22*100</f>
        <v>0</v>
      </c>
      <c r="D22" s="42">
        <f>Transitions!G22*100</f>
        <v>6.9199073999999996</v>
      </c>
      <c r="E22" s="42">
        <f>Transitions!F22*100</f>
        <v>14.917875499999999</v>
      </c>
      <c r="F22" s="42">
        <f>Transitions!E22*100</f>
        <v>0</v>
      </c>
      <c r="G22" s="42">
        <f>Transitions!D22*100</f>
        <v>26.900716899999999</v>
      </c>
      <c r="H22" s="42">
        <f>Transitions!C22*100</f>
        <v>9.9057402000000003</v>
      </c>
      <c r="I22" s="42">
        <f>Transitions!B22*100</f>
        <v>41.355760000000004</v>
      </c>
    </row>
    <row r="23" spans="1:9">
      <c r="A23" s="34">
        <f>Transitions!A23</f>
        <v>43292</v>
      </c>
      <c r="B23" s="42">
        <f>Transitions!I23*100</f>
        <v>0</v>
      </c>
      <c r="C23" s="42">
        <f>Transitions!H23*100</f>
        <v>0</v>
      </c>
      <c r="D23" s="42">
        <f>Transitions!G23*100</f>
        <v>7.0842007999999996</v>
      </c>
      <c r="E23" s="42">
        <f>Transitions!F23*100</f>
        <v>17.088827200000001</v>
      </c>
      <c r="F23" s="42">
        <f>Transitions!E23*100</f>
        <v>0</v>
      </c>
      <c r="G23" s="42">
        <f>Transitions!D23*100</f>
        <v>26.914179999999998</v>
      </c>
      <c r="H23" s="42">
        <f>Transitions!C23*100</f>
        <v>5.7078417999999989</v>
      </c>
      <c r="I23" s="42">
        <f>Transitions!B23*100</f>
        <v>43.2049503</v>
      </c>
    </row>
    <row r="24" spans="1:9">
      <c r="A24" s="34">
        <f>Transitions!A24</f>
        <v>43297</v>
      </c>
      <c r="B24" s="42">
        <f>Transitions!I24*100</f>
        <v>0</v>
      </c>
      <c r="C24" s="42">
        <f>Transitions!H24*100</f>
        <v>0</v>
      </c>
      <c r="D24" s="42">
        <f>Transitions!G24*100</f>
        <v>5.2843683000000006</v>
      </c>
      <c r="E24" s="42">
        <f>Transitions!F24*100</f>
        <v>18.730843499999999</v>
      </c>
      <c r="F24" s="42">
        <f>Transitions!E24*100</f>
        <v>0</v>
      </c>
      <c r="G24" s="42">
        <f>Transitions!D24*100</f>
        <v>28.595754399999997</v>
      </c>
      <c r="H24" s="42">
        <f>Transitions!C24*100</f>
        <v>4.7281189000000001</v>
      </c>
      <c r="I24" s="42">
        <f>Transitions!B24*100</f>
        <v>42.660915000000003</v>
      </c>
    </row>
    <row r="25" spans="1:9">
      <c r="A25" s="34">
        <f>Transitions!A25</f>
        <v>43299</v>
      </c>
      <c r="B25" s="42">
        <f>Transitions!I25*100</f>
        <v>0</v>
      </c>
      <c r="C25" s="42">
        <f>Transitions!H25*100</f>
        <v>0</v>
      </c>
      <c r="D25" s="42">
        <f>Transitions!G25*100</f>
        <v>3.9479586999999996</v>
      </c>
      <c r="E25" s="42">
        <f>Transitions!F25*100</f>
        <v>18.2256617</v>
      </c>
      <c r="F25" s="42">
        <f>Transitions!E25*100</f>
        <v>0</v>
      </c>
      <c r="G25" s="42">
        <f>Transitions!D25*100</f>
        <v>29.194706100000001</v>
      </c>
      <c r="H25" s="42">
        <f>Transitions!C25*100</f>
        <v>4.2732166999999999</v>
      </c>
      <c r="I25" s="42">
        <f>Transitions!B25*100</f>
        <v>44.358456699999998</v>
      </c>
    </row>
    <row r="26" spans="1:9">
      <c r="A26" s="34">
        <f>Transitions!A26</f>
        <v>43304</v>
      </c>
      <c r="B26" s="42">
        <f>Transitions!I26*100</f>
        <v>0</v>
      </c>
      <c r="C26" s="42">
        <f>Transitions!H26*100</f>
        <v>0</v>
      </c>
      <c r="D26" s="42">
        <f>Transitions!G26*100</f>
        <v>3.2455902000000001</v>
      </c>
      <c r="E26" s="42">
        <f>Transitions!F26*100</f>
        <v>17.101763900000002</v>
      </c>
      <c r="F26" s="42">
        <f>Transitions!E26*100</f>
        <v>0</v>
      </c>
      <c r="G26" s="42">
        <f>Transitions!D26*100</f>
        <v>28.993215799999998</v>
      </c>
      <c r="H26" s="42">
        <f>Transitions!C26*100</f>
        <v>3.6417909999999996</v>
      </c>
      <c r="I26" s="42">
        <f>Transitions!B26*100</f>
        <v>47.017639100000004</v>
      </c>
    </row>
    <row r="27" spans="1:9">
      <c r="A27" s="34">
        <f>Transitions!A27</f>
        <v>43307</v>
      </c>
      <c r="B27" s="42">
        <f>Transitions!I27*100</f>
        <v>0</v>
      </c>
      <c r="C27" s="42">
        <f>Transitions!H27*100</f>
        <v>0</v>
      </c>
      <c r="D27" s="42">
        <f>Transitions!G27*100</f>
        <v>2.7308192</v>
      </c>
      <c r="E27" s="42">
        <f>Transitions!F27*100</f>
        <v>15.8082207</v>
      </c>
      <c r="F27" s="42">
        <f>Transitions!E27*100</f>
        <v>0</v>
      </c>
      <c r="G27" s="42">
        <f>Transitions!D27*100</f>
        <v>25.527223300000003</v>
      </c>
      <c r="H27" s="42">
        <f>Transitions!C27*100</f>
        <v>5.3429072</v>
      </c>
      <c r="I27" s="42">
        <f>Transitions!B27*100</f>
        <v>50.590829400000004</v>
      </c>
    </row>
    <row r="28" spans="1:9">
      <c r="A28" s="34">
        <f>Transitions!A28</f>
        <v>43312</v>
      </c>
      <c r="B28" s="42">
        <f>Transitions!I28*100</f>
        <v>0</v>
      </c>
      <c r="C28" s="42">
        <f>Transitions!H28*100</f>
        <v>0</v>
      </c>
      <c r="D28" s="42">
        <f>Transitions!G28*100</f>
        <v>2.4937358000000001</v>
      </c>
      <c r="E28" s="42">
        <f>Transitions!F28*100</f>
        <v>13.0175397</v>
      </c>
      <c r="F28" s="42">
        <f>Transitions!E28*100</f>
        <v>0</v>
      </c>
      <c r="G28" s="42">
        <f>Transitions!D28*100</f>
        <v>23.290776699999999</v>
      </c>
      <c r="H28" s="42">
        <f>Transitions!C28*100</f>
        <v>8.9607445999999999</v>
      </c>
      <c r="I28" s="42">
        <f>Transitions!B28*100</f>
        <v>52.237203200000003</v>
      </c>
    </row>
    <row r="29" spans="1:9">
      <c r="A29" s="34">
        <f>Transitions!A29</f>
        <v>43319</v>
      </c>
      <c r="B29" s="42">
        <f>Transitions!I29*100</f>
        <v>0</v>
      </c>
      <c r="C29" s="42">
        <f>Transitions!H29*100</f>
        <v>0</v>
      </c>
      <c r="D29" s="42">
        <f>Transitions!G29*100</f>
        <v>2.4936259999999999</v>
      </c>
      <c r="E29" s="42">
        <f>Transitions!F29*100</f>
        <v>14.874696800000001</v>
      </c>
      <c r="F29" s="42">
        <f>Transitions!E29*100</f>
        <v>0</v>
      </c>
      <c r="G29" s="42">
        <f>Transitions!D29*100</f>
        <v>20.788508199999999</v>
      </c>
      <c r="H29" s="42">
        <f>Transitions!C29*100</f>
        <v>11.9333375</v>
      </c>
      <c r="I29" s="42">
        <f>Transitions!B29*100</f>
        <v>49.909831500000003</v>
      </c>
    </row>
    <row r="30" spans="1:9">
      <c r="A30" s="34">
        <f>Transitions!A30</f>
        <v>43326</v>
      </c>
      <c r="B30" s="42">
        <f>Transitions!I30*100</f>
        <v>0</v>
      </c>
      <c r="C30" s="42">
        <f>Transitions!H30*100</f>
        <v>0</v>
      </c>
      <c r="D30" s="42">
        <f>Transitions!G30*100</f>
        <v>2.0646159000000002</v>
      </c>
      <c r="E30" s="42">
        <f>Transitions!F30*100</f>
        <v>13.399178900000001</v>
      </c>
      <c r="F30" s="42">
        <f>Transitions!E30*100</f>
        <v>0</v>
      </c>
      <c r="G30" s="42">
        <f>Transitions!D30*100</f>
        <v>22.609627</v>
      </c>
      <c r="H30" s="42">
        <f>Transitions!C30*100</f>
        <v>10.2754805</v>
      </c>
      <c r="I30" s="42">
        <f>Transitions!B30*100</f>
        <v>51.651097800000002</v>
      </c>
    </row>
    <row r="31" spans="1:9">
      <c r="A31" s="34">
        <f>Transitions!A31</f>
        <v>43332</v>
      </c>
      <c r="B31" s="42">
        <f>Transitions!I31*100</f>
        <v>0</v>
      </c>
      <c r="C31" s="42">
        <f>Transitions!H31*100</f>
        <v>0</v>
      </c>
      <c r="D31" s="42">
        <f>Transitions!G31*100</f>
        <v>1.6026202999999999</v>
      </c>
      <c r="E31" s="42">
        <f>Transitions!F31*100</f>
        <v>16.1782769</v>
      </c>
      <c r="F31" s="42">
        <f>Transitions!E31*100</f>
        <v>0</v>
      </c>
      <c r="G31" s="42">
        <f>Transitions!D31*100</f>
        <v>25.741358199999997</v>
      </c>
      <c r="H31" s="42">
        <f>Transitions!C31*100</f>
        <v>6.7263262999999993</v>
      </c>
      <c r="I31" s="42">
        <f>Transitions!B31*100</f>
        <v>49.751418400000006</v>
      </c>
    </row>
    <row r="32" spans="1:9">
      <c r="A32" s="34">
        <f>Transitions!A32</f>
        <v>43340</v>
      </c>
      <c r="B32" s="42">
        <f>Transitions!I32*100</f>
        <v>0</v>
      </c>
      <c r="C32" s="42">
        <f>Transitions!H32*100</f>
        <v>0</v>
      </c>
      <c r="D32" s="42">
        <f>Transitions!G32*100</f>
        <v>1.5718563000000001</v>
      </c>
      <c r="E32" s="42">
        <f>Transitions!F32*100</f>
        <v>17.491939200000001</v>
      </c>
      <c r="F32" s="42">
        <f>Transitions!E32*100</f>
        <v>0</v>
      </c>
      <c r="G32" s="42">
        <f>Transitions!D32*100</f>
        <v>26.122754499999999</v>
      </c>
      <c r="H32" s="42">
        <f>Transitions!C32*100</f>
        <v>3.9958544999999996</v>
      </c>
      <c r="I32" s="42">
        <f>Transitions!B32*100</f>
        <v>50.817595599999997</v>
      </c>
    </row>
    <row r="33" spans="1:9">
      <c r="A33" s="34">
        <f>Transitions!A33</f>
        <v>43343</v>
      </c>
      <c r="B33" s="42">
        <f>Transitions!I33*100</f>
        <v>0</v>
      </c>
      <c r="C33" s="42">
        <f>Transitions!H33*100</f>
        <v>0</v>
      </c>
      <c r="D33" s="42">
        <f>Transitions!G33*100</f>
        <v>1.9093078999999999</v>
      </c>
      <c r="E33" s="42">
        <f>Transitions!F33*100</f>
        <v>20.350427800000002</v>
      </c>
      <c r="F33" s="42">
        <f>Transitions!E33*100</f>
        <v>0</v>
      </c>
      <c r="G33" s="42">
        <f>Transitions!D33*100</f>
        <v>24.786076000000001</v>
      </c>
      <c r="H33" s="42">
        <f>Transitions!C33*100</f>
        <v>2.9279934000000001</v>
      </c>
      <c r="I33" s="42">
        <f>Transitions!B33*100</f>
        <v>50.026194799999999</v>
      </c>
    </row>
    <row r="34" spans="1:9">
      <c r="A34" s="34">
        <f>Transitions!A34</f>
        <v>43354</v>
      </c>
      <c r="B34" s="42">
        <f>Transitions!I34*100</f>
        <v>0</v>
      </c>
      <c r="C34" s="42">
        <f>Transitions!H34*100</f>
        <v>0</v>
      </c>
      <c r="D34" s="42">
        <f>Transitions!G34*100</f>
        <v>2.1742872000000002</v>
      </c>
      <c r="E34" s="42">
        <f>Transitions!F34*100</f>
        <v>19.2645287</v>
      </c>
      <c r="F34" s="42">
        <f>Transitions!E34*100</f>
        <v>0</v>
      </c>
      <c r="G34" s="42">
        <f>Transitions!D34*100</f>
        <v>25.7128105</v>
      </c>
      <c r="H34" s="42">
        <f>Transitions!C34*100</f>
        <v>0</v>
      </c>
      <c r="I34" s="42">
        <f>Transitions!B34*100</f>
        <v>52.848373599999995</v>
      </c>
    </row>
    <row r="35" spans="1:9">
      <c r="A35" s="34">
        <f>Transitions!A35</f>
        <v>43363</v>
      </c>
      <c r="B35" s="42">
        <f>Transitions!I35*100</f>
        <v>0</v>
      </c>
      <c r="C35" s="42">
        <f>Transitions!H35*100</f>
        <v>0</v>
      </c>
      <c r="D35" s="42">
        <f>Transitions!G35*100</f>
        <v>3.3418702000000002</v>
      </c>
      <c r="E35" s="42">
        <f>Transitions!F35*100</f>
        <v>19.5764882</v>
      </c>
      <c r="F35" s="42">
        <f>Transitions!E35*100</f>
        <v>0</v>
      </c>
      <c r="G35" s="42">
        <f>Transitions!D35*100</f>
        <v>15.1102504</v>
      </c>
      <c r="H35" s="42">
        <f>Transitions!C35*100</f>
        <v>1.5054031999999999</v>
      </c>
      <c r="I35" s="42">
        <f>Transitions!B35*100</f>
        <v>60.465987899999995</v>
      </c>
    </row>
    <row r="36" spans="1:9">
      <c r="A36" s="34">
        <f>Transitions!A36</f>
        <v>43368</v>
      </c>
      <c r="B36" s="42">
        <f>Transitions!I36*100</f>
        <v>0</v>
      </c>
      <c r="C36" s="42">
        <f>Transitions!H36*100</f>
        <v>0</v>
      </c>
      <c r="D36" s="42">
        <f>Transitions!G36*100</f>
        <v>4.9740400999999999</v>
      </c>
      <c r="E36" s="42">
        <f>Transitions!F36*100</f>
        <v>17.0758285</v>
      </c>
      <c r="F36" s="42">
        <f>Transitions!E36*100</f>
        <v>0</v>
      </c>
      <c r="G36" s="42">
        <f>Transitions!D36*100</f>
        <v>12.2235754</v>
      </c>
      <c r="H36" s="42">
        <f>Transitions!C36*100</f>
        <v>2.9100698999999999</v>
      </c>
      <c r="I36" s="42">
        <f>Transitions!B36*100</f>
        <v>62.816486099999999</v>
      </c>
    </row>
    <row r="37" spans="1:9">
      <c r="A37" s="34">
        <f>Transitions!A37</f>
        <v>43370</v>
      </c>
      <c r="B37" s="42">
        <f>Transitions!I37*100</f>
        <v>0</v>
      </c>
      <c r="C37" s="42">
        <f>Transitions!H37*100</f>
        <v>0</v>
      </c>
      <c r="D37" s="42">
        <f>Transitions!G37*100</f>
        <v>5.3561106999999994</v>
      </c>
      <c r="E37" s="42">
        <f>Transitions!F37*100</f>
        <v>13.3132105</v>
      </c>
      <c r="F37" s="42">
        <f>Transitions!E37*100</f>
        <v>0</v>
      </c>
      <c r="G37" s="42">
        <f>Transitions!D37*100</f>
        <v>11.6241731</v>
      </c>
      <c r="H37" s="42">
        <f>Transitions!C37*100</f>
        <v>4.6882023999999998</v>
      </c>
      <c r="I37" s="42">
        <f>Transitions!B37*100</f>
        <v>65.018303299999999</v>
      </c>
    </row>
    <row r="38" spans="1:9">
      <c r="A38" s="34">
        <f>Transitions!A38</f>
        <v>43375</v>
      </c>
      <c r="B38" s="42">
        <f>Transitions!I38*100</f>
        <v>0</v>
      </c>
      <c r="C38" s="42">
        <f>Transitions!H38*100</f>
        <v>0</v>
      </c>
      <c r="D38" s="42">
        <f>Transitions!G38*100</f>
        <v>5.4723464999999996</v>
      </c>
      <c r="E38" s="42">
        <f>Transitions!F38*100</f>
        <v>9.6738637000000001</v>
      </c>
      <c r="F38" s="42">
        <f>Transitions!E38*100</f>
        <v>0</v>
      </c>
      <c r="G38" s="42">
        <f>Transitions!D38*100</f>
        <v>10.023990099999999</v>
      </c>
      <c r="H38" s="42">
        <f>Transitions!C38*100</f>
        <v>7.9686182999999993</v>
      </c>
      <c r="I38" s="42">
        <f>Transitions!B38*100</f>
        <v>66.861181400000007</v>
      </c>
    </row>
    <row r="39" spans="1:9">
      <c r="A39" s="34">
        <f>Transitions!A39</f>
        <v>43383</v>
      </c>
      <c r="B39" s="42">
        <f>Transitions!I39*100</f>
        <v>0</v>
      </c>
      <c r="C39" s="42">
        <f>Transitions!H39*100</f>
        <v>0</v>
      </c>
      <c r="D39" s="42">
        <f>Transitions!G39*100</f>
        <v>5.2456116000000002</v>
      </c>
      <c r="E39" s="42">
        <f>Transitions!F39*100</f>
        <v>7.1302218000000002</v>
      </c>
      <c r="F39" s="42">
        <f>Transitions!E39*100</f>
        <v>0</v>
      </c>
      <c r="G39" s="42">
        <f>Transitions!D39*100</f>
        <v>7.6404952999999995</v>
      </c>
      <c r="H39" s="42">
        <f>Transitions!C39*100</f>
        <v>8.5113620999999995</v>
      </c>
      <c r="I39" s="42">
        <f>Transitions!B39*100</f>
        <v>71.472309199999998</v>
      </c>
    </row>
    <row r="40" spans="1:9">
      <c r="A40" s="34">
        <f>Transitions!A40</f>
        <v>43384</v>
      </c>
      <c r="B40" s="42">
        <f>Transitions!I40*100</f>
        <v>0</v>
      </c>
      <c r="C40" s="42">
        <f>Transitions!H40*100</f>
        <v>0</v>
      </c>
      <c r="D40" s="42">
        <f>Transitions!G40*100</f>
        <v>7.9217604000000001</v>
      </c>
      <c r="E40" s="42">
        <f>Transitions!F40*100</f>
        <v>7.6609617000000005</v>
      </c>
      <c r="F40" s="42">
        <f>Transitions!E40*100</f>
        <v>0</v>
      </c>
      <c r="G40" s="42">
        <f>Transitions!D40*100</f>
        <v>14.792176000000001</v>
      </c>
      <c r="H40" s="42">
        <f>Transitions!C40*100</f>
        <v>12.3145884</v>
      </c>
      <c r="I40" s="42">
        <f>Transitions!B40*100</f>
        <v>57.310513399999998</v>
      </c>
    </row>
    <row r="41" spans="1:9">
      <c r="A41" s="34">
        <f>Transitions!A41</f>
        <v>43385</v>
      </c>
      <c r="B41" s="42">
        <f>Transitions!I41*100</f>
        <v>0</v>
      </c>
      <c r="C41" s="42">
        <f>Transitions!H41*100</f>
        <v>0</v>
      </c>
      <c r="D41" s="42">
        <f>Transitions!G41*100</f>
        <v>9.8951674999999994</v>
      </c>
      <c r="E41" s="42">
        <f>Transitions!F41*100</f>
        <v>6.3922271000000004</v>
      </c>
      <c r="F41" s="42">
        <f>Transitions!E41*100</f>
        <v>0</v>
      </c>
      <c r="G41" s="42">
        <f>Transitions!D41*100</f>
        <v>21.145486999999999</v>
      </c>
      <c r="H41" s="42">
        <f>Transitions!C41*100</f>
        <v>12.7674082</v>
      </c>
      <c r="I41" s="42">
        <f>Transitions!B41*100</f>
        <v>49.7997102</v>
      </c>
    </row>
    <row r="42" spans="1:9">
      <c r="A42" s="34">
        <f>Transitions!A42</f>
        <v>43389</v>
      </c>
      <c r="B42" s="42">
        <f>Transitions!I42*100</f>
        <v>0</v>
      </c>
      <c r="C42" s="42">
        <f>Transitions!H42*100</f>
        <v>1.2556543</v>
      </c>
      <c r="D42" s="42">
        <f>Transitions!G42*100</f>
        <v>11.456871</v>
      </c>
      <c r="E42" s="42">
        <f>Transitions!F42*100</f>
        <v>4.9992200999999996</v>
      </c>
      <c r="F42" s="42">
        <f>Transitions!E42*100</f>
        <v>0</v>
      </c>
      <c r="G42" s="42">
        <f>Transitions!D42*100</f>
        <v>27.055061599999995</v>
      </c>
      <c r="H42" s="42">
        <f>Transitions!C42*100</f>
        <v>15.411012299999999</v>
      </c>
      <c r="I42" s="42">
        <f>Transitions!B42*100</f>
        <v>39.822180600000003</v>
      </c>
    </row>
    <row r="43" spans="1:9">
      <c r="A43" s="34">
        <f>Transitions!A43</f>
        <v>43391</v>
      </c>
      <c r="B43" s="42">
        <f>Transitions!I43*100</f>
        <v>0</v>
      </c>
      <c r="C43" s="42">
        <f>Transitions!H43*100</f>
        <v>2.2567358999999998</v>
      </c>
      <c r="D43" s="42">
        <f>Transitions!G43*100</f>
        <v>13.6090613</v>
      </c>
      <c r="E43" s="42">
        <f>Transitions!F43*100</f>
        <v>5.0712202</v>
      </c>
      <c r="F43" s="42">
        <f>Transitions!E43*100</f>
        <v>0</v>
      </c>
      <c r="G43" s="42">
        <f>Transitions!D43*100</f>
        <v>29.526342900000003</v>
      </c>
      <c r="H43" s="42">
        <f>Transitions!C43*100</f>
        <v>16.097477299999998</v>
      </c>
      <c r="I43" s="42">
        <f>Transitions!B43*100</f>
        <v>33.439162500000002</v>
      </c>
    </row>
    <row r="44" spans="1:9">
      <c r="A44" s="34">
        <f>Transitions!A44</f>
        <v>43395</v>
      </c>
      <c r="B44" s="42">
        <f>Transitions!I44*100</f>
        <v>0</v>
      </c>
      <c r="C44" s="42">
        <f>Transitions!H44*100</f>
        <v>3.030303</v>
      </c>
      <c r="D44" s="42">
        <f>Transitions!G44*100</f>
        <v>15.110565100000001</v>
      </c>
      <c r="E44" s="42">
        <f>Transitions!F44*100</f>
        <v>8.3456182999999999</v>
      </c>
      <c r="F44" s="42">
        <f>Transitions!E44*100</f>
        <v>0</v>
      </c>
      <c r="G44" s="42">
        <f>Transitions!D44*100</f>
        <v>33.153153199999998</v>
      </c>
      <c r="H44" s="42">
        <f>Transitions!C44*100</f>
        <v>13.0958231</v>
      </c>
      <c r="I44" s="42">
        <f>Transitions!B44*100</f>
        <v>27.264537300000001</v>
      </c>
    </row>
    <row r="45" spans="1:9">
      <c r="A45" s="34">
        <f>Transitions!A45</f>
        <v>43397</v>
      </c>
      <c r="B45" s="42">
        <f>Transitions!I45*100</f>
        <v>0</v>
      </c>
      <c r="C45" s="42">
        <f>Transitions!H45*100</f>
        <v>3.6249617999999999</v>
      </c>
      <c r="D45" s="42">
        <f>Transitions!G45*100</f>
        <v>16.579993900000002</v>
      </c>
      <c r="E45" s="42">
        <f>Transitions!F45*100</f>
        <v>9.6283267000000006</v>
      </c>
      <c r="F45" s="42">
        <f>Transitions!E45*100</f>
        <v>0</v>
      </c>
      <c r="G45" s="42">
        <f>Transitions!D45*100</f>
        <v>35.821352100000006</v>
      </c>
      <c r="H45" s="42">
        <f>Transitions!C45*100</f>
        <v>12.450290599999999</v>
      </c>
      <c r="I45" s="42">
        <f>Transitions!B45*100</f>
        <v>21.895074900000001</v>
      </c>
    </row>
    <row r="46" spans="1:9">
      <c r="A46" s="34">
        <f>Transitions!A46</f>
        <v>43398</v>
      </c>
      <c r="B46" s="42">
        <f>Transitions!I46*100</f>
        <v>0</v>
      </c>
      <c r="C46" s="42">
        <f>Transitions!H46*100</f>
        <v>3.2444872999999999</v>
      </c>
      <c r="D46" s="42">
        <f>Transitions!G46*100</f>
        <v>16.333803499999998</v>
      </c>
      <c r="E46" s="42">
        <f>Transitions!F46*100</f>
        <v>12.1241369</v>
      </c>
      <c r="F46" s="42">
        <f>Transitions!E46*100</f>
        <v>0</v>
      </c>
      <c r="G46" s="42">
        <f>Transitions!D46*100</f>
        <v>41.695745799999997</v>
      </c>
      <c r="H46" s="42">
        <f>Transitions!C46*100</f>
        <v>8.9910163999999995</v>
      </c>
      <c r="I46" s="42">
        <f>Transitions!B46*100</f>
        <v>17.610810000000001</v>
      </c>
    </row>
    <row r="47" spans="1:9">
      <c r="A47" s="34">
        <f>Transitions!A47</f>
        <v>43402</v>
      </c>
      <c r="B47" s="42">
        <f>Transitions!I47*100</f>
        <v>0</v>
      </c>
      <c r="C47" s="42">
        <f>Transitions!H47*100</f>
        <v>3.0174159999999999</v>
      </c>
      <c r="D47" s="42">
        <f>Transitions!G47*100</f>
        <v>17.112191199999998</v>
      </c>
      <c r="E47" s="42">
        <f>Transitions!F47*100</f>
        <v>12.110166100000001</v>
      </c>
      <c r="F47" s="42">
        <f>Transitions!E47*100</f>
        <v>0</v>
      </c>
      <c r="G47" s="42">
        <f>Transitions!D47*100</f>
        <v>47.029836600000003</v>
      </c>
      <c r="H47" s="42">
        <f>Transitions!C47*100</f>
        <v>7.0676386999999989</v>
      </c>
      <c r="I47" s="42">
        <f>Transitions!B47*100</f>
        <v>13.662751500000001</v>
      </c>
    </row>
    <row r="48" spans="1:9">
      <c r="A48" s="34">
        <f>Transitions!A48</f>
        <v>43403</v>
      </c>
      <c r="B48" s="42">
        <f>Transitions!I48*100</f>
        <v>0</v>
      </c>
      <c r="C48" s="42">
        <f>Transitions!H48*100</f>
        <v>2.7554239000000003</v>
      </c>
      <c r="D48" s="42">
        <f>Transitions!G48*100</f>
        <v>17.1505826</v>
      </c>
      <c r="E48" s="42">
        <f>Transitions!F48*100</f>
        <v>14.047511700000001</v>
      </c>
      <c r="F48" s="42">
        <f>Transitions!E48*100</f>
        <v>0</v>
      </c>
      <c r="G48" s="42">
        <f>Transitions!D48*100</f>
        <v>49.0504088</v>
      </c>
      <c r="H48" s="42">
        <f>Transitions!C48*100</f>
        <v>5.9743770999999999</v>
      </c>
      <c r="I48" s="42">
        <f>Transitions!B48*100</f>
        <v>11.0216957</v>
      </c>
    </row>
    <row r="49" spans="1:9">
      <c r="A49" s="34">
        <f>Transitions!A49</f>
        <v>43404</v>
      </c>
      <c r="B49" s="42">
        <f>Transitions!I49*100</f>
        <v>0</v>
      </c>
      <c r="C49" s="42">
        <f>Transitions!H49*100</f>
        <v>2.6570647999999997</v>
      </c>
      <c r="D49" s="42">
        <f>Transitions!G49*100</f>
        <v>16.569406499999999</v>
      </c>
      <c r="E49" s="42">
        <f>Transitions!F49*100</f>
        <v>16.085175099999997</v>
      </c>
      <c r="F49" s="42">
        <f>Transitions!E49*100</f>
        <v>0</v>
      </c>
      <c r="G49" s="42">
        <f>Transitions!D49*100</f>
        <v>50.273156200000003</v>
      </c>
      <c r="H49" s="42">
        <f>Transitions!C49*100</f>
        <v>5.2334244000000005</v>
      </c>
      <c r="I49" s="42">
        <f>Transitions!B49*100</f>
        <v>9.1817729999999997</v>
      </c>
    </row>
    <row r="50" spans="1:9">
      <c r="A50" s="34">
        <f>Transitions!A50</f>
        <v>43406</v>
      </c>
      <c r="B50" s="42">
        <f>Transitions!I50*100</f>
        <v>0</v>
      </c>
      <c r="C50" s="42">
        <f>Transitions!H50*100</f>
        <v>2.9625186999999999</v>
      </c>
      <c r="D50" s="42">
        <f>Transitions!G50*100</f>
        <v>14.698650699999998</v>
      </c>
      <c r="E50" s="42">
        <f>Transitions!F50*100</f>
        <v>17.619190400000001</v>
      </c>
      <c r="F50" s="42">
        <f>Transitions!E50*100</f>
        <v>0</v>
      </c>
      <c r="G50" s="42">
        <f>Transitions!D50*100</f>
        <v>51.148425699999997</v>
      </c>
      <c r="H50" s="42">
        <f>Transitions!C50*100</f>
        <v>4.2038981</v>
      </c>
      <c r="I50" s="42">
        <f>Transitions!B50*100</f>
        <v>9.3673163000000006</v>
      </c>
    </row>
    <row r="51" spans="1:9">
      <c r="A51" s="34">
        <f>Transitions!A51</f>
        <v>43412</v>
      </c>
      <c r="B51" s="42">
        <f>Transitions!I51*100</f>
        <v>0</v>
      </c>
      <c r="C51" s="42">
        <f>Transitions!H51*100</f>
        <v>2.8914180000000003</v>
      </c>
      <c r="D51" s="42">
        <f>Transitions!G51*100</f>
        <v>9.8554291000000003</v>
      </c>
      <c r="E51" s="42">
        <f>Transitions!F51*100</f>
        <v>22.239311000000001</v>
      </c>
      <c r="F51" s="42">
        <f>Transitions!E51*100</f>
        <v>0</v>
      </c>
      <c r="G51" s="42">
        <f>Transitions!D51*100</f>
        <v>48.231313399999998</v>
      </c>
      <c r="H51" s="42">
        <f>Transitions!C51*100</f>
        <v>6.1211935000000004</v>
      </c>
      <c r="I51" s="42">
        <f>Transitions!B51*100</f>
        <v>10.661334999999999</v>
      </c>
    </row>
    <row r="52" spans="1:9">
      <c r="A52" s="34">
        <f>Transitions!A52</f>
        <v>43417</v>
      </c>
      <c r="B52" s="42">
        <f>Transitions!I52*100</f>
        <v>0</v>
      </c>
      <c r="C52" s="42">
        <f>Transitions!H52*100</f>
        <v>1.9204700000000001</v>
      </c>
      <c r="D52" s="42">
        <f>Transitions!G52*100</f>
        <v>6.7159963999999999</v>
      </c>
      <c r="E52" s="42">
        <f>Transitions!F52*100</f>
        <v>24.8136014</v>
      </c>
      <c r="F52" s="42">
        <f>Transitions!E52*100</f>
        <v>0</v>
      </c>
      <c r="G52" s="42">
        <f>Transitions!D52*100</f>
        <v>52.270673300000006</v>
      </c>
      <c r="H52" s="42">
        <f>Transitions!C52*100</f>
        <v>3.9087212000000005</v>
      </c>
      <c r="I52" s="42">
        <f>Transitions!B52*100</f>
        <v>10.3705377</v>
      </c>
    </row>
    <row r="53" spans="1:9">
      <c r="A53" s="34">
        <f>Transitions!A53</f>
        <v>43419</v>
      </c>
      <c r="B53" s="42">
        <f>Transitions!I53*100</f>
        <v>0</v>
      </c>
      <c r="C53" s="42">
        <f>Transitions!H53*100</f>
        <v>1.5222233999999999</v>
      </c>
      <c r="D53" s="42">
        <f>Transitions!G53*100</f>
        <v>5.6751883000000003</v>
      </c>
      <c r="E53" s="42">
        <f>Transitions!F53*100</f>
        <v>25.3580142</v>
      </c>
      <c r="F53" s="42">
        <f>Transitions!E53*100</f>
        <v>0</v>
      </c>
      <c r="G53" s="42">
        <f>Transitions!D53*100</f>
        <v>55.288002600000006</v>
      </c>
      <c r="H53" s="42">
        <f>Transitions!C53*100</f>
        <v>2.9224568</v>
      </c>
      <c r="I53" s="42">
        <f>Transitions!B53*100</f>
        <v>9.2341148000000004</v>
      </c>
    </row>
    <row r="54" spans="1:9">
      <c r="A54" s="34">
        <f>Transitions!A54</f>
        <v>43420</v>
      </c>
      <c r="B54" s="42">
        <f>Transitions!I54*100</f>
        <v>0</v>
      </c>
      <c r="C54" s="42">
        <f>Transitions!H54*100</f>
        <v>1.2744066000000001</v>
      </c>
      <c r="D54" s="42">
        <f>Transitions!G54*100</f>
        <v>5.3373084999999998</v>
      </c>
      <c r="E54" s="42">
        <f>Transitions!F54*100</f>
        <v>25.488132800000002</v>
      </c>
      <c r="F54" s="42">
        <f>Transitions!E54*100</f>
        <v>0</v>
      </c>
      <c r="G54" s="42">
        <f>Transitions!D54*100</f>
        <v>55.530223300000003</v>
      </c>
      <c r="H54" s="42">
        <f>Transitions!C54*100</f>
        <v>3.0866362999999999</v>
      </c>
      <c r="I54" s="42">
        <f>Transitions!B54*100</f>
        <v>9.2832924000000006</v>
      </c>
    </row>
    <row r="55" spans="1:9">
      <c r="A55" s="34">
        <f>Transitions!A55</f>
        <v>43424</v>
      </c>
      <c r="B55" s="42">
        <f>Transitions!I55*100</f>
        <v>0</v>
      </c>
      <c r="C55" s="42">
        <f>Transitions!H55*100</f>
        <v>1.0115783</v>
      </c>
      <c r="D55" s="42">
        <f>Transitions!G55*100</f>
        <v>4.7044484999999998</v>
      </c>
      <c r="E55" s="42">
        <f>Transitions!F55*100</f>
        <v>25.5271176</v>
      </c>
      <c r="F55" s="42">
        <f>Transitions!E55*100</f>
        <v>0</v>
      </c>
      <c r="G55" s="42">
        <f>Transitions!D55*100</f>
        <v>57.294332800000007</v>
      </c>
      <c r="H55" s="42">
        <f>Transitions!C55*100</f>
        <v>2.3278488999999998</v>
      </c>
      <c r="I55" s="42">
        <f>Transitions!B55*100</f>
        <v>9.1346740000000004</v>
      </c>
    </row>
    <row r="56" spans="1:9">
      <c r="A56" s="34">
        <f>Transitions!A56</f>
        <v>43430</v>
      </c>
      <c r="B56" s="42">
        <f>Transitions!I56*100</f>
        <v>0</v>
      </c>
      <c r="C56" s="42">
        <f>Transitions!H56*100</f>
        <v>0</v>
      </c>
      <c r="D56" s="42">
        <f>Transitions!G56*100</f>
        <v>1.1463123</v>
      </c>
      <c r="E56" s="42">
        <f>Transitions!F56*100</f>
        <v>23.940290999999998</v>
      </c>
      <c r="F56" s="42">
        <f>Transitions!E56*100</f>
        <v>0</v>
      </c>
      <c r="G56" s="42">
        <f>Transitions!D56*100</f>
        <v>66.788436099999998</v>
      </c>
      <c r="H56" s="42">
        <f>Transitions!C56*100</f>
        <v>1.8391384</v>
      </c>
      <c r="I56" s="42">
        <f>Transitions!B56*100</f>
        <v>6.2858223000000004</v>
      </c>
    </row>
    <row r="57" spans="1:9">
      <c r="A57" s="34">
        <f>Transitions!A57</f>
        <v>43438</v>
      </c>
      <c r="B57" s="42">
        <f>Transitions!I57*100</f>
        <v>0</v>
      </c>
      <c r="C57" s="42">
        <f>Transitions!H57*100</f>
        <v>0</v>
      </c>
      <c r="D57" s="42">
        <f>Transitions!G57*100</f>
        <v>0</v>
      </c>
      <c r="E57" s="42">
        <f>Transitions!F57*100</f>
        <v>24.477304</v>
      </c>
      <c r="F57" s="42">
        <f>Transitions!E57*100</f>
        <v>0</v>
      </c>
      <c r="G57" s="42">
        <f>Transitions!D57*100</f>
        <v>68.817056399999998</v>
      </c>
      <c r="H57" s="42">
        <f>Transitions!C57*100</f>
        <v>2.4209077999999997</v>
      </c>
      <c r="I57" s="42">
        <f>Transitions!B57*100</f>
        <v>4.2847318000000003</v>
      </c>
    </row>
    <row r="58" spans="1:9">
      <c r="A58" s="34">
        <f>Transitions!A58</f>
        <v>43440</v>
      </c>
      <c r="B58" s="42">
        <f>Transitions!I58*100</f>
        <v>0</v>
      </c>
      <c r="C58" s="42">
        <f>Transitions!H58*100</f>
        <v>0</v>
      </c>
      <c r="D58" s="42">
        <f>Transitions!G58*100</f>
        <v>0</v>
      </c>
      <c r="E58" s="42">
        <f>Transitions!F58*100</f>
        <v>21.3017751</v>
      </c>
      <c r="F58" s="42">
        <f>Transitions!E58*100</f>
        <v>0</v>
      </c>
      <c r="G58" s="42">
        <f>Transitions!D58*100</f>
        <v>73.3905326</v>
      </c>
      <c r="H58" s="42">
        <f>Transitions!C58*100</f>
        <v>1.9644970000000002</v>
      </c>
      <c r="I58" s="42">
        <f>Transitions!B58*100</f>
        <v>3.3431953000000001</v>
      </c>
    </row>
    <row r="59" spans="1:9">
      <c r="A59" s="34">
        <f>Transitions!A59</f>
        <v>43444</v>
      </c>
      <c r="B59" s="42">
        <f>Transitions!I59*100</f>
        <v>0</v>
      </c>
      <c r="C59" s="42">
        <f>Transitions!H59*100</f>
        <v>0</v>
      </c>
      <c r="D59" s="42">
        <f>Transitions!G59*100</f>
        <v>0</v>
      </c>
      <c r="E59" s="42">
        <f>Transitions!F59*100</f>
        <v>17.524214799999999</v>
      </c>
      <c r="F59" s="42">
        <f>Transitions!E59*100</f>
        <v>0</v>
      </c>
      <c r="G59" s="42">
        <f>Transitions!D59*100</f>
        <v>78.455853499999989</v>
      </c>
      <c r="H59" s="42">
        <f>Transitions!C59*100</f>
        <v>1.5732601999999998</v>
      </c>
      <c r="I59" s="42">
        <f>Transitions!B59*100</f>
        <v>2.4466714999999999</v>
      </c>
    </row>
    <row r="60" spans="1:9">
      <c r="A60" s="34">
        <f>Transitions!A60</f>
        <v>43445</v>
      </c>
      <c r="B60" s="42">
        <f>Transitions!I60*100</f>
        <v>0</v>
      </c>
      <c r="C60" s="42">
        <f>Transitions!H60*100</f>
        <v>0</v>
      </c>
      <c r="D60" s="42">
        <f>Transitions!G60*100</f>
        <v>0</v>
      </c>
      <c r="E60" s="42">
        <f>Transitions!F60*100</f>
        <v>15.739251600000001</v>
      </c>
      <c r="F60" s="42">
        <f>Transitions!E60*100</f>
        <v>0</v>
      </c>
      <c r="G60" s="42">
        <f>Transitions!D60*100</f>
        <v>80.66902540000001</v>
      </c>
      <c r="H60" s="42">
        <f>Transitions!C60*100</f>
        <v>1.3884422000000001</v>
      </c>
      <c r="I60" s="42">
        <f>Transitions!B60*100</f>
        <v>2.2032807999999999</v>
      </c>
    </row>
    <row r="61" spans="1:9">
      <c r="A61" s="34">
        <f>Transitions!A61</f>
        <v>43446</v>
      </c>
      <c r="B61" s="42">
        <f>Transitions!I61*100</f>
        <v>0</v>
      </c>
      <c r="C61" s="42">
        <f>Transitions!H61*100</f>
        <v>0</v>
      </c>
      <c r="D61" s="42">
        <f>Transitions!G61*100</f>
        <v>0</v>
      </c>
      <c r="E61" s="42">
        <f>Transitions!F61*100</f>
        <v>14.4979668</v>
      </c>
      <c r="F61" s="42">
        <f>Transitions!E61*100</f>
        <v>0</v>
      </c>
      <c r="G61" s="42">
        <f>Transitions!D61*100</f>
        <v>82.3532479</v>
      </c>
      <c r="H61" s="42">
        <f>Transitions!C61*100</f>
        <v>1.2042539999999999</v>
      </c>
      <c r="I61" s="42">
        <f>Transitions!B61*100</f>
        <v>1.9445313</v>
      </c>
    </row>
    <row r="62" spans="1:9">
      <c r="A62" s="34">
        <f>Transitions!A62</f>
        <v>43447</v>
      </c>
      <c r="B62" s="42">
        <f>Transitions!I62*100</f>
        <v>0</v>
      </c>
      <c r="C62" s="42">
        <f>Transitions!H62*100</f>
        <v>0</v>
      </c>
      <c r="D62" s="42">
        <f>Transitions!G62*100</f>
        <v>0</v>
      </c>
      <c r="E62" s="42">
        <f>Transitions!F62*100</f>
        <v>12.610687</v>
      </c>
      <c r="F62" s="42">
        <f>Transitions!E62*100</f>
        <v>0</v>
      </c>
      <c r="G62" s="42">
        <f>Transitions!D62*100</f>
        <v>84.417302799999987</v>
      </c>
      <c r="H62" s="42">
        <f>Transitions!C62*100</f>
        <v>1.2926209</v>
      </c>
      <c r="I62" s="42">
        <f>Transitions!B62*100</f>
        <v>1.6793893</v>
      </c>
    </row>
    <row r="63" spans="1:9">
      <c r="A63" s="34">
        <f>Transitions!A63</f>
        <v>43451</v>
      </c>
      <c r="B63" s="42">
        <f>Transitions!I63*100</f>
        <v>0</v>
      </c>
      <c r="C63" s="42">
        <f>Transitions!H63*100</f>
        <v>0</v>
      </c>
      <c r="D63" s="42">
        <f>Transitions!G63*100</f>
        <v>0</v>
      </c>
      <c r="E63" s="42">
        <f>Transitions!F63*100</f>
        <v>10.7452594</v>
      </c>
      <c r="F63" s="42">
        <f>Transitions!E63*100</f>
        <v>0</v>
      </c>
      <c r="G63" s="42">
        <f>Transitions!D63*100</f>
        <v>86.834239800000006</v>
      </c>
      <c r="H63" s="42">
        <f>Transitions!C63*100</f>
        <v>1.1220539999999999</v>
      </c>
      <c r="I63" s="42">
        <f>Transitions!B63*100</f>
        <v>1.2984468</v>
      </c>
    </row>
    <row r="64" spans="1:9">
      <c r="A64" s="34">
        <f>Transitions!A64</f>
        <v>43452</v>
      </c>
      <c r="B64" s="42">
        <f>Transitions!I64*100</f>
        <v>0</v>
      </c>
      <c r="C64" s="42">
        <f>Transitions!H64*100</f>
        <v>0</v>
      </c>
      <c r="D64" s="42">
        <f>Transitions!G64*100</f>
        <v>0</v>
      </c>
      <c r="E64" s="42">
        <f>Transitions!F64*100</f>
        <v>8.6497580999999997</v>
      </c>
      <c r="F64" s="42">
        <f>Transitions!E64*100</f>
        <v>0</v>
      </c>
      <c r="G64" s="42">
        <f>Transitions!D64*100</f>
        <v>90.104090400000004</v>
      </c>
      <c r="H64" s="42">
        <f>Transitions!C64*100</f>
        <v>0</v>
      </c>
      <c r="I64" s="42">
        <f>Transitions!B64*100</f>
        <v>1.2461516000000001</v>
      </c>
    </row>
    <row r="65" spans="1:9">
      <c r="A65" s="34">
        <f>Transitions!A65</f>
        <v>43453</v>
      </c>
      <c r="B65" s="42">
        <f>Transitions!I65*100</f>
        <v>0</v>
      </c>
      <c r="C65" s="42">
        <f>Transitions!H65*100</f>
        <v>0</v>
      </c>
      <c r="D65" s="42">
        <f>Transitions!G65*100</f>
        <v>0</v>
      </c>
      <c r="E65" s="42">
        <f>Transitions!F65*100</f>
        <v>7.4162796000000002</v>
      </c>
      <c r="F65" s="42">
        <f>Transitions!E65*100</f>
        <v>0</v>
      </c>
      <c r="G65" s="42">
        <f>Transitions!D65*100</f>
        <v>91.444634600000001</v>
      </c>
      <c r="H65" s="42">
        <f>Transitions!C65*100</f>
        <v>0</v>
      </c>
      <c r="I65" s="42">
        <f>Transitions!B65*100</f>
        <v>1.1390857999999999</v>
      </c>
    </row>
    <row r="66" spans="1:9">
      <c r="A66" s="34">
        <f>Transitions!A66</f>
        <v>43455</v>
      </c>
      <c r="B66" s="42">
        <f>Transitions!I66*100</f>
        <v>0</v>
      </c>
      <c r="C66" s="42">
        <f>Transitions!H66*100</f>
        <v>0</v>
      </c>
      <c r="D66" s="42">
        <f>Transitions!G66*100</f>
        <v>0</v>
      </c>
      <c r="E66" s="42">
        <f>Transitions!F66*100</f>
        <v>5.4543589000000008</v>
      </c>
      <c r="F66" s="42">
        <f>Transitions!E66*100</f>
        <v>0</v>
      </c>
      <c r="G66" s="42">
        <f>Transitions!D66*100</f>
        <v>93.483503499999998</v>
      </c>
      <c r="H66" s="42">
        <f>Transitions!C66*100</f>
        <v>0</v>
      </c>
      <c r="I66" s="42">
        <f>Transitions!B66*100</f>
        <v>1.0621376</v>
      </c>
    </row>
    <row r="67" spans="1:9">
      <c r="A67" s="34">
        <f>Transitions!A67</f>
        <v>43467</v>
      </c>
      <c r="B67" s="42">
        <f>Transitions!I67*100</f>
        <v>0</v>
      </c>
      <c r="C67" s="42">
        <f>Transitions!H67*100</f>
        <v>0</v>
      </c>
      <c r="D67" s="42">
        <f>Transitions!G67*100</f>
        <v>0</v>
      </c>
      <c r="E67" s="42">
        <f>Transitions!F67*100</f>
        <v>2.2315712000000003</v>
      </c>
      <c r="F67" s="42">
        <f>Transitions!E67*100</f>
        <v>0</v>
      </c>
      <c r="G67" s="42">
        <f>Transitions!D67*100</f>
        <v>97.768428799999995</v>
      </c>
      <c r="H67" s="42">
        <f>Transitions!C67*100</f>
        <v>0</v>
      </c>
      <c r="I67" s="42">
        <f>Transitions!B67*100</f>
        <v>0</v>
      </c>
    </row>
    <row r="68" spans="1:9">
      <c r="A68" s="34">
        <f>Transitions!A68</f>
        <v>43488</v>
      </c>
      <c r="B68" s="42">
        <f>Transitions!I68*100</f>
        <v>0</v>
      </c>
      <c r="C68" s="42">
        <f>Transitions!H68*100</f>
        <v>3.3783546999999996</v>
      </c>
      <c r="D68" s="42">
        <f>Transitions!G68*100</f>
        <v>1.3927381000000001</v>
      </c>
      <c r="E68" s="42">
        <f>Transitions!F68*100</f>
        <v>4.2904754000000001</v>
      </c>
      <c r="F68" s="42">
        <f>Transitions!E68*100</f>
        <v>0</v>
      </c>
      <c r="G68" s="42">
        <f>Transitions!D68*100</f>
        <v>89.833362600000001</v>
      </c>
      <c r="H68" s="42">
        <f>Transitions!C68*100</f>
        <v>1.1050693</v>
      </c>
      <c r="I68" s="42">
        <f>Transitions!B68*100</f>
        <v>0</v>
      </c>
    </row>
    <row r="69" spans="1:9">
      <c r="A69" s="34">
        <f>Transitions!A69</f>
        <v>43496</v>
      </c>
      <c r="B69" s="42">
        <f>Transitions!I69*100</f>
        <v>0</v>
      </c>
      <c r="C69" s="42">
        <f>Transitions!H69*100</f>
        <v>5.3717060999999999</v>
      </c>
      <c r="D69" s="42">
        <f>Transitions!G69*100</f>
        <v>1.2396245000000001</v>
      </c>
      <c r="E69" s="42">
        <f>Transitions!F69*100</f>
        <v>7.6987205000000003</v>
      </c>
      <c r="F69" s="42">
        <f>Transitions!E69*100</f>
        <v>0</v>
      </c>
      <c r="G69" s="42">
        <f>Transitions!D69*100</f>
        <v>84.606183599999994</v>
      </c>
      <c r="H69" s="42">
        <f>Transitions!C69*100</f>
        <v>0</v>
      </c>
      <c r="I69" s="42">
        <f>Transitions!B69*100</f>
        <v>1.0837652999999998</v>
      </c>
    </row>
    <row r="70" spans="1:9">
      <c r="A70" s="34">
        <f>Transitions!A70</f>
        <v>43507</v>
      </c>
      <c r="B70" s="42">
        <f>Transitions!I70*100</f>
        <v>0</v>
      </c>
      <c r="C70" s="42">
        <f>Transitions!H70*100</f>
        <v>7.4021109999999997</v>
      </c>
      <c r="D70" s="42">
        <f>Transitions!G70*100</f>
        <v>0</v>
      </c>
      <c r="E70" s="42">
        <f>Transitions!F70*100</f>
        <v>9.5335376000000007</v>
      </c>
      <c r="F70" s="42">
        <f>Transitions!E70*100</f>
        <v>0</v>
      </c>
      <c r="G70" s="42">
        <f>Transitions!D70*100</f>
        <v>80.551583300000004</v>
      </c>
      <c r="H70" s="42">
        <f>Transitions!C70*100</f>
        <v>1.3483145999999999</v>
      </c>
      <c r="I70" s="42">
        <f>Transitions!B70*100</f>
        <v>1.1644535</v>
      </c>
    </row>
    <row r="71" spans="1:9">
      <c r="A71" s="34">
        <f>Transitions!A71</f>
        <v>43515</v>
      </c>
      <c r="B71" s="42">
        <f>Transitions!I71*100</f>
        <v>0</v>
      </c>
      <c r="C71" s="42">
        <f>Transitions!H71*100</f>
        <v>8.2954124</v>
      </c>
      <c r="D71" s="42">
        <f>Transitions!G71*100</f>
        <v>0</v>
      </c>
      <c r="E71" s="42">
        <f>Transitions!F71*100</f>
        <v>12.111099899999999</v>
      </c>
      <c r="F71" s="42">
        <f>Transitions!E71*100</f>
        <v>0</v>
      </c>
      <c r="G71" s="42">
        <f>Transitions!D71*100</f>
        <v>76.300266300000004</v>
      </c>
      <c r="H71" s="42">
        <f>Transitions!C71*100</f>
        <v>1.2235818000000001</v>
      </c>
      <c r="I71" s="42">
        <f>Transitions!B71*100</f>
        <v>2.0696396999999997</v>
      </c>
    </row>
    <row r="72" spans="1:9">
      <c r="A72" s="34">
        <f>Transitions!A72</f>
        <v>43524</v>
      </c>
      <c r="B72" s="42">
        <f>Transitions!I72*100</f>
        <v>0</v>
      </c>
      <c r="C72" s="42">
        <f>Transitions!H72*100</f>
        <v>6.1830034999999999</v>
      </c>
      <c r="D72" s="42">
        <f>Transitions!G72*100</f>
        <v>0</v>
      </c>
      <c r="E72" s="42">
        <f>Transitions!F72*100</f>
        <v>14.190664999999999</v>
      </c>
      <c r="F72" s="42">
        <f>Transitions!E72*100</f>
        <v>0</v>
      </c>
      <c r="G72" s="42">
        <f>Transitions!D72*100</f>
        <v>74.145636600000003</v>
      </c>
      <c r="H72" s="42">
        <f>Transitions!C72*100</f>
        <v>2.8629994000000001</v>
      </c>
      <c r="I72" s="42">
        <f>Transitions!B72*100</f>
        <v>2.6176955</v>
      </c>
    </row>
    <row r="73" spans="1:9">
      <c r="A73" s="34">
        <f>Transitions!A73</f>
        <v>43528</v>
      </c>
      <c r="B73" s="42">
        <f>Transitions!I73*100</f>
        <v>0</v>
      </c>
      <c r="C73" s="42">
        <f>Transitions!H73*100</f>
        <v>4.9801867</v>
      </c>
      <c r="D73" s="42">
        <f>Transitions!G73*100</f>
        <v>0</v>
      </c>
      <c r="E73" s="42">
        <f>Transitions!F73*100</f>
        <v>16.6968903</v>
      </c>
      <c r="F73" s="42">
        <f>Transitions!E73*100</f>
        <v>0</v>
      </c>
      <c r="G73" s="42">
        <f>Transitions!D73*100</f>
        <v>71.908791800000003</v>
      </c>
      <c r="H73" s="42">
        <f>Transitions!C73*100</f>
        <v>2.7268453000000004</v>
      </c>
      <c r="I73" s="42">
        <f>Transitions!B73*100</f>
        <v>3.6872859</v>
      </c>
    </row>
    <row r="74" spans="1:9">
      <c r="A74" s="34">
        <f>Transitions!A74</f>
        <v>43530</v>
      </c>
      <c r="B74" s="42">
        <f>Transitions!I74*100</f>
        <v>0</v>
      </c>
      <c r="C74" s="42">
        <f>Transitions!H74*100</f>
        <v>3.6995893000000004</v>
      </c>
      <c r="D74" s="42">
        <f>Transitions!G74*100</f>
        <v>0</v>
      </c>
      <c r="E74" s="42">
        <f>Transitions!F74*100</f>
        <v>18.7975493</v>
      </c>
      <c r="F74" s="42">
        <f>Transitions!E74*100</f>
        <v>0</v>
      </c>
      <c r="G74" s="42">
        <f>Transitions!D74*100</f>
        <v>70.756749499999998</v>
      </c>
      <c r="H74" s="42">
        <f>Transitions!C74*100</f>
        <v>2.7906819999999999</v>
      </c>
      <c r="I74" s="42">
        <f>Transitions!B74*100</f>
        <v>3.9554298999999999</v>
      </c>
    </row>
    <row r="75" spans="1:9">
      <c r="A75" s="34">
        <f>Transitions!A75</f>
        <v>43538</v>
      </c>
      <c r="B75" s="42">
        <f>Transitions!I75*100</f>
        <v>0</v>
      </c>
      <c r="C75" s="42">
        <f>Transitions!H75*100</f>
        <v>1.8729998000000001</v>
      </c>
      <c r="D75" s="42">
        <f>Transitions!G75*100</f>
        <v>0</v>
      </c>
      <c r="E75" s="42">
        <f>Transitions!F75*100</f>
        <v>21.3373758</v>
      </c>
      <c r="F75" s="42">
        <f>Transitions!E75*100</f>
        <v>0</v>
      </c>
      <c r="G75" s="42">
        <f>Transitions!D75*100</f>
        <v>70.264443299999996</v>
      </c>
      <c r="H75" s="42">
        <f>Transitions!C75*100</f>
        <v>2.6410645000000001</v>
      </c>
      <c r="I75" s="42">
        <f>Transitions!B75*100</f>
        <v>3.8841166000000005</v>
      </c>
    </row>
    <row r="76" spans="1:9">
      <c r="A76" s="34">
        <f>Transitions!A76</f>
        <v>43542</v>
      </c>
      <c r="B76" s="42">
        <f>Transitions!I76*100</f>
        <v>0</v>
      </c>
      <c r="C76" s="42">
        <f>Transitions!H76*100</f>
        <v>1.3289372000000002</v>
      </c>
      <c r="D76" s="42">
        <f>Transitions!G76*100</f>
        <v>0</v>
      </c>
      <c r="E76" s="42">
        <f>Transitions!F76*100</f>
        <v>23.284998100000003</v>
      </c>
      <c r="F76" s="42">
        <f>Transitions!E76*100</f>
        <v>0</v>
      </c>
      <c r="G76" s="42">
        <f>Transitions!D76*100</f>
        <v>68.983615399999991</v>
      </c>
      <c r="H76" s="42">
        <f>Transitions!C76*100</f>
        <v>2.3752648999999999</v>
      </c>
      <c r="I76" s="42">
        <f>Transitions!B76*100</f>
        <v>4.0271843000000001</v>
      </c>
    </row>
    <row r="77" spans="1:9">
      <c r="A77" s="34">
        <f>Transitions!A77</f>
        <v>43553</v>
      </c>
      <c r="B77" s="42">
        <f>Transitions!I77*100</f>
        <v>0</v>
      </c>
      <c r="C77" s="42">
        <f>Transitions!H77*100</f>
        <v>0</v>
      </c>
      <c r="D77" s="42">
        <f>Transitions!G77*100</f>
        <v>0</v>
      </c>
      <c r="E77" s="42">
        <f>Transitions!F77*100</f>
        <v>22.367650600000001</v>
      </c>
      <c r="F77" s="42">
        <f>Transitions!E77*100</f>
        <v>0</v>
      </c>
      <c r="G77" s="42">
        <f>Transitions!D77*100</f>
        <v>71.9043846</v>
      </c>
      <c r="H77" s="42">
        <f>Transitions!C77*100</f>
        <v>1.7531774</v>
      </c>
      <c r="I77" s="42">
        <f>Transitions!B77*100</f>
        <v>3.9747873000000005</v>
      </c>
    </row>
    <row r="78" spans="1:9">
      <c r="A78" s="34">
        <f>Transitions!A78</f>
        <v>43558</v>
      </c>
      <c r="B78" s="42">
        <f>Transitions!I78*100</f>
        <v>0</v>
      </c>
      <c r="C78" s="42">
        <f>Transitions!H78*100</f>
        <v>0</v>
      </c>
      <c r="D78" s="42">
        <f>Transitions!G78*100</f>
        <v>0</v>
      </c>
      <c r="E78" s="42">
        <f>Transitions!F78*100</f>
        <v>25.354240099999998</v>
      </c>
      <c r="F78" s="42">
        <f>Transitions!E78*100</f>
        <v>0</v>
      </c>
      <c r="G78" s="42">
        <f>Transitions!D78*100</f>
        <v>68.305401700000004</v>
      </c>
      <c r="H78" s="42">
        <f>Transitions!C78*100</f>
        <v>1.6902826999999998</v>
      </c>
      <c r="I78" s="42">
        <f>Transitions!B78*100</f>
        <v>4.6500754999999998</v>
      </c>
    </row>
    <row r="79" spans="1:9">
      <c r="A79" s="34">
        <f>Transitions!A79</f>
        <v>43559</v>
      </c>
      <c r="B79" s="42">
        <f>Transitions!I79*100</f>
        <v>0</v>
      </c>
      <c r="C79" s="42">
        <f>Transitions!H79*100</f>
        <v>0</v>
      </c>
      <c r="D79" s="42">
        <f>Transitions!G79*100</f>
        <v>0</v>
      </c>
      <c r="E79" s="42">
        <f>Transitions!F79*100</f>
        <v>27.368617199999999</v>
      </c>
      <c r="F79" s="42">
        <f>Transitions!E79*100</f>
        <v>0</v>
      </c>
      <c r="G79" s="42">
        <f>Transitions!D79*100</f>
        <v>65.624301200000005</v>
      </c>
      <c r="H79" s="42">
        <f>Transitions!C79*100</f>
        <v>1.7443160999999998</v>
      </c>
      <c r="I79" s="42">
        <f>Transitions!B79*100</f>
        <v>5.2627655999999998</v>
      </c>
    </row>
    <row r="80" spans="1:9">
      <c r="A80" s="34">
        <f>Transitions!A80</f>
        <v>43563</v>
      </c>
      <c r="B80" s="42">
        <f>Transitions!I80*100</f>
        <v>0</v>
      </c>
      <c r="C80" s="42">
        <f>Transitions!H80*100</f>
        <v>0</v>
      </c>
      <c r="D80" s="42">
        <f>Transitions!G80*100</f>
        <v>0</v>
      </c>
      <c r="E80" s="42">
        <f>Transitions!F80*100</f>
        <v>29.834745899999998</v>
      </c>
      <c r="F80" s="42">
        <f>Transitions!E80*100</f>
        <v>0</v>
      </c>
      <c r="G80" s="42">
        <f>Transitions!D80*100</f>
        <v>62.312783000000003</v>
      </c>
      <c r="H80" s="42">
        <f>Transitions!C80*100</f>
        <v>1.6796315999999998</v>
      </c>
      <c r="I80" s="42">
        <f>Transitions!B80*100</f>
        <v>6.1728395000000003</v>
      </c>
    </row>
    <row r="81" spans="1:9">
      <c r="A81" s="34">
        <f>Transitions!A81</f>
        <v>43567</v>
      </c>
      <c r="B81" s="42">
        <f>Transitions!I81*100</f>
        <v>0</v>
      </c>
      <c r="C81" s="42">
        <f>Transitions!H81*100</f>
        <v>0</v>
      </c>
      <c r="D81" s="42">
        <f>Transitions!G81*100</f>
        <v>0</v>
      </c>
      <c r="E81" s="42">
        <f>Transitions!F81*100</f>
        <v>31.671462999999999</v>
      </c>
      <c r="F81" s="42">
        <f>Transitions!E81*100</f>
        <v>0</v>
      </c>
      <c r="G81" s="42">
        <f>Transitions!D81*100</f>
        <v>57.556195099999997</v>
      </c>
      <c r="H81" s="42">
        <f>Transitions!C81*100</f>
        <v>3.6244846999999996</v>
      </c>
      <c r="I81" s="42">
        <f>Transitions!B81*100</f>
        <v>7.1478572000000007</v>
      </c>
    </row>
    <row r="82" spans="1:9">
      <c r="A82" s="34">
        <f>Transitions!A82</f>
        <v>43570</v>
      </c>
      <c r="B82" s="42">
        <f>Transitions!I82*100</f>
        <v>0</v>
      </c>
      <c r="C82" s="42">
        <f>Transitions!H82*100</f>
        <v>0</v>
      </c>
      <c r="D82" s="42">
        <f>Transitions!G82*100</f>
        <v>1.2725953000000001</v>
      </c>
      <c r="E82" s="42">
        <f>Transitions!F82*100</f>
        <v>33.6760041</v>
      </c>
      <c r="F82" s="42">
        <f>Transitions!E82*100</f>
        <v>0</v>
      </c>
      <c r="G82" s="42">
        <f>Transitions!D82*100</f>
        <v>53.406962899999996</v>
      </c>
      <c r="H82" s="42">
        <f>Transitions!C82*100</f>
        <v>4.2763786000000001</v>
      </c>
      <c r="I82" s="42">
        <f>Transitions!B82*100</f>
        <v>7.3680590000000006</v>
      </c>
    </row>
    <row r="83" spans="1:9">
      <c r="A83" s="34">
        <f>Transitions!A83</f>
        <v>43573</v>
      </c>
      <c r="B83" s="42">
        <f>Transitions!I83*100</f>
        <v>0</v>
      </c>
      <c r="C83" s="42">
        <f>Transitions!H83*100</f>
        <v>0</v>
      </c>
      <c r="D83" s="42">
        <f>Transitions!G83*100</f>
        <v>1.3395435</v>
      </c>
      <c r="E83" s="42">
        <f>Transitions!F83*100</f>
        <v>26.7061858</v>
      </c>
      <c r="F83" s="42">
        <f>Transitions!E83*100</f>
        <v>0</v>
      </c>
      <c r="G83" s="42">
        <f>Transitions!D83*100</f>
        <v>51.160552800000005</v>
      </c>
      <c r="H83" s="42">
        <f>Transitions!C83*100</f>
        <v>11.182108599999999</v>
      </c>
      <c r="I83" s="42">
        <f>Transitions!B83*100</f>
        <v>9.6116094000000007</v>
      </c>
    </row>
    <row r="84" spans="1:9">
      <c r="A84" s="34">
        <f>Transitions!A84</f>
        <v>43578</v>
      </c>
      <c r="B84" s="42">
        <f>Transitions!I84*100</f>
        <v>0</v>
      </c>
      <c r="C84" s="42">
        <f>Transitions!H84*100</f>
        <v>0</v>
      </c>
      <c r="D84" s="42">
        <f>Transitions!G84*100</f>
        <v>1.0801828</v>
      </c>
      <c r="E84" s="42">
        <f>Transitions!F84*100</f>
        <v>21.981342300000001</v>
      </c>
      <c r="F84" s="42">
        <f>Transitions!E84*100</f>
        <v>0</v>
      </c>
      <c r="G84" s="42">
        <f>Transitions!D84*100</f>
        <v>48.649771499999993</v>
      </c>
      <c r="H84" s="42">
        <f>Transitions!C84*100</f>
        <v>17.362239000000002</v>
      </c>
      <c r="I84" s="42">
        <f>Transitions!B84*100</f>
        <v>10.9264645</v>
      </c>
    </row>
    <row r="85" spans="1:9">
      <c r="A85" s="34">
        <f>Transitions!A85</f>
        <v>43579</v>
      </c>
      <c r="B85" s="42">
        <f>Transitions!I85*100</f>
        <v>0</v>
      </c>
      <c r="C85" s="42">
        <f>Transitions!H85*100</f>
        <v>0</v>
      </c>
      <c r="D85" s="42">
        <f>Transitions!G85*100</f>
        <v>1.0251211</v>
      </c>
      <c r="E85" s="42">
        <f>Transitions!F85*100</f>
        <v>20.419811500000002</v>
      </c>
      <c r="F85" s="42">
        <f>Transitions!E85*100</f>
        <v>0</v>
      </c>
      <c r="G85" s="42">
        <f>Transitions!D85*100</f>
        <v>48.668844600000007</v>
      </c>
      <c r="H85" s="42">
        <f>Transitions!C85*100</f>
        <v>14.9412339</v>
      </c>
      <c r="I85" s="42">
        <f>Transitions!B85*100</f>
        <v>14.9449889</v>
      </c>
    </row>
    <row r="86" spans="1:9">
      <c r="A86" s="34">
        <f>Transitions!A86</f>
        <v>43584</v>
      </c>
      <c r="B86" s="42">
        <f>Transitions!I86*100</f>
        <v>0</v>
      </c>
      <c r="C86" s="42">
        <f>Transitions!H86*100</f>
        <v>0</v>
      </c>
      <c r="D86" s="42">
        <f>Transitions!G86*100</f>
        <v>0</v>
      </c>
      <c r="E86" s="42">
        <f>Transitions!F86*100</f>
        <v>17.182481799999998</v>
      </c>
      <c r="F86" s="42">
        <f>Transitions!E86*100</f>
        <v>0</v>
      </c>
      <c r="G86" s="42">
        <f>Transitions!D86*100</f>
        <v>48.737226300000003</v>
      </c>
      <c r="H86" s="42">
        <f>Transitions!C86*100</f>
        <v>16.218978100000001</v>
      </c>
      <c r="I86" s="42">
        <f>Transitions!B86*100</f>
        <v>17.861313899999999</v>
      </c>
    </row>
    <row r="87" spans="1:9">
      <c r="A87" s="34">
        <f>Transitions!A87</f>
        <v>43586</v>
      </c>
      <c r="B87" s="42">
        <f>Transitions!I87*100</f>
        <v>0</v>
      </c>
      <c r="C87" s="42">
        <f>Transitions!H87*100</f>
        <v>0</v>
      </c>
      <c r="D87" s="42">
        <f>Transitions!G87*100</f>
        <v>0</v>
      </c>
      <c r="E87" s="42">
        <f>Transitions!F87*100</f>
        <v>14.610047600000001</v>
      </c>
      <c r="F87" s="42">
        <f>Transitions!E87*100</f>
        <v>0</v>
      </c>
      <c r="G87" s="42">
        <f>Transitions!D87*100</f>
        <v>47.542591399999999</v>
      </c>
      <c r="H87" s="42">
        <f>Transitions!C87*100</f>
        <v>18.478695200000001</v>
      </c>
      <c r="I87" s="42">
        <f>Transitions!B87*100</f>
        <v>19.368665800000002</v>
      </c>
    </row>
    <row r="88" spans="1:9">
      <c r="A88" s="34">
        <f>Transitions!A88</f>
        <v>43593</v>
      </c>
      <c r="B88" s="42">
        <f>Transitions!I88*100</f>
        <v>0</v>
      </c>
      <c r="C88" s="42">
        <f>Transitions!H88*100</f>
        <v>0</v>
      </c>
      <c r="D88" s="42">
        <f>Transitions!G88*100</f>
        <v>0</v>
      </c>
      <c r="E88" s="42">
        <f>Transitions!F88*100</f>
        <v>11.020339</v>
      </c>
      <c r="F88" s="42">
        <f>Transitions!E88*100</f>
        <v>0</v>
      </c>
      <c r="G88" s="42">
        <f>Transitions!D88*100</f>
        <v>55.989830499999997</v>
      </c>
      <c r="H88" s="42">
        <f>Transitions!C88*100</f>
        <v>16.118644100000001</v>
      </c>
      <c r="I88" s="42">
        <f>Transitions!B88*100</f>
        <v>16.871186399999999</v>
      </c>
    </row>
    <row r="89" spans="1:9">
      <c r="A89" s="34">
        <f>Transitions!A89</f>
        <v>43598</v>
      </c>
      <c r="B89" s="42">
        <f>Transitions!I89*100</f>
        <v>0</v>
      </c>
      <c r="C89" s="42">
        <f>Transitions!H89*100</f>
        <v>0</v>
      </c>
      <c r="D89" s="42">
        <f>Transitions!G89*100</f>
        <v>0</v>
      </c>
      <c r="E89" s="42">
        <f>Transitions!F89*100</f>
        <v>10.3047054</v>
      </c>
      <c r="F89" s="42">
        <f>Transitions!E89*100</f>
        <v>0</v>
      </c>
      <c r="G89" s="42">
        <f>Transitions!D89*100</f>
        <v>61.746340500000009</v>
      </c>
      <c r="H89" s="42">
        <f>Transitions!C89*100</f>
        <v>12.5874364</v>
      </c>
      <c r="I89" s="42">
        <f>Transitions!B89*100</f>
        <v>15.361517699999998</v>
      </c>
    </row>
    <row r="90" spans="1:9">
      <c r="A90" s="34">
        <f>Transitions!A90</f>
        <v>43599</v>
      </c>
      <c r="B90" s="42">
        <f>Transitions!I90*100</f>
        <v>0</v>
      </c>
      <c r="C90" s="42">
        <f>Transitions!H90*100</f>
        <v>0</v>
      </c>
      <c r="D90" s="42">
        <f>Transitions!G90*100</f>
        <v>0</v>
      </c>
      <c r="E90" s="42">
        <f>Transitions!F90*100</f>
        <v>9.652272</v>
      </c>
      <c r="F90" s="42">
        <f>Transitions!E90*100</f>
        <v>0</v>
      </c>
      <c r="G90" s="42">
        <f>Transitions!D90*100</f>
        <v>65.993093299999998</v>
      </c>
      <c r="H90" s="42">
        <f>Transitions!C90*100</f>
        <v>12.750025600000001</v>
      </c>
      <c r="I90" s="42">
        <f>Transitions!B90*100</f>
        <v>11.604609</v>
      </c>
    </row>
    <row r="91" spans="1:9">
      <c r="A91" s="34">
        <f>Transitions!A91</f>
        <v>43601</v>
      </c>
      <c r="B91" s="42">
        <f>Transitions!I91*100</f>
        <v>0</v>
      </c>
      <c r="C91" s="42">
        <f>Transitions!H91*100</f>
        <v>0</v>
      </c>
      <c r="D91" s="42">
        <f>Transitions!G91*100</f>
        <v>0</v>
      </c>
      <c r="E91" s="42">
        <f>Transitions!F91*100</f>
        <v>10.348948400000001</v>
      </c>
      <c r="F91" s="42">
        <f>Transitions!E91*100</f>
        <v>0</v>
      </c>
      <c r="G91" s="42">
        <f>Transitions!D91*100</f>
        <v>69.192160599999994</v>
      </c>
      <c r="H91" s="42">
        <f>Transitions!C91*100</f>
        <v>10.499180599999999</v>
      </c>
      <c r="I91" s="42">
        <f>Transitions!B91*100</f>
        <v>9.9597104999999999</v>
      </c>
    </row>
    <row r="92" spans="1:9">
      <c r="A92" s="34">
        <f>Transitions!A92</f>
        <v>43606</v>
      </c>
      <c r="B92" s="42">
        <f>Transitions!I92*100</f>
        <v>0</v>
      </c>
      <c r="C92" s="42">
        <f>Transitions!H92*100</f>
        <v>0</v>
      </c>
      <c r="D92" s="42">
        <f>Transitions!G92*100</f>
        <v>1.0831787000000002</v>
      </c>
      <c r="E92" s="42">
        <f>Transitions!F92*100</f>
        <v>9.8194701999999996</v>
      </c>
      <c r="F92" s="42">
        <f>Transitions!E92*100</f>
        <v>0</v>
      </c>
      <c r="G92" s="42">
        <f>Transitions!D92*100</f>
        <v>70.416736900000004</v>
      </c>
      <c r="H92" s="42">
        <f>Transitions!C92*100</f>
        <v>11.0713683</v>
      </c>
      <c r="I92" s="42">
        <f>Transitions!B92*100</f>
        <v>7.6092458000000001</v>
      </c>
    </row>
    <row r="93" spans="1:9">
      <c r="A93" s="34">
        <f>Transitions!A93</f>
        <v>43609</v>
      </c>
      <c r="B93" s="42">
        <f>Transitions!I93*100</f>
        <v>0</v>
      </c>
      <c r="C93" s="42">
        <f>Transitions!H93*100</f>
        <v>0</v>
      </c>
      <c r="D93" s="42">
        <f>Transitions!G93*100</f>
        <v>1.1623598000000002</v>
      </c>
      <c r="E93" s="42">
        <f>Transitions!F93*100</f>
        <v>9.0293454000000004</v>
      </c>
      <c r="F93" s="42">
        <f>Transitions!E93*100</f>
        <v>0</v>
      </c>
      <c r="G93" s="42">
        <f>Transitions!D93*100</f>
        <v>73.717192799999992</v>
      </c>
      <c r="H93" s="42">
        <f>Transitions!C93*100</f>
        <v>10.7442472</v>
      </c>
      <c r="I93" s="42">
        <f>Transitions!B93*100</f>
        <v>5.3468548999999994</v>
      </c>
    </row>
    <row r="94" spans="1:9">
      <c r="A94" s="34">
        <f>Transitions!A94</f>
        <v>43615</v>
      </c>
      <c r="B94" s="42">
        <f>Transitions!I94*100</f>
        <v>0</v>
      </c>
      <c r="C94" s="42">
        <f>Transitions!H94*100</f>
        <v>0</v>
      </c>
      <c r="D94" s="42">
        <f>Transitions!G94*100</f>
        <v>1.3327500000000001</v>
      </c>
      <c r="E94" s="42">
        <f>Transitions!F94*100</f>
        <v>8.7402820000000006</v>
      </c>
      <c r="F94" s="42">
        <f>Transitions!E94*100</f>
        <v>0</v>
      </c>
      <c r="G94" s="42">
        <f>Transitions!D94*100</f>
        <v>76.47830909999999</v>
      </c>
      <c r="H94" s="42">
        <f>Transitions!C94*100</f>
        <v>10.352371</v>
      </c>
      <c r="I94" s="42">
        <f>Transitions!B94*100</f>
        <v>3.0962877999999998</v>
      </c>
    </row>
    <row r="95" spans="1:9">
      <c r="A95" s="34">
        <f>Transitions!A95</f>
        <v>43641</v>
      </c>
      <c r="B95" s="42">
        <f>Transitions!I95*100</f>
        <v>0</v>
      </c>
      <c r="C95" s="42">
        <f>Transitions!H95*100</f>
        <v>1.9237226000000001</v>
      </c>
      <c r="D95" s="42">
        <f>Transitions!G95*100</f>
        <v>0</v>
      </c>
      <c r="E95" s="42">
        <f>Transitions!F95*100</f>
        <v>9.2593835999999996</v>
      </c>
      <c r="F95" s="42">
        <f>Transitions!E95*100</f>
        <v>0</v>
      </c>
      <c r="G95" s="42">
        <f>Transitions!D95*100</f>
        <v>76.945544900000002</v>
      </c>
      <c r="H95" s="42">
        <f>Transitions!C95*100</f>
        <v>6.3486202000000009</v>
      </c>
      <c r="I95" s="42">
        <f>Transitions!B95*100</f>
        <v>5.5227288000000003</v>
      </c>
    </row>
    <row r="96" spans="1:9">
      <c r="A96" s="34">
        <f>Transitions!A96</f>
        <v>43644</v>
      </c>
      <c r="B96" s="42">
        <f>Transitions!I96*100</f>
        <v>0</v>
      </c>
      <c r="C96" s="42">
        <f>Transitions!H96*100</f>
        <v>2.8893952000000001</v>
      </c>
      <c r="D96" s="42">
        <f>Transitions!G96*100</f>
        <v>0</v>
      </c>
      <c r="E96" s="42">
        <f>Transitions!F96*100</f>
        <v>6.1309031000000003</v>
      </c>
      <c r="F96" s="42">
        <f>Transitions!E96*100</f>
        <v>0</v>
      </c>
      <c r="G96" s="42">
        <f>Transitions!D96*100</f>
        <v>79.194283299999995</v>
      </c>
      <c r="H96" s="42">
        <f>Transitions!C96*100</f>
        <v>6.0169842999999998</v>
      </c>
      <c r="I96" s="42">
        <f>Transitions!B96*100</f>
        <v>5.7684341000000003</v>
      </c>
    </row>
    <row r="97" spans="1:9">
      <c r="A97" s="34">
        <f>Transitions!A97</f>
        <v>43657</v>
      </c>
      <c r="B97" s="42">
        <f>Transitions!I97*100</f>
        <v>0</v>
      </c>
      <c r="C97" s="42">
        <f>Transitions!H97*100</f>
        <v>3.8258334999999999</v>
      </c>
      <c r="D97" s="42">
        <f>Transitions!G97*100</f>
        <v>0</v>
      </c>
      <c r="E97" s="42">
        <f>Transitions!F97*100</f>
        <v>5.7168882999999999</v>
      </c>
      <c r="F97" s="42">
        <f>Transitions!E97*100</f>
        <v>0</v>
      </c>
      <c r="G97" s="42">
        <f>Transitions!D97*100</f>
        <v>71.022044099999988</v>
      </c>
      <c r="H97" s="42">
        <f>Transitions!C97*100</f>
        <v>8.1581344999999992</v>
      </c>
      <c r="I97" s="42">
        <f>Transitions!B97*100</f>
        <v>11.277099699999999</v>
      </c>
    </row>
    <row r="98" spans="1:9">
      <c r="A98" s="34">
        <f>Transitions!A98</f>
        <v>43661</v>
      </c>
      <c r="B98" s="42">
        <f>Transitions!I98*100</f>
        <v>0</v>
      </c>
      <c r="C98" s="42">
        <f>Transitions!H98*100</f>
        <v>4.5474137999999993</v>
      </c>
      <c r="D98" s="42">
        <f>Transitions!G98*100</f>
        <v>0</v>
      </c>
      <c r="E98" s="42">
        <f>Transitions!F98*100</f>
        <v>5.3735631999999995</v>
      </c>
      <c r="F98" s="42">
        <f>Transitions!E98*100</f>
        <v>0</v>
      </c>
      <c r="G98" s="42">
        <f>Transitions!D98*100</f>
        <v>65.6070402</v>
      </c>
      <c r="H98" s="42">
        <f>Transitions!C98*100</f>
        <v>10.172413800000001</v>
      </c>
      <c r="I98" s="42">
        <f>Transitions!B98*100</f>
        <v>14.299569000000002</v>
      </c>
    </row>
    <row r="99" spans="1:9">
      <c r="A99" s="34">
        <f>Transitions!A99</f>
        <v>43665</v>
      </c>
      <c r="B99" s="42">
        <f>Transitions!I99*100</f>
        <v>30.942763035237082</v>
      </c>
      <c r="C99" s="42">
        <f>Transitions!H99*100</f>
        <v>0.17193876494106433</v>
      </c>
      <c r="D99" s="42">
        <f>Transitions!G99*100</f>
        <v>2.1668427485343771</v>
      </c>
      <c r="E99" s="42">
        <f>Transitions!F99*100</f>
        <v>2.8090236778323279</v>
      </c>
      <c r="F99" s="42">
        <f>Transitions!E99*100</f>
        <v>26.443353427381762</v>
      </c>
      <c r="G99" s="42">
        <f>Transitions!D99*100</f>
        <v>22.180100677397295</v>
      </c>
      <c r="H99" s="42">
        <f>Transitions!C99*100</f>
        <v>14.320634723344309</v>
      </c>
      <c r="I99" s="42">
        <f>Transitions!B99*100</f>
        <v>0.96534294533175868</v>
      </c>
    </row>
    <row r="100" spans="1:9">
      <c r="A100" s="34">
        <f>Transitions!A100</f>
        <v>43678</v>
      </c>
      <c r="B100" s="42">
        <f>Transitions!I100*100</f>
        <v>30.547106379572565</v>
      </c>
      <c r="C100" s="42">
        <f>Transitions!H100*100</f>
        <v>0.25014007844392866</v>
      </c>
      <c r="D100" s="42">
        <f>Transitions!G100*100</f>
        <v>2.2172416553269834</v>
      </c>
      <c r="E100" s="42">
        <f>Transitions!F100*100</f>
        <v>2.0451452813575606</v>
      </c>
      <c r="F100" s="42">
        <f>Transitions!E100*100</f>
        <v>27.501400784439291</v>
      </c>
      <c r="G100" s="42">
        <f>Transitions!D100*100</f>
        <v>21.90026414792284</v>
      </c>
      <c r="H100" s="42">
        <f>Transitions!C100*100</f>
        <v>13.811734571359963</v>
      </c>
      <c r="I100" s="42">
        <f>Transitions!B100*100</f>
        <v>1.7269671015768835</v>
      </c>
    </row>
    <row r="101" spans="1:9">
      <c r="A101" s="34">
        <f>Transitions!A101</f>
        <v>43686</v>
      </c>
      <c r="B101" s="42">
        <f>Transitions!I101*100</f>
        <v>30.81026104644593</v>
      </c>
      <c r="C101" s="42">
        <f>Transitions!H101*100</f>
        <v>0.17629110633969944</v>
      </c>
      <c r="D101" s="42">
        <f>Transitions!G101*100</f>
        <v>1.1820544694315744</v>
      </c>
      <c r="E101" s="42">
        <f>Transitions!F101*100</f>
        <v>2.1742569781896264</v>
      </c>
      <c r="F101" s="42">
        <f>Transitions!E101*100</f>
        <v>29.37055034467172</v>
      </c>
      <c r="G101" s="42">
        <f>Transitions!D101*100</f>
        <v>22.368629223641094</v>
      </c>
      <c r="H101" s="42">
        <f>Transitions!C101*100</f>
        <v>12.179907334162055</v>
      </c>
      <c r="I101" s="42">
        <f>Transitions!B101*100</f>
        <v>1.7380494971183189</v>
      </c>
    </row>
    <row r="102" spans="1:9">
      <c r="A102" s="34">
        <f>Transitions!A102</f>
        <v>43692</v>
      </c>
      <c r="B102" s="42">
        <f>Transitions!I102*100</f>
        <v>30.304656438275966</v>
      </c>
      <c r="C102" s="42">
        <f>Transitions!H102*100</f>
        <v>0.14391296924165181</v>
      </c>
      <c r="D102" s="42">
        <f>Transitions!G102*100</f>
        <v>0.98055955313803445</v>
      </c>
      <c r="E102" s="42">
        <f>Transitions!F102*100</f>
        <v>2.5733590262702144</v>
      </c>
      <c r="F102" s="42">
        <f>Transitions!E102*100</f>
        <v>32.163329024074926</v>
      </c>
      <c r="G102" s="42">
        <f>Transitions!D102*100</f>
        <v>19.372149181647437</v>
      </c>
      <c r="H102" s="42">
        <f>Transitions!C102*100</f>
        <v>12.747274190794448</v>
      </c>
      <c r="I102" s="42">
        <f>Transitions!B102*100</f>
        <v>1.7147596165573091</v>
      </c>
    </row>
    <row r="103" spans="1:9">
      <c r="A103" s="34">
        <f>Transitions!A103</f>
        <v>43698</v>
      </c>
      <c r="B103" s="42">
        <f>Transitions!I103*100</f>
        <v>30.681463332612722</v>
      </c>
      <c r="C103" s="42">
        <f>Transitions!H103*100</f>
        <v>0.18736038048569578</v>
      </c>
      <c r="D103" s="42">
        <f>Transitions!G103*100</f>
        <v>1.0617088227522764</v>
      </c>
      <c r="E103" s="42">
        <f>Transitions!F103*100</f>
        <v>2.7359419663231734</v>
      </c>
      <c r="F103" s="42">
        <f>Transitions!E103*100</f>
        <v>33.189209963728963</v>
      </c>
      <c r="G103" s="42">
        <f>Transitions!D103*100</f>
        <v>17.314020801806347</v>
      </c>
      <c r="H103" s="42">
        <f>Transitions!C103*100</f>
        <v>12.824577838629869</v>
      </c>
      <c r="I103" s="42">
        <f>Transitions!B103*100</f>
        <v>2.0057168936609742</v>
      </c>
    </row>
    <row r="104" spans="1:9">
      <c r="A104" s="34">
        <f>Transitions!A104</f>
        <v>43706</v>
      </c>
      <c r="B104" s="42">
        <f>Transitions!I104*100</f>
        <v>31.749241658240653</v>
      </c>
      <c r="C104" s="42">
        <f>Transitions!H104*100</f>
        <v>0.20703933747412009</v>
      </c>
      <c r="D104" s="42">
        <f>Transitions!G104*100</f>
        <v>1.1459386585776881</v>
      </c>
      <c r="E104" s="42">
        <f>Transitions!F104*100</f>
        <v>3.1055900621118013</v>
      </c>
      <c r="F104" s="42">
        <f>Transitions!E104*100</f>
        <v>34.233713707930093</v>
      </c>
      <c r="G104" s="42">
        <f>Transitions!D104*100</f>
        <v>15.48220906158217</v>
      </c>
      <c r="H104" s="42">
        <f>Transitions!C104*100</f>
        <v>12.903847079782368</v>
      </c>
      <c r="I104" s="42">
        <f>Transitions!B104*100</f>
        <v>1.172420434301122</v>
      </c>
    </row>
    <row r="105" spans="1:9">
      <c r="A105" s="34">
        <f>Transitions!A105</f>
        <v>43714</v>
      </c>
      <c r="B105" s="42">
        <f>Transitions!I105*100</f>
        <v>35.733223506396563</v>
      </c>
      <c r="C105" s="42">
        <f>Transitions!H105*100</f>
        <v>0.17246261165023552</v>
      </c>
      <c r="D105" s="42">
        <f>Transitions!G105*100</f>
        <v>1.1583309737702385</v>
      </c>
      <c r="E105" s="42">
        <f>Transitions!F105*100</f>
        <v>3.4569744394965123</v>
      </c>
      <c r="F105" s="42">
        <f>Transitions!E105*100</f>
        <v>33.210636052408034</v>
      </c>
      <c r="G105" s="42">
        <f>Transitions!D105*100</f>
        <v>11.014440526139669</v>
      </c>
      <c r="H105" s="42">
        <f>Transitions!C105*100</f>
        <v>14.13163787999691</v>
      </c>
      <c r="I105" s="42">
        <f>Transitions!B105*100</f>
        <v>1.1222940101418313</v>
      </c>
    </row>
    <row r="106" spans="1:9">
      <c r="A106" s="34">
        <f>Transitions!A106</f>
        <v>43721</v>
      </c>
      <c r="B106" s="42">
        <f>Transitions!I106*100</f>
        <v>38.687471317117947</v>
      </c>
      <c r="C106" s="42">
        <f>Transitions!H106*100</f>
        <v>0.19166914126825585</v>
      </c>
      <c r="D106" s="42">
        <f>Transitions!G106*100</f>
        <v>1.3416839888777907</v>
      </c>
      <c r="E106" s="42">
        <f>Transitions!F106*100</f>
        <v>4.0304510973733239</v>
      </c>
      <c r="F106" s="42">
        <f>Transitions!E106*100</f>
        <v>30.672461733660882</v>
      </c>
      <c r="G106" s="42">
        <f>Transitions!D106*100</f>
        <v>7.0998569230353912</v>
      </c>
      <c r="H106" s="42">
        <f>Transitions!C106*100</f>
        <v>16.310773965391572</v>
      </c>
      <c r="I106" s="42">
        <f>Transitions!B106*100</f>
        <v>1.665631833274843</v>
      </c>
    </row>
    <row r="107" spans="1:9">
      <c r="A107" s="34">
        <f>Transitions!A107</f>
        <v>43731</v>
      </c>
      <c r="B107" s="42">
        <f>Transitions!I107*100</f>
        <v>36.789943797671611</v>
      </c>
      <c r="C107" s="42">
        <f>Transitions!H107*100</f>
        <v>0.19068647129666796</v>
      </c>
      <c r="D107" s="42">
        <f>Transitions!G107*100</f>
        <v>1.0889201124046566</v>
      </c>
      <c r="E107" s="42">
        <f>Transitions!F107*100</f>
        <v>4.0796868727418705</v>
      </c>
      <c r="F107" s="42">
        <f>Transitions!E107*100</f>
        <v>27.659574468085101</v>
      </c>
      <c r="G107" s="42">
        <f>Transitions!D107*100</f>
        <v>10.974508229626654</v>
      </c>
      <c r="H107" s="42">
        <f>Transitions!C107*100</f>
        <v>17.530610196708146</v>
      </c>
      <c r="I107" s="42">
        <f>Transitions!B107*100</f>
        <v>1.6860698514652748</v>
      </c>
    </row>
    <row r="108" spans="1:9">
      <c r="A108" s="34">
        <f>Transitions!A108</f>
        <v>43745</v>
      </c>
      <c r="B108" s="42">
        <f>Transitions!I108*100</f>
        <v>33.20658463427884</v>
      </c>
      <c r="C108" s="42">
        <f>Transitions!H108*100</f>
        <v>0.32120167213811679</v>
      </c>
      <c r="D108" s="42">
        <f>Transitions!G108*100</f>
        <v>0.97305212441841271</v>
      </c>
      <c r="E108" s="42">
        <f>Transitions!F108*100</f>
        <v>3.0750336553222657</v>
      </c>
      <c r="F108" s="42">
        <f>Transitions!E108*100</f>
        <v>27.769773977941011</v>
      </c>
      <c r="G108" s="42">
        <f>Transitions!D108*100</f>
        <v>14.850853782385872</v>
      </c>
      <c r="H108" s="42">
        <f>Transitions!C108*100</f>
        <v>16.822937578233869</v>
      </c>
      <c r="I108" s="42">
        <f>Transitions!B108*100</f>
        <v>2.9805625752816431</v>
      </c>
    </row>
    <row r="109" spans="1:9">
      <c r="A109" s="34">
        <f>Transitions!A109</f>
        <v>43759</v>
      </c>
      <c r="B109" s="42">
        <f>Transitions!I109*100</f>
        <v>31.488020475389245</v>
      </c>
      <c r="C109" s="42">
        <f>Transitions!H109*100</f>
        <v>0.56165130222527659</v>
      </c>
      <c r="D109" s="42">
        <f>Transitions!G109*100</f>
        <v>0</v>
      </c>
      <c r="E109" s="42">
        <f>Transitions!F109*100</f>
        <v>3.3225110789866572</v>
      </c>
      <c r="F109" s="42">
        <f>Transitions!E109*100</f>
        <v>29.153731307912885</v>
      </c>
      <c r="G109" s="42">
        <f>Transitions!D109*100</f>
        <v>18.157688935232361</v>
      </c>
      <c r="H109" s="42">
        <f>Transitions!C109*100</f>
        <v>14.522359409436689</v>
      </c>
      <c r="I109" s="42">
        <f>Transitions!B109*100</f>
        <v>2.7940374908168821</v>
      </c>
    </row>
    <row r="110" spans="1:9">
      <c r="A110" s="34">
        <f>Transitions!A110</f>
        <v>43767</v>
      </c>
      <c r="B110" s="42">
        <f>Transitions!I110*100</f>
        <v>29.341393843926948</v>
      </c>
      <c r="C110" s="42">
        <f>Transitions!H110*100</f>
        <v>0.20860828472902215</v>
      </c>
      <c r="D110" s="42">
        <f>Transitions!G110*100</f>
        <v>0</v>
      </c>
      <c r="E110" s="42">
        <f>Transitions!F110*100</f>
        <v>3.220656477500107</v>
      </c>
      <c r="F110" s="42">
        <f>Transitions!E110*100</f>
        <v>28.502703393077617</v>
      </c>
      <c r="G110" s="42">
        <f>Transitions!D110*100</f>
        <v>20.824641321469628</v>
      </c>
      <c r="H110" s="42">
        <f>Transitions!C110*100</f>
        <v>15.060240963855422</v>
      </c>
      <c r="I110" s="42">
        <f>Transitions!B110*100</f>
        <v>2.8417557154412707</v>
      </c>
    </row>
    <row r="111" spans="1:9">
      <c r="A111" s="34">
        <f>Transitions!A111</f>
        <v>43782</v>
      </c>
      <c r="B111" s="42">
        <f>Transitions!I111*100</f>
        <v>27.543999999999997</v>
      </c>
      <c r="C111" s="42">
        <f>Transitions!H111*100</f>
        <v>0</v>
      </c>
      <c r="D111" s="42">
        <f>Transitions!G111*100</f>
        <v>0</v>
      </c>
      <c r="E111" s="42">
        <f>Transitions!F111*100</f>
        <v>3.0919999999999992</v>
      </c>
      <c r="F111" s="42">
        <f>Transitions!E111*100</f>
        <v>29.229999999999993</v>
      </c>
      <c r="G111" s="42">
        <f>Transitions!D111*100</f>
        <v>19.615999999999996</v>
      </c>
      <c r="H111" s="42">
        <f>Transitions!C111*100</f>
        <v>17.491999999999997</v>
      </c>
      <c r="I111" s="42">
        <f>Transitions!B111*100</f>
        <v>3.0259999999999994</v>
      </c>
    </row>
    <row r="112" spans="1:9">
      <c r="A112" s="34">
        <f>Transitions!A112</f>
        <v>43798</v>
      </c>
      <c r="B112" s="42">
        <f>Transitions!I112*100</f>
        <v>28.821316988716639</v>
      </c>
      <c r="C112" s="42">
        <f>Transitions!H112*100</f>
        <v>0.26467134982388407</v>
      </c>
      <c r="D112" s="42">
        <f>Transitions!G112*100</f>
        <v>1.7114087281845134</v>
      </c>
      <c r="E112" s="42">
        <f>Transitions!F112*100</f>
        <v>2.6367634474935819</v>
      </c>
      <c r="F112" s="42">
        <f>Transitions!E112*100</f>
        <v>25.800481582456065</v>
      </c>
      <c r="G112" s="42">
        <f>Transitions!D112*100</f>
        <v>20.401584048078643</v>
      </c>
      <c r="H112" s="42">
        <f>Transitions!C112*100</f>
        <v>18.083222224433339</v>
      </c>
      <c r="I112" s="42">
        <f>Transitions!B112*100</f>
        <v>2.2805516308133167</v>
      </c>
    </row>
    <row r="113" spans="1:9">
      <c r="A113" s="34">
        <f>Transitions!A113</f>
        <v>43809</v>
      </c>
      <c r="B113" s="42">
        <f>Transitions!I113*100</f>
        <v>28.872634250654517</v>
      </c>
      <c r="C113" s="42">
        <f>Transitions!H113*100</f>
        <v>0.42168795091632194</v>
      </c>
      <c r="D113" s="42">
        <f>Transitions!G113*100</f>
        <v>1.6048124387952913</v>
      </c>
      <c r="E113" s="42">
        <f>Transitions!F113*100</f>
        <v>2.6980034774267043</v>
      </c>
      <c r="F113" s="42">
        <f>Transitions!E113*100</f>
        <v>24.230069748386196</v>
      </c>
      <c r="G113" s="42">
        <f>Transitions!D113*100</f>
        <v>21.008453744229268</v>
      </c>
      <c r="H113" s="42">
        <f>Transitions!C113*100</f>
        <v>17.816815556488201</v>
      </c>
      <c r="I113" s="42">
        <f>Transitions!B113*100</f>
        <v>3.3475228331035027</v>
      </c>
    </row>
    <row r="114" spans="1:9">
      <c r="A114" s="34">
        <f>Transitions!A114</f>
        <v>43822</v>
      </c>
      <c r="B114" s="42">
        <f>Transitions!I114*100</f>
        <v>31.536630732614658</v>
      </c>
      <c r="C114" s="42">
        <f>Transitions!H114*100</f>
        <v>0.61001220024400493</v>
      </c>
      <c r="D114" s="42">
        <f>Transitions!G114*100</f>
        <v>1.350027000540011</v>
      </c>
      <c r="E114" s="42">
        <f>Transitions!F114*100</f>
        <v>2.844056881137623</v>
      </c>
      <c r="F114" s="42">
        <f>Transitions!E114*100</f>
        <v>23.82047640952819</v>
      </c>
      <c r="G114" s="42">
        <f>Transitions!D114*100</f>
        <v>20.840416808336169</v>
      </c>
      <c r="H114" s="42">
        <f>Transitions!C114*100</f>
        <v>16.498329966599336</v>
      </c>
      <c r="I114" s="42">
        <f>Transitions!B114*100</f>
        <v>2.5000500010000204</v>
      </c>
    </row>
    <row r="115" spans="1:9">
      <c r="A115" s="34">
        <f>Transitions!A115</f>
        <v>43829</v>
      </c>
      <c r="B115" s="42">
        <f>Transitions!I115*100</f>
        <v>31.9600823950563</v>
      </c>
      <c r="C115" s="42">
        <f>Transitions!H115*100</f>
        <v>0.87994720316780983</v>
      </c>
      <c r="D115" s="42">
        <f>Transitions!G115*100</f>
        <v>1.4779113253204808</v>
      </c>
      <c r="E115" s="42">
        <f>Transitions!F115*100</f>
        <v>3.387796732196068</v>
      </c>
      <c r="F115" s="42">
        <f>Transitions!E115*100</f>
        <v>23.474591524508533</v>
      </c>
      <c r="G115" s="42">
        <f>Transitions!D115*100</f>
        <v>18.452892826430414</v>
      </c>
      <c r="H115" s="42">
        <f>Transitions!C115*100</f>
        <v>17.730936143831368</v>
      </c>
      <c r="I115" s="42">
        <f>Transitions!B115*100</f>
        <v>2.6358418494890308</v>
      </c>
    </row>
    <row r="116" spans="1:9">
      <c r="A116" s="34">
        <f>Transitions!A116</f>
        <v>43840</v>
      </c>
      <c r="B116" s="42">
        <f>Transitions!I116*100</f>
        <v>30.476453001420655</v>
      </c>
      <c r="C116" s="42">
        <f>Transitions!H116*100</f>
        <v>0.50465426941752711</v>
      </c>
      <c r="D116" s="42">
        <f>Transitions!G116*100</f>
        <v>1.5754542948622801</v>
      </c>
      <c r="E116" s="42">
        <f>Transitions!F116*100</f>
        <v>3.2844935433939058</v>
      </c>
      <c r="F116" s="42">
        <f>Transitions!E116*100</f>
        <v>23.383728080405415</v>
      </c>
      <c r="G116" s="42">
        <f>Transitions!D116*100</f>
        <v>17.872818642522422</v>
      </c>
      <c r="H116" s="42">
        <f>Transitions!C116*100</f>
        <v>19.301965607175418</v>
      </c>
      <c r="I116" s="42">
        <f>Transitions!B116*100</f>
        <v>3.6004325608023571</v>
      </c>
    </row>
    <row r="117" spans="1:9">
      <c r="A117" s="34">
        <f>Transitions!A117</f>
        <v>43867</v>
      </c>
      <c r="B117" s="42">
        <f>Transitions!I117*100</f>
        <v>27.46991495306488</v>
      </c>
      <c r="C117" s="42">
        <f>Transitions!H117*100</f>
        <v>0</v>
      </c>
      <c r="D117" s="42">
        <f>Transitions!G117*100</f>
        <v>1.647018455430014</v>
      </c>
      <c r="E117" s="42">
        <f>Transitions!F117*100</f>
        <v>3.4018774049655649</v>
      </c>
      <c r="F117" s="42">
        <f>Transitions!E117*100</f>
        <v>23.646479252959484</v>
      </c>
      <c r="G117" s="42">
        <f>Transitions!D117*100</f>
        <v>19.443150903164138</v>
      </c>
      <c r="H117" s="42">
        <f>Transitions!C117*100</f>
        <v>20.467635597166741</v>
      </c>
      <c r="I117" s="42">
        <f>Transitions!B117*100</f>
        <v>3.9239234332491852</v>
      </c>
    </row>
    <row r="118" spans="1:9">
      <c r="A118" s="34">
        <f>Transitions!A118</f>
        <v>43880</v>
      </c>
      <c r="B118" s="42">
        <f>Transitions!I118*100</f>
        <v>21.25351822612755</v>
      </c>
      <c r="C118" s="42">
        <f>Transitions!H118*100</f>
        <v>0</v>
      </c>
      <c r="D118" s="42">
        <f>Transitions!G118*100</f>
        <v>1.8466396649962242</v>
      </c>
      <c r="E118" s="42">
        <f>Transitions!F118*100</f>
        <v>4.0960161094711793</v>
      </c>
      <c r="F118" s="42">
        <f>Transitions!E118*100</f>
        <v>25.37699366147228</v>
      </c>
      <c r="G118" s="42">
        <f>Transitions!D118*100</f>
        <v>20.699755154344295</v>
      </c>
      <c r="H118" s="42">
        <f>Transitions!C118*100</f>
        <v>21.271824443376584</v>
      </c>
      <c r="I118" s="42">
        <f>Transitions!B118*100</f>
        <v>5.4552527402118942</v>
      </c>
    </row>
    <row r="119" spans="1:9">
      <c r="A119" s="34">
        <f>Transitions!A119</f>
        <v>43887</v>
      </c>
      <c r="B119" s="42">
        <f>Transitions!I119*100</f>
        <v>21.558505408062924</v>
      </c>
      <c r="C119" s="42">
        <f>Transitions!H119*100</f>
        <v>0</v>
      </c>
      <c r="D119" s="42">
        <f>Transitions!G119*100</f>
        <v>2.1245961511448233</v>
      </c>
      <c r="E119" s="42">
        <f>Transitions!F119*100</f>
        <v>3.9331366764995082</v>
      </c>
      <c r="F119" s="42">
        <f>Transitions!E119*100</f>
        <v>26.762888046073886</v>
      </c>
      <c r="G119" s="42">
        <f>Transitions!D119*100</f>
        <v>19.254811068970355</v>
      </c>
      <c r="H119" s="42">
        <f>Transitions!C119*100</f>
        <v>21.087933698553165</v>
      </c>
      <c r="I119" s="42">
        <f>Transitions!B119*100</f>
        <v>5.2781289506953222</v>
      </c>
    </row>
    <row r="120" spans="1:9">
      <c r="A120" s="34">
        <f>Transitions!A120</f>
        <v>43888</v>
      </c>
      <c r="B120" s="42">
        <f>Transitions!I120*100</f>
        <v>22.645796516031304</v>
      </c>
      <c r="C120" s="42">
        <f>Transitions!H120*100</f>
        <v>0</v>
      </c>
      <c r="D120" s="42">
        <f>Transitions!G120*100</f>
        <v>2.0810040754499224</v>
      </c>
      <c r="E120" s="42">
        <f>Transitions!F120*100</f>
        <v>3.9564323583510657</v>
      </c>
      <c r="F120" s="42">
        <f>Transitions!E120*100</f>
        <v>27.157644173549244</v>
      </c>
      <c r="G120" s="42">
        <f>Transitions!D120*100</f>
        <v>18.069030187182168</v>
      </c>
      <c r="H120" s="42">
        <f>Transitions!C120*100</f>
        <v>21.015616547047998</v>
      </c>
      <c r="I120" s="42">
        <f>Transitions!B120*100</f>
        <v>5.0744761423882849</v>
      </c>
    </row>
    <row r="121" spans="1:9">
      <c r="A121" s="34">
        <f>Transitions!A121</f>
        <v>43889</v>
      </c>
      <c r="B121" s="42">
        <f>Transitions!I121*100</f>
        <v>23.323058220813614</v>
      </c>
      <c r="C121" s="42">
        <f>Transitions!H121*100</f>
        <v>0</v>
      </c>
      <c r="D121" s="42">
        <f>Transitions!G121*100</f>
        <v>2.1317240481048931</v>
      </c>
      <c r="E121" s="42">
        <f>Transitions!F121*100</f>
        <v>3.7728476533669086</v>
      </c>
      <c r="F121" s="42">
        <f>Transitions!E121*100</f>
        <v>27.60387270438067</v>
      </c>
      <c r="G121" s="42">
        <f>Transitions!D121*100</f>
        <v>17.592150392914512</v>
      </c>
      <c r="H121" s="42">
        <f>Transitions!C121*100</f>
        <v>20.666000955151304</v>
      </c>
      <c r="I121" s="42">
        <f>Transitions!B121*100</f>
        <v>4.9103460252680931</v>
      </c>
    </row>
    <row r="122" spans="1:9">
      <c r="A122" s="34">
        <f>Transitions!A122</f>
        <v>43896</v>
      </c>
      <c r="B122" s="42">
        <f>Transitions!I122*100</f>
        <v>27.149851000425713</v>
      </c>
      <c r="C122" s="42">
        <f>Transitions!H122*100</f>
        <v>0</v>
      </c>
      <c r="D122" s="42">
        <f>Transitions!G122*100</f>
        <v>1.8518518518518516</v>
      </c>
      <c r="E122" s="42">
        <f>Transitions!F122*100</f>
        <v>3.3897403150276713</v>
      </c>
      <c r="F122" s="42">
        <f>Transitions!E122*100</f>
        <v>27.336100468284375</v>
      </c>
      <c r="G122" s="42">
        <f>Transitions!D122*100</f>
        <v>16.890166028097063</v>
      </c>
      <c r="H122" s="42">
        <f>Transitions!C122*100</f>
        <v>18.891017454235843</v>
      </c>
      <c r="I122" s="42">
        <f>Transitions!B122*100</f>
        <v>4.4912728820774799</v>
      </c>
    </row>
    <row r="123" spans="1:9">
      <c r="A123" s="34">
        <f>Transitions!A123</f>
        <v>43900</v>
      </c>
      <c r="B123" s="42">
        <f>Transitions!I123*100</f>
        <v>27.538787023977424</v>
      </c>
      <c r="C123" s="42">
        <f>Transitions!H123*100</f>
        <v>0</v>
      </c>
      <c r="D123" s="42">
        <f>Transitions!G123*100</f>
        <v>1.4456981664315935</v>
      </c>
      <c r="E123" s="42">
        <f>Transitions!F123*100</f>
        <v>3.0941466854724955</v>
      </c>
      <c r="F123" s="42">
        <f>Transitions!E123*100</f>
        <v>27.77679830747531</v>
      </c>
      <c r="G123" s="42">
        <f>Transitions!D123*100</f>
        <v>17.956629055007046</v>
      </c>
      <c r="H123" s="42">
        <f>Transitions!C123*100</f>
        <v>17.833215796897033</v>
      </c>
      <c r="I123" s="42">
        <f>Transitions!B123*100</f>
        <v>4.3547249647390682</v>
      </c>
    </row>
    <row r="124" spans="1:9">
      <c r="A124" s="34">
        <f>Transitions!A124</f>
        <v>43901</v>
      </c>
      <c r="B124" s="42">
        <f>Transitions!I124*100</f>
        <v>28.532059525996694</v>
      </c>
      <c r="C124" s="42">
        <f>Transitions!H124*100</f>
        <v>7.3488884806173077E-2</v>
      </c>
      <c r="D124" s="42">
        <f>Transitions!G124*100</f>
        <v>1.2952415947088003</v>
      </c>
      <c r="E124" s="42">
        <f>Transitions!F124*100</f>
        <v>3.0314164982546394</v>
      </c>
      <c r="F124" s="42">
        <f>Transitions!E124*100</f>
        <v>26.887745728458569</v>
      </c>
      <c r="G124" s="42">
        <f>Transitions!D124*100</f>
        <v>17.609774021679218</v>
      </c>
      <c r="H124" s="42">
        <f>Transitions!C124*100</f>
        <v>17.995590666911628</v>
      </c>
      <c r="I124" s="42">
        <f>Transitions!B124*100</f>
        <v>4.5746830791842736</v>
      </c>
    </row>
    <row r="125" spans="1:9">
      <c r="A125" s="34">
        <f>Transitions!A125</f>
        <v>43902</v>
      </c>
      <c r="B125" s="42">
        <f>Transitions!I125*100</f>
        <v>28.908728694753933</v>
      </c>
      <c r="C125" s="42">
        <f>Transitions!H125*100</f>
        <v>2.6119678300007378</v>
      </c>
      <c r="D125" s="42">
        <f>Transitions!G125*100</f>
        <v>0.12543348336161733</v>
      </c>
      <c r="E125" s="42">
        <f>Transitions!F125*100</f>
        <v>2.1028554563565267</v>
      </c>
      <c r="F125" s="42">
        <f>Transitions!E125*100</f>
        <v>27.506825057182908</v>
      </c>
      <c r="G125" s="42">
        <f>Transitions!D125*100</f>
        <v>20.844093558621708</v>
      </c>
      <c r="H125" s="42">
        <f>Transitions!C125*100</f>
        <v>12.661403379325609</v>
      </c>
      <c r="I125" s="42">
        <f>Transitions!B125*100</f>
        <v>5.2386925403969604</v>
      </c>
    </row>
    <row r="126" spans="1:9">
      <c r="A126" s="34">
        <f>Transitions!A126</f>
        <v>43903</v>
      </c>
      <c r="B126" s="42">
        <f>Transitions!I126*100</f>
        <v>28.99445339058866</v>
      </c>
      <c r="C126" s="42">
        <f>Transitions!H126*100</f>
        <v>2.8717122920021469</v>
      </c>
      <c r="D126" s="42">
        <f>Transitions!G126*100</f>
        <v>0.19681517266058332</v>
      </c>
      <c r="E126" s="42">
        <f>Transitions!F126*100</f>
        <v>1.9144748613347646</v>
      </c>
      <c r="F126" s="42">
        <f>Transitions!E126*100</f>
        <v>28.770799785292539</v>
      </c>
      <c r="G126" s="42">
        <f>Transitions!D126*100</f>
        <v>20.316693505099302</v>
      </c>
      <c r="H126" s="42">
        <f>Transitions!C126*100</f>
        <v>11.960994811236358</v>
      </c>
      <c r="I126" s="42">
        <f>Transitions!B126*100</f>
        <v>4.9740561817856506</v>
      </c>
    </row>
    <row r="127" spans="1:9">
      <c r="A127" s="34">
        <f>Transitions!A127</f>
        <v>43906</v>
      </c>
      <c r="B127" s="42">
        <f>Transitions!I127*100</f>
        <v>28.843721770551038</v>
      </c>
      <c r="C127" s="42">
        <f>Transitions!H127*100</f>
        <v>2.8003613369467026</v>
      </c>
      <c r="D127" s="42">
        <f>Transitions!G127*100</f>
        <v>0.16260162601626016</v>
      </c>
      <c r="E127" s="42">
        <f>Transitions!F127*100</f>
        <v>1.5808491418247517</v>
      </c>
      <c r="F127" s="42">
        <f>Transitions!E127*100</f>
        <v>28.74435411020777</v>
      </c>
      <c r="G127" s="42">
        <f>Transitions!D127*100</f>
        <v>21.734417344173444</v>
      </c>
      <c r="H127" s="42">
        <f>Transitions!C127*100</f>
        <v>10.95754290876242</v>
      </c>
      <c r="I127" s="42">
        <f>Transitions!B127*100</f>
        <v>5.1761517615176151</v>
      </c>
    </row>
    <row r="128" spans="1:9">
      <c r="A128" s="34">
        <f>Transitions!A128</f>
        <v>43907</v>
      </c>
      <c r="B128" s="42">
        <f>Transitions!I128*100</f>
        <v>27.809430255402745</v>
      </c>
      <c r="C128" s="42">
        <f>Transitions!H128*100</f>
        <v>2.7308447937131621</v>
      </c>
      <c r="D128" s="42">
        <f>Transitions!G128*100</f>
        <v>0</v>
      </c>
      <c r="E128" s="42">
        <f>Transitions!F128*100</f>
        <v>1.1394891944990173</v>
      </c>
      <c r="F128" s="42">
        <f>Transitions!E128*100</f>
        <v>30.088408644400776</v>
      </c>
      <c r="G128" s="42">
        <f>Transitions!D128*100</f>
        <v>23.231827111984277</v>
      </c>
      <c r="H128" s="42">
        <f>Transitions!C128*100</f>
        <v>9.9410609037328079</v>
      </c>
      <c r="I128" s="42">
        <f>Transitions!B128*100</f>
        <v>5.0589390962671903</v>
      </c>
    </row>
    <row r="129" spans="1:9">
      <c r="A129" s="34">
        <f>Transitions!A129</f>
        <v>43908</v>
      </c>
      <c r="B129" s="42">
        <f>Transitions!I129*100</f>
        <v>25.751589074042258</v>
      </c>
      <c r="C129" s="42">
        <f>Transitions!H129*100</f>
        <v>3.332760694038825</v>
      </c>
      <c r="D129" s="42">
        <f>Transitions!G129*100</f>
        <v>0</v>
      </c>
      <c r="E129" s="42">
        <f>Transitions!F129*100</f>
        <v>0</v>
      </c>
      <c r="F129" s="42">
        <f>Transitions!E129*100</f>
        <v>30.630475863253732</v>
      </c>
      <c r="G129" s="42">
        <f>Transitions!D129*100</f>
        <v>25.794537021130388</v>
      </c>
      <c r="H129" s="42">
        <f>Transitions!C129*100</f>
        <v>9.2595773922006526</v>
      </c>
      <c r="I129" s="42">
        <f>Transitions!B129*100</f>
        <v>5.2310599553341346</v>
      </c>
    </row>
    <row r="130" spans="1:9">
      <c r="A130" s="34">
        <f>Transitions!A130</f>
        <v>43909</v>
      </c>
      <c r="B130" s="42">
        <f>Transitions!I130*100</f>
        <v>25.033276288267732</v>
      </c>
      <c r="C130" s="42">
        <f>Transitions!H130*100</f>
        <v>3.4036889142422511</v>
      </c>
      <c r="D130" s="42">
        <f>Transitions!G130*100</f>
        <v>0.77961589655828112</v>
      </c>
      <c r="E130" s="42">
        <f>Transitions!F130*100</f>
        <v>0</v>
      </c>
      <c r="F130" s="42">
        <f>Transitions!E130*100</f>
        <v>30.519110096976611</v>
      </c>
      <c r="G130" s="42">
        <f>Transitions!D130*100</f>
        <v>26.725613234455221</v>
      </c>
      <c r="H130" s="42">
        <f>Transitions!C130*100</f>
        <v>8.528237307472903</v>
      </c>
      <c r="I130" s="42">
        <f>Transitions!B130*100</f>
        <v>5.0104582620270008</v>
      </c>
    </row>
    <row r="131" spans="1:9">
      <c r="A131" s="34">
        <f>Transitions!A131</f>
        <v>43910</v>
      </c>
      <c r="B131" s="42">
        <f>Transitions!I131*100</f>
        <v>26.400000000000002</v>
      </c>
      <c r="C131" s="42">
        <f>Transitions!H131*100</f>
        <v>3.44</v>
      </c>
      <c r="D131" s="42">
        <f>Transitions!G131*100</f>
        <v>0.85333333333333339</v>
      </c>
      <c r="E131" s="42">
        <f>Transitions!F131*100</f>
        <v>0</v>
      </c>
      <c r="F131" s="42">
        <f>Transitions!E131*100</f>
        <v>29.591111111111111</v>
      </c>
      <c r="G131" s="42">
        <f>Transitions!D131*100</f>
        <v>27.36</v>
      </c>
      <c r="H131" s="42">
        <f>Transitions!C131*100</f>
        <v>7.4222222222222234</v>
      </c>
      <c r="I131" s="42">
        <f>Transitions!B131*100</f>
        <v>4.9333333333333336</v>
      </c>
    </row>
    <row r="132" spans="1:9">
      <c r="A132" s="34">
        <f>Transitions!A132</f>
        <v>43913</v>
      </c>
      <c r="B132" s="42">
        <f>Transitions!I132*100</f>
        <v>27.934111187371315</v>
      </c>
      <c r="C132" s="42">
        <f>Transitions!H132*100</f>
        <v>3.1314344543582702</v>
      </c>
      <c r="D132" s="42">
        <f>Transitions!G132*100</f>
        <v>1.3641043239533286</v>
      </c>
      <c r="E132" s="42">
        <f>Transitions!F132*100</f>
        <v>0</v>
      </c>
      <c r="F132" s="42">
        <f>Transitions!E132*100</f>
        <v>29.126630061770765</v>
      </c>
      <c r="G132" s="42">
        <f>Transitions!D132*100</f>
        <v>27.127659574468087</v>
      </c>
      <c r="H132" s="42">
        <f>Transitions!C132*100</f>
        <v>6.8033630748112559</v>
      </c>
      <c r="I132" s="42">
        <f>Transitions!B132*100</f>
        <v>4.5126973232669867</v>
      </c>
    </row>
    <row r="133" spans="1:9">
      <c r="A133" s="34">
        <f>Transitions!A133</f>
        <v>43914</v>
      </c>
      <c r="B133" s="42">
        <f>Transitions!I133*100</f>
        <v>28.003533568904597</v>
      </c>
      <c r="C133" s="42">
        <f>Transitions!H133*100</f>
        <v>2.6260841631866367</v>
      </c>
      <c r="D133" s="42">
        <f>Transitions!G133*100</f>
        <v>0.73883713459685207</v>
      </c>
      <c r="E133" s="42">
        <f>Transitions!F133*100</f>
        <v>0</v>
      </c>
      <c r="F133" s="42">
        <f>Transitions!E133*100</f>
        <v>30.059428204304535</v>
      </c>
      <c r="G133" s="42">
        <f>Transitions!D133*100</f>
        <v>28.027626084163188</v>
      </c>
      <c r="H133" s="42">
        <f>Transitions!C133*100</f>
        <v>6.2560231288146486</v>
      </c>
      <c r="I133" s="42">
        <f>Transitions!B133*100</f>
        <v>4.2884677160295537</v>
      </c>
    </row>
    <row r="134" spans="1:9">
      <c r="A134" s="34">
        <f>Transitions!A134</f>
        <v>43915</v>
      </c>
      <c r="B134" s="42">
        <f>Transitions!I134*100</f>
        <v>27.149909067290203</v>
      </c>
      <c r="C134" s="42">
        <f>Transitions!H134*100</f>
        <v>3.1003723910972543</v>
      </c>
      <c r="D134" s="42">
        <f>Transitions!G134*100</f>
        <v>1.1864553563696199</v>
      </c>
      <c r="E134" s="42">
        <f>Transitions!F134*100</f>
        <v>0</v>
      </c>
      <c r="F134" s="42">
        <f>Transitions!E134*100</f>
        <v>30.007794232268122</v>
      </c>
      <c r="G134" s="42">
        <f>Transitions!D134*100</f>
        <v>27.669524551831643</v>
      </c>
      <c r="H134" s="42">
        <f>Transitions!C134*100</f>
        <v>6.4259114921624656</v>
      </c>
      <c r="I134" s="42">
        <f>Transitions!B134*100</f>
        <v>4.460032908980688</v>
      </c>
    </row>
    <row r="135" spans="1:9">
      <c r="A135" s="34">
        <f>Transitions!A135</f>
        <v>43916</v>
      </c>
      <c r="B135" s="42">
        <f>Transitions!I135*100</f>
        <v>27.336845683208701</v>
      </c>
      <c r="C135" s="42">
        <f>Transitions!H135*100</f>
        <v>3.3055744391570356</v>
      </c>
      <c r="D135" s="42">
        <f>Transitions!G135*100</f>
        <v>1.2491502379333785</v>
      </c>
      <c r="E135" s="42">
        <f>Transitions!F135*100</f>
        <v>0</v>
      </c>
      <c r="F135" s="42">
        <f>Transitions!E135*100</f>
        <v>29.792658055744393</v>
      </c>
      <c r="G135" s="42">
        <f>Transitions!D135*100</f>
        <v>27.84670292318151</v>
      </c>
      <c r="H135" s="42">
        <f>Transitions!C135*100</f>
        <v>5.9738273283480625</v>
      </c>
      <c r="I135" s="42">
        <f>Transitions!B135*100</f>
        <v>4.4952413324269207</v>
      </c>
    </row>
    <row r="136" spans="1:9">
      <c r="A136" s="34">
        <f>Transitions!A136</f>
        <v>43917</v>
      </c>
      <c r="B136" s="42">
        <f>Transitions!I136*100</f>
        <v>26.801746149411088</v>
      </c>
      <c r="C136" s="42">
        <f>Transitions!H136*100</f>
        <v>3.1793097767893914</v>
      </c>
      <c r="D136" s="42">
        <f>Transitions!G136*100</f>
        <v>0.73305329050325319</v>
      </c>
      <c r="E136" s="42">
        <f>Transitions!F136*100</f>
        <v>0</v>
      </c>
      <c r="F136" s="42">
        <f>Transitions!E136*100</f>
        <v>31.718968783460998</v>
      </c>
      <c r="G136" s="42">
        <f>Transitions!D136*100</f>
        <v>27.33712214809324</v>
      </c>
      <c r="H136" s="42">
        <f>Transitions!C136*100</f>
        <v>5.3290503253438768</v>
      </c>
      <c r="I136" s="42">
        <f>Transitions!B136*100</f>
        <v>4.9007495263981555</v>
      </c>
    </row>
    <row r="137" spans="1:9">
      <c r="A137" s="34">
        <f>Transitions!A137</f>
        <v>43920</v>
      </c>
      <c r="B137" s="42">
        <f>Transitions!I137*100</f>
        <v>36.961347982011723</v>
      </c>
      <c r="C137" s="42">
        <f>Transitions!H137*100</f>
        <v>2.9145557010303409</v>
      </c>
      <c r="D137" s="42">
        <f>Transitions!G137*100</f>
        <v>0</v>
      </c>
      <c r="E137" s="42">
        <f>Transitions!F137*100</f>
        <v>0</v>
      </c>
      <c r="F137" s="42">
        <f>Transitions!E137*100</f>
        <v>25.929299254283599</v>
      </c>
      <c r="G137" s="42">
        <f>Transitions!D137*100</f>
        <v>28.71292764843172</v>
      </c>
      <c r="H137" s="42">
        <f>Transitions!C137*100</f>
        <v>2.4022314567086007</v>
      </c>
      <c r="I137" s="42">
        <f>Transitions!B137*100</f>
        <v>3.079637957534012</v>
      </c>
    </row>
    <row r="138" spans="1:9">
      <c r="A138" s="34">
        <f>Transitions!A138</f>
        <v>43921</v>
      </c>
      <c r="B138" s="42">
        <f>Transitions!I138*100</f>
        <v>36.422877756443818</v>
      </c>
      <c r="C138" s="42">
        <f>Transitions!H138*100</f>
        <v>2.6938965497178105</v>
      </c>
      <c r="D138" s="42">
        <f>Transitions!G138*100</f>
        <v>0</v>
      </c>
      <c r="E138" s="42">
        <f>Transitions!F138*100</f>
        <v>0</v>
      </c>
      <c r="F138" s="42">
        <f>Transitions!E138*100</f>
        <v>26.566591028102636</v>
      </c>
      <c r="G138" s="42">
        <f>Transitions!D138*100</f>
        <v>28.800837842555421</v>
      </c>
      <c r="H138" s="42">
        <f>Transitions!C138*100</f>
        <v>2.1877000058183516</v>
      </c>
      <c r="I138" s="42">
        <f>Transitions!B138*100</f>
        <v>3.3280968173619598</v>
      </c>
    </row>
    <row r="139" spans="1:9">
      <c r="A139" s="34">
        <f>Transitions!A139</f>
        <v>43922</v>
      </c>
      <c r="B139" s="42">
        <f>Transitions!I139*100</f>
        <v>35.682768895765292</v>
      </c>
      <c r="C139" s="42">
        <f>Transitions!H139*100</f>
        <v>2.5499971348346797</v>
      </c>
      <c r="D139" s="42">
        <f>Transitions!G139*100</f>
        <v>0</v>
      </c>
      <c r="E139" s="42">
        <f>Transitions!F139*100</f>
        <v>0</v>
      </c>
      <c r="F139" s="42">
        <f>Transitions!E139*100</f>
        <v>27.895249555899376</v>
      </c>
      <c r="G139" s="42">
        <f>Transitions!D139*100</f>
        <v>28.565698240788496</v>
      </c>
      <c r="H139" s="42">
        <f>Transitions!C139*100</f>
        <v>2.0915706836284458</v>
      </c>
      <c r="I139" s="42">
        <f>Transitions!B139*100</f>
        <v>3.2147154890837206</v>
      </c>
    </row>
    <row r="140" spans="1:9">
      <c r="A140" s="34">
        <f>Transitions!A140</f>
        <v>43923</v>
      </c>
      <c r="B140" s="42">
        <f>Transitions!I140*100</f>
        <v>34.705295812098377</v>
      </c>
      <c r="C140" s="42">
        <f>Transitions!H140*100</f>
        <v>2.5094172390870817</v>
      </c>
      <c r="D140" s="42">
        <f>Transitions!G140*100</f>
        <v>0</v>
      </c>
      <c r="E140" s="42">
        <f>Transitions!F140*100</f>
        <v>0</v>
      </c>
      <c r="F140" s="42">
        <f>Transitions!E140*100</f>
        <v>29.259915798803458</v>
      </c>
      <c r="G140" s="42">
        <f>Transitions!D140*100</f>
        <v>28.528694881453575</v>
      </c>
      <c r="H140" s="42">
        <f>Transitions!C140*100</f>
        <v>1.8446709505871925</v>
      </c>
      <c r="I140" s="42">
        <f>Transitions!B140*100</f>
        <v>3.1520053179703078</v>
      </c>
    </row>
    <row r="141" spans="1:9">
      <c r="A141" s="34">
        <f>Transitions!A141</f>
        <v>43924</v>
      </c>
      <c r="B141" s="42">
        <f>Transitions!I141*100</f>
        <v>33.400599945459511</v>
      </c>
      <c r="C141" s="42">
        <f>Transitions!H141*100</f>
        <v>2.301608944641397</v>
      </c>
      <c r="D141" s="42">
        <f>Transitions!G141*100</f>
        <v>0.23997818380147262</v>
      </c>
      <c r="E141" s="42">
        <f>Transitions!F141*100</f>
        <v>0</v>
      </c>
      <c r="F141" s="42">
        <f>Transitions!E141*100</f>
        <v>30.575402236160354</v>
      </c>
      <c r="G141" s="42">
        <f>Transitions!D141*100</f>
        <v>28.808290155440417</v>
      </c>
      <c r="H141" s="42">
        <f>Transitions!C141*100</f>
        <v>1.6525770384510503</v>
      </c>
      <c r="I141" s="42">
        <f>Transitions!B141*100</f>
        <v>3.0215434960458145</v>
      </c>
    </row>
    <row r="142" spans="1:9">
      <c r="A142" s="34">
        <f>Transitions!A142</f>
        <v>43927</v>
      </c>
      <c r="B142" s="42">
        <f>Transitions!I142*100</f>
        <v>32.629578802913549</v>
      </c>
      <c r="C142" s="42">
        <f>Transitions!H142*100</f>
        <v>2.3487807452760476</v>
      </c>
      <c r="D142" s="42">
        <f>Transitions!G142*100</f>
        <v>0.45919983109891266</v>
      </c>
      <c r="E142" s="42">
        <f>Transitions!F142*100</f>
        <v>0</v>
      </c>
      <c r="F142" s="42">
        <f>Transitions!E142*100</f>
        <v>31.473661986699042</v>
      </c>
      <c r="G142" s="42">
        <f>Transitions!D142*100</f>
        <v>28.919033041275206</v>
      </c>
      <c r="H142" s="42">
        <f>Transitions!C142*100</f>
        <v>1.097857067454872</v>
      </c>
      <c r="I142" s="42">
        <f>Transitions!B142*100</f>
        <v>3.071888525282382</v>
      </c>
    </row>
    <row r="143" spans="1:9">
      <c r="A143" s="34">
        <f>Transitions!A143</f>
        <v>43928</v>
      </c>
      <c r="B143" s="42">
        <f>Transitions!I143*100</f>
        <v>31.252633796881579</v>
      </c>
      <c r="C143" s="42">
        <f>Transitions!H143*100</f>
        <v>2.660134850400337</v>
      </c>
      <c r="D143" s="42">
        <f>Transitions!G143*100</f>
        <v>0.92709650231774121</v>
      </c>
      <c r="E143" s="42">
        <f>Transitions!F143*100</f>
        <v>0</v>
      </c>
      <c r="F143" s="42">
        <f>Transitions!E143*100</f>
        <v>31.779393173198478</v>
      </c>
      <c r="G143" s="42">
        <f>Transitions!D143*100</f>
        <v>29.356300042140749</v>
      </c>
      <c r="H143" s="42">
        <f>Transitions!C143*100</f>
        <v>0.65844922039612308</v>
      </c>
      <c r="I143" s="42">
        <f>Transitions!B143*100</f>
        <v>3.3659924146649809</v>
      </c>
    </row>
    <row r="144" spans="1:9">
      <c r="A144" s="34">
        <f>Transitions!A144</f>
        <v>43929</v>
      </c>
      <c r="B144" s="42">
        <f>Transitions!I144*100</f>
        <v>30.486096141409785</v>
      </c>
      <c r="C144" s="42">
        <f>Transitions!H144*100</f>
        <v>2.3873679672343173</v>
      </c>
      <c r="D144" s="42">
        <f>Transitions!G144*100</f>
        <v>0.97003664582884208</v>
      </c>
      <c r="E144" s="42">
        <f>Transitions!F144*100</f>
        <v>0</v>
      </c>
      <c r="F144" s="42">
        <f>Transitions!E144*100</f>
        <v>32.436947618021115</v>
      </c>
      <c r="G144" s="42">
        <f>Transitions!D144*100</f>
        <v>29.580728605302863</v>
      </c>
      <c r="H144" s="42">
        <f>Transitions!C144*100</f>
        <v>0.68441474455701645</v>
      </c>
      <c r="I144" s="42">
        <f>Transitions!B144*100</f>
        <v>3.4544082776460443</v>
      </c>
    </row>
    <row r="145" spans="1:9">
      <c r="A145" s="34">
        <f>Transitions!A145</f>
        <v>43930</v>
      </c>
      <c r="B145" s="42">
        <f>Transitions!I145*100</f>
        <v>30.310658810926615</v>
      </c>
      <c r="C145" s="42">
        <f>Transitions!H145*100</f>
        <v>2.3299410819496513</v>
      </c>
      <c r="D145" s="42">
        <f>Transitions!G145*100</f>
        <v>1.0819496518478844</v>
      </c>
      <c r="E145" s="42">
        <f>Transitions!F145*100</f>
        <v>0</v>
      </c>
      <c r="F145" s="42">
        <f>Transitions!E145*100</f>
        <v>32.463845741831818</v>
      </c>
      <c r="G145" s="42">
        <f>Transitions!D145*100</f>
        <v>29.860739153722548</v>
      </c>
      <c r="H145" s="42">
        <f>Transitions!C145*100</f>
        <v>0.41778253883235134</v>
      </c>
      <c r="I145" s="42">
        <f>Transitions!B145*100</f>
        <v>3.5350830208891271</v>
      </c>
    </row>
    <row r="146" spans="1:9">
      <c r="A146" s="34">
        <f>Transitions!A146</f>
        <v>43934</v>
      </c>
      <c r="B146" s="42">
        <f>Transitions!I146*100</f>
        <v>29.763907734056989</v>
      </c>
      <c r="C146" s="42">
        <f>Transitions!H146*100</f>
        <v>2.3934871099050201</v>
      </c>
      <c r="D146" s="42">
        <f>Transitions!G146*100</f>
        <v>1.1017639077340569</v>
      </c>
      <c r="E146" s="42">
        <f>Transitions!F146*100</f>
        <v>0</v>
      </c>
      <c r="F146" s="42">
        <f>Transitions!E146*100</f>
        <v>32.900949796472176</v>
      </c>
      <c r="G146" s="42">
        <f>Transitions!D146*100</f>
        <v>30.029850746268654</v>
      </c>
      <c r="H146" s="42">
        <f>Transitions!C146*100</f>
        <v>0.32564450474898232</v>
      </c>
      <c r="I146" s="42">
        <f>Transitions!B146*100</f>
        <v>3.4843962008141105</v>
      </c>
    </row>
    <row r="147" spans="1:9">
      <c r="A147" s="34">
        <f>Transitions!A147</f>
        <v>43935</v>
      </c>
      <c r="B147" s="42">
        <f>Transitions!I147*100</f>
        <v>28.990402659374837</v>
      </c>
      <c r="C147" s="42">
        <f>Transitions!H147*100</f>
        <v>2.4556324057691281</v>
      </c>
      <c r="D147" s="42">
        <f>Transitions!G147*100</f>
        <v>1.2385394884992762</v>
      </c>
      <c r="E147" s="42">
        <f>Transitions!F147*100</f>
        <v>0</v>
      </c>
      <c r="F147" s="42">
        <f>Transitions!E147*100</f>
        <v>33.622862044930571</v>
      </c>
      <c r="G147" s="42">
        <f>Transitions!D147*100</f>
        <v>30.159240791378483</v>
      </c>
      <c r="H147" s="42">
        <f>Transitions!C147*100</f>
        <v>0</v>
      </c>
      <c r="I147" s="42">
        <f>Transitions!B147*100</f>
        <v>3.5333226100477191</v>
      </c>
    </row>
    <row r="148" spans="1:9">
      <c r="A148" s="34">
        <f>Transitions!A148</f>
        <v>43936</v>
      </c>
      <c r="B148" s="42">
        <f>Transitions!I148*100</f>
        <v>28.714806402197457</v>
      </c>
      <c r="C148" s="42">
        <f>Transitions!H148*100</f>
        <v>2.2608420051766944</v>
      </c>
      <c r="D148" s="42">
        <f>Transitions!G148*100</f>
        <v>1.1568327082562992</v>
      </c>
      <c r="E148" s="42">
        <f>Transitions!F148*100</f>
        <v>0</v>
      </c>
      <c r="F148" s="42">
        <f>Transitions!E148*100</f>
        <v>34.292958639268925</v>
      </c>
      <c r="G148" s="42">
        <f>Transitions!D148*100</f>
        <v>30.178014896202001</v>
      </c>
      <c r="H148" s="42">
        <f>Transitions!C148*100</f>
        <v>0</v>
      </c>
      <c r="I148" s="42">
        <f>Transitions!B148*100</f>
        <v>3.3965453488986324</v>
      </c>
    </row>
    <row r="149" spans="1:9">
      <c r="A149" s="34">
        <f>Transitions!A149</f>
        <v>43937</v>
      </c>
      <c r="B149" s="42">
        <f>Transitions!I149*100</f>
        <v>28.707396182272561</v>
      </c>
      <c r="C149" s="42">
        <f>Transitions!H149*100</f>
        <v>2.1747221779124795</v>
      </c>
      <c r="D149" s="42">
        <f>Transitions!G149*100</f>
        <v>0.893284415377253</v>
      </c>
      <c r="E149" s="42">
        <f>Transitions!F149*100</f>
        <v>0</v>
      </c>
      <c r="F149" s="42">
        <f>Transitions!E149*100</f>
        <v>35.114584994948693</v>
      </c>
      <c r="G149" s="42">
        <f>Transitions!D149*100</f>
        <v>29.776147179241768</v>
      </c>
      <c r="H149" s="42">
        <f>Transitions!C149*100</f>
        <v>0</v>
      </c>
      <c r="I149" s="42">
        <f>Transitions!B149*100</f>
        <v>3.3338650502472484</v>
      </c>
    </row>
    <row r="150" spans="1:9">
      <c r="A150" s="34">
        <f>Transitions!A150</f>
        <v>43938</v>
      </c>
      <c r="B150" s="42">
        <f>Transitions!I150*100</f>
        <v>29.082386508381308</v>
      </c>
      <c r="C150" s="42">
        <f>Transitions!H150*100</f>
        <v>2.1093391756254141</v>
      </c>
      <c r="D150" s="42">
        <f>Transitions!G150*100</f>
        <v>0.80501350180873288</v>
      </c>
      <c r="E150" s="42">
        <f>Transitions!F150*100</f>
        <v>0</v>
      </c>
      <c r="F150" s="42">
        <f>Transitions!E150*100</f>
        <v>35.369643857950784</v>
      </c>
      <c r="G150" s="42">
        <f>Transitions!D150*100</f>
        <v>29.495083303612368</v>
      </c>
      <c r="H150" s="42">
        <f>Transitions!C150*100</f>
        <v>0</v>
      </c>
      <c r="I150" s="42">
        <f>Transitions!B150*100</f>
        <v>3.1385336526213892</v>
      </c>
    </row>
    <row r="151" spans="1:9">
      <c r="A151" s="34">
        <f>Transitions!A151</f>
        <v>43941</v>
      </c>
      <c r="B151" s="42">
        <f>Transitions!I151*100</f>
        <v>29.348813730439176</v>
      </c>
      <c r="C151" s="42">
        <f>Transitions!H151*100</f>
        <v>1.8324078748107018</v>
      </c>
      <c r="D151" s="42">
        <f>Transitions!G151*100</f>
        <v>0.67137809187279163</v>
      </c>
      <c r="E151" s="42">
        <f>Transitions!F151*100</f>
        <v>0</v>
      </c>
      <c r="F151" s="42">
        <f>Transitions!E151*100</f>
        <v>35.603230691569919</v>
      </c>
      <c r="G151" s="42">
        <f>Transitions!D151*100</f>
        <v>29.414437152953056</v>
      </c>
      <c r="H151" s="42">
        <f>Transitions!C151*100</f>
        <v>0</v>
      </c>
      <c r="I151" s="42">
        <f>Transitions!B151*100</f>
        <v>3.1297324583543666</v>
      </c>
    </row>
    <row r="152" spans="1:9">
      <c r="A152" s="34">
        <f>Transitions!A152</f>
        <v>43942</v>
      </c>
      <c r="B152" s="42">
        <f>Transitions!I152*100</f>
        <v>29.261184242483107</v>
      </c>
      <c r="C152" s="42">
        <f>Transitions!H152*100</f>
        <v>1.6029533200563459</v>
      </c>
      <c r="D152" s="42">
        <f>Transitions!G152*100</f>
        <v>0.89376791178899295</v>
      </c>
      <c r="E152" s="42">
        <f>Transitions!F152*100</f>
        <v>0</v>
      </c>
      <c r="F152" s="42">
        <f>Transitions!E152*100</f>
        <v>35.765288774469319</v>
      </c>
      <c r="G152" s="42">
        <f>Transitions!D152*100</f>
        <v>29.494341089036762</v>
      </c>
      <c r="H152" s="42">
        <f>Transitions!C152*100</f>
        <v>0</v>
      </c>
      <c r="I152" s="42">
        <f>Transitions!B152*100</f>
        <v>2.9824646621654436</v>
      </c>
    </row>
    <row r="153" spans="1:9">
      <c r="A153" s="34">
        <f>Transitions!A153</f>
        <v>43943</v>
      </c>
      <c r="B153" s="42">
        <f>Transitions!I153*100</f>
        <v>28.554337943245443</v>
      </c>
      <c r="C153" s="42">
        <f>Transitions!H153*100</f>
        <v>1.4978226539694697</v>
      </c>
      <c r="D153" s="42">
        <f>Transitions!G153*100</f>
        <v>1.0862803273197112</v>
      </c>
      <c r="E153" s="42">
        <f>Transitions!F153*100</f>
        <v>0</v>
      </c>
      <c r="F153" s="42">
        <f>Transitions!E153*100</f>
        <v>36.282720007656607</v>
      </c>
      <c r="G153" s="42">
        <f>Transitions!D153*100</f>
        <v>29.836818682107484</v>
      </c>
      <c r="H153" s="42">
        <f>Transitions!C153*100</f>
        <v>0</v>
      </c>
      <c r="I153" s="42">
        <f>Transitions!B153*100</f>
        <v>2.7420203857012972</v>
      </c>
    </row>
    <row r="154" spans="1:9">
      <c r="A154" s="34">
        <f>Transitions!A154</f>
        <v>43944</v>
      </c>
      <c r="B154" s="42">
        <f>Transitions!I154*100</f>
        <v>27.74707259953162</v>
      </c>
      <c r="C154" s="42">
        <f>Transitions!H154*100</f>
        <v>1.2927400468384076</v>
      </c>
      <c r="D154" s="42">
        <f>Transitions!G154*100</f>
        <v>1.1662763466042156</v>
      </c>
      <c r="E154" s="42">
        <f>Transitions!F154*100</f>
        <v>0</v>
      </c>
      <c r="F154" s="42">
        <f>Transitions!E154*100</f>
        <v>36.674473067915692</v>
      </c>
      <c r="G154" s="42">
        <f>Transitions!D154*100</f>
        <v>30.384074941451995</v>
      </c>
      <c r="H154" s="42">
        <f>Transitions!C154*100</f>
        <v>0</v>
      </c>
      <c r="I154" s="42">
        <f>Transitions!B154*100</f>
        <v>2.73536299765808</v>
      </c>
    </row>
    <row r="155" spans="1:9">
      <c r="A155" s="34">
        <f>Transitions!A155</f>
        <v>43945</v>
      </c>
      <c r="B155" s="42">
        <f>Transitions!I155*100</f>
        <v>27.24000757719265</v>
      </c>
      <c r="C155" s="42">
        <f>Transitions!H155*100</f>
        <v>1.2549725326766432</v>
      </c>
      <c r="D155" s="42">
        <f>Transitions!G155*100</f>
        <v>1.2170865694260276</v>
      </c>
      <c r="E155" s="42">
        <f>Transitions!F155*100</f>
        <v>0</v>
      </c>
      <c r="F155" s="42">
        <f>Transitions!E155*100</f>
        <v>36.839363515817389</v>
      </c>
      <c r="G155" s="42">
        <f>Transitions!D155*100</f>
        <v>30.777609395718887</v>
      </c>
      <c r="H155" s="42">
        <f>Transitions!C155*100</f>
        <v>0</v>
      </c>
      <c r="I155" s="42">
        <f>Transitions!B155*100</f>
        <v>2.6709604091684032</v>
      </c>
    </row>
    <row r="156" spans="1:9">
      <c r="A156" s="34">
        <f>Transitions!A156</f>
        <v>43948</v>
      </c>
      <c r="B156" s="42">
        <f>Transitions!I156*100</f>
        <v>26.890756302521009</v>
      </c>
      <c r="C156" s="42">
        <f>Transitions!H156*100</f>
        <v>1.2227362855254462</v>
      </c>
      <c r="D156" s="42">
        <f>Transitions!G156*100</f>
        <v>1.2605042016806725</v>
      </c>
      <c r="E156" s="42">
        <f>Transitions!F156*100</f>
        <v>0</v>
      </c>
      <c r="F156" s="42">
        <f>Transitions!E156*100</f>
        <v>36.875649136058918</v>
      </c>
      <c r="G156" s="42">
        <f>Transitions!D156*100</f>
        <v>31.08771598527052</v>
      </c>
      <c r="H156" s="42">
        <f>Transitions!C156*100</f>
        <v>0</v>
      </c>
      <c r="I156" s="42">
        <f>Transitions!B156*100</f>
        <v>2.6626380889434427</v>
      </c>
    </row>
    <row r="157" spans="1:9">
      <c r="A157" s="34">
        <f>Transitions!A157</f>
        <v>43949</v>
      </c>
      <c r="B157" s="42">
        <f>Transitions!I157*100</f>
        <v>25.977666904252789</v>
      </c>
      <c r="C157" s="42">
        <f>Transitions!H157*100</f>
        <v>1.1356616773580421</v>
      </c>
      <c r="D157" s="42">
        <f>Transitions!G157*100</f>
        <v>0.7745307674031835</v>
      </c>
      <c r="E157" s="42">
        <f>Transitions!F157*100</f>
        <v>0</v>
      </c>
      <c r="F157" s="42">
        <f>Transitions!E157*100</f>
        <v>37.742931812782132</v>
      </c>
      <c r="G157" s="42">
        <f>Transitions!D157*100</f>
        <v>31.603706343549536</v>
      </c>
      <c r="H157" s="42">
        <f>Transitions!C157*100</f>
        <v>0</v>
      </c>
      <c r="I157" s="42">
        <f>Transitions!B157*100</f>
        <v>2.7655024946543119</v>
      </c>
    </row>
    <row r="158" spans="1:9">
      <c r="A158" s="34">
        <f>Transitions!A158</f>
        <v>43950</v>
      </c>
      <c r="B158" s="42">
        <f>Transitions!I158*100</f>
        <v>25.546409310246947</v>
      </c>
      <c r="C158" s="42">
        <f>Transitions!H158*100</f>
        <v>1.0455104551045511</v>
      </c>
      <c r="D158" s="42">
        <f>Transitions!G158*100</f>
        <v>0.42577348850411584</v>
      </c>
      <c r="E158" s="42">
        <f>Transitions!F158*100</f>
        <v>0</v>
      </c>
      <c r="F158" s="42">
        <f>Transitions!E158*100</f>
        <v>38.314883148831491</v>
      </c>
      <c r="G158" s="42">
        <f>Transitions!D158*100</f>
        <v>31.69647081086196</v>
      </c>
      <c r="H158" s="42">
        <f>Transitions!C158*100</f>
        <v>0</v>
      </c>
      <c r="I158" s="42">
        <f>Transitions!B158*100</f>
        <v>2.9709527864509413</v>
      </c>
    </row>
    <row r="159" spans="1:9">
      <c r="A159" s="34">
        <f>Transitions!A159</f>
        <v>43951</v>
      </c>
      <c r="B159" s="42">
        <f>Transitions!I159*100</f>
        <v>25.237191650853884</v>
      </c>
      <c r="C159" s="42">
        <f>Transitions!H159*100</f>
        <v>0.9441384736428009</v>
      </c>
      <c r="D159" s="42">
        <f>Transitions!G159*100</f>
        <v>0.29620030545656495</v>
      </c>
      <c r="E159" s="42">
        <f>Transitions!F159*100</f>
        <v>0</v>
      </c>
      <c r="F159" s="42">
        <f>Transitions!E159*100</f>
        <v>38.589346045263106</v>
      </c>
      <c r="G159" s="42">
        <f>Transitions!D159*100</f>
        <v>31.883186004535563</v>
      </c>
      <c r="H159" s="42">
        <f>Transitions!C159*100</f>
        <v>0</v>
      </c>
      <c r="I159" s="42">
        <f>Transitions!B159*100</f>
        <v>3.0499375202480672</v>
      </c>
    </row>
    <row r="160" spans="1:9">
      <c r="A160" s="34">
        <f>Transitions!A160</f>
        <v>43952</v>
      </c>
      <c r="B160" s="42">
        <f>Transitions!I160*100</f>
        <v>26.849059950337001</v>
      </c>
      <c r="C160" s="42">
        <f>Transitions!H160*100</f>
        <v>0.93118126995388439</v>
      </c>
      <c r="D160" s="42">
        <f>Transitions!G160*100</f>
        <v>6.2078751330258961E-2</v>
      </c>
      <c r="E160" s="42">
        <f>Transitions!F160*100</f>
        <v>0</v>
      </c>
      <c r="F160" s="42">
        <f>Transitions!E160*100</f>
        <v>37.522170982617951</v>
      </c>
      <c r="G160" s="42">
        <f>Transitions!D160*100</f>
        <v>31.558176658389499</v>
      </c>
      <c r="H160" s="42">
        <f>Transitions!C160*100</f>
        <v>0</v>
      </c>
      <c r="I160" s="42">
        <f>Transitions!B160*100</f>
        <v>3.0773323873714085</v>
      </c>
    </row>
    <row r="161" spans="1:9">
      <c r="A161" s="34">
        <f>Transitions!A161</f>
        <v>43955</v>
      </c>
      <c r="B161" s="42">
        <f>Transitions!I161*100</f>
        <v>26.363875955372041</v>
      </c>
      <c r="C161" s="42">
        <f>Transitions!H161*100</f>
        <v>0.56663445488886932</v>
      </c>
      <c r="D161" s="42">
        <f>Transitions!G161*100</f>
        <v>0</v>
      </c>
      <c r="E161" s="42">
        <f>Transitions!F161*100</f>
        <v>0</v>
      </c>
      <c r="F161" s="42">
        <f>Transitions!E161*100</f>
        <v>38.056751295791969</v>
      </c>
      <c r="G161" s="42">
        <f>Transitions!D161*100</f>
        <v>31.775454625318456</v>
      </c>
      <c r="H161" s="42">
        <f>Transitions!C161*100</f>
        <v>0</v>
      </c>
      <c r="I161" s="42">
        <f>Transitions!B161*100</f>
        <v>3.2372836686286566</v>
      </c>
    </row>
    <row r="162" spans="1:9">
      <c r="A162" s="34">
        <f>Transitions!A162</f>
        <v>43956</v>
      </c>
      <c r="B162" s="42">
        <f>Transitions!I162*100</f>
        <v>27.00016702856189</v>
      </c>
      <c r="C162" s="42">
        <f>Transitions!H162*100</f>
        <v>0.45515283113412403</v>
      </c>
      <c r="D162" s="42">
        <f>Transitions!G162*100</f>
        <v>0</v>
      </c>
      <c r="E162" s="42">
        <f>Transitions!F162*100</f>
        <v>0</v>
      </c>
      <c r="F162" s="42">
        <f>Transitions!E162*100</f>
        <v>37.848672122933031</v>
      </c>
      <c r="G162" s="42">
        <f>Transitions!D162*100</f>
        <v>31.455653916819777</v>
      </c>
      <c r="H162" s="42">
        <f>Transitions!C162*100</f>
        <v>0</v>
      </c>
      <c r="I162" s="42">
        <f>Transitions!B162*100</f>
        <v>3.2403541005511944</v>
      </c>
    </row>
    <row r="163" spans="1:9">
      <c r="A163" s="34">
        <f>Transitions!A163</f>
        <v>43957</v>
      </c>
      <c r="B163" s="42">
        <f>Transitions!I163*100</f>
        <v>27.362882007690747</v>
      </c>
      <c r="C163" s="42">
        <f>Transitions!H163*100</f>
        <v>0.47763610605140649</v>
      </c>
      <c r="D163" s="42">
        <f>Transitions!G163*100</f>
        <v>0</v>
      </c>
      <c r="E163" s="42">
        <f>Transitions!F163*100</f>
        <v>0</v>
      </c>
      <c r="F163" s="42">
        <f>Transitions!E163*100</f>
        <v>37.591580651689938</v>
      </c>
      <c r="G163" s="42">
        <f>Transitions!D163*100</f>
        <v>31.345881400526203</v>
      </c>
      <c r="H163" s="42">
        <f>Transitions!C163*100</f>
        <v>0</v>
      </c>
      <c r="I163" s="42">
        <f>Transitions!B163*100</f>
        <v>3.2220198340416917</v>
      </c>
    </row>
    <row r="164" spans="1:9">
      <c r="A164" s="34">
        <f>Transitions!A164</f>
        <v>43958</v>
      </c>
      <c r="B164" s="42">
        <f>Transitions!I164*100</f>
        <v>28.731841382018064</v>
      </c>
      <c r="C164" s="42">
        <f>Transitions!H164*100</f>
        <v>0.40439733019238322</v>
      </c>
      <c r="D164" s="42">
        <f>Transitions!G164*100</f>
        <v>0</v>
      </c>
      <c r="E164" s="42">
        <f>Transitions!F164*100</f>
        <v>0</v>
      </c>
      <c r="F164" s="42">
        <f>Transitions!E164*100</f>
        <v>36.902237926972916</v>
      </c>
      <c r="G164" s="42">
        <f>Transitions!D164*100</f>
        <v>30.694935217903417</v>
      </c>
      <c r="H164" s="42">
        <f>Transitions!C164*100</f>
        <v>0</v>
      </c>
      <c r="I164" s="42">
        <f>Transitions!B164*100</f>
        <v>3.2665881429132315</v>
      </c>
    </row>
    <row r="165" spans="1:9">
      <c r="A165" s="34">
        <f>Transitions!A165</f>
        <v>43959</v>
      </c>
      <c r="B165" s="42">
        <f>Transitions!I165*100</f>
        <v>29.290853031860227</v>
      </c>
      <c r="C165" s="42">
        <f>Transitions!H165*100</f>
        <v>0.45062850818246503</v>
      </c>
      <c r="D165" s="42">
        <f>Transitions!G165*100</f>
        <v>0</v>
      </c>
      <c r="E165" s="42">
        <f>Transitions!F165*100</f>
        <v>0</v>
      </c>
      <c r="F165" s="42">
        <f>Transitions!E165*100</f>
        <v>36.409992884813022</v>
      </c>
      <c r="G165" s="42">
        <f>Transitions!D165*100</f>
        <v>30.532057870187362</v>
      </c>
      <c r="H165" s="42">
        <f>Transitions!C165*100</f>
        <v>0</v>
      </c>
      <c r="I165" s="42">
        <f>Transitions!B165*100</f>
        <v>3.3164677049569131</v>
      </c>
    </row>
    <row r="166" spans="1:9">
      <c r="A166" s="34">
        <f>Transitions!A166</f>
        <v>43962</v>
      </c>
      <c r="B166" s="42">
        <f>Transitions!I166*100</f>
        <v>29.704400796594943</v>
      </c>
      <c r="C166" s="42">
        <f>Transitions!H166*100</f>
        <v>0.519348666484439</v>
      </c>
      <c r="D166" s="42">
        <f>Transitions!G166*100</f>
        <v>0</v>
      </c>
      <c r="E166" s="42">
        <f>Transitions!F166*100</f>
        <v>0</v>
      </c>
      <c r="F166" s="42">
        <f>Transitions!E166*100</f>
        <v>35.913155531258539</v>
      </c>
      <c r="G166" s="42">
        <f>Transitions!D166*100</f>
        <v>30.356515287594206</v>
      </c>
      <c r="H166" s="42">
        <f>Transitions!C166*100</f>
        <v>0</v>
      </c>
      <c r="I166" s="42">
        <f>Transitions!B166*100</f>
        <v>3.5065797180678668</v>
      </c>
    </row>
    <row r="167" spans="1:9">
      <c r="A167" s="34">
        <f>Transitions!A167</f>
        <v>43963</v>
      </c>
      <c r="B167" s="42">
        <f>Transitions!I167*100</f>
        <v>29.393974197006244</v>
      </c>
      <c r="C167" s="42">
        <f>Transitions!H167*100</f>
        <v>0.41346043413345596</v>
      </c>
      <c r="D167" s="42">
        <f>Transitions!G167*100</f>
        <v>0</v>
      </c>
      <c r="E167" s="42">
        <f>Transitions!F167*100</f>
        <v>0</v>
      </c>
      <c r="F167" s="42">
        <f>Transitions!E167*100</f>
        <v>36.101221239615647</v>
      </c>
      <c r="G167" s="42">
        <f>Transitions!D167*100</f>
        <v>30.634355499406613</v>
      </c>
      <c r="H167" s="42">
        <f>Transitions!C167*100</f>
        <v>0</v>
      </c>
      <c r="I167" s="42">
        <f>Transitions!B167*100</f>
        <v>3.4569886298380621</v>
      </c>
    </row>
    <row r="168" spans="1:9">
      <c r="A168" s="34">
        <f>Transitions!A168</f>
        <v>43964</v>
      </c>
      <c r="B168" s="42">
        <f>Transitions!I168*100</f>
        <v>29.434399282725636</v>
      </c>
      <c r="C168" s="42">
        <f>Transitions!H168*100</f>
        <v>0.26897788404064549</v>
      </c>
      <c r="D168" s="42">
        <f>Transitions!G168*100</f>
        <v>0</v>
      </c>
      <c r="E168" s="42">
        <f>Transitions!F168*100</f>
        <v>0</v>
      </c>
      <c r="F168" s="42">
        <f>Transitions!E168*100</f>
        <v>35.990735206216371</v>
      </c>
      <c r="G168" s="42">
        <f>Transitions!D168*100</f>
        <v>30.715780035863709</v>
      </c>
      <c r="H168" s="42">
        <f>Transitions!C168*100</f>
        <v>0</v>
      </c>
      <c r="I168" s="42">
        <f>Transitions!B168*100</f>
        <v>3.5901075911536156</v>
      </c>
    </row>
    <row r="169" spans="1:9">
      <c r="A169" s="34">
        <f>Transitions!A169</f>
        <v>43965</v>
      </c>
      <c r="B169" s="42">
        <f>Transitions!I169*100</f>
        <v>29.619130687599938</v>
      </c>
      <c r="C169" s="42">
        <f>Transitions!H169*100</f>
        <v>0.14536996656490769</v>
      </c>
      <c r="D169" s="42">
        <f>Transitions!G169*100</f>
        <v>0</v>
      </c>
      <c r="E169" s="42">
        <f>Transitions!F169*100</f>
        <v>0</v>
      </c>
      <c r="F169" s="42">
        <f>Transitions!E169*100</f>
        <v>36.444250617822355</v>
      </c>
      <c r="G169" s="42">
        <f>Transitions!D169*100</f>
        <v>30.382323012065704</v>
      </c>
      <c r="H169" s="42">
        <f>Transitions!C169*100</f>
        <v>0</v>
      </c>
      <c r="I169" s="42">
        <f>Transitions!B169*100</f>
        <v>3.4089257159470852</v>
      </c>
    </row>
    <row r="170" spans="1:9">
      <c r="A170" s="34">
        <f>Transitions!A170</f>
        <v>43966</v>
      </c>
      <c r="B170" s="42">
        <f>Transitions!I170*100</f>
        <v>30.339871952050128</v>
      </c>
      <c r="C170" s="42">
        <f>Transitions!H170*100</f>
        <v>0.1328156926849203</v>
      </c>
      <c r="D170" s="42">
        <f>Transitions!G170*100</f>
        <v>0</v>
      </c>
      <c r="E170" s="42">
        <f>Transitions!F170*100</f>
        <v>0</v>
      </c>
      <c r="F170" s="42">
        <f>Transitions!E170*100</f>
        <v>36.231439858329928</v>
      </c>
      <c r="G170" s="42">
        <f>Transitions!D170*100</f>
        <v>29.961858057485358</v>
      </c>
      <c r="H170" s="42">
        <f>Transitions!C170*100</f>
        <v>0</v>
      </c>
      <c r="I170" s="42">
        <f>Transitions!B170*100</f>
        <v>3.3340144394496667</v>
      </c>
    </row>
    <row r="171" spans="1:9">
      <c r="A171" s="34">
        <f>Transitions!A171</f>
        <v>43969</v>
      </c>
      <c r="B171" s="42">
        <f>Transitions!I171*100</f>
        <v>31.254961630060862</v>
      </c>
      <c r="C171" s="42">
        <f>Transitions!H171*100</f>
        <v>3.6385287112992853E-2</v>
      </c>
      <c r="D171" s="42">
        <f>Transitions!G171*100</f>
        <v>0</v>
      </c>
      <c r="E171" s="42">
        <f>Transitions!F171*100</f>
        <v>0</v>
      </c>
      <c r="F171" s="42">
        <f>Transitions!E171*100</f>
        <v>35.779968245567609</v>
      </c>
      <c r="G171" s="42">
        <f>Transitions!D171*100</f>
        <v>29.538237629002385</v>
      </c>
      <c r="H171" s="42">
        <f>Transitions!C171*100</f>
        <v>0</v>
      </c>
      <c r="I171" s="42">
        <f>Transitions!B171*100</f>
        <v>3.3904472082561519</v>
      </c>
    </row>
    <row r="172" spans="1:9">
      <c r="A172" s="34">
        <f>Transitions!A172</f>
        <v>43970</v>
      </c>
      <c r="B172" s="42">
        <f>Transitions!I172*100</f>
        <v>31.750587007565876</v>
      </c>
      <c r="C172" s="42">
        <f>Transitions!H172*100</f>
        <v>3.5872684581267938E-2</v>
      </c>
      <c r="D172" s="42">
        <f>Transitions!G172*100</f>
        <v>0</v>
      </c>
      <c r="E172" s="42">
        <f>Transitions!F172*100</f>
        <v>0</v>
      </c>
      <c r="F172" s="42">
        <f>Transitions!E172*100</f>
        <v>35.435690060005221</v>
      </c>
      <c r="G172" s="42">
        <f>Transitions!D172*100</f>
        <v>29.307983302895906</v>
      </c>
      <c r="H172" s="42">
        <f>Transitions!C172*100</f>
        <v>0</v>
      </c>
      <c r="I172" s="42">
        <f>Transitions!B172*100</f>
        <v>3.4698669449517348</v>
      </c>
    </row>
    <row r="173" spans="1:9">
      <c r="A173" s="34">
        <f>Transitions!A173</f>
        <v>43971</v>
      </c>
      <c r="B173" s="42">
        <f>Transitions!I173*100</f>
        <v>31.670522612746808</v>
      </c>
      <c r="C173" s="42">
        <f>Transitions!H173*100</f>
        <v>0</v>
      </c>
      <c r="D173" s="42">
        <f>Transitions!G173*100</f>
        <v>0</v>
      </c>
      <c r="E173" s="42">
        <f>Transitions!F173*100</f>
        <v>0</v>
      </c>
      <c r="F173" s="42">
        <f>Transitions!E173*100</f>
        <v>35.359553766678289</v>
      </c>
      <c r="G173" s="42">
        <f>Transitions!D173*100</f>
        <v>29.455202357937438</v>
      </c>
      <c r="H173" s="42">
        <f>Transitions!C173*100</f>
        <v>0</v>
      </c>
      <c r="I173" s="42">
        <f>Transitions!B173*100</f>
        <v>3.5147212626374671</v>
      </c>
    </row>
    <row r="174" spans="1:9">
      <c r="A174" s="34">
        <f>Transitions!A174</f>
        <v>43972</v>
      </c>
      <c r="B174" s="42">
        <f>Transitions!I174*100</f>
        <v>31.729148147012843</v>
      </c>
      <c r="C174" s="42">
        <f>Transitions!H174*100</f>
        <v>8.2763694326088946E-2</v>
      </c>
      <c r="D174" s="42">
        <f>Transitions!G174*100</f>
        <v>0</v>
      </c>
      <c r="E174" s="42">
        <f>Transitions!F174*100</f>
        <v>0</v>
      </c>
      <c r="F174" s="42">
        <f>Transitions!E174*100</f>
        <v>35.174570088587807</v>
      </c>
      <c r="G174" s="42">
        <f>Transitions!D174*100</f>
        <v>29.485332434172207</v>
      </c>
      <c r="H174" s="42">
        <f>Transitions!C174*100</f>
        <v>0</v>
      </c>
      <c r="I174" s="42">
        <f>Transitions!B174*100</f>
        <v>3.5281856359010511</v>
      </c>
    </row>
    <row r="175" spans="1:9">
      <c r="A175" s="34">
        <f>Transitions!A175</f>
        <v>43973</v>
      </c>
      <c r="B175" s="42">
        <f>Transitions!I175*100</f>
        <v>31.466005448923994</v>
      </c>
      <c r="C175" s="42">
        <f>Transitions!H175*100</f>
        <v>3.6734319037560838E-2</v>
      </c>
      <c r="D175" s="42">
        <f>Transitions!G175*100</f>
        <v>0</v>
      </c>
      <c r="E175" s="42">
        <f>Transitions!F175*100</f>
        <v>0</v>
      </c>
      <c r="F175" s="42">
        <f>Transitions!E175*100</f>
        <v>35.219028377261459</v>
      </c>
      <c r="G175" s="42">
        <f>Transitions!D175*100</f>
        <v>29.571126825236483</v>
      </c>
      <c r="H175" s="42">
        <f>Transitions!C175*100</f>
        <v>0</v>
      </c>
      <c r="I175" s="42">
        <f>Transitions!B175*100</f>
        <v>3.7071050295405152</v>
      </c>
    </row>
    <row r="176" spans="1:9">
      <c r="A176" s="34">
        <f>Transitions!A176</f>
        <v>43977</v>
      </c>
      <c r="B176" s="42">
        <f>Transitions!I176*100</f>
        <v>31.268543748107774</v>
      </c>
      <c r="C176" s="42">
        <f>Transitions!H176*100</f>
        <v>9.3854072055706922E-2</v>
      </c>
      <c r="D176" s="42">
        <f>Transitions!G176*100</f>
        <v>0</v>
      </c>
      <c r="E176" s="42">
        <f>Transitions!F176*100</f>
        <v>0</v>
      </c>
      <c r="F176" s="42">
        <f>Transitions!E176*100</f>
        <v>34.795640326975473</v>
      </c>
      <c r="G176" s="42">
        <f>Transitions!D176*100</f>
        <v>29.900090826521343</v>
      </c>
      <c r="H176" s="42">
        <f>Transitions!C176*100</f>
        <v>0</v>
      </c>
      <c r="I176" s="42">
        <f>Transitions!B176*100</f>
        <v>3.9418710263396912</v>
      </c>
    </row>
    <row r="177" spans="1:9">
      <c r="A177" s="34">
        <f>Transitions!A177</f>
        <v>43978</v>
      </c>
      <c r="B177" s="42">
        <f>Transitions!I177*100</f>
        <v>31.105256708736679</v>
      </c>
      <c r="C177" s="42">
        <f>Transitions!H177*100</f>
        <v>0</v>
      </c>
      <c r="D177" s="42">
        <f>Transitions!G177*100</f>
        <v>0</v>
      </c>
      <c r="E177" s="42">
        <f>Transitions!F177*100</f>
        <v>0</v>
      </c>
      <c r="F177" s="42">
        <f>Transitions!E177*100</f>
        <v>34.569905648817553</v>
      </c>
      <c r="G177" s="42">
        <f>Transitions!D177*100</f>
        <v>29.993260629824775</v>
      </c>
      <c r="H177" s="42">
        <f>Transitions!C177*100</f>
        <v>0</v>
      </c>
      <c r="I177" s="42">
        <f>Transitions!B177*100</f>
        <v>4.3315770126210023</v>
      </c>
    </row>
    <row r="178" spans="1:9">
      <c r="A178" s="34">
        <f>Transitions!A178</f>
        <v>43979</v>
      </c>
      <c r="B178" s="42">
        <f>Transitions!I178*100</f>
        <v>30.985704886655903</v>
      </c>
      <c r="C178" s="42">
        <f>Transitions!H178*100</f>
        <v>0</v>
      </c>
      <c r="D178" s="42">
        <f>Transitions!G178*100</f>
        <v>0</v>
      </c>
      <c r="E178" s="42">
        <f>Transitions!F178*100</f>
        <v>0</v>
      </c>
      <c r="F178" s="42">
        <f>Transitions!E178*100</f>
        <v>33.946408278007056</v>
      </c>
      <c r="G178" s="42">
        <f>Transitions!D178*100</f>
        <v>30.51916980680663</v>
      </c>
      <c r="H178" s="42">
        <f>Transitions!C178*100</f>
        <v>0</v>
      </c>
      <c r="I178" s="42">
        <f>Transitions!B178*100</f>
        <v>4.5487170285304153</v>
      </c>
    </row>
    <row r="179" spans="1:9">
      <c r="A179" s="34">
        <f>Transitions!A179</f>
        <v>43980</v>
      </c>
      <c r="B179" s="42">
        <f>Transitions!I179*100</f>
        <v>30.526714885674284</v>
      </c>
      <c r="C179" s="42">
        <f>Transitions!H179*100</f>
        <v>0</v>
      </c>
      <c r="D179" s="42">
        <f>Transitions!G179*100</f>
        <v>0</v>
      </c>
      <c r="E179" s="42">
        <f>Transitions!F179*100</f>
        <v>0</v>
      </c>
      <c r="F179" s="42">
        <f>Transitions!E179*100</f>
        <v>33.994400373308444</v>
      </c>
      <c r="G179" s="42">
        <f>Transitions!D179*100</f>
        <v>30.812529164722356</v>
      </c>
      <c r="H179" s="42">
        <f>Transitions!C179*100</f>
        <v>0</v>
      </c>
      <c r="I179" s="42">
        <f>Transitions!B179*100</f>
        <v>4.6663555762949134</v>
      </c>
    </row>
    <row r="180" spans="1:9">
      <c r="A180" s="34">
        <f>Transitions!A180</f>
        <v>43983</v>
      </c>
      <c r="B180" s="42">
        <f>Transitions!I180*100</f>
        <v>30.291182820797104</v>
      </c>
      <c r="C180" s="42">
        <f>Transitions!H180*100</f>
        <v>0</v>
      </c>
      <c r="D180" s="42">
        <f>Transitions!G180*100</f>
        <v>0</v>
      </c>
      <c r="E180" s="42">
        <f>Transitions!F180*100</f>
        <v>0</v>
      </c>
      <c r="F180" s="42">
        <f>Transitions!E180*100</f>
        <v>33.993697846764306</v>
      </c>
      <c r="G180" s="42">
        <f>Transitions!D180*100</f>
        <v>30.933068798506159</v>
      </c>
      <c r="H180" s="42">
        <f>Transitions!C180*100</f>
        <v>0</v>
      </c>
      <c r="I180" s="42">
        <f>Transitions!B180*100</f>
        <v>4.7820505339324271</v>
      </c>
    </row>
    <row r="181" spans="1:9">
      <c r="A181" s="34">
        <f>Transitions!A181</f>
        <v>43984</v>
      </c>
      <c r="B181" s="42">
        <f>Transitions!I181*100</f>
        <v>29.553703073607807</v>
      </c>
      <c r="C181" s="42">
        <f>Transitions!H181*100</f>
        <v>0</v>
      </c>
      <c r="D181" s="42">
        <f>Transitions!G181*100</f>
        <v>0</v>
      </c>
      <c r="E181" s="42">
        <f>Transitions!F181*100</f>
        <v>0</v>
      </c>
      <c r="F181" s="42">
        <f>Transitions!E181*100</f>
        <v>34.144266757400473</v>
      </c>
      <c r="G181" s="42">
        <f>Transitions!D181*100</f>
        <v>31.257797436769881</v>
      </c>
      <c r="H181" s="42">
        <f>Transitions!C181*100</f>
        <v>0</v>
      </c>
      <c r="I181" s="42">
        <f>Transitions!B181*100</f>
        <v>5.0442327322218441</v>
      </c>
    </row>
    <row r="182" spans="1:9">
      <c r="A182" s="34">
        <f>Transitions!A182</f>
        <v>43985</v>
      </c>
      <c r="B182" s="42">
        <f>Transitions!I182*100</f>
        <v>27.776408402486787</v>
      </c>
      <c r="C182" s="42">
        <f>Transitions!H182*100</f>
        <v>0</v>
      </c>
      <c r="D182" s="42">
        <f>Transitions!G182*100</f>
        <v>0</v>
      </c>
      <c r="E182" s="42">
        <f>Transitions!F182*100</f>
        <v>0</v>
      </c>
      <c r="F182" s="42">
        <f>Transitions!E182*100</f>
        <v>34.458959822528961</v>
      </c>
      <c r="G182" s="42">
        <f>Transitions!D182*100</f>
        <v>32.070769315038476</v>
      </c>
      <c r="H182" s="42">
        <f>Transitions!C182*100</f>
        <v>0</v>
      </c>
      <c r="I182" s="42">
        <f>Transitions!B182*100</f>
        <v>5.6938624599457723</v>
      </c>
    </row>
    <row r="183" spans="1:9">
      <c r="A183" s="34">
        <f>Transitions!A183</f>
        <v>43986</v>
      </c>
      <c r="B183" s="42">
        <f>Transitions!I183*100</f>
        <v>25.557117044770123</v>
      </c>
      <c r="C183" s="42">
        <f>Transitions!H183*100</f>
        <v>0</v>
      </c>
      <c r="D183" s="42">
        <f>Transitions!G183*100</f>
        <v>0</v>
      </c>
      <c r="E183" s="42">
        <f>Transitions!F183*100</f>
        <v>0</v>
      </c>
      <c r="F183" s="42">
        <f>Transitions!E183*100</f>
        <v>34.780738233860092</v>
      </c>
      <c r="G183" s="42">
        <f>Transitions!D183*100</f>
        <v>33.277884532652649</v>
      </c>
      <c r="H183" s="42">
        <f>Transitions!C183*100</f>
        <v>0.11758969799523905</v>
      </c>
      <c r="I183" s="42">
        <f>Transitions!B183*100</f>
        <v>6.2666704907218858</v>
      </c>
    </row>
    <row r="184" spans="1:9">
      <c r="A184" s="34">
        <f>Transitions!A184</f>
        <v>43987</v>
      </c>
      <c r="B184" s="42">
        <f>Transitions!I184*100</f>
        <v>25.182845271635507</v>
      </c>
      <c r="C184" s="42">
        <f>Transitions!H184*100</f>
        <v>0</v>
      </c>
      <c r="D184" s="42">
        <f>Transitions!G184*100</f>
        <v>0</v>
      </c>
      <c r="E184" s="42">
        <f>Transitions!F184*100</f>
        <v>0</v>
      </c>
      <c r="F184" s="42">
        <f>Transitions!E184*100</f>
        <v>34.096018668715672</v>
      </c>
      <c r="G184" s="42">
        <f>Transitions!D184*100</f>
        <v>33.967955832550729</v>
      </c>
      <c r="H184" s="42">
        <f>Transitions!C184*100</f>
        <v>0.14513788098693758</v>
      </c>
      <c r="I184" s="42">
        <f>Transitions!B184*100</f>
        <v>6.6080423461111595</v>
      </c>
    </row>
    <row r="185" spans="1:9">
      <c r="A185" s="34">
        <f>Transitions!A185</f>
        <v>43990</v>
      </c>
      <c r="B185" s="42">
        <f>Transitions!I185*100</f>
        <v>26.503905687026197</v>
      </c>
      <c r="C185" s="42">
        <f>Transitions!H185*100</f>
        <v>0</v>
      </c>
      <c r="D185" s="42">
        <f>Transitions!G185*100</f>
        <v>0</v>
      </c>
      <c r="E185" s="42">
        <f>Transitions!F185*100</f>
        <v>0</v>
      </c>
      <c r="F185" s="42">
        <f>Transitions!E185*100</f>
        <v>32.32064105150895</v>
      </c>
      <c r="G185" s="42">
        <f>Transitions!D185*100</f>
        <v>34.119274781656237</v>
      </c>
      <c r="H185" s="42">
        <f>Transitions!C185*100</f>
        <v>0.29977228835788194</v>
      </c>
      <c r="I185" s="42">
        <f>Transitions!B185*100</f>
        <v>6.756406191450723</v>
      </c>
    </row>
    <row r="186" spans="1:9">
      <c r="A186" s="34">
        <f>Transitions!A186</f>
        <v>43991</v>
      </c>
      <c r="B186" s="42">
        <f>Transitions!I186*100</f>
        <v>26.721794615010445</v>
      </c>
      <c r="C186" s="42">
        <f>Transitions!H186*100</f>
        <v>0</v>
      </c>
      <c r="D186" s="42">
        <f>Transitions!G186*100</f>
        <v>0</v>
      </c>
      <c r="E186" s="42">
        <f>Transitions!F186*100</f>
        <v>0</v>
      </c>
      <c r="F186" s="42">
        <f>Transitions!E186*100</f>
        <v>31.740536209905862</v>
      </c>
      <c r="G186" s="42">
        <f>Transitions!D186*100</f>
        <v>34.201264699991412</v>
      </c>
      <c r="H186" s="42">
        <f>Transitions!C186*100</f>
        <v>0.4148902686772154</v>
      </c>
      <c r="I186" s="42">
        <f>Transitions!B186*100</f>
        <v>6.9215142064150612</v>
      </c>
    </row>
    <row r="187" spans="1:9">
      <c r="A187" s="34">
        <f>Transitions!A187</f>
        <v>43992</v>
      </c>
      <c r="B187" s="42">
        <f>Transitions!I187*100</f>
        <v>26.804346067779246</v>
      </c>
      <c r="C187" s="42">
        <f>Transitions!H187*100</f>
        <v>0</v>
      </c>
      <c r="D187" s="42">
        <f>Transitions!G187*100</f>
        <v>0</v>
      </c>
      <c r="E187" s="42">
        <f>Transitions!F187*100</f>
        <v>0</v>
      </c>
      <c r="F187" s="42">
        <f>Transitions!E187*100</f>
        <v>31.015610255857219</v>
      </c>
      <c r="G187" s="42">
        <f>Transitions!D187*100</f>
        <v>34.498935051629772</v>
      </c>
      <c r="H187" s="42">
        <f>Transitions!C187*100</f>
        <v>0.58774365749103563</v>
      </c>
      <c r="I187" s="42">
        <f>Transitions!B187*100</f>
        <v>7.093364967242727</v>
      </c>
    </row>
    <row r="188" spans="1:9">
      <c r="A188" s="34">
        <f>Transitions!A188</f>
        <v>43993</v>
      </c>
      <c r="B188" s="42">
        <f>Transitions!I188*100</f>
        <v>27.363480997205869</v>
      </c>
      <c r="C188" s="42">
        <f>Transitions!H188*100</f>
        <v>0</v>
      </c>
      <c r="D188" s="42">
        <f>Transitions!G188*100</f>
        <v>0</v>
      </c>
      <c r="E188" s="42">
        <f>Transitions!F188*100</f>
        <v>0</v>
      </c>
      <c r="F188" s="42">
        <f>Transitions!E188*100</f>
        <v>30.876488620025498</v>
      </c>
      <c r="G188" s="42">
        <f>Transitions!D188*100</f>
        <v>33.958169438190055</v>
      </c>
      <c r="H188" s="42">
        <f>Transitions!C188*100</f>
        <v>0.53169845102134938</v>
      </c>
      <c r="I188" s="42">
        <f>Transitions!B188*100</f>
        <v>7.2701624935572253</v>
      </c>
    </row>
    <row r="189" spans="1:9">
      <c r="A189" s="34">
        <f>Transitions!A189</f>
        <v>43994</v>
      </c>
      <c r="B189" s="42">
        <f>Transitions!I189*100</f>
        <v>27.564459828107125</v>
      </c>
      <c r="C189" s="42">
        <f>Transitions!H189*100</f>
        <v>9.0933090845091075E-2</v>
      </c>
      <c r="D189" s="42">
        <f>Transitions!G189*100</f>
        <v>0</v>
      </c>
      <c r="E189" s="42">
        <f>Transitions!F189*100</f>
        <v>0</v>
      </c>
      <c r="F189" s="42">
        <f>Transitions!E189*100</f>
        <v>30.348185738171363</v>
      </c>
      <c r="G189" s="42">
        <f>Transitions!D189*100</f>
        <v>34.017775952597454</v>
      </c>
      <c r="H189" s="42">
        <f>Transitions!C189*100</f>
        <v>0.5074653134258309</v>
      </c>
      <c r="I189" s="42">
        <f>Transitions!B189*100</f>
        <v>7.4711800768531287</v>
      </c>
    </row>
    <row r="190" spans="1:9">
      <c r="A190" s="34">
        <f>Transitions!A190</f>
        <v>43997</v>
      </c>
      <c r="B190" s="42">
        <f>Transitions!I190*100</f>
        <v>28.01165331391114</v>
      </c>
      <c r="C190" s="42">
        <f>Transitions!H190*100</f>
        <v>2.621995630007283E-2</v>
      </c>
      <c r="D190" s="42">
        <f>Transitions!G190*100</f>
        <v>0</v>
      </c>
      <c r="E190" s="42">
        <f>Transitions!F190*100</f>
        <v>0</v>
      </c>
      <c r="F190" s="42">
        <f>Transitions!E190*100</f>
        <v>30.225782957028407</v>
      </c>
      <c r="G190" s="42">
        <f>Transitions!D190*100</f>
        <v>33.625637290604516</v>
      </c>
      <c r="H190" s="42">
        <f>Transitions!C190*100</f>
        <v>0.51565914056809903</v>
      </c>
      <c r="I190" s="42">
        <f>Transitions!B190*100</f>
        <v>7.5950473415877626</v>
      </c>
    </row>
    <row r="191" spans="1:9">
      <c r="A191" s="34">
        <f>Transitions!A191</f>
        <v>43998</v>
      </c>
      <c r="B191" s="42">
        <f>Transitions!I191*100</f>
        <v>28.141713121480517</v>
      </c>
      <c r="C191" s="42">
        <f>Transitions!H191*100</f>
        <v>9.0551515323014226E-2</v>
      </c>
      <c r="D191" s="42">
        <f>Transitions!G191*100</f>
        <v>0</v>
      </c>
      <c r="E191" s="42">
        <f>Transitions!F191*100</f>
        <v>0</v>
      </c>
      <c r="F191" s="42">
        <f>Transitions!E191*100</f>
        <v>29.947083958233112</v>
      </c>
      <c r="G191" s="42">
        <f>Transitions!D191*100</f>
        <v>33.648377147061318</v>
      </c>
      <c r="H191" s="42">
        <f>Transitions!C191*100</f>
        <v>0.47822519029966881</v>
      </c>
      <c r="I191" s="42">
        <f>Transitions!B191*100</f>
        <v>7.6940490676023652</v>
      </c>
    </row>
    <row r="192" spans="1:9">
      <c r="A192" s="34">
        <f>Transitions!A192</f>
        <v>43999</v>
      </c>
      <c r="B192" s="42">
        <f>Transitions!I192*100</f>
        <v>22.399720149253728</v>
      </c>
      <c r="C192" s="42">
        <f>Transitions!H192*100</f>
        <v>0</v>
      </c>
      <c r="D192" s="42">
        <f>Transitions!G192*100</f>
        <v>0.16616138059701493</v>
      </c>
      <c r="E192" s="42">
        <f>Transitions!F192*100</f>
        <v>0</v>
      </c>
      <c r="F192" s="42">
        <f>Transitions!E192*100</f>
        <v>36.153218283582092</v>
      </c>
      <c r="G192" s="42">
        <f>Transitions!D192*100</f>
        <v>30.908931902985078</v>
      </c>
      <c r="H192" s="42">
        <f>Transitions!C192*100</f>
        <v>3.0608675373134329</v>
      </c>
      <c r="I192" s="42">
        <f>Transitions!B192*100</f>
        <v>7.3111007462686564</v>
      </c>
    </row>
    <row r="193" spans="1:9">
      <c r="A193" s="34">
        <f>Transitions!A193</f>
        <v>44000</v>
      </c>
      <c r="B193" s="42">
        <f>Transitions!I193*100</f>
        <v>22.676674691969978</v>
      </c>
      <c r="C193" s="42">
        <f>Transitions!H193*100</f>
        <v>0</v>
      </c>
      <c r="D193" s="42">
        <f>Transitions!G193*100</f>
        <v>0.18127743945616773</v>
      </c>
      <c r="E193" s="42">
        <f>Transitions!F193*100</f>
        <v>0</v>
      </c>
      <c r="F193" s="42">
        <f>Transitions!E193*100</f>
        <v>35.912760232261718</v>
      </c>
      <c r="G193" s="42">
        <f>Transitions!D193*100</f>
        <v>30.667044327998873</v>
      </c>
      <c r="H193" s="42">
        <f>Transitions!C193*100</f>
        <v>3.1553604305339191</v>
      </c>
      <c r="I193" s="42">
        <f>Transitions!B193*100</f>
        <v>7.4068828777793527</v>
      </c>
    </row>
    <row r="194" spans="1:9">
      <c r="A194" s="34">
        <f>Transitions!A194</f>
        <v>44001</v>
      </c>
      <c r="B194" s="42">
        <f>Transitions!I194*100</f>
        <v>23.332212131404866</v>
      </c>
      <c r="C194" s="42">
        <f>Transitions!H194*100</f>
        <v>0</v>
      </c>
      <c r="D194" s="42">
        <f>Transitions!G194*100</f>
        <v>0</v>
      </c>
      <c r="E194" s="42">
        <f>Transitions!F194*100</f>
        <v>0</v>
      </c>
      <c r="F194" s="42">
        <f>Transitions!E194*100</f>
        <v>35.160892476735064</v>
      </c>
      <c r="G194" s="42">
        <f>Transitions!D194*100</f>
        <v>30.600403632694253</v>
      </c>
      <c r="H194" s="42">
        <f>Transitions!C194*100</f>
        <v>3.4280748962888214</v>
      </c>
      <c r="I194" s="42">
        <f>Transitions!B194*100</f>
        <v>7.4784168628770047</v>
      </c>
    </row>
    <row r="195" spans="1:9">
      <c r="A195" s="34">
        <f>Transitions!A195</f>
        <v>44004</v>
      </c>
      <c r="B195" s="42">
        <f>Transitions!I195*100</f>
        <v>23.652487183040048</v>
      </c>
      <c r="C195" s="42">
        <f>Transitions!H195*100</f>
        <v>0</v>
      </c>
      <c r="D195" s="42">
        <f>Transitions!G195*100</f>
        <v>0</v>
      </c>
      <c r="E195" s="42">
        <f>Transitions!F195*100</f>
        <v>0</v>
      </c>
      <c r="F195" s="42">
        <f>Transitions!E195*100</f>
        <v>34.682000831370374</v>
      </c>
      <c r="G195" s="42">
        <f>Transitions!D195*100</f>
        <v>30.566717472634057</v>
      </c>
      <c r="H195" s="42">
        <f>Transitions!C195*100</f>
        <v>3.6995981709851735</v>
      </c>
      <c r="I195" s="42">
        <f>Transitions!B195*100</f>
        <v>7.399196341970347</v>
      </c>
    </row>
    <row r="196" spans="1:9">
      <c r="A196" s="34">
        <f>Transitions!A196</f>
        <v>44005</v>
      </c>
      <c r="B196" s="42">
        <f>Transitions!I196*100</f>
        <v>23.78606615059817</v>
      </c>
      <c r="C196" s="42">
        <f>Transitions!H196*100</f>
        <v>0</v>
      </c>
      <c r="D196" s="42">
        <f>Transitions!G196*100</f>
        <v>0</v>
      </c>
      <c r="E196" s="42">
        <f>Transitions!F196*100</f>
        <v>0</v>
      </c>
      <c r="F196" s="42">
        <f>Transitions!E196*100</f>
        <v>34.173117522871216</v>
      </c>
      <c r="G196" s="42">
        <f>Transitions!D196*100</f>
        <v>30.964109781843767</v>
      </c>
      <c r="H196" s="42">
        <f>Transitions!C196*100</f>
        <v>3.9408866995073883</v>
      </c>
      <c r="I196" s="42">
        <f>Transitions!B196*100</f>
        <v>7.1358198451794506</v>
      </c>
    </row>
    <row r="197" spans="1:9">
      <c r="A197" s="34">
        <f>Transitions!A197</f>
        <v>44006</v>
      </c>
      <c r="B197" s="42">
        <f>Transitions!I197*100</f>
        <v>24.093997734994332</v>
      </c>
      <c r="C197" s="42">
        <f>Transitions!H197*100</f>
        <v>0</v>
      </c>
      <c r="D197" s="42">
        <f>Transitions!G197*100</f>
        <v>0</v>
      </c>
      <c r="E197" s="42">
        <f>Transitions!F197*100</f>
        <v>0</v>
      </c>
      <c r="F197" s="42">
        <f>Transitions!E197*100</f>
        <v>33.819365798414495</v>
      </c>
      <c r="G197" s="42">
        <f>Transitions!D197*100</f>
        <v>30.931483578708946</v>
      </c>
      <c r="H197" s="42">
        <f>Transitions!C197*100</f>
        <v>4.3318233295583237</v>
      </c>
      <c r="I197" s="42">
        <f>Transitions!B197*100</f>
        <v>6.8233295583238958</v>
      </c>
    </row>
    <row r="198" spans="1:9">
      <c r="A198" s="34">
        <f>Transitions!A198</f>
        <v>44007</v>
      </c>
      <c r="B198" s="42">
        <f>Transitions!I198*100</f>
        <v>25.049033342673017</v>
      </c>
      <c r="C198" s="42">
        <f>Transitions!H198*100</f>
        <v>0</v>
      </c>
      <c r="D198" s="42">
        <f>Transitions!G198*100</f>
        <v>0</v>
      </c>
      <c r="E198" s="42">
        <f>Transitions!F198*100</f>
        <v>0</v>
      </c>
      <c r="F198" s="42">
        <f>Transitions!E198*100</f>
        <v>33.468758755954056</v>
      </c>
      <c r="G198" s="42">
        <f>Transitions!D198*100</f>
        <v>30.442701036704957</v>
      </c>
      <c r="H198" s="42">
        <f>Transitions!C198*100</f>
        <v>4.4130008405715886</v>
      </c>
      <c r="I198" s="42">
        <f>Transitions!B198*100</f>
        <v>6.6265060240963862</v>
      </c>
    </row>
    <row r="199" spans="1:9">
      <c r="A199" s="34">
        <f>Transitions!A199</f>
        <v>44008</v>
      </c>
      <c r="B199" s="42">
        <f>Transitions!I199*100</f>
        <v>25.328671328671327</v>
      </c>
      <c r="C199" s="42">
        <f>Transitions!H199*100</f>
        <v>0</v>
      </c>
      <c r="D199" s="42">
        <f>Transitions!G199*100</f>
        <v>0</v>
      </c>
      <c r="E199" s="42">
        <f>Transitions!F199*100</f>
        <v>0</v>
      </c>
      <c r="F199" s="42">
        <f>Transitions!E199*100</f>
        <v>33.94405594405594</v>
      </c>
      <c r="G199" s="42">
        <f>Transitions!D199*100</f>
        <v>29.62237762237762</v>
      </c>
      <c r="H199" s="42">
        <f>Transitions!C199*100</f>
        <v>4.6573426573426575</v>
      </c>
      <c r="I199" s="42">
        <f>Transitions!B199*100</f>
        <v>6.4475524475524475</v>
      </c>
    </row>
    <row r="200" spans="1:9">
      <c r="A200" s="34">
        <f>Transitions!A200</f>
        <v>44011</v>
      </c>
      <c r="B200" s="42">
        <f>Transitions!I200*100</f>
        <v>25.708780622075423</v>
      </c>
      <c r="C200" s="42">
        <f>Transitions!H200*100</f>
        <v>0</v>
      </c>
      <c r="D200" s="42">
        <f>Transitions!G200*100</f>
        <v>0</v>
      </c>
      <c r="E200" s="42">
        <f>Transitions!F200*100</f>
        <v>0</v>
      </c>
      <c r="F200" s="42">
        <f>Transitions!E200*100</f>
        <v>33.636113404899532</v>
      </c>
      <c r="G200" s="42">
        <f>Transitions!D200*100</f>
        <v>29.47976878612717</v>
      </c>
      <c r="H200" s="42">
        <f>Transitions!C200*100</f>
        <v>4.8720066061106531</v>
      </c>
      <c r="I200" s="42">
        <f>Transitions!B200*100</f>
        <v>6.303330580787228</v>
      </c>
    </row>
    <row r="201" spans="1:9">
      <c r="A201" s="34">
        <f>Transitions!A201</f>
        <v>44012</v>
      </c>
      <c r="B201" s="42">
        <f>Transitions!I201*100</f>
        <v>25.13413124226166</v>
      </c>
      <c r="C201" s="42">
        <f>Transitions!H201*100</f>
        <v>0</v>
      </c>
      <c r="D201" s="42">
        <f>Transitions!G201*100</f>
        <v>0</v>
      </c>
      <c r="E201" s="42">
        <f>Transitions!F201*100</f>
        <v>0</v>
      </c>
      <c r="F201" s="42">
        <f>Transitions!E201*100</f>
        <v>34.475168523868483</v>
      </c>
      <c r="G201" s="42">
        <f>Transitions!D201*100</f>
        <v>29.192461136332369</v>
      </c>
      <c r="H201" s="42">
        <f>Transitions!C201*100</f>
        <v>4.8975099738616041</v>
      </c>
      <c r="I201" s="42">
        <f>Transitions!B201*100</f>
        <v>6.3007291236758842</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67C9-510C-4283-8A30-D1C122791465}">
  <sheetPr>
    <tabColor rgb="FFFF0000"/>
  </sheetPr>
  <dimension ref="A1:C587"/>
  <sheetViews>
    <sheetView topLeftCell="A568" workbookViewId="0">
      <selection activeCell="A40" sqref="A40"/>
    </sheetView>
  </sheetViews>
  <sheetFormatPr defaultRowHeight="15"/>
  <cols>
    <col min="1" max="1" width="10.7109375" style="34" bestFit="1" customWidth="1"/>
    <col min="2" max="2" width="45.42578125" style="43" bestFit="1" customWidth="1"/>
    <col min="3" max="3" width="27.5703125" style="43" bestFit="1" customWidth="1"/>
  </cols>
  <sheetData>
    <row r="1" spans="1:3">
      <c r="A1" s="34" t="s">
        <v>16</v>
      </c>
      <c r="B1" s="43" t="str">
        <f>'Pg1 Volatility Chart'!D1</f>
        <v>Rational/ReSolve Adaptive Asset Allocation Fund</v>
      </c>
      <c r="C1" s="43" t="str">
        <f>'Pg1 Volatility Chart'!E1</f>
        <v>MSCI All Country World Index</v>
      </c>
    </row>
    <row r="2" spans="1:3">
      <c r="A2" s="34">
        <f>'Pg1 Volatility Chart'!A2</f>
        <v>43434</v>
      </c>
      <c r="B2" s="43">
        <f>'Pg1 Volatility Chart'!D2*100</f>
        <v>100</v>
      </c>
      <c r="C2" s="43">
        <f>'Pg1 Volatility Chart'!E2*100</f>
        <v>100</v>
      </c>
    </row>
    <row r="3" spans="1:3">
      <c r="A3" s="34">
        <f>'Pg1 Volatility Chart'!A3</f>
        <v>43437</v>
      </c>
      <c r="B3" s="43">
        <f>'Pg1 Volatility Chart'!D3*100</f>
        <v>100.6057546693589</v>
      </c>
      <c r="C3" s="43">
        <f>'Pg1 Volatility Chart'!E3*100</f>
        <v>101.35040219025598</v>
      </c>
    </row>
    <row r="4" spans="1:3">
      <c r="A4" s="34">
        <f>'Pg1 Volatility Chart'!A4</f>
        <v>43438</v>
      </c>
      <c r="B4" s="43">
        <f>'Pg1 Volatility Chart'!D4*100</f>
        <v>100.1009591115598</v>
      </c>
      <c r="C4" s="43">
        <f>'Pg1 Volatility Chart'!E4*100</f>
        <v>99.165356739860002</v>
      </c>
    </row>
    <row r="5" spans="1:3">
      <c r="A5" s="34">
        <f>'Pg1 Volatility Chart'!A5</f>
        <v>43440</v>
      </c>
      <c r="B5" s="43">
        <f>'Pg1 Volatility Chart'!D5*100</f>
        <v>101.36294800605754</v>
      </c>
      <c r="C5" s="43">
        <f>'Pg1 Volatility Chart'!E5*100</f>
        <v>97.646758697101149</v>
      </c>
    </row>
    <row r="6" spans="1:3">
      <c r="A6" s="34">
        <f>'Pg1 Volatility Chart'!A6</f>
        <v>43441</v>
      </c>
      <c r="B6" s="43">
        <f>'Pg1 Volatility Chart'!D6*100</f>
        <v>101.0095911155982</v>
      </c>
      <c r="C6" s="43">
        <f>'Pg1 Volatility Chart'!E6*100</f>
        <v>96.568846293167667</v>
      </c>
    </row>
    <row r="7" spans="1:3">
      <c r="A7" s="34">
        <f>'Pg1 Volatility Chart'!A7</f>
        <v>43444</v>
      </c>
      <c r="B7" s="43">
        <f>'Pg1 Volatility Chart'!D7*100</f>
        <v>100.70671378091873</v>
      </c>
      <c r="C7" s="43">
        <f>'Pg1 Volatility Chart'!E7*100</f>
        <v>95.818863696332073</v>
      </c>
    </row>
    <row r="8" spans="1:3">
      <c r="A8" s="34">
        <f>'Pg1 Volatility Chart'!A8</f>
        <v>43445</v>
      </c>
      <c r="B8" s="43">
        <f>'Pg1 Volatility Chart'!D8*100</f>
        <v>100.4038364462393</v>
      </c>
      <c r="C8" s="43">
        <f>'Pg1 Volatility Chart'!E8*100</f>
        <v>95.922990893247118</v>
      </c>
    </row>
    <row r="9" spans="1:3">
      <c r="A9" s="34">
        <f>'Pg1 Volatility Chart'!A9</f>
        <v>43446</v>
      </c>
      <c r="B9" s="43">
        <f>'Pg1 Volatility Chart'!D9*100</f>
        <v>99.697122665320549</v>
      </c>
      <c r="C9" s="43">
        <f>'Pg1 Volatility Chart'!E9*100</f>
        <v>97.007280983781087</v>
      </c>
    </row>
    <row r="10" spans="1:3">
      <c r="A10" s="34">
        <f>'Pg1 Volatility Chart'!A10</f>
        <v>43447</v>
      </c>
      <c r="B10" s="43">
        <f>'Pg1 Volatility Chart'!D10*100</f>
        <v>99.798081776880366</v>
      </c>
      <c r="C10" s="43">
        <f>'Pg1 Volatility Chart'!E10*100</f>
        <v>97.027706254593085</v>
      </c>
    </row>
    <row r="11" spans="1:3">
      <c r="A11" s="34">
        <f>'Pg1 Volatility Chart'!A11</f>
        <v>43448</v>
      </c>
      <c r="B11" s="43">
        <f>'Pg1 Volatility Chart'!D11*100</f>
        <v>99.899040888440183</v>
      </c>
      <c r="C11" s="43">
        <f>'Pg1 Volatility Chart'!E11*100</f>
        <v>95.492642942506194</v>
      </c>
    </row>
    <row r="12" spans="1:3">
      <c r="A12" s="34">
        <f>'Pg1 Volatility Chart'!A12</f>
        <v>43451</v>
      </c>
      <c r="B12" s="43">
        <f>'Pg1 Volatility Chart'!D12*100</f>
        <v>99.394245330641112</v>
      </c>
      <c r="C12" s="43">
        <f>'Pg1 Volatility Chart'!E12*100</f>
        <v>94.223191519427559</v>
      </c>
    </row>
    <row r="13" spans="1:3">
      <c r="A13" s="34">
        <f>'Pg1 Volatility Chart'!A13</f>
        <v>43452</v>
      </c>
      <c r="B13" s="43">
        <f>'Pg1 Volatility Chart'!D13*100</f>
        <v>100</v>
      </c>
      <c r="C13" s="43">
        <f>'Pg1 Volatility Chart'!E13*100</f>
        <v>93.908225506661353</v>
      </c>
    </row>
    <row r="14" spans="1:3">
      <c r="A14" s="34">
        <f>'Pg1 Volatility Chart'!A14</f>
        <v>43453</v>
      </c>
      <c r="B14" s="43">
        <f>'Pg1 Volatility Chart'!D14*100</f>
        <v>100.45431600201917</v>
      </c>
      <c r="C14" s="43">
        <f>'Pg1 Volatility Chart'!E14*100</f>
        <v>93.294091802838608</v>
      </c>
    </row>
    <row r="15" spans="1:3">
      <c r="A15" s="34">
        <f>'Pg1 Volatility Chart'!A15</f>
        <v>43454</v>
      </c>
      <c r="B15" s="43">
        <f>'Pg1 Volatility Chart'!D15*100</f>
        <v>100.05047955577993</v>
      </c>
      <c r="C15" s="43">
        <f>'Pg1 Volatility Chart'!E15*100</f>
        <v>91.908258020357735</v>
      </c>
    </row>
    <row r="16" spans="1:3">
      <c r="A16" s="34">
        <f>'Pg1 Volatility Chart'!A16</f>
        <v>43455</v>
      </c>
      <c r="B16" s="43">
        <f>'Pg1 Volatility Chart'!D16*100</f>
        <v>99.798081776880366</v>
      </c>
      <c r="C16" s="43">
        <f>'Pg1 Volatility Chart'!E16*100</f>
        <v>90.670153135341593</v>
      </c>
    </row>
    <row r="17" spans="1:3">
      <c r="A17" s="34">
        <f>'Pg1 Volatility Chart'!A17</f>
        <v>43458</v>
      </c>
      <c r="B17" s="43">
        <f>'Pg1 Volatility Chart'!D17*100</f>
        <v>99.949520444220099</v>
      </c>
      <c r="C17" s="43">
        <f>'Pg1 Volatility Chart'!E17*100</f>
        <v>89.2303799642266</v>
      </c>
    </row>
    <row r="18" spans="1:3">
      <c r="A18" s="34">
        <f>'Pg1 Volatility Chart'!A18</f>
        <v>43460</v>
      </c>
      <c r="B18" s="43">
        <f>'Pg1 Volatility Chart'!D18*100</f>
        <v>99.798081776880366</v>
      </c>
      <c r="C18" s="43">
        <f>'Pg1 Volatility Chart'!E18*100</f>
        <v>91.289497367432688</v>
      </c>
    </row>
    <row r="19" spans="1:3">
      <c r="A19" s="34">
        <f>'Pg1 Volatility Chart'!A19</f>
        <v>43461</v>
      </c>
      <c r="B19" s="43">
        <f>'Pg1 Volatility Chart'!D19*100</f>
        <v>100.65623422513883</v>
      </c>
      <c r="C19" s="43">
        <f>'Pg1 Volatility Chart'!E19*100</f>
        <v>91.849441577264429</v>
      </c>
    </row>
    <row r="20" spans="1:3">
      <c r="A20" s="34">
        <f>'Pg1 Volatility Chart'!A20</f>
        <v>43462</v>
      </c>
      <c r="B20" s="43">
        <f>'Pg1 Volatility Chart'!D20*100</f>
        <v>100.80767289247854</v>
      </c>
      <c r="C20" s="43">
        <f>'Pg1 Volatility Chart'!E20*100</f>
        <v>92.345817342222077</v>
      </c>
    </row>
    <row r="21" spans="1:3">
      <c r="A21" s="34">
        <f>'Pg1 Volatility Chart'!A21</f>
        <v>43465</v>
      </c>
      <c r="B21" s="43">
        <f>'Pg1 Volatility Chart'!D21*100</f>
        <v>101.46390711761737</v>
      </c>
      <c r="C21" s="43">
        <f>'Pg1 Volatility Chart'!E21*100</f>
        <v>92.956574623726922</v>
      </c>
    </row>
    <row r="22" spans="1:3">
      <c r="A22" s="34">
        <f>'Pg1 Volatility Chart'!A22</f>
        <v>43467</v>
      </c>
      <c r="B22" s="43">
        <f>'Pg1 Volatility Chart'!D22*100</f>
        <v>101.6153457849571</v>
      </c>
      <c r="C22" s="43">
        <f>'Pg1 Volatility Chart'!E22*100</f>
        <v>92.723142957304091</v>
      </c>
    </row>
    <row r="23" spans="1:3">
      <c r="A23" s="34">
        <f>'Pg1 Volatility Chart'!A23</f>
        <v>43468</v>
      </c>
      <c r="B23" s="43">
        <f>'Pg1 Volatility Chart'!D23*100</f>
        <v>103.1802120141343</v>
      </c>
      <c r="C23" s="43">
        <f>'Pg1 Volatility Chart'!E23*100</f>
        <v>91.445521425900665</v>
      </c>
    </row>
    <row r="24" spans="1:3">
      <c r="A24" s="34">
        <f>'Pg1 Volatility Chart'!A24</f>
        <v>43469</v>
      </c>
      <c r="B24" s="43">
        <f>'Pg1 Volatility Chart'!D24*100</f>
        <v>101.86774356385664</v>
      </c>
      <c r="C24" s="43">
        <f>'Pg1 Volatility Chart'!E24*100</f>
        <v>93.839905060006529</v>
      </c>
    </row>
    <row r="25" spans="1:3">
      <c r="A25" s="34">
        <f>'Pg1 Volatility Chart'!A25</f>
        <v>43472</v>
      </c>
      <c r="B25" s="43">
        <f>'Pg1 Volatility Chart'!D25*100</f>
        <v>101.51438667339727</v>
      </c>
      <c r="C25" s="43">
        <f>'Pg1 Volatility Chart'!E25*100</f>
        <v>94.666003053786412</v>
      </c>
    </row>
    <row r="26" spans="1:3">
      <c r="A26" s="34">
        <f>'Pg1 Volatility Chart'!A26</f>
        <v>43473</v>
      </c>
      <c r="B26" s="43">
        <f>'Pg1 Volatility Chart'!D26*100</f>
        <v>101.21150933871783</v>
      </c>
      <c r="C26" s="43">
        <f>'Pg1 Volatility Chart'!E26*100</f>
        <v>95.337827726596501</v>
      </c>
    </row>
    <row r="27" spans="1:3">
      <c r="A27" s="34">
        <f>'Pg1 Volatility Chart'!A27</f>
        <v>43474</v>
      </c>
      <c r="B27" s="43">
        <f>'Pg1 Volatility Chart'!D27*100</f>
        <v>101.0095911155982</v>
      </c>
      <c r="C27" s="43">
        <f>'Pg1 Volatility Chart'!E27*100</f>
        <v>96.227535849476595</v>
      </c>
    </row>
    <row r="28" spans="1:3">
      <c r="A28" s="34">
        <f>'Pg1 Volatility Chart'!A28</f>
        <v>43475</v>
      </c>
      <c r="B28" s="43">
        <f>'Pg1 Volatility Chart'!D28*100</f>
        <v>100.95911155981827</v>
      </c>
      <c r="C28" s="43">
        <f>'Pg1 Volatility Chart'!E28*100</f>
        <v>96.579934297322751</v>
      </c>
    </row>
    <row r="29" spans="1:3">
      <c r="A29" s="34">
        <f>'Pg1 Volatility Chart'!A29</f>
        <v>43476</v>
      </c>
      <c r="B29" s="43">
        <f>'Pg1 Volatility Chart'!D29*100</f>
        <v>101.31246845027763</v>
      </c>
      <c r="C29" s="43">
        <f>'Pg1 Volatility Chart'!E29*100</f>
        <v>96.585019772912673</v>
      </c>
    </row>
    <row r="30" spans="1:3">
      <c r="A30" s="34">
        <f>'Pg1 Volatility Chart'!A30</f>
        <v>43479</v>
      </c>
      <c r="B30" s="43">
        <f>'Pg1 Volatility Chart'!D30*100</f>
        <v>101.21150933871783</v>
      </c>
      <c r="C30" s="43">
        <f>'Pg1 Volatility Chart'!E30*100</f>
        <v>96.102524855261947</v>
      </c>
    </row>
    <row r="31" spans="1:3">
      <c r="A31" s="34">
        <f>'Pg1 Volatility Chart'!A31</f>
        <v>43480</v>
      </c>
      <c r="B31" s="43">
        <f>'Pg1 Volatility Chart'!D31*100</f>
        <v>101.21150933871783</v>
      </c>
      <c r="C31" s="43">
        <f>'Pg1 Volatility Chart'!E31*100</f>
        <v>96.918410213635838</v>
      </c>
    </row>
    <row r="32" spans="1:3">
      <c r="A32" s="34">
        <f>'Pg1 Volatility Chart'!A32</f>
        <v>43481</v>
      </c>
      <c r="B32" s="43">
        <f>'Pg1 Volatility Chart'!D32*100</f>
        <v>101.0095911155982</v>
      </c>
      <c r="C32" s="43">
        <f>'Pg1 Volatility Chart'!E32*100</f>
        <v>97.093900805714412</v>
      </c>
    </row>
    <row r="33" spans="1:3">
      <c r="A33" s="34">
        <f>'Pg1 Volatility Chart'!A33</f>
        <v>43482</v>
      </c>
      <c r="B33" s="43">
        <f>'Pg1 Volatility Chart'!D33*100</f>
        <v>100.80767289247854</v>
      </c>
      <c r="C33" s="43">
        <f>'Pg1 Volatility Chart'!E33*100</f>
        <v>97.491735060060719</v>
      </c>
    </row>
    <row r="34" spans="1:3">
      <c r="A34" s="34">
        <f>'Pg1 Volatility Chart'!A34</f>
        <v>43483</v>
      </c>
      <c r="B34" s="43">
        <f>'Pg1 Volatility Chart'!D34*100</f>
        <v>100.30287733467947</v>
      </c>
      <c r="C34" s="43">
        <f>'Pg1 Volatility Chart'!E34*100</f>
        <v>98.690073193332694</v>
      </c>
    </row>
    <row r="35" spans="1:3">
      <c r="A35" s="34">
        <f>'Pg1 Volatility Chart'!A35</f>
        <v>43487</v>
      </c>
      <c r="B35" s="43">
        <f>'Pg1 Volatility Chart'!D35*100</f>
        <v>100.95911155981827</v>
      </c>
      <c r="C35" s="43">
        <f>'Pg1 Volatility Chart'!E35*100</f>
        <v>97.655970911079621</v>
      </c>
    </row>
    <row r="36" spans="1:3">
      <c r="A36" s="34">
        <f>'Pg1 Volatility Chart'!A36</f>
        <v>43488</v>
      </c>
      <c r="B36" s="43">
        <f>'Pg1 Volatility Chart'!D36*100</f>
        <v>100.65623422513883</v>
      </c>
      <c r="C36" s="43">
        <f>'Pg1 Volatility Chart'!E36*100</f>
        <v>97.725917042554173</v>
      </c>
    </row>
    <row r="37" spans="1:3">
      <c r="A37" s="34">
        <f>'Pg1 Volatility Chart'!A37</f>
        <v>43489</v>
      </c>
      <c r="B37" s="43">
        <f>'Pg1 Volatility Chart'!D37*100</f>
        <v>101.7163048965169</v>
      </c>
      <c r="C37" s="43">
        <f>'Pg1 Volatility Chart'!E37*100</f>
        <v>97.951845548270541</v>
      </c>
    </row>
    <row r="38" spans="1:3">
      <c r="A38" s="34">
        <f>'Pg1 Volatility Chart'!A38</f>
        <v>43490</v>
      </c>
      <c r="B38" s="43">
        <f>'Pg1 Volatility Chart'!D38*100</f>
        <v>101.21150933871783</v>
      </c>
      <c r="C38" s="43">
        <f>'Pg1 Volatility Chart'!E38*100</f>
        <v>98.911624855303643</v>
      </c>
    </row>
    <row r="39" spans="1:3">
      <c r="A39" s="34">
        <f>'Pg1 Volatility Chart'!A39</f>
        <v>43493</v>
      </c>
      <c r="B39" s="43">
        <f>'Pg1 Volatility Chart'!D39*100</f>
        <v>101.36294800605754</v>
      </c>
      <c r="C39" s="43">
        <f>'Pg1 Volatility Chart'!E39*100</f>
        <v>98.310996840752509</v>
      </c>
    </row>
    <row r="40" spans="1:3">
      <c r="A40" s="34">
        <f>'Pg1 Volatility Chart'!A40</f>
        <v>43494</v>
      </c>
      <c r="B40" s="43">
        <f>'Pg1 Volatility Chart'!D40*100</f>
        <v>102.27158001009593</v>
      </c>
      <c r="C40" s="43">
        <f>'Pg1 Volatility Chart'!E40*100</f>
        <v>98.349388013033817</v>
      </c>
    </row>
    <row r="41" spans="1:3">
      <c r="A41" s="34">
        <f>'Pg1 Volatility Chart'!A41</f>
        <v>43495</v>
      </c>
      <c r="B41" s="43">
        <f>'Pg1 Volatility Chart'!D41*100</f>
        <v>102.87733467945482</v>
      </c>
      <c r="C41" s="43">
        <f>'Pg1 Volatility Chart'!E41*100</f>
        <v>99.365357656912963</v>
      </c>
    </row>
    <row r="42" spans="1:3">
      <c r="A42" s="34">
        <f>'Pg1 Volatility Chart'!A42</f>
        <v>43496</v>
      </c>
      <c r="B42" s="43">
        <f>'Pg1 Volatility Chart'!D42*100</f>
        <v>104.24028268551237</v>
      </c>
      <c r="C42" s="43">
        <f>'Pg1 Volatility Chart'!E42*100</f>
        <v>100.29637484790467</v>
      </c>
    </row>
    <row r="43" spans="1:3">
      <c r="A43" s="34">
        <f>'Pg1 Volatility Chart'!A43</f>
        <v>43497</v>
      </c>
      <c r="B43" s="43">
        <f>'Pg1 Volatility Chart'!D43*100</f>
        <v>103.07925290257447</v>
      </c>
      <c r="C43" s="43">
        <f>'Pg1 Volatility Chart'!E43*100</f>
        <v>100.35089781570488</v>
      </c>
    </row>
    <row r="44" spans="1:3">
      <c r="A44" s="34">
        <f>'Pg1 Volatility Chart'!A44</f>
        <v>43500</v>
      </c>
      <c r="B44" s="43">
        <f>'Pg1 Volatility Chart'!D44*100</f>
        <v>102.52397778899545</v>
      </c>
      <c r="C44" s="43">
        <f>'Pg1 Volatility Chart'!E44*100</f>
        <v>100.68483015136793</v>
      </c>
    </row>
    <row r="45" spans="1:3">
      <c r="A45" s="34">
        <f>'Pg1 Volatility Chart'!A45</f>
        <v>43501</v>
      </c>
      <c r="B45" s="43">
        <f>'Pg1 Volatility Chart'!D45*100</f>
        <v>103.07925290257447</v>
      </c>
      <c r="C45" s="43">
        <f>'Pg1 Volatility Chart'!E45*100</f>
        <v>101.32126491617927</v>
      </c>
    </row>
    <row r="46" spans="1:3">
      <c r="A46" s="34">
        <f>'Pg1 Volatility Chart'!A46</f>
        <v>43502</v>
      </c>
      <c r="B46" s="43">
        <f>'Pg1 Volatility Chart'!D46*100</f>
        <v>102.87733467945482</v>
      </c>
      <c r="C46" s="43">
        <f>'Pg1 Volatility Chart'!E46*100</f>
        <v>101.10171409706339</v>
      </c>
    </row>
    <row r="47" spans="1:3">
      <c r="A47" s="34">
        <f>'Pg1 Volatility Chart'!A47</f>
        <v>43503</v>
      </c>
      <c r="B47" s="43">
        <f>'Pg1 Volatility Chart'!D47*100</f>
        <v>103.886925795053</v>
      </c>
      <c r="C47" s="43">
        <f>'Pg1 Volatility Chart'!E47*100</f>
        <v>100.15514868971887</v>
      </c>
    </row>
    <row r="48" spans="1:3">
      <c r="A48" s="34">
        <f>'Pg1 Volatility Chart'!A48</f>
        <v>43504</v>
      </c>
      <c r="B48" s="43">
        <f>'Pg1 Volatility Chart'!D48*100</f>
        <v>104.24028268551237</v>
      </c>
      <c r="C48" s="43">
        <f>'Pg1 Volatility Chart'!E48*100</f>
        <v>99.821216354055807</v>
      </c>
    </row>
    <row r="49" spans="1:3">
      <c r="A49" s="34">
        <f>'Pg1 Volatility Chart'!A49</f>
        <v>43507</v>
      </c>
      <c r="B49" s="43">
        <f>'Pg1 Volatility Chart'!D49*100</f>
        <v>103.53356890459366</v>
      </c>
      <c r="C49" s="43">
        <f>'Pg1 Volatility Chart'!E49*100</f>
        <v>99.862775527524306</v>
      </c>
    </row>
    <row r="50" spans="1:3">
      <c r="A50" s="34">
        <f>'Pg1 Volatility Chart'!A50</f>
        <v>43508</v>
      </c>
      <c r="B50" s="43">
        <f>'Pg1 Volatility Chart'!D50*100</f>
        <v>103.02877334679457</v>
      </c>
      <c r="C50" s="43">
        <f>'Pg1 Volatility Chart'!E50*100</f>
        <v>100.96828288916706</v>
      </c>
    </row>
    <row r="51" spans="1:3">
      <c r="A51" s="34">
        <f>'Pg1 Volatility Chart'!A51</f>
        <v>43509</v>
      </c>
      <c r="B51" s="43">
        <f>'Pg1 Volatility Chart'!D51*100</f>
        <v>102.82685512367493</v>
      </c>
      <c r="C51" s="43">
        <f>'Pg1 Volatility Chart'!E51*100</f>
        <v>101.30813438494299</v>
      </c>
    </row>
    <row r="52" spans="1:3">
      <c r="A52" s="34">
        <f>'Pg1 Volatility Chart'!A52</f>
        <v>43510</v>
      </c>
      <c r="B52" s="43">
        <f>'Pg1 Volatility Chart'!D52*100</f>
        <v>103.886925795053</v>
      </c>
      <c r="C52" s="43">
        <f>'Pg1 Volatility Chart'!E52*100</f>
        <v>101.08274777416652</v>
      </c>
    </row>
    <row r="53" spans="1:3">
      <c r="A53" s="34">
        <f>'Pg1 Volatility Chart'!A53</f>
        <v>43511</v>
      </c>
      <c r="B53" s="43">
        <f>'Pg1 Volatility Chart'!D53*100</f>
        <v>104.13932357395255</v>
      </c>
      <c r="C53" s="43">
        <f>'Pg1 Volatility Chart'!E53*100</f>
        <v>101.81705710197089</v>
      </c>
    </row>
    <row r="54" spans="1:3">
      <c r="A54" s="34">
        <f>'Pg1 Volatility Chart'!A54</f>
        <v>43515</v>
      </c>
      <c r="B54" s="43">
        <f>'Pg1 Volatility Chart'!D54*100</f>
        <v>104.9469964664311</v>
      </c>
      <c r="C54" s="43">
        <f>'Pg1 Volatility Chart'!E54*100</f>
        <v>102.29984380920463</v>
      </c>
    </row>
    <row r="55" spans="1:3">
      <c r="A55" s="34">
        <f>'Pg1 Volatility Chart'!A55</f>
        <v>43516</v>
      </c>
      <c r="B55" s="43">
        <f>'Pg1 Volatility Chart'!D55*100</f>
        <v>104.64411913175165</v>
      </c>
      <c r="C55" s="43">
        <f>'Pg1 Volatility Chart'!E55*100</f>
        <v>102.78604862298243</v>
      </c>
    </row>
    <row r="56" spans="1:3">
      <c r="A56" s="34">
        <f>'Pg1 Volatility Chart'!A56</f>
        <v>43517</v>
      </c>
      <c r="B56" s="43">
        <f>'Pg1 Volatility Chart'!D56*100</f>
        <v>103.53356890459366</v>
      </c>
      <c r="C56" s="43">
        <f>'Pg1 Volatility Chart'!E56*100</f>
        <v>102.55424264137936</v>
      </c>
    </row>
    <row r="57" spans="1:3">
      <c r="A57" s="34">
        <f>'Pg1 Volatility Chart'!A57</f>
        <v>43518</v>
      </c>
      <c r="B57" s="43">
        <f>'Pg1 Volatility Chart'!D57*100</f>
        <v>104.49268046441192</v>
      </c>
      <c r="C57" s="43">
        <f>'Pg1 Volatility Chart'!E57*100</f>
        <v>103.06870936048477</v>
      </c>
    </row>
    <row r="58" spans="1:3">
      <c r="A58" s="34">
        <f>'Pg1 Volatility Chart'!A58</f>
        <v>43521</v>
      </c>
      <c r="B58" s="43">
        <f>'Pg1 Volatility Chart'!D58*100</f>
        <v>103.886925795053</v>
      </c>
      <c r="C58" s="43">
        <f>'Pg1 Volatility Chart'!E58*100</f>
        <v>103.38963621758998</v>
      </c>
    </row>
    <row r="59" spans="1:3">
      <c r="A59" s="34">
        <f>'Pg1 Volatility Chart'!A59</f>
        <v>43522</v>
      </c>
      <c r="B59" s="43">
        <f>'Pg1 Volatility Chart'!D59*100</f>
        <v>104.442200908632</v>
      </c>
      <c r="C59" s="43">
        <f>'Pg1 Volatility Chart'!E59*100</f>
        <v>103.36012378547797</v>
      </c>
    </row>
    <row r="60" spans="1:3">
      <c r="A60" s="34">
        <f>'Pg1 Volatility Chart'!A60</f>
        <v>43523</v>
      </c>
      <c r="B60" s="43">
        <f>'Pg1 Volatility Chart'!D60*100</f>
        <v>103.02877334679457</v>
      </c>
      <c r="C60" s="43">
        <f>'Pg1 Volatility Chart'!E60*100</f>
        <v>103.34515914829122</v>
      </c>
    </row>
    <row r="61" spans="1:3">
      <c r="A61" s="34">
        <f>'Pg1 Volatility Chart'!A61</f>
        <v>43524</v>
      </c>
      <c r="B61" s="43">
        <f>'Pg1 Volatility Chart'!D61*100</f>
        <v>102.47349823321557</v>
      </c>
      <c r="C61" s="43">
        <f>'Pg1 Volatility Chart'!E61*100</f>
        <v>102.97900490581657</v>
      </c>
    </row>
    <row r="62" spans="1:3">
      <c r="A62" s="34">
        <f>'Pg1 Volatility Chart'!A62</f>
        <v>43525</v>
      </c>
      <c r="B62" s="43">
        <f>'Pg1 Volatility Chart'!D62*100</f>
        <v>101.31246845027763</v>
      </c>
      <c r="C62" s="43">
        <f>'Pg1 Volatility Chart'!E62*100</f>
        <v>103.44866108181405</v>
      </c>
    </row>
    <row r="63" spans="1:3">
      <c r="A63" s="34">
        <f>'Pg1 Volatility Chart'!A63</f>
        <v>43528</v>
      </c>
      <c r="B63" s="43">
        <f>'Pg1 Volatility Chart'!D63*100</f>
        <v>101.86774356385664</v>
      </c>
      <c r="C63" s="43">
        <f>'Pg1 Volatility Chart'!E63*100</f>
        <v>103.22523362966649</v>
      </c>
    </row>
    <row r="64" spans="1:3">
      <c r="A64" s="34">
        <f>'Pg1 Volatility Chart'!A64</f>
        <v>43529</v>
      </c>
      <c r="B64" s="43">
        <f>'Pg1 Volatility Chart'!D64*100</f>
        <v>101.96870267541647</v>
      </c>
      <c r="C64" s="43">
        <f>'Pg1 Volatility Chart'!E64*100</f>
        <v>103.11893885299183</v>
      </c>
    </row>
    <row r="65" spans="1:3">
      <c r="A65" s="34">
        <f>'Pg1 Volatility Chart'!A65</f>
        <v>43530</v>
      </c>
      <c r="B65" s="43">
        <f>'Pg1 Volatility Chart'!D65*100</f>
        <v>102.221100454316</v>
      </c>
      <c r="C65" s="43">
        <f>'Pg1 Volatility Chart'!E65*100</f>
        <v>102.7478241876057</v>
      </c>
    </row>
    <row r="66" spans="1:3">
      <c r="A66" s="34">
        <f>'Pg1 Volatility Chart'!A66</f>
        <v>43531</v>
      </c>
      <c r="B66" s="43">
        <f>'Pg1 Volatility Chart'!D66*100</f>
        <v>102.97829379101464</v>
      </c>
      <c r="C66" s="43">
        <f>'Pg1 Volatility Chart'!E66*100</f>
        <v>101.9001337646817</v>
      </c>
    </row>
    <row r="67" spans="1:3">
      <c r="A67" s="34">
        <f>'Pg1 Volatility Chart'!A67</f>
        <v>43532</v>
      </c>
      <c r="B67" s="43">
        <f>'Pg1 Volatility Chart'!D67*100</f>
        <v>103.3821302372539</v>
      </c>
      <c r="C67" s="43">
        <f>'Pg1 Volatility Chart'!E67*100</f>
        <v>101.30163164566409</v>
      </c>
    </row>
    <row r="68" spans="1:3">
      <c r="A68" s="34">
        <f>'Pg1 Volatility Chart'!A68</f>
        <v>43535</v>
      </c>
      <c r="B68" s="43">
        <f>'Pg1 Volatility Chart'!D68*100</f>
        <v>104.03836446239274</v>
      </c>
      <c r="C68" s="43">
        <f>'Pg1 Volatility Chart'!E68*100</f>
        <v>102.45590955189874</v>
      </c>
    </row>
    <row r="69" spans="1:3">
      <c r="A69" s="34">
        <f>'Pg1 Volatility Chart'!A69</f>
        <v>43536</v>
      </c>
      <c r="B69" s="43">
        <f>'Pg1 Volatility Chart'!D69*100</f>
        <v>104.99747602221102</v>
      </c>
      <c r="C69" s="43">
        <f>'Pg1 Volatility Chart'!E69*100</f>
        <v>102.95999689869357</v>
      </c>
    </row>
    <row r="70" spans="1:3">
      <c r="A70" s="34">
        <f>'Pg1 Volatility Chart'!A70</f>
        <v>43537</v>
      </c>
      <c r="B70" s="43">
        <f>'Pg1 Volatility Chart'!D70*100</f>
        <v>105.40131246845029</v>
      </c>
      <c r="C70" s="43">
        <f>'Pg1 Volatility Chart'!E70*100</f>
        <v>103.48788593861831</v>
      </c>
    </row>
    <row r="71" spans="1:3">
      <c r="A71" s="34">
        <f>'Pg1 Volatility Chart'!A71</f>
        <v>43538</v>
      </c>
      <c r="B71" s="43">
        <f>'Pg1 Volatility Chart'!D71*100</f>
        <v>104.84603735487129</v>
      </c>
      <c r="C71" s="43">
        <f>'Pg1 Volatility Chart'!E71*100</f>
        <v>103.51152089484363</v>
      </c>
    </row>
    <row r="72" spans="1:3">
      <c r="A72" s="34">
        <f>'Pg1 Volatility Chart'!A72</f>
        <v>43539</v>
      </c>
      <c r="B72" s="43">
        <f>'Pg1 Volatility Chart'!D72*100</f>
        <v>105.35083291267038</v>
      </c>
      <c r="C72" s="43">
        <f>'Pg1 Volatility Chart'!E72*100</f>
        <v>104.16225334922335</v>
      </c>
    </row>
    <row r="73" spans="1:3">
      <c r="A73" s="34">
        <f>'Pg1 Volatility Chart'!A73</f>
        <v>43542</v>
      </c>
      <c r="B73" s="43">
        <f>'Pg1 Volatility Chart'!D73*100</f>
        <v>104.8965169106512</v>
      </c>
      <c r="C73" s="43">
        <f>'Pg1 Volatility Chart'!E73*100</f>
        <v>104.7036480784197</v>
      </c>
    </row>
    <row r="74" spans="1:3">
      <c r="A74" s="34">
        <f>'Pg1 Volatility Chart'!A74</f>
        <v>43543</v>
      </c>
      <c r="B74" s="43">
        <f>'Pg1 Volatility Chart'!D74*100</f>
        <v>104.442200908632</v>
      </c>
      <c r="C74" s="43">
        <f>'Pg1 Volatility Chart'!E74*100</f>
        <v>104.83645402292383</v>
      </c>
    </row>
    <row r="75" spans="1:3">
      <c r="A75" s="34">
        <f>'Pg1 Volatility Chart'!A75</f>
        <v>43544</v>
      </c>
      <c r="B75" s="43">
        <f>'Pg1 Volatility Chart'!D75*100</f>
        <v>105.90610802624938</v>
      </c>
      <c r="C75" s="43">
        <f>'Pg1 Volatility Chart'!E75*100</f>
        <v>104.44437219178579</v>
      </c>
    </row>
    <row r="76" spans="1:3">
      <c r="A76" s="34">
        <f>'Pg1 Volatility Chart'!A76</f>
        <v>43545</v>
      </c>
      <c r="B76" s="43">
        <f>'Pg1 Volatility Chart'!D76*100</f>
        <v>107.26905603230692</v>
      </c>
      <c r="C76" s="43">
        <f>'Pg1 Volatility Chart'!E76*100</f>
        <v>105.16163267109604</v>
      </c>
    </row>
    <row r="77" spans="1:3">
      <c r="A77" s="34">
        <f>'Pg1 Volatility Chart'!A77</f>
        <v>43546</v>
      </c>
      <c r="B77" s="43">
        <f>'Pg1 Volatility Chart'!D77*100</f>
        <v>107.82433114588592</v>
      </c>
      <c r="C77" s="43">
        <f>'Pg1 Volatility Chart'!E77*100</f>
        <v>103.60710282539853</v>
      </c>
    </row>
    <row r="78" spans="1:3">
      <c r="A78" s="34">
        <f>'Pg1 Volatility Chart'!A78</f>
        <v>43549</v>
      </c>
      <c r="B78" s="43">
        <f>'Pg1 Volatility Chart'!D78*100</f>
        <v>108.37960625946492</v>
      </c>
      <c r="C78" s="43">
        <f>'Pg1 Volatility Chart'!E78*100</f>
        <v>103.13536243809371</v>
      </c>
    </row>
    <row r="79" spans="1:3">
      <c r="A79" s="34">
        <f>'Pg1 Volatility Chart'!A79</f>
        <v>43550</v>
      </c>
      <c r="B79" s="43">
        <f>'Pg1 Volatility Chart'!D79*100</f>
        <v>109.18727915194346</v>
      </c>
      <c r="C79" s="43">
        <f>'Pg1 Volatility Chart'!E79*100</f>
        <v>103.84691217842183</v>
      </c>
    </row>
    <row r="80" spans="1:3">
      <c r="A80" s="34">
        <f>'Pg1 Volatility Chart'!A80</f>
        <v>43551</v>
      </c>
      <c r="B80" s="43">
        <f>'Pg1 Volatility Chart'!D80*100</f>
        <v>109.64159515396265</v>
      </c>
      <c r="C80" s="43">
        <f>'Pg1 Volatility Chart'!E80*100</f>
        <v>103.47567246035725</v>
      </c>
    </row>
    <row r="81" spans="1:3">
      <c r="A81" s="34">
        <f>'Pg1 Volatility Chart'!A81</f>
        <v>43552</v>
      </c>
      <c r="B81" s="43">
        <f>'Pg1 Volatility Chart'!D81*100</f>
        <v>110.09591115598182</v>
      </c>
      <c r="C81" s="43">
        <f>'Pg1 Volatility Chart'!E81*100</f>
        <v>103.56066659747086</v>
      </c>
    </row>
    <row r="82" spans="1:3">
      <c r="A82" s="34">
        <f>'Pg1 Volatility Chart'!A82</f>
        <v>43553</v>
      </c>
      <c r="B82" s="43">
        <f>'Pg1 Volatility Chart'!D82*100</f>
        <v>109.59111559818275</v>
      </c>
      <c r="C82" s="43">
        <f>'Pg1 Volatility Chart'!E82*100</f>
        <v>104.27409212797558</v>
      </c>
    </row>
    <row r="83" spans="1:3">
      <c r="A83" s="34">
        <f>'Pg1 Volatility Chart'!A83</f>
        <v>43556</v>
      </c>
      <c r="B83" s="43">
        <f>'Pg1 Volatility Chart'!D83*100</f>
        <v>108.37960625946492</v>
      </c>
      <c r="C83" s="43">
        <f>'Pg1 Volatility Chart'!E83*100</f>
        <v>105.46580246929018</v>
      </c>
    </row>
    <row r="84" spans="1:3">
      <c r="A84" s="34">
        <f>'Pg1 Volatility Chart'!A84</f>
        <v>43557</v>
      </c>
      <c r="B84" s="43">
        <f>'Pg1 Volatility Chart'!D84*100</f>
        <v>109.03584048460375</v>
      </c>
      <c r="C84" s="43">
        <f>'Pg1 Volatility Chart'!E84*100</f>
        <v>105.47768247374208</v>
      </c>
    </row>
    <row r="85" spans="1:3">
      <c r="A85" s="34">
        <f>'Pg1 Volatility Chart'!A85</f>
        <v>43558</v>
      </c>
      <c r="B85" s="43">
        <f>'Pg1 Volatility Chart'!D85*100</f>
        <v>108.43008581524482</v>
      </c>
      <c r="C85" s="43">
        <f>'Pg1 Volatility Chart'!E85*100</f>
        <v>106.07451722371381</v>
      </c>
    </row>
    <row r="86" spans="1:3">
      <c r="A86" s="34">
        <f>'Pg1 Volatility Chart'!A86</f>
        <v>43559</v>
      </c>
      <c r="B86" s="43">
        <f>'Pg1 Volatility Chart'!D86*100</f>
        <v>108.43008581524482</v>
      </c>
      <c r="C86" s="43">
        <f>'Pg1 Volatility Chart'!E86*100</f>
        <v>106.09565112637031</v>
      </c>
    </row>
    <row r="87" spans="1:3">
      <c r="A87" s="34">
        <f>'Pg1 Volatility Chart'!A87</f>
        <v>43560</v>
      </c>
      <c r="B87" s="43">
        <f>'Pg1 Volatility Chart'!D87*100</f>
        <v>109.13679959616356</v>
      </c>
      <c r="C87" s="43">
        <f>'Pg1 Volatility Chart'!E87*100</f>
        <v>106.46393126437846</v>
      </c>
    </row>
    <row r="88" spans="1:3">
      <c r="A88" s="34">
        <f>'Pg1 Volatility Chart'!A88</f>
        <v>43563</v>
      </c>
      <c r="B88" s="43">
        <f>'Pg1 Volatility Chart'!D88*100</f>
        <v>108.48056537102472</v>
      </c>
      <c r="C88" s="43">
        <f>'Pg1 Volatility Chart'!E88*100</f>
        <v>106.63900501419556</v>
      </c>
    </row>
    <row r="89" spans="1:3">
      <c r="A89" s="34">
        <f>'Pg1 Volatility Chart'!A89</f>
        <v>43564</v>
      </c>
      <c r="B89" s="43">
        <f>'Pg1 Volatility Chart'!D89*100</f>
        <v>108.27864714790509</v>
      </c>
      <c r="C89" s="43">
        <f>'Pg1 Volatility Chart'!E89*100</f>
        <v>106.28794046158612</v>
      </c>
    </row>
    <row r="90" spans="1:3">
      <c r="A90" s="34">
        <f>'Pg1 Volatility Chart'!A90</f>
        <v>43565</v>
      </c>
      <c r="B90" s="43">
        <f>'Pg1 Volatility Chart'!D90*100</f>
        <v>109.23775870772339</v>
      </c>
      <c r="C90" s="43">
        <f>'Pg1 Volatility Chart'!E90*100</f>
        <v>106.53737887084935</v>
      </c>
    </row>
    <row r="91" spans="1:3">
      <c r="A91" s="34">
        <f>'Pg1 Volatility Chart'!A91</f>
        <v>43566</v>
      </c>
      <c r="B91" s="43">
        <f>'Pg1 Volatility Chart'!D91*100</f>
        <v>108.78344270570419</v>
      </c>
      <c r="C91" s="43">
        <f>'Pg1 Volatility Chart'!E91*100</f>
        <v>106.43112577840081</v>
      </c>
    </row>
    <row r="92" spans="1:3">
      <c r="A92" s="34">
        <f>'Pg1 Volatility Chart'!A92</f>
        <v>43567</v>
      </c>
      <c r="B92" s="43">
        <f>'Pg1 Volatility Chart'!D92*100</f>
        <v>108.63200403836446</v>
      </c>
      <c r="C92" s="43">
        <f>'Pg1 Volatility Chart'!E92*100</f>
        <v>106.97331250789395</v>
      </c>
    </row>
    <row r="93" spans="1:3">
      <c r="A93" s="34">
        <f>'Pg1 Volatility Chart'!A93</f>
        <v>43570</v>
      </c>
      <c r="B93" s="43">
        <f>'Pg1 Volatility Chart'!D93*100</f>
        <v>108.27864714790509</v>
      </c>
      <c r="C93" s="43">
        <f>'Pg1 Volatility Chart'!E93*100</f>
        <v>107.03283758283177</v>
      </c>
    </row>
    <row r="94" spans="1:3">
      <c r="A94" s="34">
        <f>'Pg1 Volatility Chart'!A94</f>
        <v>43571</v>
      </c>
      <c r="B94" s="43">
        <f>'Pg1 Volatility Chart'!D94*100</f>
        <v>105.75466935890965</v>
      </c>
      <c r="C94" s="43">
        <f>'Pg1 Volatility Chart'!E94*100</f>
        <v>107.20457659455711</v>
      </c>
    </row>
    <row r="95" spans="1:3">
      <c r="A95" s="34">
        <f>'Pg1 Volatility Chart'!A95</f>
        <v>43572</v>
      </c>
      <c r="B95" s="43">
        <f>'Pg1 Volatility Chart'!D95*100</f>
        <v>104.9469964664311</v>
      </c>
      <c r="C95" s="43">
        <f>'Pg1 Volatility Chart'!E95*100</f>
        <v>107.14976183717393</v>
      </c>
    </row>
    <row r="96" spans="1:3">
      <c r="A96" s="34">
        <f>'Pg1 Volatility Chart'!A96</f>
        <v>43573</v>
      </c>
      <c r="B96" s="43">
        <f>'Pg1 Volatility Chart'!D96*100</f>
        <v>105.95658758202929</v>
      </c>
      <c r="C96" s="43">
        <f>'Pg1 Volatility Chart'!E96*100</f>
        <v>107.07760644171356</v>
      </c>
    </row>
    <row r="97" spans="1:3">
      <c r="A97" s="34">
        <f>'Pg1 Volatility Chart'!A97</f>
        <v>43577</v>
      </c>
      <c r="B97" s="43">
        <f>'Pg1 Volatility Chart'!D97*100</f>
        <v>104.84603735487129</v>
      </c>
      <c r="C97" s="43">
        <f>'Pg1 Volatility Chart'!E97*100</f>
        <v>107.09874034437006</v>
      </c>
    </row>
    <row r="98" spans="1:3">
      <c r="A98" s="34">
        <f>'Pg1 Volatility Chart'!A98</f>
        <v>43578</v>
      </c>
      <c r="B98" s="43">
        <f>'Pg1 Volatility Chart'!D98*100</f>
        <v>106.15850580514892</v>
      </c>
      <c r="C98" s="43">
        <f>'Pg1 Volatility Chart'!E98*100</f>
        <v>107.67994350953671</v>
      </c>
    </row>
    <row r="99" spans="1:3">
      <c r="A99" s="34">
        <f>'Pg1 Volatility Chart'!A99</f>
        <v>43579</v>
      </c>
      <c r="B99" s="43">
        <f>'Pg1 Volatility Chart'!D99*100</f>
        <v>106.61282180716812</v>
      </c>
      <c r="C99" s="43">
        <f>'Pg1 Volatility Chart'!E99*100</f>
        <v>107.37902508098203</v>
      </c>
    </row>
    <row r="100" spans="1:3">
      <c r="A100" s="34">
        <f>'Pg1 Volatility Chart'!A100</f>
        <v>43580</v>
      </c>
      <c r="B100" s="43">
        <f>'Pg1 Volatility Chart'!D100*100</f>
        <v>106.25946491670875</v>
      </c>
      <c r="C100" s="43">
        <f>'Pg1 Volatility Chart'!E100*100</f>
        <v>107.15130415354135</v>
      </c>
    </row>
    <row r="101" spans="1:3">
      <c r="A101" s="34">
        <f>'Pg1 Volatility Chart'!A101</f>
        <v>43581</v>
      </c>
      <c r="B101" s="43">
        <f>'Pg1 Volatility Chart'!D101*100</f>
        <v>107.31953558808685</v>
      </c>
      <c r="C101" s="43">
        <f>'Pg1 Volatility Chart'!E101*100</f>
        <v>107.54517840640369</v>
      </c>
    </row>
    <row r="102" spans="1:3">
      <c r="A102" s="34">
        <f>'Pg1 Volatility Chart'!A102</f>
        <v>43584</v>
      </c>
      <c r="B102" s="43">
        <f>'Pg1 Volatility Chart'!D102*100</f>
        <v>106.56234225138819</v>
      </c>
      <c r="C102" s="43">
        <f>'Pg1 Volatility Chart'!E102*100</f>
        <v>107.69424119910514</v>
      </c>
    </row>
    <row r="103" spans="1:3">
      <c r="A103" s="34">
        <f>'Pg1 Volatility Chart'!A103</f>
        <v>43585</v>
      </c>
      <c r="B103" s="43">
        <f>'Pg1 Volatility Chart'!D103*100</f>
        <v>107.62241292276629</v>
      </c>
      <c r="C103" s="43">
        <f>'Pg1 Volatility Chart'!E103*100</f>
        <v>107.79495028947612</v>
      </c>
    </row>
    <row r="104" spans="1:3">
      <c r="A104" s="34">
        <f>'Pg1 Volatility Chart'!A104</f>
        <v>43586</v>
      </c>
      <c r="B104" s="43">
        <f>'Pg1 Volatility Chart'!D104*100</f>
        <v>106.66330136294802</v>
      </c>
      <c r="C104" s="43">
        <f>'Pg1 Volatility Chart'!E104*100</f>
        <v>107.43217246931935</v>
      </c>
    </row>
    <row r="105" spans="1:3">
      <c r="A105" s="34">
        <f>'Pg1 Volatility Chart'!A105</f>
        <v>43587</v>
      </c>
      <c r="B105" s="43">
        <f>'Pg1 Volatility Chart'!D105*100</f>
        <v>105.85562847046945</v>
      </c>
      <c r="C105" s="43">
        <f>'Pg1 Volatility Chart'!E105*100</f>
        <v>107.04663506168639</v>
      </c>
    </row>
    <row r="106" spans="1:3">
      <c r="A106" s="34">
        <f>'Pg1 Volatility Chart'!A106</f>
        <v>43588</v>
      </c>
      <c r="B106" s="43">
        <f>'Pg1 Volatility Chart'!D106*100</f>
        <v>107.52145381120648</v>
      </c>
      <c r="C106" s="43">
        <f>'Pg1 Volatility Chart'!E106*100</f>
        <v>107.82921472336888</v>
      </c>
    </row>
    <row r="107" spans="1:3">
      <c r="A107" s="34">
        <f>'Pg1 Volatility Chart'!A107</f>
        <v>43591</v>
      </c>
      <c r="B107" s="43">
        <f>'Pg1 Volatility Chart'!D107*100</f>
        <v>107.26905603230692</v>
      </c>
      <c r="C107" s="43">
        <f>'Pg1 Volatility Chart'!E107*100</f>
        <v>107.13096225118164</v>
      </c>
    </row>
    <row r="108" spans="1:3">
      <c r="A108" s="34">
        <f>'Pg1 Volatility Chart'!A108</f>
        <v>43592</v>
      </c>
      <c r="B108" s="43">
        <f>'Pg1 Volatility Chart'!D108*100</f>
        <v>105.65371024734982</v>
      </c>
      <c r="C108" s="43">
        <f>'Pg1 Volatility Chart'!E108*100</f>
        <v>105.71194782468783</v>
      </c>
    </row>
    <row r="109" spans="1:3">
      <c r="A109" s="34">
        <f>'Pg1 Volatility Chart'!A109</f>
        <v>43593</v>
      </c>
      <c r="B109" s="43">
        <f>'Pg1 Volatility Chart'!D109*100</f>
        <v>105.24987380111057</v>
      </c>
      <c r="C109" s="43">
        <f>'Pg1 Volatility Chart'!E109*100</f>
        <v>105.48906226748018</v>
      </c>
    </row>
    <row r="110" spans="1:3">
      <c r="A110" s="34">
        <f>'Pg1 Volatility Chart'!A110</f>
        <v>43594</v>
      </c>
      <c r="B110" s="43">
        <f>'Pg1 Volatility Chart'!D110*100</f>
        <v>105.24987380111057</v>
      </c>
      <c r="C110" s="43">
        <f>'Pg1 Volatility Chart'!E110*100</f>
        <v>104.71473608257477</v>
      </c>
    </row>
    <row r="111" spans="1:3">
      <c r="A111" s="34">
        <f>'Pg1 Volatility Chart'!A111</f>
        <v>43595</v>
      </c>
      <c r="B111" s="43">
        <f>'Pg1 Volatility Chart'!D111*100</f>
        <v>105.90610802624938</v>
      </c>
      <c r="C111" s="43">
        <f>'Pg1 Volatility Chart'!E111*100</f>
        <v>105.09777243663893</v>
      </c>
    </row>
    <row r="112" spans="1:3">
      <c r="A112" s="34">
        <f>'Pg1 Volatility Chart'!A112</f>
        <v>43598</v>
      </c>
      <c r="B112" s="43">
        <f>'Pg1 Volatility Chart'!D112*100</f>
        <v>104.442200908632</v>
      </c>
      <c r="C112" s="43">
        <f>'Pg1 Volatility Chart'!E112*100</f>
        <v>103.16808455561906</v>
      </c>
    </row>
    <row r="113" spans="1:3">
      <c r="A113" s="34">
        <f>'Pg1 Volatility Chart'!A113</f>
        <v>43599</v>
      </c>
      <c r="B113" s="43">
        <f>'Pg1 Volatility Chart'!D113*100</f>
        <v>105.09843513377083</v>
      </c>
      <c r="C113" s="43">
        <f>'Pg1 Volatility Chart'!E113*100</f>
        <v>103.69614033244838</v>
      </c>
    </row>
    <row r="114" spans="1:3">
      <c r="A114" s="34">
        <f>'Pg1 Volatility Chart'!A114</f>
        <v>43600</v>
      </c>
      <c r="B114" s="43">
        <f>'Pg1 Volatility Chart'!D114*100</f>
        <v>106.36042402826855</v>
      </c>
      <c r="C114" s="43">
        <f>'Pg1 Volatility Chart'!E114*100</f>
        <v>104.23520074498049</v>
      </c>
    </row>
    <row r="115" spans="1:3">
      <c r="A115" s="34">
        <f>'Pg1 Volatility Chart'!A115</f>
        <v>43601</v>
      </c>
      <c r="B115" s="43">
        <f>'Pg1 Volatility Chart'!D115*100</f>
        <v>106.61282180716812</v>
      </c>
      <c r="C115" s="43">
        <f>'Pg1 Volatility Chart'!E115*100</f>
        <v>104.90594162791076</v>
      </c>
    </row>
    <row r="116" spans="1:3">
      <c r="A116" s="34">
        <f>'Pg1 Volatility Chart'!A116</f>
        <v>43602</v>
      </c>
      <c r="B116" s="43">
        <f>'Pg1 Volatility Chart'!D116*100</f>
        <v>106.46138313982838</v>
      </c>
      <c r="C116" s="43">
        <f>'Pg1 Volatility Chart'!E116*100</f>
        <v>104.32790646393127</v>
      </c>
    </row>
    <row r="117" spans="1:3">
      <c r="A117" s="34">
        <f>'Pg1 Volatility Chart'!A117</f>
        <v>43605</v>
      </c>
      <c r="B117" s="43">
        <f>'Pg1 Volatility Chart'!D117*100</f>
        <v>105.40131246845029</v>
      </c>
      <c r="C117" s="43">
        <f>'Pg1 Volatility Chart'!E117*100</f>
        <v>103.8046026888827</v>
      </c>
    </row>
    <row r="118" spans="1:3">
      <c r="A118" s="34">
        <f>'Pg1 Volatility Chart'!A118</f>
        <v>43606</v>
      </c>
      <c r="B118" s="43">
        <f>'Pg1 Volatility Chart'!D118*100</f>
        <v>105.80514891468957</v>
      </c>
      <c r="C118" s="43">
        <f>'Pg1 Volatility Chart'!E118*100</f>
        <v>104.44820714059131</v>
      </c>
    </row>
    <row r="119" spans="1:3">
      <c r="A119" s="34">
        <f>'Pg1 Volatility Chart'!A119</f>
        <v>43607</v>
      </c>
      <c r="B119" s="43">
        <f>'Pg1 Volatility Chart'!D119*100</f>
        <v>106.10802624936902</v>
      </c>
      <c r="C119" s="43">
        <f>'Pg1 Volatility Chart'!E119*100</f>
        <v>104.18376240991518</v>
      </c>
    </row>
    <row r="120" spans="1:3">
      <c r="A120" s="34">
        <f>'Pg1 Volatility Chart'!A120</f>
        <v>43608</v>
      </c>
      <c r="B120" s="43">
        <f>'Pg1 Volatility Chart'!D120*100</f>
        <v>106.91569914184755</v>
      </c>
      <c r="C120" s="43">
        <f>'Pg1 Volatility Chart'!E120*100</f>
        <v>102.98550764509551</v>
      </c>
    </row>
    <row r="121" spans="1:3">
      <c r="A121" s="34">
        <f>'Pg1 Volatility Chart'!A121</f>
        <v>43609</v>
      </c>
      <c r="B121" s="43">
        <f>'Pg1 Volatility Chart'!D121*100</f>
        <v>106.81474003028775</v>
      </c>
      <c r="C121" s="43">
        <f>'Pg1 Volatility Chart'!E121*100</f>
        <v>103.34911914977518</v>
      </c>
    </row>
    <row r="122" spans="1:3">
      <c r="A122" s="34">
        <f>'Pg1 Volatility Chart'!A122</f>
        <v>43613</v>
      </c>
      <c r="B122" s="43">
        <f>'Pg1 Volatility Chart'!D122*100</f>
        <v>107.57193336698636</v>
      </c>
      <c r="C122" s="43">
        <f>'Pg1 Volatility Chart'!E122*100</f>
        <v>102.9198549889141</v>
      </c>
    </row>
    <row r="123" spans="1:3">
      <c r="A123" s="34">
        <f>'Pg1 Volatility Chart'!A123</f>
        <v>43614</v>
      </c>
      <c r="B123" s="43">
        <f>'Pg1 Volatility Chart'!D123*100</f>
        <v>107.37001514386675</v>
      </c>
      <c r="C123" s="43">
        <f>'Pg1 Volatility Chart'!E123*100</f>
        <v>102.03314813031656</v>
      </c>
    </row>
    <row r="124" spans="1:3">
      <c r="A124" s="34">
        <f>'Pg1 Volatility Chart'!A124</f>
        <v>43615</v>
      </c>
      <c r="B124" s="43">
        <f>'Pg1 Volatility Chart'!D124*100</f>
        <v>107.57193336698636</v>
      </c>
      <c r="C124" s="43">
        <f>'Pg1 Volatility Chart'!E124*100</f>
        <v>102.23456631105854</v>
      </c>
    </row>
    <row r="125" spans="1:3">
      <c r="A125" s="34">
        <f>'Pg1 Volatility Chart'!A125</f>
        <v>43616</v>
      </c>
      <c r="B125" s="43">
        <f>'Pg1 Volatility Chart'!D125*100</f>
        <v>108.88440181726402</v>
      </c>
      <c r="C125" s="43">
        <f>'Pg1 Volatility Chart'!E125*100</f>
        <v>101.40067336698917</v>
      </c>
    </row>
    <row r="126" spans="1:3">
      <c r="A126" s="34">
        <f>'Pg1 Volatility Chart'!A126</f>
        <v>43619</v>
      </c>
      <c r="B126" s="43">
        <f>'Pg1 Volatility Chart'!D126*100</f>
        <v>110.24734982332156</v>
      </c>
      <c r="C126" s="43">
        <f>'Pg1 Volatility Chart'!E126*100</f>
        <v>101.4788729752408</v>
      </c>
    </row>
    <row r="127" spans="1:3">
      <c r="A127" s="34">
        <f>'Pg1 Volatility Chart'!A127</f>
        <v>43620</v>
      </c>
      <c r="B127" s="43">
        <f>'Pg1 Volatility Chart'!D127*100</f>
        <v>109.84351337708229</v>
      </c>
      <c r="C127" s="43">
        <f>'Pg1 Volatility Chart'!E127*100</f>
        <v>102.87341876098641</v>
      </c>
    </row>
    <row r="128" spans="1:3">
      <c r="A128" s="34">
        <f>'Pg1 Volatility Chart'!A128</f>
        <v>43621</v>
      </c>
      <c r="B128" s="43">
        <f>'Pg1 Volatility Chart'!D128*100</f>
        <v>110.29782937910149</v>
      </c>
      <c r="C128" s="43">
        <f>'Pg1 Volatility Chart'!E128*100</f>
        <v>103.66837863783451</v>
      </c>
    </row>
    <row r="129" spans="1:3">
      <c r="A129" s="34">
        <f>'Pg1 Volatility Chart'!A129</f>
        <v>43622</v>
      </c>
      <c r="B129" s="43">
        <f>'Pg1 Volatility Chart'!D129*100</f>
        <v>110.65118626956085</v>
      </c>
      <c r="C129" s="43">
        <f>'Pg1 Volatility Chart'!E129*100</f>
        <v>104.02682129847199</v>
      </c>
    </row>
    <row r="130" spans="1:3">
      <c r="A130" s="34">
        <f>'Pg1 Volatility Chart'!A130</f>
        <v>43623</v>
      </c>
      <c r="B130" s="43">
        <f>'Pg1 Volatility Chart'!D130*100</f>
        <v>112.16557294295811</v>
      </c>
      <c r="C130" s="43">
        <f>'Pg1 Volatility Chart'!E130*100</f>
        <v>105.07934800868199</v>
      </c>
    </row>
    <row r="131" spans="1:3">
      <c r="A131" s="34">
        <f>'Pg1 Volatility Chart'!A131</f>
        <v>43626</v>
      </c>
      <c r="B131" s="43">
        <f>'Pg1 Volatility Chart'!D131*100</f>
        <v>110.90358404846037</v>
      </c>
      <c r="C131" s="43">
        <f>'Pg1 Volatility Chart'!E131*100</f>
        <v>105.63554063816049</v>
      </c>
    </row>
    <row r="132" spans="1:3">
      <c r="A132" s="34">
        <f>'Pg1 Volatility Chart'!A132</f>
        <v>43627</v>
      </c>
      <c r="B132" s="43">
        <f>'Pg1 Volatility Chart'!D132*100</f>
        <v>111.00454316002019</v>
      </c>
      <c r="C132" s="43">
        <f>'Pg1 Volatility Chart'!E132*100</f>
        <v>105.95204896729413</v>
      </c>
    </row>
    <row r="133" spans="1:3">
      <c r="A133" s="34">
        <f>'Pg1 Volatility Chart'!A133</f>
        <v>43628</v>
      </c>
      <c r="B133" s="43">
        <f>'Pg1 Volatility Chart'!D133*100</f>
        <v>111.05502271580011</v>
      </c>
      <c r="C133" s="43">
        <f>'Pg1 Volatility Chart'!E133*100</f>
        <v>105.65404843456973</v>
      </c>
    </row>
    <row r="134" spans="1:3">
      <c r="A134" s="34">
        <f>'Pg1 Volatility Chart'!A134</f>
        <v>43629</v>
      </c>
      <c r="B134" s="43">
        <f>'Pg1 Volatility Chart'!D134*100</f>
        <v>112.11509338717821</v>
      </c>
      <c r="C134" s="43">
        <f>'Pg1 Volatility Chart'!E134*100</f>
        <v>105.73562446513927</v>
      </c>
    </row>
    <row r="135" spans="1:3">
      <c r="A135" s="34">
        <f>'Pg1 Volatility Chart'!A135</f>
        <v>43630</v>
      </c>
      <c r="B135" s="43">
        <f>'Pg1 Volatility Chart'!D135*100</f>
        <v>112.06461383139829</v>
      </c>
      <c r="C135" s="43">
        <f>'Pg1 Volatility Chart'!E135*100</f>
        <v>105.39564791668489</v>
      </c>
    </row>
    <row r="136" spans="1:3">
      <c r="A136" s="34">
        <f>'Pg1 Volatility Chart'!A136</f>
        <v>43633</v>
      </c>
      <c r="B136" s="43">
        <f>'Pg1 Volatility Chart'!D136*100</f>
        <v>112.61988894497728</v>
      </c>
      <c r="C136" s="43">
        <f>'Pg1 Volatility Chart'!E136*100</f>
        <v>105.34437631852418</v>
      </c>
    </row>
    <row r="137" spans="1:3">
      <c r="A137" s="34">
        <f>'Pg1 Volatility Chart'!A137</f>
        <v>43634</v>
      </c>
      <c r="B137" s="43">
        <f>'Pg1 Volatility Chart'!D137*100</f>
        <v>113.67995961635538</v>
      </c>
      <c r="C137" s="43">
        <f>'Pg1 Volatility Chart'!E137*100</f>
        <v>106.38364744481947</v>
      </c>
    </row>
    <row r="138" spans="1:3">
      <c r="A138" s="34">
        <f>'Pg1 Volatility Chart'!A138</f>
        <v>43635</v>
      </c>
      <c r="B138" s="43">
        <f>'Pg1 Volatility Chart'!D138*100</f>
        <v>114.74003028773348</v>
      </c>
      <c r="C138" s="43">
        <f>'Pg1 Volatility Chart'!E138*100</f>
        <v>107.02787715992028</v>
      </c>
    </row>
    <row r="139" spans="1:3">
      <c r="A139" s="34">
        <f>'Pg1 Volatility Chart'!A139</f>
        <v>43636</v>
      </c>
      <c r="B139" s="43">
        <f>'Pg1 Volatility Chart'!D139*100</f>
        <v>116.05249873801111</v>
      </c>
      <c r="C139" s="43">
        <f>'Pg1 Volatility Chart'!E139*100</f>
        <v>108.1759858006852</v>
      </c>
    </row>
    <row r="140" spans="1:3">
      <c r="A140" s="34">
        <f>'Pg1 Volatility Chart'!A140</f>
        <v>43637</v>
      </c>
      <c r="B140" s="43">
        <f>'Pg1 Volatility Chart'!D140*100</f>
        <v>114.08379606259467</v>
      </c>
      <c r="C140" s="43">
        <f>'Pg1 Volatility Chart'!E140*100</f>
        <v>107.94497181937892</v>
      </c>
    </row>
    <row r="141" spans="1:3">
      <c r="A141" s="34">
        <f>'Pg1 Volatility Chart'!A141</f>
        <v>43640</v>
      </c>
      <c r="B141" s="43">
        <f>'Pg1 Volatility Chart'!D141*100</f>
        <v>115.04290762241291</v>
      </c>
      <c r="C141" s="43">
        <f>'Pg1 Volatility Chart'!E141*100</f>
        <v>107.9582690875198</v>
      </c>
    </row>
    <row r="142" spans="1:3">
      <c r="A142" s="34">
        <f>'Pg1 Volatility Chart'!A142</f>
        <v>43641</v>
      </c>
      <c r="B142" s="43">
        <f>'Pg1 Volatility Chart'!D142*100</f>
        <v>114.68955073195357</v>
      </c>
      <c r="C142" s="43">
        <f>'Pg1 Volatility Chart'!E142*100</f>
        <v>107.24150881892331</v>
      </c>
    </row>
    <row r="143" spans="1:3">
      <c r="A143" s="34">
        <f>'Pg1 Volatility Chart'!A143</f>
        <v>43642</v>
      </c>
      <c r="B143" s="43">
        <f>'Pg1 Volatility Chart'!D143*100</f>
        <v>112.92276627965676</v>
      </c>
      <c r="C143" s="43">
        <f>'Pg1 Volatility Chart'!E143*100</f>
        <v>107.05330453786992</v>
      </c>
    </row>
    <row r="144" spans="1:3">
      <c r="A144" s="34">
        <f>'Pg1 Volatility Chart'!A144</f>
        <v>43643</v>
      </c>
      <c r="B144" s="43">
        <f>'Pg1 Volatility Chart'!D144*100</f>
        <v>114.23523472993438</v>
      </c>
      <c r="C144" s="43">
        <f>'Pg1 Volatility Chart'!E144*100</f>
        <v>107.51624955345773</v>
      </c>
    </row>
    <row r="145" spans="1:3">
      <c r="A145" s="34">
        <f>'Pg1 Volatility Chart'!A145</f>
        <v>43644</v>
      </c>
      <c r="B145" s="43">
        <f>'Pg1 Volatility Chart'!D145*100</f>
        <v>114.58859162039374</v>
      </c>
      <c r="C145" s="43">
        <f>'Pg1 Volatility Chart'!E145*100</f>
        <v>108.04034532880308</v>
      </c>
    </row>
    <row r="146" spans="1:3">
      <c r="A146" s="34">
        <f>'Pg1 Volatility Chart'!A146</f>
        <v>43647</v>
      </c>
      <c r="B146" s="43">
        <f>'Pg1 Volatility Chart'!D146*100</f>
        <v>113.73043917213531</v>
      </c>
      <c r="C146" s="43">
        <f>'Pg1 Volatility Chart'!E146*100</f>
        <v>108.76235780989407</v>
      </c>
    </row>
    <row r="147" spans="1:3">
      <c r="A147" s="34">
        <f>'Pg1 Volatility Chart'!A147</f>
        <v>43648</v>
      </c>
      <c r="B147" s="43">
        <f>'Pg1 Volatility Chart'!D147*100</f>
        <v>115.64866229177184</v>
      </c>
      <c r="C147" s="43">
        <f>'Pg1 Volatility Chart'!E147*100</f>
        <v>109.0473945482868</v>
      </c>
    </row>
    <row r="148" spans="1:3">
      <c r="A148" s="34">
        <f>'Pg1 Volatility Chart'!A148</f>
        <v>43649</v>
      </c>
      <c r="B148" s="43">
        <f>'Pg1 Volatility Chart'!D148*100</f>
        <v>116.70873296314994</v>
      </c>
      <c r="C148" s="43">
        <f>'Pg1 Volatility Chart'!E148*100</f>
        <v>109.65981919883751</v>
      </c>
    </row>
    <row r="149" spans="1:3">
      <c r="A149" s="34">
        <f>'Pg1 Volatility Chart'!A149</f>
        <v>43651</v>
      </c>
      <c r="B149" s="43">
        <f>'Pg1 Volatility Chart'!D149*100</f>
        <v>114.43715295305404</v>
      </c>
      <c r="C149" s="43">
        <f>'Pg1 Volatility Chart'!E149*100</f>
        <v>109.33476560334374</v>
      </c>
    </row>
    <row r="150" spans="1:3">
      <c r="A150" s="34">
        <f>'Pg1 Volatility Chart'!A150</f>
        <v>43654</v>
      </c>
      <c r="B150" s="43">
        <f>'Pg1 Volatility Chart'!D150*100</f>
        <v>114.58859162039374</v>
      </c>
      <c r="C150" s="43">
        <f>'Pg1 Volatility Chart'!E150*100</f>
        <v>108.69683020639111</v>
      </c>
    </row>
    <row r="151" spans="1:3">
      <c r="A151" s="34">
        <f>'Pg1 Volatility Chart'!A151</f>
        <v>43655</v>
      </c>
      <c r="B151" s="43">
        <f>'Pg1 Volatility Chart'!D151*100</f>
        <v>114.38667339727411</v>
      </c>
      <c r="C151" s="43">
        <f>'Pg1 Volatility Chart'!E151*100</f>
        <v>108.62379944218171</v>
      </c>
    </row>
    <row r="152" spans="1:3">
      <c r="A152" s="34">
        <f>'Pg1 Volatility Chart'!A152</f>
        <v>43656</v>
      </c>
      <c r="B152" s="43">
        <f>'Pg1 Volatility Chart'!D152*100</f>
        <v>114.58859162039374</v>
      </c>
      <c r="C152" s="43">
        <f>'Pg1 Volatility Chart'!E152*100</f>
        <v>109.03159622657712</v>
      </c>
    </row>
    <row r="153" spans="1:3">
      <c r="A153" s="34">
        <f>'Pg1 Volatility Chart'!A153</f>
        <v>43657</v>
      </c>
      <c r="B153" s="43">
        <f>'Pg1 Volatility Chart'!D153*100</f>
        <v>112.97324583543664</v>
      </c>
      <c r="C153" s="43">
        <f>'Pg1 Volatility Chart'!E153*100</f>
        <v>109.29437358820738</v>
      </c>
    </row>
    <row r="154" spans="1:3">
      <c r="A154" s="34">
        <f>'Pg1 Volatility Chart'!A154</f>
        <v>43658</v>
      </c>
      <c r="B154" s="43">
        <f>'Pg1 Volatility Chart'!D154*100</f>
        <v>112.21605249873802</v>
      </c>
      <c r="C154" s="43">
        <f>'Pg1 Volatility Chart'!E154*100</f>
        <v>109.56778042750508</v>
      </c>
    </row>
    <row r="155" spans="1:3">
      <c r="A155" s="34">
        <f>'Pg1 Volatility Chart'!A155</f>
        <v>43661</v>
      </c>
      <c r="B155" s="43">
        <f>'Pg1 Volatility Chart'!D155*100</f>
        <v>113.27612317011612</v>
      </c>
      <c r="C155" s="43">
        <f>'Pg1 Volatility Chart'!E155*100</f>
        <v>109.72643059222031</v>
      </c>
    </row>
    <row r="156" spans="1:3">
      <c r="A156" s="34">
        <f>'Pg1 Volatility Chart'!A156</f>
        <v>43662</v>
      </c>
      <c r="B156" s="43">
        <f>'Pg1 Volatility Chart'!D156*100</f>
        <v>113.37708228167594</v>
      </c>
      <c r="C156" s="43">
        <f>'Pg1 Volatility Chart'!E156*100</f>
        <v>109.48712144991077</v>
      </c>
    </row>
    <row r="157" spans="1:3">
      <c r="A157" s="34">
        <f>'Pg1 Volatility Chart'!A157</f>
        <v>43663</v>
      </c>
      <c r="B157" s="43">
        <f>'Pg1 Volatility Chart'!D157*100</f>
        <v>113.67995961635538</v>
      </c>
      <c r="C157" s="43">
        <f>'Pg1 Volatility Chart'!E157*100</f>
        <v>108.98553515668476</v>
      </c>
    </row>
    <row r="158" spans="1:3">
      <c r="A158" s="34">
        <f>'Pg1 Volatility Chart'!A158</f>
        <v>43664</v>
      </c>
      <c r="B158" s="43">
        <f>'Pg1 Volatility Chart'!D158*100</f>
        <v>112.87228672387684</v>
      </c>
      <c r="C158" s="43">
        <f>'Pg1 Volatility Chart'!E158*100</f>
        <v>108.97227957277002</v>
      </c>
    </row>
    <row r="159" spans="1:3">
      <c r="A159" s="34">
        <f>'Pg1 Volatility Chart'!A159</f>
        <v>43665</v>
      </c>
      <c r="B159" s="43">
        <f>'Pg1 Volatility Chart'!D159*100</f>
        <v>113.52852094901564</v>
      </c>
      <c r="C159" s="43">
        <f>'Pg1 Volatility Chart'!E159*100</f>
        <v>108.88007406453302</v>
      </c>
    </row>
    <row r="160" spans="1:3">
      <c r="A160" s="34">
        <f>'Pg1 Volatility Chart'!A160</f>
        <v>43668</v>
      </c>
      <c r="B160" s="43">
        <f>'Pg1 Volatility Chart'!D160*100</f>
        <v>114.38667339727411</v>
      </c>
      <c r="C160" s="43">
        <f>'Pg1 Volatility Chart'!E160*100</f>
        <v>108.97353009955444</v>
      </c>
    </row>
    <row r="161" spans="1:3">
      <c r="A161" s="34">
        <f>'Pg1 Volatility Chart'!A161</f>
        <v>43669</v>
      </c>
      <c r="B161" s="43">
        <f>'Pg1 Volatility Chart'!D161*100</f>
        <v>115.74962140333164</v>
      </c>
      <c r="C161" s="43">
        <f>'Pg1 Volatility Chart'!E161*100</f>
        <v>109.51659219779665</v>
      </c>
    </row>
    <row r="162" spans="1:3">
      <c r="A162" s="34">
        <f>'Pg1 Volatility Chart'!A162</f>
        <v>43670</v>
      </c>
      <c r="B162" s="43">
        <f>'Pg1 Volatility Chart'!D162*100</f>
        <v>116.35537607269058</v>
      </c>
      <c r="C162" s="43">
        <f>'Pg1 Volatility Chart'!E162*100</f>
        <v>109.8767855959323</v>
      </c>
    </row>
    <row r="163" spans="1:3">
      <c r="A163" s="34">
        <f>'Pg1 Volatility Chart'!A163</f>
        <v>43671</v>
      </c>
      <c r="B163" s="43">
        <f>'Pg1 Volatility Chart'!D163*100</f>
        <v>115.85058051489148</v>
      </c>
      <c r="C163" s="43">
        <f>'Pg1 Volatility Chart'!E163*100</f>
        <v>109.39870920625314</v>
      </c>
    </row>
    <row r="164" spans="1:3">
      <c r="A164" s="34">
        <f>'Pg1 Volatility Chart'!A164</f>
        <v>43672</v>
      </c>
      <c r="B164" s="43">
        <f>'Pg1 Volatility Chart'!D164*100</f>
        <v>116.60777385159011</v>
      </c>
      <c r="C164" s="43">
        <f>'Pg1 Volatility Chart'!E164*100</f>
        <v>109.71784364163403</v>
      </c>
    </row>
    <row r="165" spans="1:3">
      <c r="A165" s="34">
        <f>'Pg1 Volatility Chart'!A165</f>
        <v>43675</v>
      </c>
      <c r="B165" s="43">
        <f>'Pg1 Volatility Chart'!D165*100</f>
        <v>117.92024230186775</v>
      </c>
      <c r="C165" s="43">
        <f>'Pg1 Volatility Chart'!E165*100</f>
        <v>109.54372862901832</v>
      </c>
    </row>
    <row r="166" spans="1:3">
      <c r="A166" s="34">
        <f>'Pg1 Volatility Chart'!A166</f>
        <v>43676</v>
      </c>
      <c r="B166" s="43">
        <f>'Pg1 Volatility Chart'!D166*100</f>
        <v>117.86976274608784</v>
      </c>
      <c r="C166" s="43">
        <f>'Pg1 Volatility Chart'!E166*100</f>
        <v>109.12050868094853</v>
      </c>
    </row>
    <row r="167" spans="1:3">
      <c r="A167" s="34">
        <f>'Pg1 Volatility Chart'!A167</f>
        <v>43677</v>
      </c>
      <c r="B167" s="43">
        <f>'Pg1 Volatility Chart'!D167*100</f>
        <v>118.52599697122666</v>
      </c>
      <c r="C167" s="43">
        <f>'Pg1 Volatility Chart'!E167*100</f>
        <v>108.35693702638902</v>
      </c>
    </row>
    <row r="168" spans="1:3">
      <c r="A168" s="34">
        <f>'Pg1 Volatility Chart'!A168</f>
        <v>43678</v>
      </c>
      <c r="B168" s="43">
        <f>'Pg1 Volatility Chart'!D168*100</f>
        <v>118.62695608278648</v>
      </c>
      <c r="C168" s="43">
        <f>'Pg1 Volatility Chart'!E168*100</f>
        <v>107.58269420993594</v>
      </c>
    </row>
    <row r="169" spans="1:3">
      <c r="A169" s="34">
        <f>'Pg1 Volatility Chart'!A169</f>
        <v>43679</v>
      </c>
      <c r="B169" s="43">
        <f>'Pg1 Volatility Chart'!D169*100</f>
        <v>117.76880363452801</v>
      </c>
      <c r="C169" s="43">
        <f>'Pg1 Volatility Chart'!E169*100</f>
        <v>106.3199956314931</v>
      </c>
    </row>
    <row r="170" spans="1:3">
      <c r="A170" s="34">
        <f>'Pg1 Volatility Chart'!A170</f>
        <v>43682</v>
      </c>
      <c r="B170" s="43">
        <f>'Pg1 Volatility Chart'!D170*100</f>
        <v>117.06208985360931</v>
      </c>
      <c r="C170" s="43">
        <f>'Pg1 Volatility Chart'!E170*100</f>
        <v>103.64603589261976</v>
      </c>
    </row>
    <row r="171" spans="1:3">
      <c r="A171" s="34">
        <f>'Pg1 Volatility Chart'!A171</f>
        <v>43683</v>
      </c>
      <c r="B171" s="43">
        <f>'Pg1 Volatility Chart'!D171*100</f>
        <v>117.06208985360931</v>
      </c>
      <c r="C171" s="43">
        <f>'Pg1 Volatility Chart'!E171*100</f>
        <v>104.16617166648116</v>
      </c>
    </row>
    <row r="172" spans="1:3">
      <c r="A172" s="34">
        <f>'Pg1 Volatility Chart'!A172</f>
        <v>43684</v>
      </c>
      <c r="B172" s="43">
        <f>'Pg1 Volatility Chart'!D172*100</f>
        <v>118.47551741544675</v>
      </c>
      <c r="C172" s="43">
        <f>'Pg1 Volatility Chart'!E172*100</f>
        <v>104.38005343084107</v>
      </c>
    </row>
    <row r="173" spans="1:3">
      <c r="A173" s="34">
        <f>'Pg1 Volatility Chart'!A173</f>
        <v>43685</v>
      </c>
      <c r="B173" s="43">
        <f>'Pg1 Volatility Chart'!D173*100</f>
        <v>118.77839475012621</v>
      </c>
      <c r="C173" s="43">
        <f>'Pg1 Volatility Chart'!E173*100</f>
        <v>106.0021950913489</v>
      </c>
    </row>
    <row r="174" spans="1:3">
      <c r="A174" s="34">
        <f>'Pg1 Volatility Chart'!A174</f>
        <v>43686</v>
      </c>
      <c r="B174" s="43">
        <f>'Pg1 Volatility Chart'!D174*100</f>
        <v>118.52599697122666</v>
      </c>
      <c r="C174" s="43">
        <f>'Pg1 Volatility Chart'!E174*100</f>
        <v>105.46638604845624</v>
      </c>
    </row>
    <row r="175" spans="1:3">
      <c r="A175" s="34">
        <f>'Pg1 Volatility Chart'!A175</f>
        <v>43689</v>
      </c>
      <c r="B175" s="43">
        <f>'Pg1 Volatility Chart'!D175*100</f>
        <v>118.87935386168603</v>
      </c>
      <c r="C175" s="43">
        <f>'Pg1 Volatility Chart'!E175*100</f>
        <v>104.61869562553225</v>
      </c>
    </row>
    <row r="176" spans="1:3">
      <c r="A176" s="34">
        <f>'Pg1 Volatility Chart'!A176</f>
        <v>43690</v>
      </c>
      <c r="B176" s="43">
        <f>'Pg1 Volatility Chart'!D176*100</f>
        <v>120.14134275618376</v>
      </c>
      <c r="C176" s="43">
        <f>'Pg1 Volatility Chart'!E176*100</f>
        <v>105.29573082661071</v>
      </c>
    </row>
    <row r="177" spans="1:3">
      <c r="A177" s="34">
        <f>'Pg1 Volatility Chart'!A177</f>
        <v>43691</v>
      </c>
      <c r="B177" s="43">
        <f>'Pg1 Volatility Chart'!D177*100</f>
        <v>119.78798586572439</v>
      </c>
      <c r="C177" s="43">
        <f>'Pg1 Volatility Chart'!E177*100</f>
        <v>103.14865970623457</v>
      </c>
    </row>
    <row r="178" spans="1:3">
      <c r="A178" s="34">
        <f>'Pg1 Volatility Chart'!A178</f>
        <v>43692</v>
      </c>
      <c r="B178" s="43">
        <f>'Pg1 Volatility Chart'!D178*100</f>
        <v>120.4442200908632</v>
      </c>
      <c r="C178" s="43">
        <f>'Pg1 Volatility Chart'!E178*100</f>
        <v>103.01539523524286</v>
      </c>
    </row>
    <row r="179" spans="1:3">
      <c r="A179" s="34">
        <f>'Pg1 Volatility Chart'!A179</f>
        <v>43693</v>
      </c>
      <c r="B179" s="43">
        <f>'Pg1 Volatility Chart'!D179*100</f>
        <v>120.49469964664313</v>
      </c>
      <c r="C179" s="43">
        <f>'Pg1 Volatility Chart'!E179*100</f>
        <v>104.23407527087451</v>
      </c>
    </row>
    <row r="180" spans="1:3">
      <c r="A180" s="34">
        <f>'Pg1 Volatility Chart'!A180</f>
        <v>43696</v>
      </c>
      <c r="B180" s="43">
        <f>'Pg1 Volatility Chart'!D180*100</f>
        <v>121.10045431600203</v>
      </c>
      <c r="C180" s="43">
        <f>'Pg1 Volatility Chart'!E180*100</f>
        <v>105.35246305839667</v>
      </c>
    </row>
    <row r="181" spans="1:3">
      <c r="A181" s="34">
        <f>'Pg1 Volatility Chart'!A181</f>
        <v>43697</v>
      </c>
      <c r="B181" s="43">
        <f>'Pg1 Volatility Chart'!D181*100</f>
        <v>121.25189298334176</v>
      </c>
      <c r="C181" s="43">
        <f>'Pg1 Volatility Chart'!E181*100</f>
        <v>104.84870918541102</v>
      </c>
    </row>
    <row r="182" spans="1:3">
      <c r="A182" s="34">
        <f>'Pg1 Volatility Chart'!A182</f>
        <v>43698</v>
      </c>
      <c r="B182" s="43">
        <f>'Pg1 Volatility Chart'!D182*100</f>
        <v>121.60524987380113</v>
      </c>
      <c r="C182" s="43">
        <f>'Pg1 Volatility Chart'!E182*100</f>
        <v>105.58868756797133</v>
      </c>
    </row>
    <row r="183" spans="1:3">
      <c r="A183" s="34">
        <f>'Pg1 Volatility Chart'!A183</f>
        <v>43699</v>
      </c>
      <c r="B183" s="43">
        <f>'Pg1 Volatility Chart'!D183*100</f>
        <v>120.34326097930339</v>
      </c>
      <c r="C183" s="43">
        <f>'Pg1 Volatility Chart'!E183*100</f>
        <v>105.33812368460214</v>
      </c>
    </row>
    <row r="184" spans="1:3">
      <c r="A184" s="34">
        <f>'Pg1 Volatility Chart'!A184</f>
        <v>43700</v>
      </c>
      <c r="B184" s="43">
        <f>'Pg1 Volatility Chart'!D184*100</f>
        <v>119.48510853104494</v>
      </c>
      <c r="C184" s="43">
        <f>'Pg1 Volatility Chart'!E184*100</f>
        <v>103.69122159376303</v>
      </c>
    </row>
    <row r="185" spans="1:3">
      <c r="A185" s="34">
        <f>'Pg1 Volatility Chart'!A185</f>
        <v>43703</v>
      </c>
      <c r="B185" s="43">
        <f>'Pg1 Volatility Chart'!D185*100</f>
        <v>120.14134275618376</v>
      </c>
      <c r="C185" s="43">
        <f>'Pg1 Volatility Chart'!E185*100</f>
        <v>104.00760487021824</v>
      </c>
    </row>
    <row r="186" spans="1:3">
      <c r="A186" s="34">
        <f>'Pg1 Volatility Chart'!A186</f>
        <v>43704</v>
      </c>
      <c r="B186" s="43">
        <f>'Pg1 Volatility Chart'!D186*100</f>
        <v>120.84805653710249</v>
      </c>
      <c r="C186" s="43">
        <f>'Pg1 Volatility Chart'!E186*100</f>
        <v>104.04099393536195</v>
      </c>
    </row>
    <row r="187" spans="1:3">
      <c r="A187" s="34">
        <f>'Pg1 Volatility Chart'!A187</f>
        <v>43705</v>
      </c>
      <c r="B187" s="43">
        <f>'Pg1 Volatility Chart'!D187*100</f>
        <v>122.36244321049973</v>
      </c>
      <c r="C187" s="43">
        <f>'Pg1 Volatility Chart'!E187*100</f>
        <v>104.36446353026211</v>
      </c>
    </row>
    <row r="188" spans="1:3">
      <c r="A188" s="34">
        <f>'Pg1 Volatility Chart'!A188</f>
        <v>43706</v>
      </c>
      <c r="B188" s="43">
        <f>'Pg1 Volatility Chart'!D188*100</f>
        <v>123.1196365471984</v>
      </c>
      <c r="C188" s="43">
        <f>'Pg1 Volatility Chart'!E188*100</f>
        <v>105.36238390421966</v>
      </c>
    </row>
    <row r="189" spans="1:3">
      <c r="A189" s="34">
        <f>'Pg1 Volatility Chart'!A189</f>
        <v>43707</v>
      </c>
      <c r="B189" s="43">
        <f>'Pg1 Volatility Chart'!D189*100</f>
        <v>123.2205956587582</v>
      </c>
      <c r="C189" s="43">
        <f>'Pg1 Volatility Chart'!E189*100</f>
        <v>105.78643753681239</v>
      </c>
    </row>
    <row r="190" spans="1:3">
      <c r="A190" s="34">
        <f>'Pg1 Volatility Chart'!A190</f>
        <v>43711</v>
      </c>
      <c r="B190" s="43">
        <f>'Pg1 Volatility Chart'!D190*100</f>
        <v>124.1797072185765</v>
      </c>
      <c r="C190" s="43">
        <f>'Pg1 Volatility Chart'!E190*100</f>
        <v>105.15058635116709</v>
      </c>
    </row>
    <row r="191" spans="1:3">
      <c r="A191" s="34">
        <f>'Pg1 Volatility Chart'!A191</f>
        <v>43712</v>
      </c>
      <c r="B191" s="43">
        <f>'Pg1 Volatility Chart'!D191*100</f>
        <v>123.2205956587582</v>
      </c>
      <c r="C191" s="43">
        <f>'Pg1 Volatility Chart'!E191*100</f>
        <v>106.37297628292586</v>
      </c>
    </row>
    <row r="192" spans="1:3">
      <c r="A192" s="34">
        <f>'Pg1 Volatility Chart'!A192</f>
        <v>43713</v>
      </c>
      <c r="B192" s="43">
        <f>'Pg1 Volatility Chart'!D192*100</f>
        <v>122.0090863200404</v>
      </c>
      <c r="C192" s="43">
        <f>'Pg1 Volatility Chart'!E192*100</f>
        <v>107.62262769858468</v>
      </c>
    </row>
    <row r="193" spans="1:3">
      <c r="A193" s="34">
        <f>'Pg1 Volatility Chart'!A193</f>
        <v>43714</v>
      </c>
      <c r="B193" s="43">
        <f>'Pg1 Volatility Chart'!D193*100</f>
        <v>123.06915699141847</v>
      </c>
      <c r="C193" s="43">
        <f>'Pg1 Volatility Chart'!E193*100</f>
        <v>107.89090737806634</v>
      </c>
    </row>
    <row r="194" spans="1:3">
      <c r="A194" s="34">
        <f>'Pg1 Volatility Chart'!A194</f>
        <v>43717</v>
      </c>
      <c r="B194" s="43">
        <f>'Pg1 Volatility Chart'!D194*100</f>
        <v>121.5042907622413</v>
      </c>
      <c r="C194" s="43">
        <f>'Pg1 Volatility Chart'!E194*100</f>
        <v>107.90770612120355</v>
      </c>
    </row>
    <row r="195" spans="1:3">
      <c r="A195" s="34">
        <f>'Pg1 Volatility Chart'!A195</f>
        <v>43718</v>
      </c>
      <c r="B195" s="43">
        <f>'Pg1 Volatility Chart'!D195*100</f>
        <v>120.9490156486623</v>
      </c>
      <c r="C195" s="43">
        <f>'Pg1 Volatility Chart'!E195*100</f>
        <v>107.92563033844674</v>
      </c>
    </row>
    <row r="196" spans="1:3">
      <c r="A196" s="34">
        <f>'Pg1 Volatility Chart'!A196</f>
        <v>43719</v>
      </c>
      <c r="B196" s="43">
        <f>'Pg1 Volatility Chart'!D196*100</f>
        <v>121.90812720848056</v>
      </c>
      <c r="C196" s="43">
        <f>'Pg1 Volatility Chart'!E196*100</f>
        <v>108.69849757543699</v>
      </c>
    </row>
    <row r="197" spans="1:3">
      <c r="A197" s="34">
        <f>'Pg1 Volatility Chart'!A197</f>
        <v>43720</v>
      </c>
      <c r="B197" s="43">
        <f>'Pg1 Volatility Chart'!D197*100</f>
        <v>121.90812720848056</v>
      </c>
      <c r="C197" s="43">
        <f>'Pg1 Volatility Chart'!E197*100</f>
        <v>109.09862446222138</v>
      </c>
    </row>
    <row r="198" spans="1:3">
      <c r="A198" s="34">
        <f>'Pg1 Volatility Chart'!A198</f>
        <v>43721</v>
      </c>
      <c r="B198" s="43">
        <f>'Pg1 Volatility Chart'!D198*100</f>
        <v>120.49469964664313</v>
      </c>
      <c r="C198" s="43">
        <f>'Pg1 Volatility Chart'!E198*100</f>
        <v>109.3396843420291</v>
      </c>
    </row>
    <row r="199" spans="1:3">
      <c r="A199" s="34">
        <f>'Pg1 Volatility Chart'!A199</f>
        <v>43724</v>
      </c>
      <c r="B199" s="43">
        <f>'Pg1 Volatility Chart'!D199*100</f>
        <v>121.65572942958103</v>
      </c>
      <c r="C199" s="43">
        <f>'Pg1 Volatility Chart'!E199*100</f>
        <v>108.9138799719382</v>
      </c>
    </row>
    <row r="200" spans="1:3">
      <c r="A200" s="34">
        <f>'Pg1 Volatility Chart'!A200</f>
        <v>43725</v>
      </c>
      <c r="B200" s="43">
        <f>'Pg1 Volatility Chart'!D200*100</f>
        <v>121.4538112064614</v>
      </c>
      <c r="C200" s="43">
        <f>'Pg1 Volatility Chart'!E200*100</f>
        <v>109.07357224230707</v>
      </c>
    </row>
    <row r="201" spans="1:3">
      <c r="A201" s="34">
        <f>'Pg1 Volatility Chart'!A201</f>
        <v>43726</v>
      </c>
      <c r="B201" s="43">
        <f>'Pg1 Volatility Chart'!D201*100</f>
        <v>122.36244321049973</v>
      </c>
      <c r="C201" s="43">
        <f>'Pg1 Volatility Chart'!E201*100</f>
        <v>109.0743225583777</v>
      </c>
    </row>
    <row r="202" spans="1:3">
      <c r="A202" s="34">
        <f>'Pg1 Volatility Chart'!A202</f>
        <v>43727</v>
      </c>
      <c r="B202" s="43">
        <f>'Pg1 Volatility Chart'!D202*100</f>
        <v>122.31196365471986</v>
      </c>
      <c r="C202" s="43">
        <f>'Pg1 Volatility Chart'!E202*100</f>
        <v>109.18153438802763</v>
      </c>
    </row>
    <row r="203" spans="1:3">
      <c r="A203" s="34">
        <f>'Pg1 Volatility Chart'!A203</f>
        <v>43728</v>
      </c>
      <c r="B203" s="43">
        <f>'Pg1 Volatility Chart'!D203*100</f>
        <v>122.46340232205959</v>
      </c>
      <c r="C203" s="43">
        <f>'Pg1 Volatility Chart'!E203*100</f>
        <v>108.92955324096943</v>
      </c>
    </row>
    <row r="204" spans="1:3">
      <c r="A204" s="34">
        <f>'Pg1 Volatility Chart'!A204</f>
        <v>43731</v>
      </c>
      <c r="B204" s="43">
        <f>'Pg1 Volatility Chart'!D204*100</f>
        <v>123.47299343765776</v>
      </c>
      <c r="C204" s="43">
        <f>'Pg1 Volatility Chart'!E204*100</f>
        <v>108.69066094092136</v>
      </c>
    </row>
    <row r="205" spans="1:3">
      <c r="A205" s="34">
        <f>'Pg1 Volatility Chart'!A205</f>
        <v>43732</v>
      </c>
      <c r="B205" s="43">
        <f>'Pg1 Volatility Chart'!D205*100</f>
        <v>122.91771832407876</v>
      </c>
      <c r="C205" s="43">
        <f>'Pg1 Volatility Chart'!E205*100</f>
        <v>108.13530199596579</v>
      </c>
    </row>
    <row r="206" spans="1:3">
      <c r="A206" s="34">
        <f>'Pg1 Volatility Chart'!A206</f>
        <v>43733</v>
      </c>
      <c r="B206" s="43">
        <f>'Pg1 Volatility Chart'!D206*100</f>
        <v>123.2205956587582</v>
      </c>
      <c r="C206" s="43">
        <f>'Pg1 Volatility Chart'!E206*100</f>
        <v>108.17477695812696</v>
      </c>
    </row>
    <row r="207" spans="1:3">
      <c r="A207" s="34">
        <f>'Pg1 Volatility Chart'!A207</f>
        <v>43734</v>
      </c>
      <c r="B207" s="43">
        <f>'Pg1 Volatility Chart'!D207*100</f>
        <v>123.7758707723372</v>
      </c>
      <c r="C207" s="43">
        <f>'Pg1 Volatility Chart'!E207*100</f>
        <v>108.17911211764624</v>
      </c>
    </row>
    <row r="208" spans="1:3">
      <c r="A208" s="34">
        <f>'Pg1 Volatility Chart'!A208</f>
        <v>43735</v>
      </c>
      <c r="B208" s="43">
        <f>'Pg1 Volatility Chart'!D208*100</f>
        <v>123.82635032811713</v>
      </c>
      <c r="C208" s="43">
        <f>'Pg1 Volatility Chart'!E208*100</f>
        <v>107.81837682457069</v>
      </c>
    </row>
    <row r="209" spans="1:3">
      <c r="A209" s="34">
        <f>'Pg1 Volatility Chart'!A209</f>
        <v>43738</v>
      </c>
      <c r="B209" s="43">
        <f>'Pg1 Volatility Chart'!D209*100</f>
        <v>124.2806663301363</v>
      </c>
      <c r="C209" s="43">
        <f>'Pg1 Volatility Chart'!E209*100</f>
        <v>108.0123752130585</v>
      </c>
    </row>
    <row r="210" spans="1:3">
      <c r="A210" s="34">
        <f>'Pg1 Volatility Chart'!A210</f>
        <v>43739</v>
      </c>
      <c r="B210" s="43">
        <f>'Pg1 Volatility Chart'!D210*100</f>
        <v>123.2205956587582</v>
      </c>
      <c r="C210" s="43">
        <f>'Pg1 Volatility Chart'!E210*100</f>
        <v>107.03842326913546</v>
      </c>
    </row>
    <row r="211" spans="1:3">
      <c r="A211" s="34">
        <f>'Pg1 Volatility Chart'!A211</f>
        <v>43740</v>
      </c>
      <c r="B211" s="43">
        <f>'Pg1 Volatility Chart'!D211*100</f>
        <v>121.25189298334176</v>
      </c>
      <c r="C211" s="43">
        <f>'Pg1 Volatility Chart'!E211*100</f>
        <v>105.30139988136669</v>
      </c>
    </row>
    <row r="212" spans="1:3">
      <c r="A212" s="34">
        <f>'Pg1 Volatility Chart'!A212</f>
        <v>43741</v>
      </c>
      <c r="B212" s="43">
        <f>'Pg1 Volatility Chart'!D212*100</f>
        <v>121.4538112064614</v>
      </c>
      <c r="C212" s="43">
        <f>'Pg1 Volatility Chart'!E212*100</f>
        <v>105.78889690615505</v>
      </c>
    </row>
    <row r="213" spans="1:3">
      <c r="A213" s="34">
        <f>'Pg1 Volatility Chart'!A213</f>
        <v>43742</v>
      </c>
      <c r="B213" s="43">
        <f>'Pg1 Volatility Chart'!D213*100</f>
        <v>122.46340232205959</v>
      </c>
      <c r="C213" s="43">
        <f>'Pg1 Volatility Chart'!E213*100</f>
        <v>106.83050234911455</v>
      </c>
    </row>
    <row r="214" spans="1:3">
      <c r="A214" s="34">
        <f>'Pg1 Volatility Chart'!A214</f>
        <v>43745</v>
      </c>
      <c r="B214" s="43">
        <f>'Pg1 Volatility Chart'!D214*100</f>
        <v>122.6148409893993</v>
      </c>
      <c r="C214" s="43">
        <f>'Pg1 Volatility Chart'!E214*100</f>
        <v>106.71349472632012</v>
      </c>
    </row>
    <row r="215" spans="1:3">
      <c r="A215" s="34">
        <f>'Pg1 Volatility Chart'!A215</f>
        <v>43746</v>
      </c>
      <c r="B215" s="43">
        <f>'Pg1 Volatility Chart'!D215*100</f>
        <v>122.46340232205959</v>
      </c>
      <c r="C215" s="43">
        <f>'Pg1 Volatility Chart'!E215*100</f>
        <v>105.49810774455406</v>
      </c>
    </row>
    <row r="216" spans="1:3">
      <c r="A216" s="34">
        <f>'Pg1 Volatility Chart'!A216</f>
        <v>43747</v>
      </c>
      <c r="B216" s="43">
        <f>'Pg1 Volatility Chart'!D216*100</f>
        <v>122.31196365471986</v>
      </c>
      <c r="C216" s="43">
        <f>'Pg1 Volatility Chart'!E216*100</f>
        <v>106.09294165167078</v>
      </c>
    </row>
    <row r="217" spans="1:3">
      <c r="A217" s="34">
        <f>'Pg1 Volatility Chart'!A217</f>
        <v>43748</v>
      </c>
      <c r="B217" s="43">
        <f>'Pg1 Volatility Chart'!D217*100</f>
        <v>121.30237253912166</v>
      </c>
      <c r="C217" s="43">
        <f>'Pg1 Volatility Chart'!E217*100</f>
        <v>106.69682103586136</v>
      </c>
    </row>
    <row r="218" spans="1:3">
      <c r="A218" s="34">
        <f>'Pg1 Volatility Chart'!A218</f>
        <v>43749</v>
      </c>
      <c r="B218" s="43">
        <f>'Pg1 Volatility Chart'!D218*100</f>
        <v>120.4442200908632</v>
      </c>
      <c r="C218" s="43">
        <f>'Pg1 Volatility Chart'!E218*100</f>
        <v>108.16889948224022</v>
      </c>
    </row>
    <row r="219" spans="1:3">
      <c r="A219" s="34">
        <f>'Pg1 Volatility Chart'!A219</f>
        <v>43752</v>
      </c>
      <c r="B219" s="43">
        <f>'Pg1 Volatility Chart'!D219*100</f>
        <v>121.25189298334176</v>
      </c>
      <c r="C219" s="43">
        <f>'Pg1 Volatility Chart'!E219*100</f>
        <v>108.06506407490821</v>
      </c>
    </row>
    <row r="220" spans="1:3">
      <c r="A220" s="34">
        <f>'Pg1 Volatility Chart'!A220</f>
        <v>43753</v>
      </c>
      <c r="B220" s="43">
        <f>'Pg1 Volatility Chart'!D220*100</f>
        <v>120.84805653710249</v>
      </c>
      <c r="C220" s="43">
        <f>'Pg1 Volatility Chart'!E220*100</f>
        <v>109.0237595920615</v>
      </c>
    </row>
    <row r="221" spans="1:3">
      <c r="A221" s="34">
        <f>'Pg1 Volatility Chart'!A221</f>
        <v>43754</v>
      </c>
      <c r="B221" s="43">
        <f>'Pg1 Volatility Chart'!D221*100</f>
        <v>120.79757698132256</v>
      </c>
      <c r="C221" s="43">
        <f>'Pg1 Volatility Chart'!E221*100</f>
        <v>109.03138780544637</v>
      </c>
    </row>
    <row r="222" spans="1:3">
      <c r="A222" s="34">
        <f>'Pg1 Volatility Chart'!A222</f>
        <v>43755</v>
      </c>
      <c r="B222" s="43">
        <f>'Pg1 Volatility Chart'!D222*100</f>
        <v>120.4442200908632</v>
      </c>
      <c r="C222" s="43">
        <f>'Pg1 Volatility Chart'!E222*100</f>
        <v>109.37886751460721</v>
      </c>
    </row>
    <row r="223" spans="1:3">
      <c r="A223" s="34">
        <f>'Pg1 Volatility Chart'!A223</f>
        <v>43756</v>
      </c>
      <c r="B223" s="43">
        <f>'Pg1 Volatility Chart'!D223*100</f>
        <v>119.68702675416458</v>
      </c>
      <c r="C223" s="43">
        <f>'Pg1 Volatility Chart'!E223*100</f>
        <v>109.03755707091614</v>
      </c>
    </row>
    <row r="224" spans="1:3">
      <c r="A224" s="34">
        <f>'Pg1 Volatility Chart'!A224</f>
        <v>43759</v>
      </c>
      <c r="B224" s="43">
        <f>'Pg1 Volatility Chart'!D224*100</f>
        <v>119.38414941948511</v>
      </c>
      <c r="C224" s="43">
        <f>'Pg1 Volatility Chart'!E224*100</f>
        <v>109.71196616574733</v>
      </c>
    </row>
    <row r="225" spans="1:3">
      <c r="A225" s="34">
        <f>'Pg1 Volatility Chart'!A225</f>
        <v>43760</v>
      </c>
      <c r="B225" s="43">
        <f>'Pg1 Volatility Chart'!D225*100</f>
        <v>120.14134275618376</v>
      </c>
      <c r="C225" s="43">
        <f>'Pg1 Volatility Chart'!E225*100</f>
        <v>109.56106926709543</v>
      </c>
    </row>
    <row r="226" spans="1:3">
      <c r="A226" s="34">
        <f>'Pg1 Volatility Chart'!A226</f>
        <v>43761</v>
      </c>
      <c r="B226" s="43">
        <f>'Pg1 Volatility Chart'!D226*100</f>
        <v>120.59565875820293</v>
      </c>
      <c r="C226" s="43">
        <f>'Pg1 Volatility Chart'!E226*100</f>
        <v>109.70237879373353</v>
      </c>
    </row>
    <row r="227" spans="1:3">
      <c r="A227" s="34">
        <f>'Pg1 Volatility Chart'!A227</f>
        <v>43762</v>
      </c>
      <c r="B227" s="43">
        <f>'Pg1 Volatility Chart'!D227*100</f>
        <v>121.25189298334176</v>
      </c>
      <c r="C227" s="43">
        <f>'Pg1 Volatility Chart'!E227*100</f>
        <v>110.10729936652484</v>
      </c>
    </row>
    <row r="228" spans="1:3">
      <c r="A228" s="34">
        <f>'Pg1 Volatility Chart'!A228</f>
        <v>43763</v>
      </c>
      <c r="B228" s="43">
        <f>'Pg1 Volatility Chart'!D228*100</f>
        <v>120.79757698132256</v>
      </c>
      <c r="C228" s="43">
        <f>'Pg1 Volatility Chart'!E228*100</f>
        <v>110.40133989776528</v>
      </c>
    </row>
    <row r="229" spans="1:3">
      <c r="A229" s="34">
        <f>'Pg1 Volatility Chart'!A229</f>
        <v>43766</v>
      </c>
      <c r="B229" s="43">
        <f>'Pg1 Volatility Chart'!D229*100</f>
        <v>120.14134275618376</v>
      </c>
      <c r="C229" s="43">
        <f>'Pg1 Volatility Chart'!E229*100</f>
        <v>110.86966217852603</v>
      </c>
    </row>
    <row r="230" spans="1:3">
      <c r="A230" s="34">
        <f>'Pg1 Volatility Chart'!A230</f>
        <v>43767</v>
      </c>
      <c r="B230" s="43">
        <f>'Pg1 Volatility Chart'!D230*100</f>
        <v>120.4442200908632</v>
      </c>
      <c r="C230" s="43">
        <f>'Pg1 Volatility Chart'!E230*100</f>
        <v>110.92597756805056</v>
      </c>
    </row>
    <row r="231" spans="1:3">
      <c r="A231" s="34">
        <f>'Pg1 Volatility Chart'!A231</f>
        <v>43768</v>
      </c>
      <c r="B231" s="43">
        <f>'Pg1 Volatility Chart'!D231*100</f>
        <v>121.4538112064614</v>
      </c>
      <c r="C231" s="43">
        <f>'Pg1 Volatility Chart'!E231*100</f>
        <v>111.11972585118149</v>
      </c>
    </row>
    <row r="232" spans="1:3">
      <c r="A232" s="34">
        <f>'Pg1 Volatility Chart'!A232</f>
        <v>43769</v>
      </c>
      <c r="B232" s="43">
        <f>'Pg1 Volatility Chart'!D232*100</f>
        <v>121.65572942958103</v>
      </c>
      <c r="C232" s="43">
        <f>'Pg1 Volatility Chart'!E232*100</f>
        <v>110.96853716294657</v>
      </c>
    </row>
    <row r="233" spans="1:3">
      <c r="A233" s="34">
        <f>'Pg1 Volatility Chart'!A233</f>
        <v>43770</v>
      </c>
      <c r="B233" s="43">
        <f>'Pg1 Volatility Chart'!D233*100</f>
        <v>121.5547703180212</v>
      </c>
      <c r="C233" s="43">
        <f>'Pg1 Volatility Chart'!E233*100</f>
        <v>111.87608613461755</v>
      </c>
    </row>
    <row r="234" spans="1:3">
      <c r="A234" s="34">
        <f>'Pg1 Volatility Chart'!A234</f>
        <v>43773</v>
      </c>
      <c r="B234" s="43">
        <f>'Pg1 Volatility Chart'!D234*100</f>
        <v>121.5547703180212</v>
      </c>
      <c r="C234" s="43">
        <f>'Pg1 Volatility Chart'!E234*100</f>
        <v>112.48050741374804</v>
      </c>
    </row>
    <row r="235" spans="1:3">
      <c r="A235" s="34">
        <f>'Pg1 Volatility Chart'!A235</f>
        <v>43774</v>
      </c>
      <c r="B235" s="43">
        <f>'Pg1 Volatility Chart'!D235*100</f>
        <v>120.79757698132256</v>
      </c>
      <c r="C235" s="43">
        <f>'Pg1 Volatility Chart'!E235*100</f>
        <v>112.4687524619746</v>
      </c>
    </row>
    <row r="236" spans="1:3">
      <c r="A236" s="34">
        <f>'Pg1 Volatility Chart'!A236</f>
        <v>43775</v>
      </c>
      <c r="B236" s="43">
        <f>'Pg1 Volatility Chart'!D236*100</f>
        <v>121.4538112064614</v>
      </c>
      <c r="C236" s="43">
        <f>'Pg1 Volatility Chart'!E236*100</f>
        <v>112.53586406607117</v>
      </c>
    </row>
    <row r="237" spans="1:3">
      <c r="A237" s="34">
        <f>'Pg1 Volatility Chart'!A237</f>
        <v>43776</v>
      </c>
      <c r="B237" s="43">
        <f>'Pg1 Volatility Chart'!D237*100</f>
        <v>120.4442200908632</v>
      </c>
      <c r="C237" s="43">
        <f>'Pg1 Volatility Chart'!E237*100</f>
        <v>112.85424818538144</v>
      </c>
    </row>
    <row r="238" spans="1:3">
      <c r="A238" s="34">
        <f>'Pg1 Volatility Chart'!A238</f>
        <v>43777</v>
      </c>
      <c r="B238" s="43">
        <f>'Pg1 Volatility Chart'!D238*100</f>
        <v>120.54517920242303</v>
      </c>
      <c r="C238" s="43">
        <f>'Pg1 Volatility Chart'!E238*100</f>
        <v>112.84866249907772</v>
      </c>
    </row>
    <row r="239" spans="1:3">
      <c r="A239" s="34">
        <f>'Pg1 Volatility Chart'!A239</f>
        <v>43780</v>
      </c>
      <c r="B239" s="43">
        <f>'Pg1 Volatility Chart'!D239*100</f>
        <v>120.34326097930339</v>
      </c>
      <c r="C239" s="43">
        <f>'Pg1 Volatility Chart'!E239*100</f>
        <v>112.59905735290991</v>
      </c>
    </row>
    <row r="240" spans="1:3">
      <c r="A240" s="34">
        <f>'Pg1 Volatility Chart'!A240</f>
        <v>43781</v>
      </c>
      <c r="B240" s="43">
        <f>'Pg1 Volatility Chart'!D240*100</f>
        <v>120.54517920242303</v>
      </c>
      <c r="C240" s="43">
        <f>'Pg1 Volatility Chart'!E240*100</f>
        <v>112.80397700864823</v>
      </c>
    </row>
    <row r="241" spans="1:3">
      <c r="A241" s="34">
        <f>'Pg1 Volatility Chart'!A241</f>
        <v>43782</v>
      </c>
      <c r="B241" s="43">
        <f>'Pg1 Volatility Chart'!D241*100</f>
        <v>121.4538112064614</v>
      </c>
      <c r="C241" s="43">
        <f>'Pg1 Volatility Chart'!E241*100</f>
        <v>112.58196682018966</v>
      </c>
    </row>
    <row r="242" spans="1:3">
      <c r="A242" s="34">
        <f>'Pg1 Volatility Chart'!A242</f>
        <v>43783</v>
      </c>
      <c r="B242" s="43">
        <f>'Pg1 Volatility Chart'!D242*100</f>
        <v>122.26148409893993</v>
      </c>
      <c r="C242" s="43">
        <f>'Pg1 Volatility Chart'!E242*100</f>
        <v>112.45691414174888</v>
      </c>
    </row>
    <row r="243" spans="1:3">
      <c r="A243" s="34">
        <f>'Pg1 Volatility Chart'!A243</f>
        <v>43784</v>
      </c>
      <c r="B243" s="43">
        <f>'Pg1 Volatility Chart'!D243*100</f>
        <v>122.96819787985866</v>
      </c>
      <c r="C243" s="43">
        <f>'Pg1 Volatility Chart'!E243*100</f>
        <v>113.31544246347104</v>
      </c>
    </row>
    <row r="244" spans="1:3">
      <c r="A244" s="34">
        <f>'Pg1 Volatility Chart'!A244</f>
        <v>43787</v>
      </c>
      <c r="B244" s="43">
        <f>'Pg1 Volatility Chart'!D244*100</f>
        <v>122.76627965673903</v>
      </c>
      <c r="C244" s="43">
        <f>'Pg1 Volatility Chart'!E244*100</f>
        <v>113.49151663471571</v>
      </c>
    </row>
    <row r="245" spans="1:3">
      <c r="A245" s="34">
        <f>'Pg1 Volatility Chart'!A245</f>
        <v>43788</v>
      </c>
      <c r="B245" s="43">
        <f>'Pg1 Volatility Chart'!D245*100</f>
        <v>123.32155477031803</v>
      </c>
      <c r="C245" s="43">
        <f>'Pg1 Volatility Chart'!E245*100</f>
        <v>113.51794443409287</v>
      </c>
    </row>
    <row r="246" spans="1:3">
      <c r="A246" s="34">
        <f>'Pg1 Volatility Chart'!A246</f>
        <v>43789</v>
      </c>
      <c r="B246" s="43">
        <f>'Pg1 Volatility Chart'!D246*100</f>
        <v>123.27107521453813</v>
      </c>
      <c r="C246" s="43">
        <f>'Pg1 Volatility Chart'!E246*100</f>
        <v>113.0260705655591</v>
      </c>
    </row>
    <row r="247" spans="1:3">
      <c r="A247" s="34">
        <f>'Pg1 Volatility Chart'!A247</f>
        <v>43790</v>
      </c>
      <c r="B247" s="43">
        <f>'Pg1 Volatility Chart'!D247*100</f>
        <v>121.95860676426049</v>
      </c>
      <c r="C247" s="43">
        <f>'Pg1 Volatility Chart'!E247*100</f>
        <v>112.74095045871407</v>
      </c>
    </row>
    <row r="248" spans="1:3">
      <c r="A248" s="34">
        <f>'Pg1 Volatility Chart'!A248</f>
        <v>43791</v>
      </c>
      <c r="B248" s="43">
        <f>'Pg1 Volatility Chart'!D248*100</f>
        <v>123.01867743563859</v>
      </c>
      <c r="C248" s="43">
        <f>'Pg1 Volatility Chart'!E248*100</f>
        <v>112.94612021980926</v>
      </c>
    </row>
    <row r="249" spans="1:3">
      <c r="A249" s="34">
        <f>'Pg1 Volatility Chart'!A249</f>
        <v>43794</v>
      </c>
      <c r="B249" s="43">
        <f>'Pg1 Volatility Chart'!D249*100</f>
        <v>124.07874810701666</v>
      </c>
      <c r="C249" s="43">
        <f>'Pg1 Volatility Chart'!E249*100</f>
        <v>113.75058410021887</v>
      </c>
    </row>
    <row r="250" spans="1:3">
      <c r="A250" s="34">
        <f>'Pg1 Volatility Chart'!A250</f>
        <v>43795</v>
      </c>
      <c r="B250" s="43">
        <f>'Pg1 Volatility Chart'!D250*100</f>
        <v>125.34073700151438</v>
      </c>
      <c r="C250" s="43">
        <f>'Pg1 Volatility Chart'!E250*100</f>
        <v>113.8638401426601</v>
      </c>
    </row>
    <row r="251" spans="1:3">
      <c r="A251" s="34">
        <f>'Pg1 Volatility Chart'!A251</f>
        <v>43796</v>
      </c>
      <c r="B251" s="43">
        <f>'Pg1 Volatility Chart'!D251*100</f>
        <v>125.84553255931348</v>
      </c>
      <c r="C251" s="43">
        <f>'Pg1 Volatility Chart'!E251*100</f>
        <v>114.28143272020006</v>
      </c>
    </row>
    <row r="252" spans="1:3">
      <c r="A252" s="34">
        <f>'Pg1 Volatility Chart'!A252</f>
        <v>43798</v>
      </c>
      <c r="B252" s="43">
        <f>'Pg1 Volatility Chart'!D252*100</f>
        <v>124.48258455325593</v>
      </c>
      <c r="C252" s="43">
        <f>'Pg1 Volatility Chart'!E252*100</f>
        <v>113.67742828333101</v>
      </c>
    </row>
    <row r="253" spans="1:3">
      <c r="A253" s="34">
        <f>'Pg1 Volatility Chart'!A253</f>
        <v>43801</v>
      </c>
      <c r="B253" s="43">
        <f>'Pg1 Volatility Chart'!D253*100</f>
        <v>121.60524987380113</v>
      </c>
      <c r="C253" s="43">
        <f>'Pg1 Volatility Chart'!E253*100</f>
        <v>112.99009707839427</v>
      </c>
    </row>
    <row r="254" spans="1:3">
      <c r="A254" s="34">
        <f>'Pg1 Volatility Chart'!A254</f>
        <v>43802</v>
      </c>
      <c r="B254" s="43">
        <f>'Pg1 Volatility Chart'!D254*100</f>
        <v>121.95860676426049</v>
      </c>
      <c r="C254" s="43">
        <f>'Pg1 Volatility Chart'!E254*100</f>
        <v>112.37412926862108</v>
      </c>
    </row>
    <row r="255" spans="1:3">
      <c r="A255" s="34">
        <f>'Pg1 Volatility Chart'!A255</f>
        <v>43803</v>
      </c>
      <c r="B255" s="43">
        <f>'Pg1 Volatility Chart'!D255*100</f>
        <v>120.9994952044422</v>
      </c>
      <c r="C255" s="43">
        <f>'Pg1 Volatility Chart'!E255*100</f>
        <v>112.9101884168706</v>
      </c>
    </row>
    <row r="256" spans="1:3">
      <c r="A256" s="34">
        <f>'Pg1 Volatility Chart'!A256</f>
        <v>43804</v>
      </c>
      <c r="B256" s="43">
        <f>'Pg1 Volatility Chart'!D256*100</f>
        <v>120.09086320040383</v>
      </c>
      <c r="C256" s="43">
        <f>'Pg1 Volatility Chart'!E256*100</f>
        <v>113.14299481990122</v>
      </c>
    </row>
    <row r="257" spans="1:3">
      <c r="A257" s="34">
        <f>'Pg1 Volatility Chart'!A257</f>
        <v>43805</v>
      </c>
      <c r="B257" s="43">
        <f>'Pg1 Volatility Chart'!D257*100</f>
        <v>121.15093387178193</v>
      </c>
      <c r="C257" s="43">
        <f>'Pg1 Volatility Chart'!E257*100</f>
        <v>114.00339893180002</v>
      </c>
    </row>
    <row r="258" spans="1:3">
      <c r="A258" s="34">
        <f>'Pg1 Volatility Chart'!A258</f>
        <v>43808</v>
      </c>
      <c r="B258" s="43">
        <f>'Pg1 Volatility Chart'!D258*100</f>
        <v>121.10045431600203</v>
      </c>
      <c r="C258" s="43">
        <f>'Pg1 Volatility Chart'!E258*100</f>
        <v>113.86817530217938</v>
      </c>
    </row>
    <row r="259" spans="1:3">
      <c r="A259" s="34">
        <f>'Pg1 Volatility Chart'!A259</f>
        <v>43809</v>
      </c>
      <c r="B259" s="43">
        <f>'Pg1 Volatility Chart'!D259*100</f>
        <v>120.64613831398283</v>
      </c>
      <c r="C259" s="43">
        <f>'Pg1 Volatility Chart'!E259*100</f>
        <v>113.72265566870044</v>
      </c>
    </row>
    <row r="260" spans="1:3">
      <c r="A260" s="34">
        <f>'Pg1 Volatility Chart'!A260</f>
        <v>43810</v>
      </c>
      <c r="B260" s="43">
        <f>'Pg1 Volatility Chart'!D260*100</f>
        <v>120.79757698132256</v>
      </c>
      <c r="C260" s="43">
        <f>'Pg1 Volatility Chart'!E260*100</f>
        <v>114.07013537786126</v>
      </c>
    </row>
    <row r="261" spans="1:3">
      <c r="A261" s="34">
        <f>'Pg1 Volatility Chart'!A261</f>
        <v>43811</v>
      </c>
      <c r="B261" s="43">
        <f>'Pg1 Volatility Chart'!D261*100</f>
        <v>120.19182231196366</v>
      </c>
      <c r="C261" s="43">
        <f>'Pg1 Volatility Chart'!E261*100</f>
        <v>114.8662624130415</v>
      </c>
    </row>
    <row r="262" spans="1:3">
      <c r="A262" s="34">
        <f>'Pg1 Volatility Chart'!A262</f>
        <v>43812</v>
      </c>
      <c r="B262" s="43">
        <f>'Pg1 Volatility Chart'!D262*100</f>
        <v>121.70620898536093</v>
      </c>
      <c r="C262" s="43">
        <f>'Pg1 Volatility Chart'!E262*100</f>
        <v>115.53746182245936</v>
      </c>
    </row>
    <row r="263" spans="1:3">
      <c r="A263" s="34">
        <f>'Pg1 Volatility Chart'!A263</f>
        <v>43815</v>
      </c>
      <c r="B263" s="43">
        <f>'Pg1 Volatility Chart'!D263*100</f>
        <v>122.41292276627966</v>
      </c>
      <c r="C263" s="43">
        <f>'Pg1 Volatility Chart'!E263*100</f>
        <v>116.32816990824051</v>
      </c>
    </row>
    <row r="264" spans="1:3">
      <c r="A264" s="34">
        <f>'Pg1 Volatility Chart'!A264</f>
        <v>43816</v>
      </c>
      <c r="B264" s="43">
        <f>'Pg1 Volatility Chart'!D264*100</f>
        <v>122.81675921251893</v>
      </c>
      <c r="C264" s="43">
        <f>'Pg1 Volatility Chart'!E264*100</f>
        <v>116.48277670301948</v>
      </c>
    </row>
    <row r="265" spans="1:3">
      <c r="A265" s="34">
        <f>'Pg1 Volatility Chart'!A265</f>
        <v>43817</v>
      </c>
      <c r="B265" s="43">
        <f>'Pg1 Volatility Chart'!D265*100</f>
        <v>121.40333165068149</v>
      </c>
      <c r="C265" s="43">
        <f>'Pg1 Volatility Chart'!E265*100</f>
        <v>116.42633626081653</v>
      </c>
    </row>
    <row r="266" spans="1:3">
      <c r="A266" s="34">
        <f>'Pg1 Volatility Chart'!A266</f>
        <v>43818</v>
      </c>
      <c r="B266" s="43">
        <f>'Pg1 Volatility Chart'!D266*100</f>
        <v>121.4538112064614</v>
      </c>
      <c r="C266" s="43">
        <f>'Pg1 Volatility Chart'!E266*100</f>
        <v>116.72662942597903</v>
      </c>
    </row>
    <row r="267" spans="1:3">
      <c r="A267" s="34">
        <f>'Pg1 Volatility Chart'!A267</f>
        <v>43819</v>
      </c>
      <c r="B267" s="43">
        <f>'Pg1 Volatility Chart'!D267*100</f>
        <v>122.26148409893993</v>
      </c>
      <c r="C267" s="43">
        <f>'Pg1 Volatility Chart'!E267*100</f>
        <v>117.14797358387221</v>
      </c>
    </row>
    <row r="268" spans="1:3">
      <c r="A268" s="34">
        <f>'Pg1 Volatility Chart'!A268</f>
        <v>43822</v>
      </c>
      <c r="B268" s="43">
        <f>'Pg1 Volatility Chart'!D268*100</f>
        <v>121.85764765270066</v>
      </c>
      <c r="C268" s="43">
        <f>'Pg1 Volatility Chart'!E268*100</f>
        <v>117.23801151234959</v>
      </c>
    </row>
    <row r="269" spans="1:3">
      <c r="A269" s="34">
        <f>'Pg1 Volatility Chart'!A269</f>
        <v>43823</v>
      </c>
      <c r="B269" s="43">
        <f>'Pg1 Volatility Chart'!D269*100</f>
        <v>122.41292276627966</v>
      </c>
      <c r="C269" s="43">
        <f>'Pg1 Volatility Chart'!E269*100</f>
        <v>117.26214667928868</v>
      </c>
    </row>
    <row r="270" spans="1:3">
      <c r="A270" s="34">
        <f>'Pg1 Volatility Chart'!A270</f>
        <v>43825</v>
      </c>
      <c r="B270" s="43">
        <f>'Pg1 Volatility Chart'!D270*100</f>
        <v>122.76627965673903</v>
      </c>
      <c r="C270" s="43">
        <f>'Pg1 Volatility Chart'!E270*100</f>
        <v>117.67340325445426</v>
      </c>
    </row>
    <row r="271" spans="1:3">
      <c r="A271" s="34">
        <f>'Pg1 Volatility Chart'!A271</f>
        <v>43826</v>
      </c>
      <c r="B271" s="43">
        <f>'Pg1 Volatility Chart'!D271*100</f>
        <v>122.5643614336194</v>
      </c>
      <c r="C271" s="43">
        <f>'Pg1 Volatility Chart'!E271*100</f>
        <v>117.99708127048518</v>
      </c>
    </row>
    <row r="272" spans="1:3">
      <c r="A272" s="34">
        <f>'Pg1 Volatility Chart'!A272</f>
        <v>43829</v>
      </c>
      <c r="B272" s="43">
        <f>'Pg1 Volatility Chart'!D272*100</f>
        <v>120.39374053508331</v>
      </c>
      <c r="C272" s="43">
        <f>'Pg1 Volatility Chart'!E272*100</f>
        <v>117.49770424124495</v>
      </c>
    </row>
    <row r="273" spans="1:3">
      <c r="A273" s="34">
        <f>'Pg1 Volatility Chart'!A273</f>
        <v>43830</v>
      </c>
      <c r="B273" s="43">
        <f>'Pg1 Volatility Chart'!D273*100</f>
        <v>119.23271075214539</v>
      </c>
      <c r="C273" s="43">
        <f>'Pg1 Volatility Chart'!E273*100</f>
        <v>117.6806146255777</v>
      </c>
    </row>
    <row r="274" spans="1:3">
      <c r="A274" s="34">
        <f>'Pg1 Volatility Chart'!A274</f>
        <v>43832</v>
      </c>
      <c r="B274" s="43">
        <f>'Pg1 Volatility Chart'!D274*100</f>
        <v>120.79757698132256</v>
      </c>
      <c r="C274" s="43">
        <f>'Pg1 Volatility Chart'!E274*100</f>
        <v>118.62497076893641</v>
      </c>
    </row>
    <row r="275" spans="1:3">
      <c r="A275" s="34">
        <f>'Pg1 Volatility Chart'!A275</f>
        <v>43833</v>
      </c>
      <c r="B275" s="43">
        <f>'Pg1 Volatility Chart'!D275*100</f>
        <v>122.0595658758203</v>
      </c>
      <c r="C275" s="43">
        <f>'Pg1 Volatility Chart'!E275*100</f>
        <v>118.01513054040682</v>
      </c>
    </row>
    <row r="276" spans="1:3">
      <c r="A276" s="34">
        <f>'Pg1 Volatility Chart'!A276</f>
        <v>43836</v>
      </c>
      <c r="B276" s="43">
        <f>'Pg1 Volatility Chart'!D276*100</f>
        <v>122.31196365471986</v>
      </c>
      <c r="C276" s="43">
        <f>'Pg1 Volatility Chart'!E276*100</f>
        <v>117.93397135209874</v>
      </c>
    </row>
    <row r="277" spans="1:3">
      <c r="A277" s="34">
        <f>'Pg1 Volatility Chart'!A277</f>
        <v>43837</v>
      </c>
      <c r="B277" s="43">
        <f>'Pg1 Volatility Chart'!D277*100</f>
        <v>122.86723876829883</v>
      </c>
      <c r="C277" s="43">
        <f>'Pg1 Volatility Chart'!E277*100</f>
        <v>117.89078649381051</v>
      </c>
    </row>
    <row r="278" spans="1:3">
      <c r="A278" s="34">
        <f>'Pg1 Volatility Chart'!A278</f>
        <v>43838</v>
      </c>
      <c r="B278" s="43">
        <f>'Pg1 Volatility Chart'!D278*100</f>
        <v>122.91771832407876</v>
      </c>
      <c r="C278" s="43">
        <f>'Pg1 Volatility Chart'!E278*100</f>
        <v>118.03234612580549</v>
      </c>
    </row>
    <row r="279" spans="1:3">
      <c r="A279" s="34">
        <f>'Pg1 Volatility Chart'!A279</f>
        <v>43839</v>
      </c>
      <c r="B279" s="43">
        <f>'Pg1 Volatility Chart'!D279*100</f>
        <v>123.7253912165573</v>
      </c>
      <c r="C279" s="43">
        <f>'Pg1 Volatility Chart'!E279*100</f>
        <v>118.84510516721835</v>
      </c>
    </row>
    <row r="280" spans="1:3">
      <c r="A280" s="34">
        <f>'Pg1 Volatility Chart'!A280</f>
        <v>43840</v>
      </c>
      <c r="B280" s="43">
        <f>'Pg1 Volatility Chart'!D280*100</f>
        <v>124.2301867743564</v>
      </c>
      <c r="C280" s="43">
        <f>'Pg1 Volatility Chart'!E280*100</f>
        <v>118.80233715119159</v>
      </c>
    </row>
    <row r="281" spans="1:3">
      <c r="A281" s="34">
        <f>'Pg1 Volatility Chart'!A281</f>
        <v>43843</v>
      </c>
      <c r="B281" s="43">
        <f>'Pg1 Volatility Chart'!D281*100</f>
        <v>124.58354366481576</v>
      </c>
      <c r="C281" s="43">
        <f>'Pg1 Volatility Chart'!E281*100</f>
        <v>119.40200642854136</v>
      </c>
    </row>
    <row r="282" spans="1:3">
      <c r="A282" s="34">
        <f>'Pg1 Volatility Chart'!A282</f>
        <v>43844</v>
      </c>
      <c r="B282" s="43">
        <f>'Pg1 Volatility Chart'!D282*100</f>
        <v>125.59313478041393</v>
      </c>
      <c r="C282" s="43">
        <f>'Pg1 Volatility Chart'!E282*100</f>
        <v>119.41609569697901</v>
      </c>
    </row>
    <row r="283" spans="1:3">
      <c r="A283" s="34">
        <f>'Pg1 Volatility Chart'!A283</f>
        <v>43845</v>
      </c>
      <c r="B283" s="43">
        <f>'Pg1 Volatility Chart'!D283*100</f>
        <v>126.60272589601212</v>
      </c>
      <c r="C283" s="43">
        <f>'Pg1 Volatility Chart'!E283*100</f>
        <v>119.49792183290543</v>
      </c>
    </row>
    <row r="284" spans="1:3">
      <c r="A284" s="34">
        <f>'Pg1 Volatility Chart'!A284</f>
        <v>43846</v>
      </c>
      <c r="B284" s="43">
        <f>'Pg1 Volatility Chart'!D284*100</f>
        <v>127.71327612317013</v>
      </c>
      <c r="C284" s="43">
        <f>'Pg1 Volatility Chart'!E284*100</f>
        <v>120.15436502626733</v>
      </c>
    </row>
    <row r="285" spans="1:3">
      <c r="A285" s="34">
        <f>'Pg1 Volatility Chart'!A285</f>
        <v>43847</v>
      </c>
      <c r="B285" s="43">
        <f>'Pg1 Volatility Chart'!D285*100</f>
        <v>128.36951034830895</v>
      </c>
      <c r="C285" s="43">
        <f>'Pg1 Volatility Chart'!E285*100</f>
        <v>120.64578036831351</v>
      </c>
    </row>
    <row r="286" spans="1:3">
      <c r="A286" s="34">
        <f>'Pg1 Volatility Chart'!A286</f>
        <v>43851</v>
      </c>
      <c r="B286" s="43">
        <f>'Pg1 Volatility Chart'!D286*100</f>
        <v>128.87430590610805</v>
      </c>
      <c r="C286" s="43">
        <f>'Pg1 Volatility Chart'!E286*100</f>
        <v>120.11922522362543</v>
      </c>
    </row>
    <row r="287" spans="1:3">
      <c r="A287" s="34">
        <f>'Pg1 Volatility Chart'!A287</f>
        <v>43852</v>
      </c>
      <c r="B287" s="43">
        <f>'Pg1 Volatility Chart'!D287*100</f>
        <v>129.07622412922768</v>
      </c>
      <c r="C287" s="43">
        <f>'Pg1 Volatility Chart'!E287*100</f>
        <v>120.24669558718277</v>
      </c>
    </row>
    <row r="288" spans="1:3">
      <c r="A288" s="34">
        <f>'Pg1 Volatility Chart'!A288</f>
        <v>43853</v>
      </c>
      <c r="B288" s="43">
        <f>'Pg1 Volatility Chart'!D288*100</f>
        <v>129.53054013124685</v>
      </c>
      <c r="C288" s="43">
        <f>'Pg1 Volatility Chart'!E288*100</f>
        <v>119.92622725656517</v>
      </c>
    </row>
    <row r="289" spans="1:3">
      <c r="A289" s="34">
        <f>'Pg1 Volatility Chart'!A289</f>
        <v>43854</v>
      </c>
      <c r="B289" s="43">
        <f>'Pg1 Volatility Chart'!D289*100</f>
        <v>129.73245835436649</v>
      </c>
      <c r="C289" s="43">
        <f>'Pg1 Volatility Chart'!E289*100</f>
        <v>119.41909696126159</v>
      </c>
    </row>
    <row r="290" spans="1:3">
      <c r="A290" s="34">
        <f>'Pg1 Volatility Chart'!A290</f>
        <v>43857</v>
      </c>
      <c r="B290" s="43">
        <f>'Pg1 Volatility Chart'!D290*100</f>
        <v>129.02574457344775</v>
      </c>
      <c r="C290" s="43">
        <f>'Pg1 Volatility Chart'!E290*100</f>
        <v>117.48878381684953</v>
      </c>
    </row>
    <row r="291" spans="1:3">
      <c r="A291" s="34">
        <f>'Pg1 Volatility Chart'!A291</f>
        <v>43858</v>
      </c>
      <c r="B291" s="43">
        <f>'Pg1 Volatility Chart'!D291*100</f>
        <v>129.12670368500758</v>
      </c>
      <c r="C291" s="43">
        <f>'Pg1 Volatility Chart'!E291*100</f>
        <v>118.19345565986339</v>
      </c>
    </row>
    <row r="292" spans="1:3">
      <c r="A292" s="34">
        <f>'Pg1 Volatility Chart'!A292</f>
        <v>43859</v>
      </c>
      <c r="B292" s="43">
        <f>'Pg1 Volatility Chart'!D292*100</f>
        <v>129.63149924280668</v>
      </c>
      <c r="C292" s="43">
        <f>'Pg1 Volatility Chart'!E292*100</f>
        <v>118.18382660362346</v>
      </c>
    </row>
    <row r="293" spans="1:3">
      <c r="A293" s="34">
        <f>'Pg1 Volatility Chart'!A293</f>
        <v>43860</v>
      </c>
      <c r="B293" s="43">
        <f>'Pg1 Volatility Chart'!D293*100</f>
        <v>129.37910146390712</v>
      </c>
      <c r="C293" s="43">
        <f>'Pg1 Volatility Chart'!E293*100</f>
        <v>117.80787656800426</v>
      </c>
    </row>
    <row r="294" spans="1:3">
      <c r="A294" s="34">
        <f>'Pg1 Volatility Chart'!A294</f>
        <v>43861</v>
      </c>
      <c r="B294" s="43">
        <f>'Pg1 Volatility Chart'!D294*100</f>
        <v>127.66279656739022</v>
      </c>
      <c r="C294" s="43">
        <f>'Pg1 Volatility Chart'!E294*100</f>
        <v>116.38069203318567</v>
      </c>
    </row>
    <row r="295" spans="1:3">
      <c r="A295" s="34">
        <f>'Pg1 Volatility Chart'!A295</f>
        <v>43864</v>
      </c>
      <c r="B295" s="43">
        <f>'Pg1 Volatility Chart'!D295*100</f>
        <v>127.76375567895002</v>
      </c>
      <c r="C295" s="43">
        <f>'Pg1 Volatility Chart'!E295*100</f>
        <v>116.74655448607724</v>
      </c>
    </row>
    <row r="296" spans="1:3">
      <c r="A296" s="34">
        <f>'Pg1 Volatility Chart'!A296</f>
        <v>43865</v>
      </c>
      <c r="B296" s="43">
        <f>'Pg1 Volatility Chart'!D296*100</f>
        <v>129.12670368500758</v>
      </c>
      <c r="C296" s="43">
        <f>'Pg1 Volatility Chart'!E296*100</f>
        <v>118.46607049886431</v>
      </c>
    </row>
    <row r="297" spans="1:3">
      <c r="A297" s="34">
        <f>'Pg1 Volatility Chart'!A297</f>
        <v>43866</v>
      </c>
      <c r="B297" s="43">
        <f>'Pg1 Volatility Chart'!D297*100</f>
        <v>129.93437657748612</v>
      </c>
      <c r="C297" s="43">
        <f>'Pg1 Volatility Chart'!E297*100</f>
        <v>119.46815929543655</v>
      </c>
    </row>
    <row r="298" spans="1:3">
      <c r="A298" s="34">
        <f>'Pg1 Volatility Chart'!A298</f>
        <v>43867</v>
      </c>
      <c r="B298" s="43">
        <f>'Pg1 Volatility Chart'!D298*100</f>
        <v>131.04492680464412</v>
      </c>
      <c r="C298" s="43">
        <f>'Pg1 Volatility Chart'!E298*100</f>
        <v>120.15444839471961</v>
      </c>
    </row>
    <row r="299" spans="1:3">
      <c r="A299" s="34">
        <f>'Pg1 Volatility Chart'!A299</f>
        <v>43868</v>
      </c>
      <c r="B299" s="43">
        <f>'Pg1 Volatility Chart'!D299*100</f>
        <v>130.89348813730439</v>
      </c>
      <c r="C299" s="43">
        <f>'Pg1 Volatility Chart'!E299*100</f>
        <v>119.51192773289083</v>
      </c>
    </row>
    <row r="300" spans="1:3">
      <c r="A300" s="34">
        <f>'Pg1 Volatility Chart'!A300</f>
        <v>43871</v>
      </c>
      <c r="B300" s="43">
        <f>'Pg1 Volatility Chart'!D300*100</f>
        <v>131.90307925290259</v>
      </c>
      <c r="C300" s="43">
        <f>'Pg1 Volatility Chart'!E300*100</f>
        <v>119.82576827155104</v>
      </c>
    </row>
    <row r="301" spans="1:3">
      <c r="A301" s="34">
        <f>'Pg1 Volatility Chart'!A301</f>
        <v>43872</v>
      </c>
      <c r="B301" s="43">
        <f>'Pg1 Volatility Chart'!D301*100</f>
        <v>132.20595658758205</v>
      </c>
      <c r="C301" s="43">
        <f>'Pg1 Volatility Chart'!E301*100</f>
        <v>120.34761309868449</v>
      </c>
    </row>
    <row r="302" spans="1:3">
      <c r="A302" s="34">
        <f>'Pg1 Volatility Chart'!A302</f>
        <v>43873</v>
      </c>
      <c r="B302" s="43">
        <f>'Pg1 Volatility Chart'!D302*100</f>
        <v>132.96314992428066</v>
      </c>
      <c r="C302" s="43">
        <f>'Pg1 Volatility Chart'!E302*100</f>
        <v>121.08296453214248</v>
      </c>
    </row>
    <row r="303" spans="1:3">
      <c r="A303" s="34">
        <f>'Pg1 Volatility Chart'!A303</f>
        <v>43874</v>
      </c>
      <c r="B303" s="43">
        <f>'Pg1 Volatility Chart'!D303*100</f>
        <v>132.76123170116102</v>
      </c>
      <c r="C303" s="43">
        <f>'Pg1 Volatility Chart'!E303*100</f>
        <v>120.84590633804491</v>
      </c>
    </row>
    <row r="304" spans="1:3">
      <c r="A304" s="34">
        <f>'Pg1 Volatility Chart'!A304</f>
        <v>43875</v>
      </c>
      <c r="B304" s="43">
        <f>'Pg1 Volatility Chart'!D304*100</f>
        <v>133.56890459363959</v>
      </c>
      <c r="C304" s="43">
        <f>'Pg1 Volatility Chart'!E304*100</f>
        <v>120.92189668231077</v>
      </c>
    </row>
    <row r="305" spans="1:3">
      <c r="A305" s="34">
        <f>'Pg1 Volatility Chart'!A305</f>
        <v>43879</v>
      </c>
      <c r="B305" s="43">
        <f>'Pg1 Volatility Chart'!D305*100</f>
        <v>133.66986370519939</v>
      </c>
      <c r="C305" s="43">
        <f>'Pg1 Volatility Chart'!E305*100</f>
        <v>120.35549141742625</v>
      </c>
    </row>
    <row r="306" spans="1:3">
      <c r="A306" s="34">
        <f>'Pg1 Volatility Chart'!A306</f>
        <v>43880</v>
      </c>
      <c r="B306" s="43">
        <f>'Pg1 Volatility Chart'!D306*100</f>
        <v>135.58808682483595</v>
      </c>
      <c r="C306" s="43">
        <f>'Pg1 Volatility Chart'!E306*100</f>
        <v>120.90084614810657</v>
      </c>
    </row>
    <row r="307" spans="1:3">
      <c r="A307" s="34">
        <f>'Pg1 Volatility Chart'!A307</f>
        <v>43881</v>
      </c>
      <c r="B307" s="43">
        <f>'Pg1 Volatility Chart'!D307*100</f>
        <v>136.59767794043412</v>
      </c>
      <c r="C307" s="43">
        <f>'Pg1 Volatility Chart'!E307*100</f>
        <v>120.31997645674907</v>
      </c>
    </row>
    <row r="308" spans="1:3">
      <c r="A308" s="34">
        <f>'Pg1 Volatility Chart'!A308</f>
        <v>43882</v>
      </c>
      <c r="B308" s="43">
        <f>'Pg1 Volatility Chart'!D308*100</f>
        <v>135.43664815749622</v>
      </c>
      <c r="C308" s="43">
        <f>'Pg1 Volatility Chart'!E308*100</f>
        <v>119.41913864548776</v>
      </c>
    </row>
    <row r="309" spans="1:3">
      <c r="A309" s="34">
        <f>'Pg1 Volatility Chart'!A309</f>
        <v>43885</v>
      </c>
      <c r="B309" s="43">
        <f>'Pg1 Volatility Chart'!D309*100</f>
        <v>131.65068147400302</v>
      </c>
      <c r="C309" s="43">
        <f>'Pg1 Volatility Chart'!E309*100</f>
        <v>115.89486237744318</v>
      </c>
    </row>
    <row r="310" spans="1:3">
      <c r="A310" s="34">
        <f>'Pg1 Volatility Chart'!A310</f>
        <v>43886</v>
      </c>
      <c r="B310" s="43">
        <f>'Pg1 Volatility Chart'!D310*100</f>
        <v>128.21807168096922</v>
      </c>
      <c r="C310" s="43">
        <f>'Pg1 Volatility Chart'!E310*100</f>
        <v>113.22261169184185</v>
      </c>
    </row>
    <row r="311" spans="1:3">
      <c r="A311" s="34">
        <f>'Pg1 Volatility Chart'!A311</f>
        <v>43887</v>
      </c>
      <c r="B311" s="43">
        <f>'Pg1 Volatility Chart'!D311*100</f>
        <v>126.80464411913177</v>
      </c>
      <c r="C311" s="43">
        <f>'Pg1 Volatility Chart'!E311*100</f>
        <v>112.58046618804838</v>
      </c>
    </row>
    <row r="312" spans="1:3">
      <c r="A312" s="34">
        <f>'Pg1 Volatility Chart'!A312</f>
        <v>43888</v>
      </c>
      <c r="B312" s="43">
        <f>'Pg1 Volatility Chart'!D312*100</f>
        <v>123.47299343765776</v>
      </c>
      <c r="C312" s="43">
        <f>'Pg1 Volatility Chart'!E312*100</f>
        <v>108.88282522345874</v>
      </c>
    </row>
    <row r="313" spans="1:3">
      <c r="A313" s="34">
        <f>'Pg1 Volatility Chart'!A313</f>
        <v>43889</v>
      </c>
      <c r="B313" s="43">
        <f>'Pg1 Volatility Chart'!D313*100</f>
        <v>121.20141342756186</v>
      </c>
      <c r="C313" s="43">
        <f>'Pg1 Volatility Chart'!E313*100</f>
        <v>106.98064893169581</v>
      </c>
    </row>
    <row r="314" spans="1:3">
      <c r="A314" s="34">
        <f>'Pg1 Volatility Chart'!A314</f>
        <v>43892</v>
      </c>
      <c r="B314" s="43">
        <f>'Pg1 Volatility Chart'!D314*100</f>
        <v>122.96819787985866</v>
      </c>
      <c r="C314" s="43">
        <f>'Pg1 Volatility Chart'!E314*100</f>
        <v>110.25890489702121</v>
      </c>
    </row>
    <row r="315" spans="1:3">
      <c r="A315" s="34">
        <f>'Pg1 Volatility Chart'!A315</f>
        <v>43893</v>
      </c>
      <c r="B315" s="43">
        <f>'Pg1 Volatility Chart'!D315*100</f>
        <v>122.36244321049973</v>
      </c>
      <c r="C315" s="43">
        <f>'Pg1 Volatility Chart'!E315*100</f>
        <v>108.97252967812692</v>
      </c>
    </row>
    <row r="316" spans="1:3">
      <c r="A316" s="34">
        <f>'Pg1 Volatility Chart'!A316</f>
        <v>43894</v>
      </c>
      <c r="B316" s="43">
        <f>'Pg1 Volatility Chart'!D316*100</f>
        <v>124.43210499747603</v>
      </c>
      <c r="C316" s="43">
        <f>'Pg1 Volatility Chart'!E316*100</f>
        <v>111.89847056405844</v>
      </c>
    </row>
    <row r="317" spans="1:3">
      <c r="A317" s="34">
        <f>'Pg1 Volatility Chart'!A317</f>
        <v>43895</v>
      </c>
      <c r="B317" s="43">
        <f>'Pg1 Volatility Chart'!D317*100</f>
        <v>123.37203432609793</v>
      </c>
      <c r="C317" s="43">
        <f>'Pg1 Volatility Chart'!E317*100</f>
        <v>109.72392953865149</v>
      </c>
    </row>
    <row r="318" spans="1:3">
      <c r="A318" s="34">
        <f>'Pg1 Volatility Chart'!A318</f>
        <v>43896</v>
      </c>
      <c r="B318" s="43">
        <f>'Pg1 Volatility Chart'!D318*100</f>
        <v>121.85764765270066</v>
      </c>
      <c r="C318" s="43">
        <f>'Pg1 Volatility Chart'!E318*100</f>
        <v>107.48198511956495</v>
      </c>
    </row>
    <row r="319" spans="1:3">
      <c r="A319" s="34">
        <f>'Pg1 Volatility Chart'!A319</f>
        <v>43899</v>
      </c>
      <c r="B319" s="43">
        <f>'Pg1 Volatility Chart'!D319*100</f>
        <v>116.05249873801111</v>
      </c>
      <c r="C319" s="43">
        <f>'Pg1 Volatility Chart'!E319*100</f>
        <v>99.892829854576235</v>
      </c>
    </row>
    <row r="320" spans="1:3">
      <c r="A320" s="34">
        <f>'Pg1 Volatility Chart'!A320</f>
        <v>43900</v>
      </c>
      <c r="B320" s="43">
        <f>'Pg1 Volatility Chart'!D320*100</f>
        <v>117.6678445229682</v>
      </c>
      <c r="C320" s="43">
        <f>'Pg1 Volatility Chart'!E320*100</f>
        <v>102.60034539549785</v>
      </c>
    </row>
    <row r="321" spans="1:3">
      <c r="A321" s="34">
        <f>'Pg1 Volatility Chart'!A321</f>
        <v>43901</v>
      </c>
      <c r="B321" s="43">
        <f>'Pg1 Volatility Chart'!D321*100</f>
        <v>115.95153962645128</v>
      </c>
      <c r="C321" s="43">
        <f>'Pg1 Volatility Chart'!E321*100</f>
        <v>98.868981891955315</v>
      </c>
    </row>
    <row r="322" spans="1:3">
      <c r="A322" s="34">
        <f>'Pg1 Volatility Chart'!A322</f>
        <v>43902</v>
      </c>
      <c r="B322" s="43">
        <f>'Pg1 Volatility Chart'!D322*100</f>
        <v>112.67036850075721</v>
      </c>
      <c r="C322" s="43">
        <f>'Pg1 Volatility Chart'!E322*100</f>
        <v>89.474857950578354</v>
      </c>
    </row>
    <row r="323" spans="1:3">
      <c r="A323" s="34">
        <f>'Pg1 Volatility Chart'!A323</f>
        <v>43903</v>
      </c>
      <c r="B323" s="43">
        <f>'Pg1 Volatility Chart'!D323*100</f>
        <v>114.08379606259467</v>
      </c>
      <c r="C323" s="43">
        <f>'Pg1 Volatility Chart'!E323*100</f>
        <v>94.204350249209156</v>
      </c>
    </row>
    <row r="324" spans="1:3">
      <c r="A324" s="34">
        <f>'Pg1 Volatility Chart'!A324</f>
        <v>43906</v>
      </c>
      <c r="B324" s="43">
        <f>'Pg1 Volatility Chart'!D324*100</f>
        <v>111.30742049469966</v>
      </c>
      <c r="C324" s="43">
        <f>'Pg1 Volatility Chart'!E324*100</f>
        <v>85.60230997307616</v>
      </c>
    </row>
    <row r="325" spans="1:3">
      <c r="A325" s="34">
        <f>'Pg1 Volatility Chart'!A325</f>
        <v>43907</v>
      </c>
      <c r="B325" s="43">
        <f>'Pg1 Volatility Chart'!D325*100</f>
        <v>111.66077738515902</v>
      </c>
      <c r="C325" s="43">
        <f>'Pg1 Volatility Chart'!E325*100</f>
        <v>88.597029832150128</v>
      </c>
    </row>
    <row r="326" spans="1:3">
      <c r="A326" s="34">
        <f>'Pg1 Volatility Chart'!A326</f>
        <v>43908</v>
      </c>
      <c r="B326" s="43">
        <f>'Pg1 Volatility Chart'!D326*100</f>
        <v>109.49015648662292</v>
      </c>
      <c r="C326" s="43">
        <f>'Pg1 Volatility Chart'!E326*100</f>
        <v>84.111015098443559</v>
      </c>
    </row>
    <row r="327" spans="1:3">
      <c r="A327" s="34">
        <f>'Pg1 Volatility Chart'!A327</f>
        <v>43909</v>
      </c>
      <c r="B327" s="43">
        <f>'Pg1 Volatility Chart'!D327*100</f>
        <v>110.49974760222112</v>
      </c>
      <c r="C327" s="43">
        <f>'Pg1 Volatility Chart'!E327*100</f>
        <v>84.387548254702295</v>
      </c>
    </row>
    <row r="328" spans="1:3">
      <c r="A328" s="34">
        <f>'Pg1 Volatility Chart'!A328</f>
        <v>43910</v>
      </c>
      <c r="B328" s="43">
        <f>'Pg1 Volatility Chart'!D328*100</f>
        <v>111.40837960625947</v>
      </c>
      <c r="C328" s="43">
        <f>'Pg1 Volatility Chart'!E328*100</f>
        <v>82.964948984759829</v>
      </c>
    </row>
    <row r="329" spans="1:3">
      <c r="A329" s="34">
        <f>'Pg1 Volatility Chart'!A329</f>
        <v>43913</v>
      </c>
      <c r="B329" s="43">
        <f>'Pg1 Volatility Chart'!D329*100</f>
        <v>111.86269560827866</v>
      </c>
      <c r="C329" s="43">
        <f>'Pg1 Volatility Chart'!E329*100</f>
        <v>80.235132382849613</v>
      </c>
    </row>
    <row r="330" spans="1:3">
      <c r="A330" s="34">
        <f>'Pg1 Volatility Chart'!A330</f>
        <v>43914</v>
      </c>
      <c r="B330" s="43">
        <f>'Pg1 Volatility Chart'!D330*100</f>
        <v>112.97324583543664</v>
      </c>
      <c r="C330" s="43">
        <f>'Pg1 Volatility Chart'!E330*100</f>
        <v>86.976597224914329</v>
      </c>
    </row>
    <row r="331" spans="1:3">
      <c r="A331" s="34">
        <f>'Pg1 Volatility Chart'!A331</f>
        <v>43915</v>
      </c>
      <c r="B331" s="43">
        <f>'Pg1 Volatility Chart'!D331*100</f>
        <v>112.82180716809694</v>
      </c>
      <c r="C331" s="43">
        <f>'Pg1 Volatility Chart'!E331*100</f>
        <v>89.33825874149484</v>
      </c>
    </row>
    <row r="332" spans="1:3">
      <c r="A332" s="34">
        <f>'Pg1 Volatility Chart'!A332</f>
        <v>43916</v>
      </c>
      <c r="B332" s="43">
        <f>'Pg1 Volatility Chart'!D332*100</f>
        <v>113.32660272589601</v>
      </c>
      <c r="C332" s="43">
        <f>'Pg1 Volatility Chart'!E332*100</f>
        <v>93.475584923482359</v>
      </c>
    </row>
    <row r="333" spans="1:3">
      <c r="A333" s="34">
        <f>'Pg1 Volatility Chart'!A333</f>
        <v>43917</v>
      </c>
      <c r="B333" s="43">
        <f>'Pg1 Volatility Chart'!D333*100</f>
        <v>112.82180716809694</v>
      </c>
      <c r="C333" s="43">
        <f>'Pg1 Volatility Chart'!E333*100</f>
        <v>91.240601770162343</v>
      </c>
    </row>
    <row r="334" spans="1:3">
      <c r="A334" s="34">
        <f>'Pg1 Volatility Chart'!A334</f>
        <v>43920</v>
      </c>
      <c r="B334" s="43">
        <f>'Pg1 Volatility Chart'!D334*100</f>
        <v>113.78091872791521</v>
      </c>
      <c r="C334" s="43">
        <f>'Pg1 Volatility Chart'!E334*100</f>
        <v>93.09725888697281</v>
      </c>
    </row>
    <row r="335" spans="1:3">
      <c r="A335" s="34">
        <f>'Pg1 Volatility Chart'!A335</f>
        <v>43921</v>
      </c>
      <c r="B335" s="43">
        <f>'Pg1 Volatility Chart'!D335*100</f>
        <v>113.02372539121657</v>
      </c>
      <c r="C335" s="43">
        <f>'Pg1 Volatility Chart'!E335*100</f>
        <v>92.537898256307145</v>
      </c>
    </row>
    <row r="336" spans="1:3">
      <c r="A336" s="34">
        <f>'Pg1 Volatility Chart'!A336</f>
        <v>43922</v>
      </c>
      <c r="B336" s="43">
        <f>'Pg1 Volatility Chart'!D336*100</f>
        <v>113.42756183745584</v>
      </c>
      <c r="C336" s="43">
        <f>'Pg1 Volatility Chart'!E336*100</f>
        <v>89.122918029219818</v>
      </c>
    </row>
    <row r="337" spans="1:3">
      <c r="A337" s="34">
        <f>'Pg1 Volatility Chart'!A337</f>
        <v>43923</v>
      </c>
      <c r="B337" s="43">
        <f>'Pg1 Volatility Chart'!D337*100</f>
        <v>113.67995961635538</v>
      </c>
      <c r="C337" s="43">
        <f>'Pg1 Volatility Chart'!E337*100</f>
        <v>90.22213107271439</v>
      </c>
    </row>
    <row r="338" spans="1:3">
      <c r="A338" s="34">
        <f>'Pg1 Volatility Chart'!A338</f>
        <v>43924</v>
      </c>
      <c r="B338" s="43">
        <f>'Pg1 Volatility Chart'!D338*100</f>
        <v>113.88187783947501</v>
      </c>
      <c r="C338" s="43">
        <f>'Pg1 Volatility Chart'!E338*100</f>
        <v>88.993029980545984</v>
      </c>
    </row>
    <row r="339" spans="1:3">
      <c r="A339" s="34">
        <f>'Pg1 Volatility Chart'!A339</f>
        <v>43927</v>
      </c>
      <c r="B339" s="43">
        <f>'Pg1 Volatility Chart'!D339*100</f>
        <v>113.98283695103484</v>
      </c>
      <c r="C339" s="43">
        <f>'Pg1 Volatility Chart'!E339*100</f>
        <v>93.882964865616302</v>
      </c>
    </row>
    <row r="340" spans="1:3">
      <c r="A340" s="34">
        <f>'Pg1 Volatility Chart'!A340</f>
        <v>43928</v>
      </c>
      <c r="B340" s="43">
        <f>'Pg1 Volatility Chart'!D340*100</f>
        <v>112.67036850075721</v>
      </c>
      <c r="C340" s="43">
        <f>'Pg1 Volatility Chart'!E340*100</f>
        <v>94.800851525371726</v>
      </c>
    </row>
    <row r="341" spans="1:3">
      <c r="A341" s="34">
        <f>'Pg1 Volatility Chart'!A341</f>
        <v>43929</v>
      </c>
      <c r="B341" s="43">
        <f>'Pg1 Volatility Chart'!D341*100</f>
        <v>112.82180716809694</v>
      </c>
      <c r="C341" s="43">
        <f>'Pg1 Volatility Chart'!E341*100</f>
        <v>96.736666987635218</v>
      </c>
    </row>
    <row r="342" spans="1:3">
      <c r="A342" s="34">
        <f>'Pg1 Volatility Chart'!A342</f>
        <v>43930</v>
      </c>
      <c r="B342" s="43">
        <f>'Pg1 Volatility Chart'!D342*100</f>
        <v>113.22564361433621</v>
      </c>
      <c r="C342" s="43">
        <f>'Pg1 Volatility Chart'!E342*100</f>
        <v>98.269020825022537</v>
      </c>
    </row>
    <row r="343" spans="1:3">
      <c r="A343" s="34">
        <f>'Pg1 Volatility Chart'!A343</f>
        <v>43934</v>
      </c>
      <c r="B343" s="43">
        <f>'Pg1 Volatility Chart'!D343*100</f>
        <v>112.82180716809694</v>
      </c>
      <c r="C343" s="43">
        <f>'Pg1 Volatility Chart'!E343*100</f>
        <v>97.600697627208802</v>
      </c>
    </row>
    <row r="344" spans="1:3">
      <c r="A344" s="34">
        <f>'Pg1 Volatility Chart'!A344</f>
        <v>43935</v>
      </c>
      <c r="B344" s="43">
        <f>'Pg1 Volatility Chart'!D344*100</f>
        <v>113.07420494699647</v>
      </c>
      <c r="C344" s="43">
        <f>'Pg1 Volatility Chart'!E344*100</f>
        <v>99.978949465795793</v>
      </c>
    </row>
    <row r="345" spans="1:3">
      <c r="A345" s="34">
        <f>'Pg1 Volatility Chart'!A345</f>
        <v>43936</v>
      </c>
      <c r="B345" s="43">
        <f>'Pg1 Volatility Chart'!D345*100</f>
        <v>114.23523472993438</v>
      </c>
      <c r="C345" s="43">
        <f>'Pg1 Volatility Chart'!E345*100</f>
        <v>97.827251396317365</v>
      </c>
    </row>
    <row r="346" spans="1:3">
      <c r="A346" s="34">
        <f>'Pg1 Volatility Chart'!A346</f>
        <v>43937</v>
      </c>
      <c r="B346" s="43">
        <f>'Pg1 Volatility Chart'!D346*100</f>
        <v>114.53811206461384</v>
      </c>
      <c r="C346" s="43">
        <f>'Pg1 Volatility Chart'!E346*100</f>
        <v>97.970269976227485</v>
      </c>
    </row>
    <row r="347" spans="1:3">
      <c r="A347" s="34">
        <f>'Pg1 Volatility Chart'!A347</f>
        <v>43938</v>
      </c>
      <c r="B347" s="43">
        <f>'Pg1 Volatility Chart'!D347*100</f>
        <v>114.23523472993438</v>
      </c>
      <c r="C347" s="43">
        <f>'Pg1 Volatility Chart'!E347*100</f>
        <v>100.52693030272337</v>
      </c>
    </row>
    <row r="348" spans="1:3">
      <c r="A348" s="34">
        <f>'Pg1 Volatility Chart'!A348</f>
        <v>43941</v>
      </c>
      <c r="B348" s="43">
        <f>'Pg1 Volatility Chart'!D348*100</f>
        <v>114.18475517415447</v>
      </c>
      <c r="C348" s="43">
        <f>'Pg1 Volatility Chart'!E348*100</f>
        <v>99.468859590435798</v>
      </c>
    </row>
    <row r="349" spans="1:3">
      <c r="A349" s="34">
        <f>'Pg1 Volatility Chart'!A349</f>
        <v>43942</v>
      </c>
      <c r="B349" s="43">
        <f>'Pg1 Volatility Chart'!D349*100</f>
        <v>114.63907117617367</v>
      </c>
      <c r="C349" s="43">
        <f>'Pg1 Volatility Chart'!E349*100</f>
        <v>96.481976365877458</v>
      </c>
    </row>
    <row r="350" spans="1:3">
      <c r="A350" s="34">
        <f>'Pg1 Volatility Chart'!A350</f>
        <v>43943</v>
      </c>
      <c r="B350" s="43">
        <f>'Pg1 Volatility Chart'!D350*100</f>
        <v>114.33619384149421</v>
      </c>
      <c r="C350" s="43">
        <f>'Pg1 Volatility Chart'!E350*100</f>
        <v>98.208120170621868</v>
      </c>
    </row>
    <row r="351" spans="1:3">
      <c r="A351" s="34">
        <f>'Pg1 Volatility Chart'!A351</f>
        <v>43944</v>
      </c>
      <c r="B351" s="43">
        <f>'Pg1 Volatility Chart'!D351*100</f>
        <v>114.28571428571431</v>
      </c>
      <c r="C351" s="43">
        <f>'Pg1 Volatility Chart'!E351*100</f>
        <v>98.525753973861498</v>
      </c>
    </row>
    <row r="352" spans="1:3">
      <c r="A352" s="34">
        <f>'Pg1 Volatility Chart'!A352</f>
        <v>43945</v>
      </c>
      <c r="B352" s="43">
        <f>'Pg1 Volatility Chart'!D352*100</f>
        <v>114.58859162039374</v>
      </c>
      <c r="C352" s="43">
        <f>'Pg1 Volatility Chart'!E352*100</f>
        <v>98.951933501987725</v>
      </c>
    </row>
    <row r="353" spans="1:3">
      <c r="A353" s="34">
        <f>'Pg1 Volatility Chart'!A353</f>
        <v>43948</v>
      </c>
      <c r="B353" s="43">
        <f>'Pg1 Volatility Chart'!D353*100</f>
        <v>113.78091872791521</v>
      </c>
      <c r="C353" s="43">
        <f>'Pg1 Volatility Chart'!E353*100</f>
        <v>100.70904868675929</v>
      </c>
    </row>
    <row r="354" spans="1:3">
      <c r="A354" s="34">
        <f>'Pg1 Volatility Chart'!A354</f>
        <v>43949</v>
      </c>
      <c r="B354" s="43">
        <f>'Pg1 Volatility Chart'!D354*100</f>
        <v>113.93235739525494</v>
      </c>
      <c r="C354" s="43">
        <f>'Pg1 Volatility Chart'!E354*100</f>
        <v>100.84439736905838</v>
      </c>
    </row>
    <row r="355" spans="1:3">
      <c r="A355" s="34">
        <f>'Pg1 Volatility Chart'!A355</f>
        <v>43950</v>
      </c>
      <c r="B355" s="43">
        <f>'Pg1 Volatility Chart'!D355*100</f>
        <v>113.83139828369511</v>
      </c>
      <c r="C355" s="43">
        <f>'Pg1 Volatility Chart'!E355*100</f>
        <v>103.16204034282774</v>
      </c>
    </row>
    <row r="356" spans="1:3">
      <c r="A356" s="34">
        <f>'Pg1 Volatility Chart'!A356</f>
        <v>43951</v>
      </c>
      <c r="B356" s="43">
        <f>'Pg1 Volatility Chart'!D356*100</f>
        <v>114.28571428571431</v>
      </c>
      <c r="C356" s="43">
        <f>'Pg1 Volatility Chart'!E356*100</f>
        <v>102.45103249743954</v>
      </c>
    </row>
    <row r="357" spans="1:3">
      <c r="A357" s="34">
        <f>'Pg1 Volatility Chart'!A357</f>
        <v>43952</v>
      </c>
      <c r="B357" s="43">
        <f>'Pg1 Volatility Chart'!D357*100</f>
        <v>114.13427561837457</v>
      </c>
      <c r="C357" s="43">
        <f>'Pg1 Volatility Chart'!E357*100</f>
        <v>100.23584935153933</v>
      </c>
    </row>
    <row r="358" spans="1:3">
      <c r="A358" s="34">
        <f>'Pg1 Volatility Chart'!A358</f>
        <v>43955</v>
      </c>
      <c r="B358" s="43">
        <f>'Pg1 Volatility Chart'!D358*100</f>
        <v>114.43715295305404</v>
      </c>
      <c r="C358" s="43">
        <f>'Pg1 Volatility Chart'!E358*100</f>
        <v>99.554103832906264</v>
      </c>
    </row>
    <row r="359" spans="1:3">
      <c r="A359" s="34">
        <f>'Pg1 Volatility Chart'!A359</f>
        <v>43956</v>
      </c>
      <c r="B359" s="43">
        <f>'Pg1 Volatility Chart'!D359*100</f>
        <v>114.79050984351338</v>
      </c>
      <c r="C359" s="43">
        <f>'Pg1 Volatility Chart'!E359*100</f>
        <v>100.55927726221337</v>
      </c>
    </row>
    <row r="360" spans="1:3">
      <c r="A360" s="34">
        <f>'Pg1 Volatility Chart'!A360</f>
        <v>43957</v>
      </c>
      <c r="B360" s="43">
        <f>'Pg1 Volatility Chart'!D360*100</f>
        <v>114.38667339727411</v>
      </c>
      <c r="C360" s="43">
        <f>'Pg1 Volatility Chart'!E360*100</f>
        <v>100.13860005193855</v>
      </c>
    </row>
    <row r="361" spans="1:3">
      <c r="A361" s="34">
        <f>'Pg1 Volatility Chart'!A361</f>
        <v>43958</v>
      </c>
      <c r="B361" s="43">
        <f>'Pg1 Volatility Chart'!D361*100</f>
        <v>114.94194851085311</v>
      </c>
      <c r="C361" s="43">
        <f>'Pg1 Volatility Chart'!E361*100</f>
        <v>100.95948751745007</v>
      </c>
    </row>
    <row r="362" spans="1:3">
      <c r="A362" s="34">
        <f>'Pg1 Volatility Chart'!A362</f>
        <v>43959</v>
      </c>
      <c r="B362" s="43">
        <f>'Pg1 Volatility Chart'!D362*100</f>
        <v>114.48763250883394</v>
      </c>
      <c r="C362" s="43">
        <f>'Pg1 Volatility Chart'!E362*100</f>
        <v>102.73840355249648</v>
      </c>
    </row>
    <row r="363" spans="1:3">
      <c r="A363" s="34">
        <f>'Pg1 Volatility Chart'!A363</f>
        <v>43962</v>
      </c>
      <c r="B363" s="43">
        <f>'Pg1 Volatility Chart'!D363*100</f>
        <v>114.23523472993438</v>
      </c>
      <c r="C363" s="43">
        <f>'Pg1 Volatility Chart'!E363*100</f>
        <v>102.74548987094147</v>
      </c>
    </row>
    <row r="364" spans="1:3">
      <c r="A364" s="34">
        <f>'Pg1 Volatility Chart'!A364</f>
        <v>43963</v>
      </c>
      <c r="B364" s="43">
        <f>'Pg1 Volatility Chart'!D364*100</f>
        <v>114.28571428571431</v>
      </c>
      <c r="C364" s="43">
        <f>'Pg1 Volatility Chart'!E364*100</f>
        <v>101.49746414010235</v>
      </c>
    </row>
    <row r="365" spans="1:3">
      <c r="A365" s="34">
        <f>'Pg1 Volatility Chart'!A365</f>
        <v>43964</v>
      </c>
      <c r="B365" s="43">
        <f>'Pg1 Volatility Chart'!D365*100</f>
        <v>114.99242806663304</v>
      </c>
      <c r="C365" s="43">
        <f>'Pg1 Volatility Chart'!E365*100</f>
        <v>99.934930922984634</v>
      </c>
    </row>
    <row r="366" spans="1:3">
      <c r="A366" s="34">
        <f>'Pg1 Volatility Chart'!A366</f>
        <v>43965</v>
      </c>
      <c r="B366" s="43">
        <f>'Pg1 Volatility Chart'!D366*100</f>
        <v>115.34578495709241</v>
      </c>
      <c r="C366" s="43">
        <f>'Pg1 Volatility Chart'!E366*100</f>
        <v>99.90762775485841</v>
      </c>
    </row>
    <row r="367" spans="1:3">
      <c r="A367" s="34">
        <f>'Pg1 Volatility Chart'!A367</f>
        <v>43966</v>
      </c>
      <c r="B367" s="43">
        <f>'Pg1 Volatility Chart'!D367*100</f>
        <v>115.19434628975267</v>
      </c>
      <c r="C367" s="43">
        <f>'Pg1 Volatility Chart'!E367*100</f>
        <v>100.29962621754416</v>
      </c>
    </row>
    <row r="368" spans="1:3">
      <c r="A368" s="34">
        <f>'Pg1 Volatility Chart'!A368</f>
        <v>43969</v>
      </c>
      <c r="B368" s="43">
        <f>'Pg1 Volatility Chart'!D368*100</f>
        <v>113.42756183745584</v>
      </c>
      <c r="C368" s="43">
        <f>'Pg1 Volatility Chart'!E368*100</f>
        <v>103.12977675179002</v>
      </c>
    </row>
    <row r="369" spans="1:3">
      <c r="A369" s="34">
        <f>'Pg1 Volatility Chart'!A369</f>
        <v>43970</v>
      </c>
      <c r="B369" s="43">
        <f>'Pg1 Volatility Chart'!D369*100</f>
        <v>112.97324583543664</v>
      </c>
      <c r="C369" s="43">
        <f>'Pg1 Volatility Chart'!E369*100</f>
        <v>102.96837542814912</v>
      </c>
    </row>
    <row r="370" spans="1:3">
      <c r="A370" s="34">
        <f>'Pg1 Volatility Chart'!A370</f>
        <v>43971</v>
      </c>
      <c r="B370" s="43">
        <f>'Pg1 Volatility Chart'!D370*100</f>
        <v>113.37708228167594</v>
      </c>
      <c r="C370" s="43">
        <f>'Pg1 Volatility Chart'!E370*100</f>
        <v>104.41048291592834</v>
      </c>
    </row>
    <row r="371" spans="1:3">
      <c r="A371" s="34">
        <f>'Pg1 Volatility Chart'!A371</f>
        <v>43972</v>
      </c>
      <c r="B371" s="43">
        <f>'Pg1 Volatility Chart'!D371*100</f>
        <v>113.98283695103484</v>
      </c>
      <c r="C371" s="43">
        <f>'Pg1 Volatility Chart'!E371*100</f>
        <v>103.61052093194259</v>
      </c>
    </row>
    <row r="372" spans="1:3">
      <c r="A372" s="34">
        <f>'Pg1 Volatility Chart'!A372</f>
        <v>43973</v>
      </c>
      <c r="B372" s="43">
        <f>'Pg1 Volatility Chart'!D372*100</f>
        <v>114.74003028773348</v>
      </c>
      <c r="C372" s="43">
        <f>'Pg1 Volatility Chart'!E372*100</f>
        <v>103.19955614635998</v>
      </c>
    </row>
    <row r="373" spans="1:3">
      <c r="A373" s="34">
        <f>'Pg1 Volatility Chart'!A373</f>
        <v>43977</v>
      </c>
      <c r="B373" s="43">
        <f>'Pg1 Volatility Chart'!D373*100</f>
        <v>112.36749116607776</v>
      </c>
      <c r="C373" s="43">
        <f>'Pg1 Volatility Chart'!E373*100</f>
        <v>105.35492242773934</v>
      </c>
    </row>
    <row r="374" spans="1:3">
      <c r="A374" s="34">
        <f>'Pg1 Volatility Chart'!A374</f>
        <v>43978</v>
      </c>
      <c r="B374" s="43">
        <f>'Pg1 Volatility Chart'!D374*100</f>
        <v>112.92276627965676</v>
      </c>
      <c r="C374" s="43">
        <f>'Pg1 Volatility Chart'!E374*100</f>
        <v>106.36318048978133</v>
      </c>
    </row>
    <row r="375" spans="1:3">
      <c r="A375" s="34">
        <f>'Pg1 Volatility Chart'!A375</f>
        <v>43979</v>
      </c>
      <c r="B375" s="43">
        <f>'Pg1 Volatility Chart'!D375*100</f>
        <v>112.06461383139829</v>
      </c>
      <c r="C375" s="43">
        <f>'Pg1 Volatility Chart'!E375*100</f>
        <v>106.84934361933298</v>
      </c>
    </row>
    <row r="376" spans="1:3">
      <c r="A376" s="34">
        <f>'Pg1 Volatility Chart'!A376</f>
        <v>43980</v>
      </c>
      <c r="B376" s="43">
        <f>'Pg1 Volatility Chart'!D376*100</f>
        <v>112.97324583543664</v>
      </c>
      <c r="C376" s="43">
        <f>'Pg1 Volatility Chart'!E376*100</f>
        <v>106.90674279873731</v>
      </c>
    </row>
    <row r="377" spans="1:3">
      <c r="A377" s="34">
        <f>'Pg1 Volatility Chart'!A377</f>
        <v>43983</v>
      </c>
      <c r="B377" s="43">
        <f>'Pg1 Volatility Chart'!D377*100</f>
        <v>111.25694093891974</v>
      </c>
      <c r="C377" s="43">
        <f>'Pg1 Volatility Chart'!E377*100</f>
        <v>107.90282906674437</v>
      </c>
    </row>
    <row r="378" spans="1:3">
      <c r="A378" s="34">
        <f>'Pg1 Volatility Chart'!A378</f>
        <v>43984</v>
      </c>
      <c r="B378" s="43">
        <f>'Pg1 Volatility Chart'!D378*100</f>
        <v>110.75214538112066</v>
      </c>
      <c r="C378" s="43">
        <f>'Pg1 Volatility Chart'!E378*100</f>
        <v>109.14122574134355</v>
      </c>
    </row>
    <row r="379" spans="1:3">
      <c r="A379" s="34">
        <f>'Pg1 Volatility Chart'!A379</f>
        <v>43985</v>
      </c>
      <c r="B379" s="43">
        <f>'Pg1 Volatility Chart'!D379*100</f>
        <v>108.88440181726402</v>
      </c>
      <c r="C379" s="43">
        <f>'Pg1 Volatility Chart'!E379*100</f>
        <v>110.98641969596359</v>
      </c>
    </row>
    <row r="380" spans="1:3">
      <c r="A380" s="34">
        <f>'Pg1 Volatility Chart'!A380</f>
        <v>43986</v>
      </c>
      <c r="B380" s="43">
        <f>'Pg1 Volatility Chart'!D380*100</f>
        <v>107.62241292276629</v>
      </c>
      <c r="C380" s="43">
        <f>'Pg1 Volatility Chart'!E380*100</f>
        <v>110.83272995415987</v>
      </c>
    </row>
    <row r="381" spans="1:3">
      <c r="A381" s="34">
        <f>'Pg1 Volatility Chart'!A381</f>
        <v>43987</v>
      </c>
      <c r="B381" s="43">
        <f>'Pg1 Volatility Chart'!D381*100</f>
        <v>106.66330136294802</v>
      </c>
      <c r="C381" s="43">
        <f>'Pg1 Volatility Chart'!E381*100</f>
        <v>113.1430781883535</v>
      </c>
    </row>
    <row r="382" spans="1:3">
      <c r="A382" s="34">
        <f>'Pg1 Volatility Chart'!A382</f>
        <v>43990</v>
      </c>
      <c r="B382" s="43">
        <f>'Pg1 Volatility Chart'!D382*100</f>
        <v>107.16809692074712</v>
      </c>
      <c r="C382" s="43">
        <f>'Pg1 Volatility Chart'!E382*100</f>
        <v>114.14700109087622</v>
      </c>
    </row>
    <row r="383" spans="1:3">
      <c r="A383" s="34">
        <f>'Pg1 Volatility Chart'!A383</f>
        <v>43991</v>
      </c>
      <c r="B383" s="43">
        <f>'Pg1 Volatility Chart'!D383*100</f>
        <v>107.72337203432612</v>
      </c>
      <c r="C383" s="43">
        <f>'Pg1 Volatility Chart'!E383*100</f>
        <v>113.61977899856983</v>
      </c>
    </row>
    <row r="384" spans="1:3">
      <c r="A384" s="34">
        <f>'Pg1 Volatility Chart'!A384</f>
        <v>43992</v>
      </c>
      <c r="B384" s="43">
        <f>'Pg1 Volatility Chart'!D384*100</f>
        <v>109.03584048460375</v>
      </c>
      <c r="C384" s="43">
        <f>'Pg1 Volatility Chart'!E384*100</f>
        <v>113.31319151525913</v>
      </c>
    </row>
    <row r="385" spans="1:3">
      <c r="A385" s="34">
        <f>'Pg1 Volatility Chart'!A385</f>
        <v>43993</v>
      </c>
      <c r="B385" s="43">
        <f>'Pg1 Volatility Chart'!D385*100</f>
        <v>110.14639071176175</v>
      </c>
      <c r="C385" s="43">
        <f>'Pg1 Volatility Chart'!E385*100</f>
        <v>108.10528935314001</v>
      </c>
    </row>
    <row r="386" spans="1:3">
      <c r="A386" s="34">
        <f>'Pg1 Volatility Chart'!A386</f>
        <v>43994</v>
      </c>
      <c r="B386" s="43">
        <f>'Pg1 Volatility Chart'!D386*100</f>
        <v>109.99495204442201</v>
      </c>
      <c r="C386" s="43">
        <f>'Pg1 Volatility Chart'!E386*100</f>
        <v>108.47215222745916</v>
      </c>
    </row>
    <row r="387" spans="1:3">
      <c r="A387" s="34">
        <f>'Pg1 Volatility Chart'!A387</f>
        <v>43997</v>
      </c>
      <c r="B387" s="43">
        <f>'Pg1 Volatility Chart'!D387*100</f>
        <v>110.14639071176175</v>
      </c>
      <c r="C387" s="43">
        <f>'Pg1 Volatility Chart'!E387*100</f>
        <v>108.50570802950743</v>
      </c>
    </row>
    <row r="388" spans="1:3">
      <c r="A388" s="34">
        <f>'Pg1 Volatility Chart'!A388</f>
        <v>43998</v>
      </c>
      <c r="B388" s="43">
        <f>'Pg1 Volatility Chart'!D388*100</f>
        <v>110.34830893488137</v>
      </c>
      <c r="C388" s="43">
        <f>'Pg1 Volatility Chart'!E388*100</f>
        <v>110.91976661835466</v>
      </c>
    </row>
    <row r="389" spans="1:3">
      <c r="A389" s="34">
        <f>'Pg1 Volatility Chart'!A389</f>
        <v>43999</v>
      </c>
      <c r="B389" s="43">
        <f>'Pg1 Volatility Chart'!D389*100</f>
        <v>110.65118626956085</v>
      </c>
      <c r="C389" s="43">
        <f>'Pg1 Volatility Chart'!E389*100</f>
        <v>110.93310557072166</v>
      </c>
    </row>
    <row r="390" spans="1:3">
      <c r="A390" s="34">
        <f>'Pg1 Volatility Chart'!A390</f>
        <v>44000</v>
      </c>
      <c r="B390" s="43">
        <f>'Pg1 Volatility Chart'!D390*100</f>
        <v>110.65118626956085</v>
      </c>
      <c r="C390" s="43">
        <f>'Pg1 Volatility Chart'!E390*100</f>
        <v>110.85186301396128</v>
      </c>
    </row>
    <row r="391" spans="1:3">
      <c r="A391" s="34">
        <f>'Pg1 Volatility Chart'!A391</f>
        <v>44001</v>
      </c>
      <c r="B391" s="43">
        <f>'Pg1 Volatility Chart'!D391*100</f>
        <v>110.34830893488137</v>
      </c>
      <c r="C391" s="43">
        <f>'Pg1 Volatility Chart'!E391*100</f>
        <v>110.65632230910605</v>
      </c>
    </row>
    <row r="392" spans="1:3">
      <c r="A392" s="34">
        <f>'Pg1 Volatility Chart'!A392</f>
        <v>44004</v>
      </c>
      <c r="B392" s="43">
        <f>'Pg1 Volatility Chart'!D392*100</f>
        <v>111.10550227158002</v>
      </c>
      <c r="C392" s="43">
        <f>'Pg1 Volatility Chart'!E392*100</f>
        <v>111.04444413876013</v>
      </c>
    </row>
    <row r="393" spans="1:3">
      <c r="A393" s="34">
        <f>'Pg1 Volatility Chart'!A393</f>
        <v>44005</v>
      </c>
      <c r="B393" s="43">
        <f>'Pg1 Volatility Chart'!D393*100</f>
        <v>111.05502271580011</v>
      </c>
      <c r="C393" s="43">
        <f>'Pg1 Volatility Chart'!E393*100</f>
        <v>112.04436535557272</v>
      </c>
    </row>
    <row r="394" spans="1:3">
      <c r="A394" s="34">
        <f>'Pg1 Volatility Chart'!A394</f>
        <v>44006</v>
      </c>
      <c r="B394" s="43">
        <f>'Pg1 Volatility Chart'!D394*100</f>
        <v>110.80262493690056</v>
      </c>
      <c r="C394" s="43">
        <f>'Pg1 Volatility Chart'!E394*100</f>
        <v>109.53576694182425</v>
      </c>
    </row>
    <row r="395" spans="1:3">
      <c r="A395" s="34">
        <f>'Pg1 Volatility Chart'!A395</f>
        <v>44007</v>
      </c>
      <c r="B395" s="43">
        <f>'Pg1 Volatility Chart'!D395*100</f>
        <v>111.30742049469966</v>
      </c>
      <c r="C395" s="43">
        <f>'Pg1 Volatility Chart'!E395*100</f>
        <v>110.03847870915624</v>
      </c>
    </row>
    <row r="396" spans="1:3">
      <c r="A396" s="34">
        <f>'Pg1 Volatility Chart'!A396</f>
        <v>44008</v>
      </c>
      <c r="B396" s="43">
        <f>'Pg1 Volatility Chart'!D396*100</f>
        <v>111.20646138313984</v>
      </c>
      <c r="C396" s="43">
        <f>'Pg1 Volatility Chart'!E396*100</f>
        <v>108.37281871655102</v>
      </c>
    </row>
    <row r="397" spans="1:3">
      <c r="A397" s="34">
        <f>'Pg1 Volatility Chart'!A397</f>
        <v>44011</v>
      </c>
      <c r="B397" s="43">
        <f>'Pg1 Volatility Chart'!D397*100</f>
        <v>111.86269560827866</v>
      </c>
      <c r="C397" s="43">
        <f>'Pg1 Volatility Chart'!E397*100</f>
        <v>109.18566112641616</v>
      </c>
    </row>
    <row r="398" spans="1:3">
      <c r="A398" s="34">
        <f>'Pg1 Volatility Chart'!A398</f>
        <v>44012</v>
      </c>
      <c r="B398" s="43">
        <f>'Pg1 Volatility Chart'!D398*100</f>
        <v>111.66077738515902</v>
      </c>
      <c r="C398" s="43">
        <f>'Pg1 Volatility Chart'!E398*100</f>
        <v>110.322681763026</v>
      </c>
    </row>
    <row r="399" spans="1:3">
      <c r="A399" s="34">
        <f>'Pg1 Volatility Chart'!A399</f>
        <v>44013</v>
      </c>
      <c r="B399" s="43">
        <f>'Pg1 Volatility Chart'!D399*100</f>
        <v>110.90358404846037</v>
      </c>
      <c r="C399" s="43">
        <f>'Pg1 Volatility Chart'!E399*100</f>
        <v>110.82826974196213</v>
      </c>
    </row>
    <row r="400" spans="1:3">
      <c r="A400" s="34">
        <f>'Pg1 Volatility Chart'!A400</f>
        <v>44014</v>
      </c>
      <c r="B400" s="43">
        <f>'Pg1 Volatility Chart'!D400*100</f>
        <v>112.11509338717821</v>
      </c>
      <c r="C400" s="43">
        <f>'Pg1 Volatility Chart'!E400*100</f>
        <v>111.88304740038409</v>
      </c>
    </row>
    <row r="401" spans="1:3">
      <c r="A401" s="34">
        <f>'Pg1 Volatility Chart'!A401</f>
        <v>44018</v>
      </c>
      <c r="B401" s="43">
        <f>'Pg1 Volatility Chart'!D401*100</f>
        <v>112.26653205451791</v>
      </c>
      <c r="C401" s="43">
        <f>'Pg1 Volatility Chart'!E401*100</f>
        <v>114.00335724757386</v>
      </c>
    </row>
    <row r="402" spans="1:3">
      <c r="A402" s="34">
        <f>'Pg1 Volatility Chart'!A402</f>
        <v>44019</v>
      </c>
      <c r="B402" s="43">
        <f>'Pg1 Volatility Chart'!D402*100</f>
        <v>112.31701161029784</v>
      </c>
      <c r="C402" s="43">
        <f>'Pg1 Volatility Chart'!E402*100</f>
        <v>112.97992612721441</v>
      </c>
    </row>
    <row r="403" spans="1:3">
      <c r="A403" s="34">
        <f>'Pg1 Volatility Chart'!A403</f>
        <v>44020</v>
      </c>
      <c r="B403" s="43">
        <f>'Pg1 Volatility Chart'!D403*100</f>
        <v>111.96365471983847</v>
      </c>
      <c r="C403" s="43">
        <f>'Pg1 Volatility Chart'!E403*100</f>
        <v>113.63736974200383</v>
      </c>
    </row>
    <row r="404" spans="1:3">
      <c r="A404" s="34">
        <f>'Pg1 Volatility Chart'!A404</f>
        <v>44021</v>
      </c>
      <c r="B404" s="43">
        <f>'Pg1 Volatility Chart'!D404*100</f>
        <v>112.82180716809694</v>
      </c>
      <c r="C404" s="43">
        <f>'Pg1 Volatility Chart'!E404*100</f>
        <v>113.2667136031053</v>
      </c>
    </row>
    <row r="405" spans="1:3">
      <c r="A405" s="34">
        <f>'Pg1 Volatility Chart'!A405</f>
        <v>44022</v>
      </c>
      <c r="B405" s="43">
        <f>'Pg1 Volatility Chart'!D405*100</f>
        <v>113.07420494699647</v>
      </c>
      <c r="C405" s="43">
        <f>'Pg1 Volatility Chart'!E405*100</f>
        <v>113.95858838869208</v>
      </c>
    </row>
    <row r="406" spans="1:3">
      <c r="A406" s="34">
        <f>'Pg1 Volatility Chart'!A406</f>
        <v>44025</v>
      </c>
      <c r="B406" s="43">
        <f>'Pg1 Volatility Chart'!D406*100</f>
        <v>112.51892983341747</v>
      </c>
      <c r="C406" s="43">
        <f>'Pg1 Volatility Chart'!E406*100</f>
        <v>113.73261819874956</v>
      </c>
    </row>
    <row r="407" spans="1:3">
      <c r="A407" s="34">
        <f>'Pg1 Volatility Chart'!A407</f>
        <v>44026</v>
      </c>
      <c r="B407" s="43">
        <f>'Pg1 Volatility Chart'!D407*100</f>
        <v>113.52852094901564</v>
      </c>
      <c r="C407" s="43">
        <f>'Pg1 Volatility Chart'!E407*100</f>
        <v>114.32770221122314</v>
      </c>
    </row>
    <row r="408" spans="1:3">
      <c r="A408" s="34">
        <f>'Pg1 Volatility Chart'!A408</f>
        <v>44027</v>
      </c>
      <c r="B408" s="43">
        <f>'Pg1 Volatility Chart'!D408*100</f>
        <v>113.42756183745584</v>
      </c>
      <c r="C408" s="43">
        <f>'Pg1 Volatility Chart'!E408*100</f>
        <v>115.6648488175644</v>
      </c>
    </row>
    <row r="409" spans="1:3">
      <c r="A409" s="34">
        <f>'Pg1 Volatility Chart'!A409</f>
        <v>44028</v>
      </c>
      <c r="B409" s="43">
        <f>'Pg1 Volatility Chart'!D409*100</f>
        <v>113.98283695103484</v>
      </c>
      <c r="C409" s="43">
        <f>'Pg1 Volatility Chart'!E409*100</f>
        <v>114.95534160431748</v>
      </c>
    </row>
    <row r="410" spans="1:3">
      <c r="A410" s="34">
        <f>'Pg1 Volatility Chart'!A410</f>
        <v>44029</v>
      </c>
      <c r="B410" s="43">
        <f>'Pg1 Volatility Chart'!D410*100</f>
        <v>113.83139828369511</v>
      </c>
      <c r="C410" s="43">
        <f>'Pg1 Volatility Chart'!E410*100</f>
        <v>115.30761499948518</v>
      </c>
    </row>
    <row r="411" spans="1:3">
      <c r="A411" s="34">
        <f>'Pg1 Volatility Chart'!A411</f>
        <v>44032</v>
      </c>
      <c r="B411" s="43">
        <f>'Pg1 Volatility Chart'!D411*100</f>
        <v>114.03331650681474</v>
      </c>
      <c r="C411" s="43">
        <f>'Pg1 Volatility Chart'!E411*100</f>
        <v>116.27668988894906</v>
      </c>
    </row>
    <row r="412" spans="1:3">
      <c r="A412" s="34">
        <f>'Pg1 Volatility Chart'!A412</f>
        <v>44033</v>
      </c>
      <c r="B412" s="43">
        <f>'Pg1 Volatility Chart'!D412*100</f>
        <v>114.48763250883394</v>
      </c>
      <c r="C412" s="43">
        <f>'Pg1 Volatility Chart'!E412*100</f>
        <v>116.9447629814059</v>
      </c>
    </row>
    <row r="413" spans="1:3">
      <c r="A413" s="34">
        <f>'Pg1 Volatility Chart'!A413</f>
        <v>44034</v>
      </c>
      <c r="B413" s="43">
        <f>'Pg1 Volatility Chart'!D413*100</f>
        <v>114.48763250883394</v>
      </c>
      <c r="C413" s="43">
        <f>'Pg1 Volatility Chart'!E413*100</f>
        <v>117.11108304373217</v>
      </c>
    </row>
    <row r="414" spans="1:3">
      <c r="A414" s="34">
        <f>'Pg1 Volatility Chart'!A414</f>
        <v>44035</v>
      </c>
      <c r="B414" s="43">
        <f>'Pg1 Volatility Chart'!D414*100</f>
        <v>113.93235739525494</v>
      </c>
      <c r="C414" s="43">
        <f>'Pg1 Volatility Chart'!E414*100</f>
        <v>116.25368019611595</v>
      </c>
    </row>
    <row r="415" spans="1:3">
      <c r="A415" s="34">
        <f>'Pg1 Volatility Chart'!A415</f>
        <v>44036</v>
      </c>
      <c r="B415" s="43">
        <f>'Pg1 Volatility Chart'!D415*100</f>
        <v>112.51892983341747</v>
      </c>
      <c r="C415" s="43">
        <f>'Pg1 Volatility Chart'!E415*100</f>
        <v>115.29727731140076</v>
      </c>
    </row>
    <row r="416" spans="1:3">
      <c r="A416" s="34">
        <f>'Pg1 Volatility Chart'!A416</f>
        <v>44039</v>
      </c>
      <c r="B416" s="43">
        <f>'Pg1 Volatility Chart'!D416*100</f>
        <v>112.92276627965676</v>
      </c>
      <c r="C416" s="43">
        <f>'Pg1 Volatility Chart'!E416*100</f>
        <v>116.35259686476263</v>
      </c>
    </row>
    <row r="417" spans="1:3">
      <c r="A417" s="34">
        <f>'Pg1 Volatility Chart'!A417</f>
        <v>44040</v>
      </c>
      <c r="B417" s="43">
        <f>'Pg1 Volatility Chart'!D417*100</f>
        <v>113.22564361433621</v>
      </c>
      <c r="C417" s="43">
        <f>'Pg1 Volatility Chart'!E417*100</f>
        <v>115.95738871666357</v>
      </c>
    </row>
    <row r="418" spans="1:3">
      <c r="A418" s="34">
        <f>'Pg1 Volatility Chart'!A418</f>
        <v>44041</v>
      </c>
      <c r="B418" s="43">
        <f>'Pg1 Volatility Chart'!D418*100</f>
        <v>113.52852094901564</v>
      </c>
      <c r="C418" s="43">
        <f>'Pg1 Volatility Chart'!E418*100</f>
        <v>116.89353306747134</v>
      </c>
    </row>
    <row r="419" spans="1:3">
      <c r="A419" s="34">
        <f>'Pg1 Volatility Chart'!A419</f>
        <v>44042</v>
      </c>
      <c r="B419" s="43">
        <f>'Pg1 Volatility Chart'!D419*100</f>
        <v>114.23523472993438</v>
      </c>
      <c r="C419" s="43">
        <f>'Pg1 Volatility Chart'!E419*100</f>
        <v>116.14988647301007</v>
      </c>
    </row>
    <row r="420" spans="1:3">
      <c r="A420" s="34">
        <f>'Pg1 Volatility Chart'!A420</f>
        <v>44043</v>
      </c>
      <c r="B420" s="43">
        <f>'Pg1 Volatility Chart'!D420*100</f>
        <v>113.62948006057547</v>
      </c>
      <c r="C420" s="43">
        <f>'Pg1 Volatility Chart'!E420*100</f>
        <v>116.15730626526424</v>
      </c>
    </row>
    <row r="421" spans="1:3">
      <c r="A421" s="34">
        <f>'Pg1 Volatility Chart'!A421</f>
        <v>44046</v>
      </c>
      <c r="B421" s="43">
        <f>'Pg1 Volatility Chart'!D421*100</f>
        <v>114.08379606259467</v>
      </c>
      <c r="C421" s="43">
        <f>'Pg1 Volatility Chart'!E421*100</f>
        <v>116.98748931320652</v>
      </c>
    </row>
    <row r="422" spans="1:3">
      <c r="A422" s="34">
        <f>'Pg1 Volatility Chart'!A422</f>
        <v>44047</v>
      </c>
      <c r="B422" s="43">
        <f>'Pg1 Volatility Chart'!D422*100</f>
        <v>115.14386673397274</v>
      </c>
      <c r="C422" s="43">
        <f>'Pg1 Volatility Chart'!E422*100</f>
        <v>117.70804284638237</v>
      </c>
    </row>
    <row r="423" spans="1:3">
      <c r="A423" s="34">
        <f>'Pg1 Volatility Chart'!A423</f>
        <v>44048</v>
      </c>
      <c r="B423" s="43">
        <f>'Pg1 Volatility Chart'!D423*100</f>
        <v>114.48763250883394</v>
      </c>
      <c r="C423" s="43">
        <f>'Pg1 Volatility Chart'!E423*100</f>
        <v>118.73334975691843</v>
      </c>
    </row>
    <row r="424" spans="1:3">
      <c r="A424" s="34">
        <f>'Pg1 Volatility Chart'!A424</f>
        <v>44049</v>
      </c>
      <c r="B424" s="43">
        <f>'Pg1 Volatility Chart'!D424*100</f>
        <v>115.34578495709241</v>
      </c>
      <c r="C424" s="43">
        <f>'Pg1 Volatility Chart'!E424*100</f>
        <v>118.97178353047889</v>
      </c>
    </row>
    <row r="425" spans="1:3">
      <c r="A425" s="34">
        <f>'Pg1 Volatility Chart'!A425</f>
        <v>44050</v>
      </c>
      <c r="B425" s="43">
        <f>'Pg1 Volatility Chart'!D425*100</f>
        <v>114.08379606259467</v>
      </c>
      <c r="C425" s="43">
        <f>'Pg1 Volatility Chart'!E425*100</f>
        <v>118.57749243535505</v>
      </c>
    </row>
    <row r="426" spans="1:3">
      <c r="A426" s="34">
        <f>'Pg1 Volatility Chart'!A426</f>
        <v>44053</v>
      </c>
      <c r="B426" s="43">
        <f>'Pg1 Volatility Chart'!D426*100</f>
        <v>114.74003028773348</v>
      </c>
      <c r="C426" s="43">
        <f>'Pg1 Volatility Chart'!E426*100</f>
        <v>118.75685966046532</v>
      </c>
    </row>
    <row r="427" spans="1:3">
      <c r="A427" s="34">
        <f>'Pg1 Volatility Chart'!A427</f>
        <v>44054</v>
      </c>
      <c r="B427" s="43">
        <f>'Pg1 Volatility Chart'!D427*100</f>
        <v>113.27612317011612</v>
      </c>
      <c r="C427" s="43">
        <f>'Pg1 Volatility Chart'!E427*100</f>
        <v>118.76052787236621</v>
      </c>
    </row>
    <row r="428" spans="1:3">
      <c r="A428" s="34">
        <f>'Pg1 Volatility Chart'!A428</f>
        <v>44055</v>
      </c>
      <c r="B428" s="43">
        <f>'Pg1 Volatility Chart'!D428*100</f>
        <v>113.42756183745584</v>
      </c>
      <c r="C428" s="43">
        <f>'Pg1 Volatility Chart'!E428*100</f>
        <v>120.23106400237766</v>
      </c>
    </row>
    <row r="429" spans="1:3">
      <c r="A429" s="34">
        <f>'Pg1 Volatility Chart'!A429</f>
        <v>44056</v>
      </c>
      <c r="B429" s="43">
        <f>'Pg1 Volatility Chart'!D429*100</f>
        <v>112.31701161029784</v>
      </c>
      <c r="C429" s="43">
        <f>'Pg1 Volatility Chart'!E429*100</f>
        <v>120.21989262977029</v>
      </c>
    </row>
    <row r="430" spans="1:3">
      <c r="A430" s="34">
        <f>'Pg1 Volatility Chart'!A430</f>
        <v>44057</v>
      </c>
      <c r="B430" s="43">
        <f>'Pg1 Volatility Chart'!D430*100</f>
        <v>112.72084805653711</v>
      </c>
      <c r="C430" s="43">
        <f>'Pg1 Volatility Chart'!E430*100</f>
        <v>119.92647736192204</v>
      </c>
    </row>
    <row r="431" spans="1:3">
      <c r="A431" s="34">
        <f>'Pg1 Volatility Chart'!A431</f>
        <v>44060</v>
      </c>
      <c r="B431" s="43">
        <f>'Pg1 Volatility Chart'!D431*100</f>
        <v>113.32660272589601</v>
      </c>
      <c r="C431" s="43">
        <f>'Pg1 Volatility Chart'!E431*100</f>
        <v>120.45157355869493</v>
      </c>
    </row>
    <row r="432" spans="1:3">
      <c r="A432" s="34">
        <f>'Pg1 Volatility Chart'!A432</f>
        <v>44061</v>
      </c>
      <c r="B432" s="43">
        <f>'Pg1 Volatility Chart'!D432*100</f>
        <v>113.78091872791521</v>
      </c>
      <c r="C432" s="43">
        <f>'Pg1 Volatility Chart'!E432*100</f>
        <v>120.76583093961663</v>
      </c>
    </row>
    <row r="433" spans="1:3">
      <c r="A433" s="34">
        <f>'Pg1 Volatility Chart'!A433</f>
        <v>44062</v>
      </c>
      <c r="B433" s="43">
        <f>'Pg1 Volatility Chart'!D433*100</f>
        <v>113.78091872791521</v>
      </c>
      <c r="C433" s="43">
        <f>'Pg1 Volatility Chart'!E433*100</f>
        <v>120.48579630836159</v>
      </c>
    </row>
    <row r="434" spans="1:3">
      <c r="A434" s="34">
        <f>'Pg1 Volatility Chart'!A434</f>
        <v>44063</v>
      </c>
      <c r="B434" s="43">
        <f>'Pg1 Volatility Chart'!D434*100</f>
        <v>113.88187783947501</v>
      </c>
      <c r="C434" s="43">
        <f>'Pg1 Volatility Chart'!E434*100</f>
        <v>120.00609423386268</v>
      </c>
    </row>
    <row r="435" spans="1:3">
      <c r="A435" s="34">
        <f>'Pg1 Volatility Chart'!A435</f>
        <v>44064</v>
      </c>
      <c r="B435" s="43">
        <f>'Pg1 Volatility Chart'!D435*100</f>
        <v>113.57900050479557</v>
      </c>
      <c r="C435" s="43">
        <f>'Pg1 Volatility Chart'!E435*100</f>
        <v>120.29438234189487</v>
      </c>
    </row>
    <row r="436" spans="1:3">
      <c r="A436" s="34">
        <f>'Pg1 Volatility Chart'!A436</f>
        <v>44067</v>
      </c>
      <c r="B436" s="43">
        <f>'Pg1 Volatility Chart'!D436*100</f>
        <v>114.18475517415447</v>
      </c>
      <c r="C436" s="43">
        <f>'Pg1 Volatility Chart'!E436*100</f>
        <v>121.62490115627875</v>
      </c>
    </row>
    <row r="437" spans="1:3">
      <c r="A437" s="34">
        <f>'Pg1 Volatility Chart'!A437</f>
        <v>44068</v>
      </c>
      <c r="B437" s="43">
        <f>'Pg1 Volatility Chart'!D437*100</f>
        <v>113.73043917213531</v>
      </c>
      <c r="C437" s="43">
        <f>'Pg1 Volatility Chart'!E437*100</f>
        <v>121.97717455144645</v>
      </c>
    </row>
    <row r="438" spans="1:3">
      <c r="A438" s="34">
        <f>'Pg1 Volatility Chart'!A438</f>
        <v>44069</v>
      </c>
      <c r="B438" s="43">
        <f>'Pg1 Volatility Chart'!D438*100</f>
        <v>113.62948006057547</v>
      </c>
      <c r="C438" s="43">
        <f>'Pg1 Volatility Chart'!E438*100</f>
        <v>123.06192316846804</v>
      </c>
    </row>
    <row r="439" spans="1:3">
      <c r="A439" s="34">
        <f>'Pg1 Volatility Chart'!A439</f>
        <v>44070</v>
      </c>
      <c r="B439" s="43">
        <f>'Pg1 Volatility Chart'!D439*100</f>
        <v>113.17516405855631</v>
      </c>
      <c r="C439" s="43">
        <f>'Pg1 Volatility Chart'!E439*100</f>
        <v>122.89647847489087</v>
      </c>
    </row>
    <row r="440" spans="1:3">
      <c r="A440" s="34">
        <f>'Pg1 Volatility Chart'!A440</f>
        <v>44071</v>
      </c>
      <c r="B440" s="43">
        <f>'Pg1 Volatility Chart'!D440*100</f>
        <v>113.62948006057547</v>
      </c>
      <c r="C440" s="43">
        <f>'Pg1 Volatility Chart'!E440*100</f>
        <v>123.58810315512075</v>
      </c>
    </row>
    <row r="441" spans="1:3">
      <c r="A441" s="34">
        <f>'Pg1 Volatility Chart'!A441</f>
        <v>44074</v>
      </c>
      <c r="B441" s="43">
        <f>'Pg1 Volatility Chart'!D441*100</f>
        <v>113.93235739525494</v>
      </c>
      <c r="C441" s="43">
        <f>'Pg1 Volatility Chart'!E441*100</f>
        <v>123.26675945575407</v>
      </c>
    </row>
    <row r="442" spans="1:3">
      <c r="A442" s="34">
        <f>'Pg1 Volatility Chart'!A442</f>
        <v>44075</v>
      </c>
      <c r="B442" s="43">
        <f>'Pg1 Volatility Chart'!D442*100</f>
        <v>113.47804139323574</v>
      </c>
      <c r="C442" s="43">
        <f>'Pg1 Volatility Chart'!E442*100</f>
        <v>124.04141911446864</v>
      </c>
    </row>
    <row r="443" spans="1:3">
      <c r="A443" s="34">
        <f>'Pg1 Volatility Chart'!A443</f>
        <v>44076</v>
      </c>
      <c r="B443" s="43">
        <f>'Pg1 Volatility Chart'!D443*100</f>
        <v>113.52852094901564</v>
      </c>
      <c r="C443" s="43">
        <f>'Pg1 Volatility Chart'!E443*100</f>
        <v>125.21620565996759</v>
      </c>
    </row>
    <row r="444" spans="1:3">
      <c r="A444" s="34">
        <f>'Pg1 Volatility Chart'!A444</f>
        <v>44077</v>
      </c>
      <c r="B444" s="43">
        <f>'Pg1 Volatility Chart'!D444*100</f>
        <v>112.97324583543664</v>
      </c>
      <c r="C444" s="43">
        <f>'Pg1 Volatility Chart'!E444*100</f>
        <v>122.08709585579594</v>
      </c>
    </row>
    <row r="445" spans="1:3">
      <c r="A445" s="34">
        <f>'Pg1 Volatility Chart'!A445</f>
        <v>44078</v>
      </c>
      <c r="B445" s="43">
        <f>'Pg1 Volatility Chart'!D445*100</f>
        <v>112.72084805653711</v>
      </c>
      <c r="C445" s="43">
        <f>'Pg1 Volatility Chart'!E445*100</f>
        <v>120.8060145336223</v>
      </c>
    </row>
    <row r="446" spans="1:3">
      <c r="A446" s="34">
        <f>'Pg1 Volatility Chart'!A446</f>
        <v>44082</v>
      </c>
      <c r="B446" s="43">
        <f>'Pg1 Volatility Chart'!D446*100</f>
        <v>111.50933871781929</v>
      </c>
      <c r="C446" s="43">
        <f>'Pg1 Volatility Chart'!E446*100</f>
        <v>118.65894341324616</v>
      </c>
    </row>
    <row r="447" spans="1:3">
      <c r="A447" s="34">
        <f>'Pg1 Volatility Chart'!A447</f>
        <v>44083</v>
      </c>
      <c r="B447" s="43">
        <f>'Pg1 Volatility Chart'!D447*100</f>
        <v>112.56940938919739</v>
      </c>
      <c r="C447" s="43">
        <f>'Pg1 Volatility Chart'!E447*100</f>
        <v>120.37445774032311</v>
      </c>
    </row>
    <row r="448" spans="1:3">
      <c r="A448" s="34">
        <f>'Pg1 Volatility Chart'!A448</f>
        <v>44084</v>
      </c>
      <c r="B448" s="43">
        <f>'Pg1 Volatility Chart'!D448*100</f>
        <v>112.87228672387684</v>
      </c>
      <c r="C448" s="43">
        <f>'Pg1 Volatility Chart'!E448*100</f>
        <v>119.22922531116234</v>
      </c>
    </row>
    <row r="449" spans="1:3">
      <c r="A449" s="34">
        <f>'Pg1 Volatility Chart'!A449</f>
        <v>44085</v>
      </c>
      <c r="B449" s="43">
        <f>'Pg1 Volatility Chart'!D449*100</f>
        <v>113.62948006057547</v>
      </c>
      <c r="C449" s="43">
        <f>'Pg1 Volatility Chart'!E449*100</f>
        <v>119.33510324557552</v>
      </c>
    </row>
    <row r="450" spans="1:3">
      <c r="A450" s="34">
        <f>'Pg1 Volatility Chart'!A450</f>
        <v>44088</v>
      </c>
      <c r="B450" s="43">
        <f>'Pg1 Volatility Chart'!D450*100</f>
        <v>113.17516405855631</v>
      </c>
      <c r="C450" s="43">
        <f>'Pg1 Volatility Chart'!E450*100</f>
        <v>120.76603936074738</v>
      </c>
    </row>
    <row r="451" spans="1:3">
      <c r="A451" s="34">
        <f>'Pg1 Volatility Chart'!A451</f>
        <v>44089</v>
      </c>
      <c r="B451" s="43">
        <f>'Pg1 Volatility Chart'!D451*100</f>
        <v>112.77132761231701</v>
      </c>
      <c r="C451" s="43">
        <f>'Pg1 Volatility Chart'!E451*100</f>
        <v>121.39326191158024</v>
      </c>
    </row>
    <row r="452" spans="1:3">
      <c r="A452" s="34">
        <f>'Pg1 Volatility Chart'!A452</f>
        <v>44090</v>
      </c>
      <c r="B452" s="43">
        <f>'Pg1 Volatility Chart'!D452*100</f>
        <v>112.31701161029784</v>
      </c>
      <c r="C452" s="43">
        <f>'Pg1 Volatility Chart'!E452*100</f>
        <v>121.26066438820689</v>
      </c>
    </row>
    <row r="453" spans="1:3">
      <c r="A453" s="34">
        <f>'Pg1 Volatility Chart'!A453</f>
        <v>44091</v>
      </c>
      <c r="B453" s="43">
        <f>'Pg1 Volatility Chart'!D453*100</f>
        <v>112.51892983341747</v>
      </c>
      <c r="C453" s="43">
        <f>'Pg1 Volatility Chart'!E453*100</f>
        <v>120.24802948241948</v>
      </c>
    </row>
    <row r="454" spans="1:3">
      <c r="A454" s="34">
        <f>'Pg1 Volatility Chart'!A454</f>
        <v>44092</v>
      </c>
      <c r="B454" s="43">
        <f>'Pg1 Volatility Chart'!D454*100</f>
        <v>112.72084805653711</v>
      </c>
      <c r="C454" s="43">
        <f>'Pg1 Volatility Chart'!E454*100</f>
        <v>119.58737618221676</v>
      </c>
    </row>
    <row r="455" spans="1:3">
      <c r="A455" s="34">
        <f>'Pg1 Volatility Chart'!A455</f>
        <v>44095</v>
      </c>
      <c r="B455" s="43">
        <f>'Pg1 Volatility Chart'!D455*100</f>
        <v>111.30742049469966</v>
      </c>
      <c r="C455" s="43">
        <f>'Pg1 Volatility Chart'!E455*100</f>
        <v>117.64422429615142</v>
      </c>
    </row>
    <row r="456" spans="1:3">
      <c r="A456" s="34">
        <f>'Pg1 Volatility Chart'!A456</f>
        <v>44096</v>
      </c>
      <c r="B456" s="43">
        <f>'Pg1 Volatility Chart'!D456*100</f>
        <v>111.81221605249874</v>
      </c>
      <c r="C456" s="43">
        <f>'Pg1 Volatility Chart'!E456*100</f>
        <v>118.15977480513666</v>
      </c>
    </row>
    <row r="457" spans="1:3">
      <c r="A457" s="34">
        <f>'Pg1 Volatility Chart'!A457</f>
        <v>44097</v>
      </c>
      <c r="B457" s="43">
        <f>'Pg1 Volatility Chart'!D457*100</f>
        <v>110.55022715800101</v>
      </c>
      <c r="C457" s="43">
        <f>'Pg1 Volatility Chart'!E457*100</f>
        <v>116.42466889177065</v>
      </c>
    </row>
    <row r="458" spans="1:3">
      <c r="A458" s="34">
        <f>'Pg1 Volatility Chart'!A458</f>
        <v>44098</v>
      </c>
      <c r="B458" s="43">
        <f>'Pg1 Volatility Chart'!D458*100</f>
        <v>109.49015648662292</v>
      </c>
      <c r="C458" s="43">
        <f>'Pg1 Volatility Chart'!E458*100</f>
        <v>115.92299923009234</v>
      </c>
    </row>
    <row r="459" spans="1:3">
      <c r="A459" s="34">
        <f>'Pg1 Volatility Chart'!A459</f>
        <v>44099</v>
      </c>
      <c r="B459" s="43">
        <f>'Pg1 Volatility Chart'!D459*100</f>
        <v>110.14639071176175</v>
      </c>
      <c r="C459" s="43">
        <f>'Pg1 Volatility Chart'!E459*100</f>
        <v>117.11962831009231</v>
      </c>
    </row>
    <row r="460" spans="1:3">
      <c r="A460" s="34">
        <f>'Pg1 Volatility Chart'!A460</f>
        <v>44102</v>
      </c>
      <c r="B460" s="43">
        <f>'Pg1 Volatility Chart'!D460*100</f>
        <v>110.85310449268047</v>
      </c>
      <c r="C460" s="43">
        <f>'Pg1 Volatility Chart'!E460*100</f>
        <v>119.01530186257628</v>
      </c>
    </row>
    <row r="461" spans="1:3">
      <c r="A461" s="34">
        <f>'Pg1 Volatility Chart'!A461</f>
        <v>44103</v>
      </c>
      <c r="B461" s="43">
        <f>'Pg1 Volatility Chart'!D461*100</f>
        <v>110.39878849066129</v>
      </c>
      <c r="C461" s="43">
        <f>'Pg1 Volatility Chart'!E461*100</f>
        <v>118.77228282413968</v>
      </c>
    </row>
    <row r="462" spans="1:3">
      <c r="A462" s="34">
        <f>'Pg1 Volatility Chart'!A462</f>
        <v>44104</v>
      </c>
      <c r="B462" s="43">
        <f>'Pg1 Volatility Chart'!D462*100</f>
        <v>110.70166582534074</v>
      </c>
      <c r="C462" s="43">
        <f>'Pg1 Volatility Chart'!E462*100</f>
        <v>119.29221017687036</v>
      </c>
    </row>
    <row r="463" spans="1:3">
      <c r="A463" s="34">
        <f>'Pg1 Volatility Chart'!A463</f>
        <v>44105</v>
      </c>
      <c r="B463" s="43">
        <f>'Pg1 Volatility Chart'!D463*100</f>
        <v>110.39878849066129</v>
      </c>
      <c r="C463" s="43">
        <f>'Pg1 Volatility Chart'!E463*100</f>
        <v>119.90601040688391</v>
      </c>
    </row>
    <row r="464" spans="1:3">
      <c r="A464" s="34">
        <f>'Pg1 Volatility Chart'!A464</f>
        <v>44106</v>
      </c>
      <c r="B464" s="43">
        <f>'Pg1 Volatility Chart'!D464*100</f>
        <v>110.19687026754164</v>
      </c>
      <c r="C464" s="43">
        <f>'Pg1 Volatility Chart'!E464*100</f>
        <v>119.09183410178204</v>
      </c>
    </row>
    <row r="465" spans="1:3">
      <c r="A465" s="34">
        <f>'Pg1 Volatility Chart'!A465</f>
        <v>44109</v>
      </c>
      <c r="B465" s="43">
        <f>'Pg1 Volatility Chart'!D465*100</f>
        <v>110.90358404846037</v>
      </c>
      <c r="C465" s="43">
        <f>'Pg1 Volatility Chart'!E465*100</f>
        <v>121.04553209706256</v>
      </c>
    </row>
    <row r="466" spans="1:3">
      <c r="A466" s="34">
        <f>'Pg1 Volatility Chart'!A466</f>
        <v>44110</v>
      </c>
      <c r="B466" s="43">
        <f>'Pg1 Volatility Chart'!D466*100</f>
        <v>111.00454316002019</v>
      </c>
      <c r="C466" s="43">
        <f>'Pg1 Volatility Chart'!E466*100</f>
        <v>120.27574949280719</v>
      </c>
    </row>
    <row r="467" spans="1:3">
      <c r="A467" s="34">
        <f>'Pg1 Volatility Chart'!A467</f>
        <v>44111</v>
      </c>
      <c r="B467" s="43">
        <f>'Pg1 Volatility Chart'!D467*100</f>
        <v>111.35790005047956</v>
      </c>
      <c r="C467" s="43">
        <f>'Pg1 Volatility Chart'!E467*100</f>
        <v>121.53553017541974</v>
      </c>
    </row>
    <row r="468" spans="1:3">
      <c r="A468" s="34">
        <f>'Pg1 Volatility Chart'!A468</f>
        <v>44112</v>
      </c>
      <c r="B468" s="43">
        <f>'Pg1 Volatility Chart'!D468*100</f>
        <v>111.71125694093892</v>
      </c>
      <c r="C468" s="43">
        <f>'Pg1 Volatility Chart'!E468*100</f>
        <v>122.47692673872204</v>
      </c>
    </row>
    <row r="469" spans="1:3">
      <c r="A469" s="34">
        <f>'Pg1 Volatility Chart'!A469</f>
        <v>44113</v>
      </c>
      <c r="B469" s="43">
        <f>'Pg1 Volatility Chart'!D469*100</f>
        <v>112.67036850075721</v>
      </c>
      <c r="C469" s="43">
        <f>'Pg1 Volatility Chart'!E469*100</f>
        <v>123.44862773443313</v>
      </c>
    </row>
    <row r="470" spans="1:3">
      <c r="A470" s="34">
        <f>'Pg1 Volatility Chart'!A470</f>
        <v>44116</v>
      </c>
      <c r="B470" s="43">
        <f>'Pg1 Volatility Chart'!D470*100</f>
        <v>112.67036850075721</v>
      </c>
      <c r="C470" s="43">
        <f>'Pg1 Volatility Chart'!E470*100</f>
        <v>124.98114830872504</v>
      </c>
    </row>
    <row r="471" spans="1:3">
      <c r="A471" s="34">
        <f>'Pg1 Volatility Chart'!A471</f>
        <v>44117</v>
      </c>
      <c r="B471" s="43">
        <f>'Pg1 Volatility Chart'!D471*100</f>
        <v>112.41797072185766</v>
      </c>
      <c r="C471" s="43">
        <f>'Pg1 Volatility Chart'!E471*100</f>
        <v>124.36422176175049</v>
      </c>
    </row>
    <row r="472" spans="1:3">
      <c r="A472" s="34">
        <f>'Pg1 Volatility Chart'!A472</f>
        <v>44118</v>
      </c>
      <c r="B472" s="43">
        <f>'Pg1 Volatility Chart'!D472*100</f>
        <v>112.82180716809694</v>
      </c>
      <c r="C472" s="43">
        <f>'Pg1 Volatility Chart'!E472*100</f>
        <v>123.89185611105344</v>
      </c>
    </row>
    <row r="473" spans="1:3">
      <c r="A473" s="34">
        <f>'Pg1 Volatility Chart'!A473</f>
        <v>44119</v>
      </c>
      <c r="B473" s="43">
        <f>'Pg1 Volatility Chart'!D473*100</f>
        <v>112.61988894497728</v>
      </c>
      <c r="C473" s="43">
        <f>'Pg1 Volatility Chart'!E473*100</f>
        <v>122.90831679511662</v>
      </c>
    </row>
    <row r="474" spans="1:3">
      <c r="A474" s="34">
        <f>'Pg1 Volatility Chart'!A474</f>
        <v>44120</v>
      </c>
      <c r="B474" s="43">
        <f>'Pg1 Volatility Chart'!D474*100</f>
        <v>112.87228672387684</v>
      </c>
      <c r="C474" s="43">
        <f>'Pg1 Volatility Chart'!E474*100</f>
        <v>123.1436659359422</v>
      </c>
    </row>
    <row r="475" spans="1:3">
      <c r="A475" s="34">
        <f>'Pg1 Volatility Chart'!A475</f>
        <v>44123</v>
      </c>
      <c r="B475" s="43">
        <f>'Pg1 Volatility Chart'!D475*100</f>
        <v>113.22564361433621</v>
      </c>
      <c r="C475" s="43">
        <f>'Pg1 Volatility Chart'!E475*100</f>
        <v>122.19680873901464</v>
      </c>
    </row>
    <row r="476" spans="1:3">
      <c r="A476" s="34">
        <f>'Pg1 Volatility Chart'!A476</f>
        <v>44124</v>
      </c>
      <c r="B476" s="43">
        <f>'Pg1 Volatility Chart'!D476*100</f>
        <v>113.32660272589601</v>
      </c>
      <c r="C476" s="43">
        <f>'Pg1 Volatility Chart'!E476*100</f>
        <v>122.51048254077031</v>
      </c>
    </row>
    <row r="477" spans="1:3">
      <c r="A477" s="34">
        <f>'Pg1 Volatility Chart'!A477</f>
        <v>44125</v>
      </c>
      <c r="B477" s="43">
        <f>'Pg1 Volatility Chart'!D477*100</f>
        <v>113.78091872791521</v>
      </c>
      <c r="C477" s="43">
        <f>'Pg1 Volatility Chart'!E477*100</f>
        <v>122.35079027040139</v>
      </c>
    </row>
    <row r="478" spans="1:3">
      <c r="A478" s="34">
        <f>'Pg1 Volatility Chart'!A478</f>
        <v>44126</v>
      </c>
      <c r="B478" s="43">
        <f>'Pg1 Volatility Chart'!D478*100</f>
        <v>113.17516405855631</v>
      </c>
      <c r="C478" s="43">
        <f>'Pg1 Volatility Chart'!E478*100</f>
        <v>122.47801052860183</v>
      </c>
    </row>
    <row r="479" spans="1:3">
      <c r="A479" s="34">
        <f>'Pg1 Volatility Chart'!A479</f>
        <v>44127</v>
      </c>
      <c r="B479" s="43">
        <f>'Pg1 Volatility Chart'!D479*100</f>
        <v>113.37708228167594</v>
      </c>
      <c r="C479" s="43">
        <f>'Pg1 Volatility Chart'!E479*100</f>
        <v>122.90302289839596</v>
      </c>
    </row>
    <row r="480" spans="1:3">
      <c r="A480" s="34">
        <f>'Pg1 Volatility Chart'!A480</f>
        <v>44130</v>
      </c>
      <c r="B480" s="43">
        <f>'Pg1 Volatility Chart'!D480*100</f>
        <v>112.56940938919739</v>
      </c>
      <c r="C480" s="43">
        <f>'Pg1 Volatility Chart'!E480*100</f>
        <v>121.03736198873776</v>
      </c>
    </row>
    <row r="481" spans="1:3">
      <c r="A481" s="34">
        <f>'Pg1 Volatility Chart'!A481</f>
        <v>44131</v>
      </c>
      <c r="B481" s="43">
        <f>'Pg1 Volatility Chart'!D481*100</f>
        <v>112.61988894497728</v>
      </c>
      <c r="C481" s="43">
        <f>'Pg1 Volatility Chart'!E481*100</f>
        <v>120.71201660366096</v>
      </c>
    </row>
    <row r="482" spans="1:3">
      <c r="A482" s="34">
        <f>'Pg1 Volatility Chart'!A482</f>
        <v>44132</v>
      </c>
      <c r="B482" s="43">
        <f>'Pg1 Volatility Chart'!D482*100</f>
        <v>111.05502271580011</v>
      </c>
      <c r="C482" s="43">
        <f>'Pg1 Volatility Chart'!E482*100</f>
        <v>117.21912855790502</v>
      </c>
    </row>
    <row r="483" spans="1:3">
      <c r="A483" s="34">
        <f>'Pg1 Volatility Chart'!A483</f>
        <v>44133</v>
      </c>
      <c r="B483" s="43">
        <f>'Pg1 Volatility Chart'!D483*100</f>
        <v>110.55022715800101</v>
      </c>
      <c r="C483" s="43">
        <f>'Pg1 Volatility Chart'!E483*100</f>
        <v>117.74005633206323</v>
      </c>
    </row>
    <row r="484" spans="1:3">
      <c r="A484" s="34">
        <f>'Pg1 Volatility Chart'!A484</f>
        <v>44134</v>
      </c>
      <c r="B484" s="43">
        <f>'Pg1 Volatility Chart'!D484*100</f>
        <v>109.79303382130239</v>
      </c>
      <c r="C484" s="43">
        <f>'Pg1 Volatility Chart'!E484*100</f>
        <v>116.39240530073293</v>
      </c>
    </row>
    <row r="485" spans="1:3">
      <c r="A485" s="34">
        <f>'Pg1 Volatility Chart'!A485</f>
        <v>44137</v>
      </c>
      <c r="B485" s="43">
        <f>'Pg1 Volatility Chart'!D485*100</f>
        <v>109.99495204442201</v>
      </c>
      <c r="C485" s="43">
        <f>'Pg1 Volatility Chart'!E485*100</f>
        <v>117.83897300070987</v>
      </c>
    </row>
    <row r="486" spans="1:3">
      <c r="A486" s="34">
        <f>'Pg1 Volatility Chart'!A486</f>
        <v>44138</v>
      </c>
      <c r="B486" s="43">
        <f>'Pg1 Volatility Chart'!D486*100</f>
        <v>111.05502271580011</v>
      </c>
      <c r="C486" s="43">
        <f>'Pg1 Volatility Chart'!E486*100</f>
        <v>120.00634433921955</v>
      </c>
    </row>
    <row r="487" spans="1:3">
      <c r="A487" s="34">
        <f>'Pg1 Volatility Chart'!A487</f>
        <v>44139</v>
      </c>
      <c r="B487" s="43">
        <f>'Pg1 Volatility Chart'!D487*100</f>
        <v>111.61029782937911</v>
      </c>
      <c r="C487" s="43">
        <f>'Pg1 Volatility Chart'!E487*100</f>
        <v>122.2951001442691</v>
      </c>
    </row>
    <row r="488" spans="1:3">
      <c r="A488" s="34">
        <f>'Pg1 Volatility Chart'!A488</f>
        <v>44140</v>
      </c>
      <c r="B488" s="43">
        <f>'Pg1 Volatility Chart'!D488*100</f>
        <v>113.07420494699647</v>
      </c>
      <c r="C488" s="43">
        <f>'Pg1 Volatility Chart'!E488*100</f>
        <v>124.93896387186435</v>
      </c>
    </row>
    <row r="489" spans="1:3">
      <c r="A489" s="34">
        <f>'Pg1 Volatility Chart'!A489</f>
        <v>44141</v>
      </c>
      <c r="B489" s="43">
        <f>'Pg1 Volatility Chart'!D489*100</f>
        <v>113.27612317011612</v>
      </c>
      <c r="C489" s="43">
        <f>'Pg1 Volatility Chart'!E489*100</f>
        <v>125.23821493137319</v>
      </c>
    </row>
    <row r="490" spans="1:3">
      <c r="A490" s="34">
        <f>'Pg1 Volatility Chart'!A490</f>
        <v>44144</v>
      </c>
      <c r="B490" s="43">
        <f>'Pg1 Volatility Chart'!D490*100</f>
        <v>110.95406360424029</v>
      </c>
      <c r="C490" s="43">
        <f>'Pg1 Volatility Chart'!E490*100</f>
        <v>126.88107365227603</v>
      </c>
    </row>
    <row r="491" spans="1:3">
      <c r="A491" s="34">
        <f>'Pg1 Volatility Chart'!A491</f>
        <v>44145</v>
      </c>
      <c r="B491" s="43">
        <f>'Pg1 Volatility Chart'!D491*100</f>
        <v>111.00454316002019</v>
      </c>
      <c r="C491" s="43">
        <f>'Pg1 Volatility Chart'!E491*100</f>
        <v>126.94201599090285</v>
      </c>
    </row>
    <row r="492" spans="1:3">
      <c r="A492" s="34">
        <f>'Pg1 Volatility Chart'!A492</f>
        <v>44146</v>
      </c>
      <c r="B492" s="43">
        <f>'Pg1 Volatility Chart'!D492*100</f>
        <v>110.80262493690056</v>
      </c>
      <c r="C492" s="43">
        <f>'Pg1 Volatility Chart'!E492*100</f>
        <v>127.86398770482066</v>
      </c>
    </row>
    <row r="493" spans="1:3">
      <c r="A493" s="34">
        <f>'Pg1 Volatility Chart'!A493</f>
        <v>44147</v>
      </c>
      <c r="B493" s="43">
        <f>'Pg1 Volatility Chart'!D493*100</f>
        <v>111.35790005047956</v>
      </c>
      <c r="C493" s="43">
        <f>'Pg1 Volatility Chart'!E493*100</f>
        <v>127.0910370993781</v>
      </c>
    </row>
    <row r="494" spans="1:3">
      <c r="A494" s="34">
        <f>'Pg1 Volatility Chart'!A494</f>
        <v>44148</v>
      </c>
      <c r="B494" s="43">
        <f>'Pg1 Volatility Chart'!D494*100</f>
        <v>111.86269560827866</v>
      </c>
      <c r="C494" s="43">
        <f>'Pg1 Volatility Chart'!E494*100</f>
        <v>128.06757346532228</v>
      </c>
    </row>
    <row r="495" spans="1:3">
      <c r="A495" s="34">
        <f>'Pg1 Volatility Chart'!A495</f>
        <v>44151</v>
      </c>
      <c r="B495" s="43">
        <f>'Pg1 Volatility Chart'!D495*100</f>
        <v>112.72084805653711</v>
      </c>
      <c r="C495" s="43">
        <f>'Pg1 Volatility Chart'!E495*100</f>
        <v>129.69442544338469</v>
      </c>
    </row>
    <row r="496" spans="1:3">
      <c r="A496" s="34">
        <f>'Pg1 Volatility Chart'!A496</f>
        <v>44152</v>
      </c>
      <c r="B496" s="43">
        <f>'Pg1 Volatility Chart'!D496*100</f>
        <v>113.12468450277638</v>
      </c>
      <c r="C496" s="43">
        <f>'Pg1 Volatility Chart'!E496*100</f>
        <v>129.5450291768741</v>
      </c>
    </row>
    <row r="497" spans="1:3">
      <c r="A497" s="34">
        <f>'Pg1 Volatility Chart'!A497</f>
        <v>44153</v>
      </c>
      <c r="B497" s="43">
        <f>'Pg1 Volatility Chart'!D497*100</f>
        <v>113.12468450277638</v>
      </c>
      <c r="C497" s="43">
        <f>'Pg1 Volatility Chart'!E497*100</f>
        <v>128.97237127806756</v>
      </c>
    </row>
    <row r="498" spans="1:3">
      <c r="A498" s="34">
        <f>'Pg1 Volatility Chart'!A498</f>
        <v>44154</v>
      </c>
      <c r="B498" s="43">
        <f>'Pg1 Volatility Chart'!D498*100</f>
        <v>113.02372539121657</v>
      </c>
      <c r="C498" s="43">
        <f>'Pg1 Volatility Chart'!E498*100</f>
        <v>129.01038729231357</v>
      </c>
    </row>
    <row r="499" spans="1:3">
      <c r="A499" s="34">
        <f>'Pg1 Volatility Chart'!A499</f>
        <v>44155</v>
      </c>
      <c r="B499" s="43">
        <f>'Pg1 Volatility Chart'!D499*100</f>
        <v>113.67995961635538</v>
      </c>
      <c r="C499" s="43">
        <f>'Pg1 Volatility Chart'!E499*100</f>
        <v>128.85519691836853</v>
      </c>
    </row>
    <row r="500" spans="1:3">
      <c r="A500" s="34">
        <f>'Pg1 Volatility Chart'!A500</f>
        <v>44158</v>
      </c>
      <c r="B500" s="43">
        <f>'Pg1 Volatility Chart'!D500*100</f>
        <v>113.52852094901564</v>
      </c>
      <c r="C500" s="43">
        <f>'Pg1 Volatility Chart'!E500*100</f>
        <v>129.32064298752516</v>
      </c>
    </row>
    <row r="501" spans="1:3">
      <c r="A501" s="34">
        <f>'Pg1 Volatility Chart'!A501</f>
        <v>44159</v>
      </c>
      <c r="B501" s="43">
        <f>'Pg1 Volatility Chart'!D501*100</f>
        <v>113.88187783947501</v>
      </c>
      <c r="C501" s="43">
        <f>'Pg1 Volatility Chart'!E501*100</f>
        <v>131.18121842159343</v>
      </c>
    </row>
    <row r="502" spans="1:3">
      <c r="A502" s="34">
        <f>'Pg1 Volatility Chart'!A502</f>
        <v>44160</v>
      </c>
      <c r="B502" s="43">
        <f>'Pg1 Volatility Chart'!D502*100</f>
        <v>113.83139828369511</v>
      </c>
      <c r="C502" s="43">
        <f>'Pg1 Volatility Chart'!E502*100</f>
        <v>131.18784621355078</v>
      </c>
    </row>
    <row r="503" spans="1:3">
      <c r="A503" s="34">
        <f>'Pg1 Volatility Chart'!A503</f>
        <v>44162</v>
      </c>
      <c r="B503" s="43">
        <f>'Pg1 Volatility Chart'!D503*100</f>
        <v>115.14386673397274</v>
      </c>
      <c r="C503" s="43">
        <f>'Pg1 Volatility Chart'!E503*100</f>
        <v>131.89151763513712</v>
      </c>
    </row>
    <row r="504" spans="1:3">
      <c r="A504" s="34">
        <f>'Pg1 Volatility Chart'!A504</f>
        <v>44165</v>
      </c>
      <c r="B504" s="43">
        <f>'Pg1 Volatility Chart'!D504*100</f>
        <v>114.28571428571431</v>
      </c>
      <c r="C504" s="43">
        <f>'Pg1 Volatility Chart'!E504*100</f>
        <v>130.73928225598368</v>
      </c>
    </row>
    <row r="505" spans="1:3">
      <c r="A505" s="34">
        <f>'Pg1 Volatility Chart'!A505</f>
        <v>44166</v>
      </c>
      <c r="B505" s="43">
        <f>'Pg1 Volatility Chart'!D505*100</f>
        <v>114.28571428571431</v>
      </c>
      <c r="C505" s="43">
        <f>'Pg1 Volatility Chart'!E505*100</f>
        <v>132.15567057623025</v>
      </c>
    </row>
    <row r="506" spans="1:3">
      <c r="A506" s="34">
        <f>'Pg1 Volatility Chart'!A506</f>
        <v>44167</v>
      </c>
      <c r="B506" s="43">
        <f>'Pg1 Volatility Chart'!D506*100</f>
        <v>114.23523472993438</v>
      </c>
      <c r="C506" s="43">
        <f>'Pg1 Volatility Chart'!E506*100</f>
        <v>132.44487573723765</v>
      </c>
    </row>
    <row r="507" spans="1:3">
      <c r="A507" s="34">
        <f>'Pg1 Volatility Chart'!A507</f>
        <v>44168</v>
      </c>
      <c r="B507" s="43">
        <f>'Pg1 Volatility Chart'!D507*100</f>
        <v>114.74003028773348</v>
      </c>
      <c r="C507" s="43">
        <f>'Pg1 Volatility Chart'!E507*100</f>
        <v>132.9324561304783</v>
      </c>
    </row>
    <row r="508" spans="1:3">
      <c r="A508" s="34">
        <f>'Pg1 Volatility Chart'!A508</f>
        <v>44169</v>
      </c>
      <c r="B508" s="43">
        <f>'Pg1 Volatility Chart'!D508*100</f>
        <v>114.58859162039374</v>
      </c>
      <c r="C508" s="43">
        <f>'Pg1 Volatility Chart'!E508*100</f>
        <v>133.90857565416098</v>
      </c>
    </row>
    <row r="509" spans="1:3">
      <c r="A509" s="34">
        <f>'Pg1 Volatility Chart'!A509</f>
        <v>44172</v>
      </c>
      <c r="B509" s="43">
        <f>'Pg1 Volatility Chart'!D509*100</f>
        <v>114.89146895507321</v>
      </c>
      <c r="C509" s="43">
        <f>'Pg1 Volatility Chart'!E509*100</f>
        <v>133.77747876292889</v>
      </c>
    </row>
    <row r="510" spans="1:3">
      <c r="A510" s="34">
        <f>'Pg1 Volatility Chart'!A510</f>
        <v>44173</v>
      </c>
      <c r="B510" s="43">
        <f>'Pg1 Volatility Chart'!D510*100</f>
        <v>115.09338717819284</v>
      </c>
      <c r="C510" s="43">
        <f>'Pg1 Volatility Chart'!E510*100</f>
        <v>134.06405781768905</v>
      </c>
    </row>
    <row r="511" spans="1:3">
      <c r="A511" s="34">
        <f>'Pg1 Volatility Chart'!A511</f>
        <v>44174</v>
      </c>
      <c r="B511" s="43">
        <f>'Pg1 Volatility Chart'!D511*100</f>
        <v>115.04290762241291</v>
      </c>
      <c r="C511" s="43">
        <f>'Pg1 Volatility Chart'!E511*100</f>
        <v>133.45096621951998</v>
      </c>
    </row>
    <row r="512" spans="1:3">
      <c r="A512" s="34">
        <f>'Pg1 Volatility Chart'!A512</f>
        <v>44175</v>
      </c>
      <c r="B512" s="43">
        <f>'Pg1 Volatility Chart'!D512*100</f>
        <v>115.74962140333164</v>
      </c>
      <c r="C512" s="43">
        <f>'Pg1 Volatility Chart'!E512*100</f>
        <v>133.49085802394259</v>
      </c>
    </row>
    <row r="513" spans="1:3">
      <c r="A513" s="34">
        <f>'Pg1 Volatility Chart'!A513</f>
        <v>44176</v>
      </c>
      <c r="B513" s="43">
        <f>'Pg1 Volatility Chart'!D513*100</f>
        <v>116.00201918223121</v>
      </c>
      <c r="C513" s="43">
        <f>'Pg1 Volatility Chart'!E513*100</f>
        <v>133.23520866498347</v>
      </c>
    </row>
    <row r="514" spans="1:3">
      <c r="A514" s="34">
        <f>'Pg1 Volatility Chart'!A514</f>
        <v>44179</v>
      </c>
      <c r="B514" s="43">
        <f>'Pg1 Volatility Chart'!D514*100</f>
        <v>116.20393740535084</v>
      </c>
      <c r="C514" s="43">
        <f>'Pg1 Volatility Chart'!E514*100</f>
        <v>133.03545785328737</v>
      </c>
    </row>
    <row r="515" spans="1:3">
      <c r="A515" s="34">
        <f>'Pg1 Volatility Chart'!A515</f>
        <v>44180</v>
      </c>
      <c r="B515" s="43">
        <f>'Pg1 Volatility Chart'!D515*100</f>
        <v>116.70873296314994</v>
      </c>
      <c r="C515" s="43">
        <f>'Pg1 Volatility Chart'!E515*100</f>
        <v>134.10453320127772</v>
      </c>
    </row>
    <row r="516" spans="1:3">
      <c r="A516" s="34">
        <f>'Pg1 Volatility Chart'!A516</f>
        <v>44181</v>
      </c>
      <c r="B516" s="43">
        <f>'Pg1 Volatility Chart'!D516*100</f>
        <v>116.65825340737001</v>
      </c>
      <c r="C516" s="43">
        <f>'Pg1 Volatility Chart'!E516*100</f>
        <v>134.78381935056808</v>
      </c>
    </row>
    <row r="517" spans="1:3">
      <c r="A517" s="34">
        <f>'Pg1 Volatility Chart'!A517</f>
        <v>44182</v>
      </c>
      <c r="B517" s="43">
        <f>'Pg1 Volatility Chart'!D517*100</f>
        <v>117.92024230186775</v>
      </c>
      <c r="C517" s="43">
        <f>'Pg1 Volatility Chart'!E517*100</f>
        <v>135.81346142062344</v>
      </c>
    </row>
    <row r="518" spans="1:3">
      <c r="A518" s="34">
        <f>'Pg1 Volatility Chart'!A518</f>
        <v>44183</v>
      </c>
      <c r="B518" s="43">
        <f>'Pg1 Volatility Chart'!D518*100</f>
        <v>118.07168096920748</v>
      </c>
      <c r="C518" s="43">
        <f>'Pg1 Volatility Chart'!E518*100</f>
        <v>135.37652736215131</v>
      </c>
    </row>
    <row r="519" spans="1:3">
      <c r="A519" s="34">
        <f>'Pg1 Volatility Chart'!A519</f>
        <v>44186</v>
      </c>
      <c r="B519" s="43">
        <f>'Pg1 Volatility Chart'!D519*100</f>
        <v>117.41544674406867</v>
      </c>
      <c r="C519" s="43">
        <f>'Pg1 Volatility Chart'!E519*100</f>
        <v>134.2787732665719</v>
      </c>
    </row>
    <row r="520" spans="1:3">
      <c r="A520" s="34">
        <f>'Pg1 Volatility Chart'!A520</f>
        <v>44187</v>
      </c>
      <c r="B520" s="43">
        <f>'Pg1 Volatility Chart'!D520*100</f>
        <v>116.55729429581021</v>
      </c>
      <c r="C520" s="43">
        <f>'Pg1 Volatility Chart'!E520*100</f>
        <v>134.08244056141984</v>
      </c>
    </row>
    <row r="521" spans="1:3">
      <c r="A521" s="34">
        <f>'Pg1 Volatility Chart'!A521</f>
        <v>44188</v>
      </c>
      <c r="B521" s="43">
        <f>'Pg1 Volatility Chart'!D521*100</f>
        <v>117.31448763250883</v>
      </c>
      <c r="C521" s="43">
        <f>'Pg1 Volatility Chart'!E521*100</f>
        <v>134.58544411833486</v>
      </c>
    </row>
    <row r="522" spans="1:3">
      <c r="A522" s="34">
        <f>'Pg1 Volatility Chart'!A522</f>
        <v>44189</v>
      </c>
      <c r="B522" s="43">
        <f>'Pg1 Volatility Chart'!D522*100</f>
        <v>117.46592629984858</v>
      </c>
      <c r="C522" s="43">
        <f>'Pg1 Volatility Chart'!E522*100</f>
        <v>134.86410317012709</v>
      </c>
    </row>
    <row r="523" spans="1:3">
      <c r="A523" s="34">
        <f>'Pg1 Volatility Chart'!A523</f>
        <v>44193</v>
      </c>
      <c r="B523" s="43">
        <f>'Pg1 Volatility Chart'!D523*100</f>
        <v>117.61736496718831</v>
      </c>
      <c r="C523" s="43">
        <f>'Pg1 Volatility Chart'!E523*100</f>
        <v>135.63025924670765</v>
      </c>
    </row>
    <row r="524" spans="1:3">
      <c r="A524" s="34">
        <f>'Pg1 Volatility Chart'!A524</f>
        <v>44194</v>
      </c>
      <c r="B524" s="43">
        <f>'Pg1 Volatility Chart'!D524*100</f>
        <v>118.98031297324584</v>
      </c>
      <c r="C524" s="43">
        <f>'Pg1 Volatility Chart'!E524*100</f>
        <v>136.10108258103725</v>
      </c>
    </row>
    <row r="525" spans="1:3">
      <c r="A525" s="34">
        <f>'Pg1 Volatility Chart'!A525</f>
        <v>44195</v>
      </c>
      <c r="B525" s="43">
        <f>'Pg1 Volatility Chart'!D525*100</f>
        <v>119.98990408884403</v>
      </c>
      <c r="C525" s="43">
        <f>'Pg1 Volatility Chart'!E525*100</f>
        <v>136.59820866206559</v>
      </c>
    </row>
    <row r="526" spans="1:3">
      <c r="A526" s="34">
        <f>'Pg1 Volatility Chart'!A526</f>
        <v>44196</v>
      </c>
      <c r="B526" s="43">
        <f>'Pg1 Volatility Chart'!D526*100</f>
        <v>119.98990408884403</v>
      </c>
      <c r="C526" s="43">
        <f>'Pg1 Volatility Chart'!E526*100</f>
        <v>136.80942263595205</v>
      </c>
    </row>
    <row r="527" spans="1:3">
      <c r="A527" s="34">
        <f>'Pg1 Volatility Chart'!A527</f>
        <v>44200</v>
      </c>
      <c r="B527" s="43">
        <f>'Pg1 Volatility Chart'!D527*100</f>
        <v>120.34326097930339</v>
      </c>
      <c r="C527" s="43">
        <f>'Pg1 Volatility Chart'!E527*100</f>
        <v>136.12167458875385</v>
      </c>
    </row>
    <row r="528" spans="1:3">
      <c r="A528" s="34">
        <f>'Pg1 Volatility Chart'!A528</f>
        <v>44201</v>
      </c>
      <c r="B528" s="43">
        <f>'Pg1 Volatility Chart'!D528*100</f>
        <v>122.5643614336194</v>
      </c>
      <c r="C528" s="43">
        <f>'Pg1 Volatility Chart'!E528*100</f>
        <v>136.97078227536684</v>
      </c>
    </row>
    <row r="529" spans="1:3">
      <c r="A529" s="34">
        <f>'Pg1 Volatility Chart'!A529</f>
        <v>44202</v>
      </c>
      <c r="B529" s="43">
        <f>'Pg1 Volatility Chart'!D529*100</f>
        <v>121.75668854114086</v>
      </c>
      <c r="C529" s="43">
        <f>'Pg1 Volatility Chart'!E529*100</f>
        <v>137.58262334675149</v>
      </c>
    </row>
    <row r="530" spans="1:3">
      <c r="A530" s="34">
        <f>'Pg1 Volatility Chart'!A530</f>
        <v>44203</v>
      </c>
      <c r="B530" s="43">
        <f>'Pg1 Volatility Chart'!D530*100</f>
        <v>121.60524987380113</v>
      </c>
      <c r="C530" s="43">
        <f>'Pg1 Volatility Chart'!E530*100</f>
        <v>139.2247317515837</v>
      </c>
    </row>
    <row r="531" spans="1:3">
      <c r="A531" s="34">
        <f>'Pg1 Volatility Chart'!A531</f>
        <v>44204</v>
      </c>
      <c r="B531" s="43">
        <f>'Pg1 Volatility Chart'!D531*100</f>
        <v>120.64613831398283</v>
      </c>
      <c r="C531" s="43">
        <f>'Pg1 Volatility Chart'!E531*100</f>
        <v>140.51460844547432</v>
      </c>
    </row>
    <row r="532" spans="1:3">
      <c r="A532" s="34">
        <f>'Pg1 Volatility Chart'!A532</f>
        <v>44207</v>
      </c>
      <c r="B532" s="43">
        <f>'Pg1 Volatility Chart'!D532*100</f>
        <v>119.73750630994446</v>
      </c>
      <c r="C532" s="43">
        <f>'Pg1 Volatility Chart'!E532*100</f>
        <v>139.43273604005685</v>
      </c>
    </row>
    <row r="533" spans="1:3">
      <c r="A533" s="34">
        <f>'Pg1 Volatility Chart'!A533</f>
        <v>44208</v>
      </c>
      <c r="B533" s="43">
        <f>'Pg1 Volatility Chart'!D533*100</f>
        <v>121.35285209490156</v>
      </c>
      <c r="C533" s="43">
        <f>'Pg1 Volatility Chart'!E533*100</f>
        <v>139.68059044872652</v>
      </c>
    </row>
    <row r="534" spans="1:3">
      <c r="A534" s="34">
        <f>'Pg1 Volatility Chart'!A534</f>
        <v>44209</v>
      </c>
      <c r="B534" s="43">
        <f>'Pg1 Volatility Chart'!D534*100</f>
        <v>121.80716809692076</v>
      </c>
      <c r="C534" s="43">
        <f>'Pg1 Volatility Chart'!E534*100</f>
        <v>140.07025459474804</v>
      </c>
    </row>
    <row r="535" spans="1:3">
      <c r="A535" s="34">
        <f>'Pg1 Volatility Chart'!A535</f>
        <v>44210</v>
      </c>
      <c r="B535" s="43">
        <f>'Pg1 Volatility Chart'!D535*100</f>
        <v>122.46340232205959</v>
      </c>
      <c r="C535" s="43">
        <f>'Pg1 Volatility Chart'!E535*100</f>
        <v>140.09318091912886</v>
      </c>
    </row>
    <row r="536" spans="1:3">
      <c r="A536" s="34">
        <f>'Pg1 Volatility Chart'!A536</f>
        <v>44211</v>
      </c>
      <c r="B536" s="43">
        <f>'Pg1 Volatility Chart'!D536*100</f>
        <v>121.30237253912166</v>
      </c>
      <c r="C536" s="43">
        <f>'Pg1 Volatility Chart'!E536*100</f>
        <v>138.88813162544722</v>
      </c>
    </row>
    <row r="537" spans="1:3">
      <c r="A537" s="34">
        <f>'Pg1 Volatility Chart'!A537</f>
        <v>44215</v>
      </c>
      <c r="B537" s="43">
        <f>'Pg1 Volatility Chart'!D537*100</f>
        <v>122.0090863200404</v>
      </c>
      <c r="C537" s="43">
        <f>'Pg1 Volatility Chart'!E537*100</f>
        <v>140.00026677904737</v>
      </c>
    </row>
    <row r="538" spans="1:3">
      <c r="A538" s="34">
        <f>'Pg1 Volatility Chart'!A538</f>
        <v>44216</v>
      </c>
      <c r="B538" s="43">
        <f>'Pg1 Volatility Chart'!D538*100</f>
        <v>122.41292276627966</v>
      </c>
      <c r="C538" s="43">
        <f>'Pg1 Volatility Chart'!E538*100</f>
        <v>141.55700588873063</v>
      </c>
    </row>
    <row r="539" spans="1:3">
      <c r="A539" s="34">
        <f>'Pg1 Volatility Chart'!A539</f>
        <v>44217</v>
      </c>
      <c r="B539" s="43">
        <f>'Pg1 Volatility Chart'!D539*100</f>
        <v>122.26148409893993</v>
      </c>
      <c r="C539" s="43">
        <f>'Pg1 Volatility Chart'!E539*100</f>
        <v>141.81328051108198</v>
      </c>
    </row>
    <row r="540" spans="1:3">
      <c r="A540" s="34">
        <f>'Pg1 Volatility Chart'!A540</f>
        <v>44218</v>
      </c>
      <c r="B540" s="43">
        <f>'Pg1 Volatility Chart'!D540*100</f>
        <v>121.5042907622413</v>
      </c>
      <c r="C540" s="43">
        <f>'Pg1 Volatility Chart'!E540*100</f>
        <v>141.19164364655276</v>
      </c>
    </row>
    <row r="541" spans="1:3">
      <c r="A541" s="34">
        <f>'Pg1 Volatility Chart'!A541</f>
        <v>44221</v>
      </c>
      <c r="B541" s="43">
        <f>'Pg1 Volatility Chart'!D541*100</f>
        <v>122.31196365471986</v>
      </c>
      <c r="C541" s="43">
        <f>'Pg1 Volatility Chart'!E541*100</f>
        <v>141.4901027057648</v>
      </c>
    </row>
    <row r="542" spans="1:3">
      <c r="A542" s="34">
        <f>'Pg1 Volatility Chart'!A542</f>
        <v>44222</v>
      </c>
      <c r="B542" s="43">
        <f>'Pg1 Volatility Chart'!D542*100</f>
        <v>122.41292276627966</v>
      </c>
      <c r="C542" s="43">
        <f>'Pg1 Volatility Chart'!E542*100</f>
        <v>141.06846675828859</v>
      </c>
    </row>
    <row r="543" spans="1:3">
      <c r="A543" s="34">
        <f>'Pg1 Volatility Chart'!A543</f>
        <v>44223</v>
      </c>
      <c r="B543" s="43">
        <f>'Pg1 Volatility Chart'!D543*100</f>
        <v>121.5547703180212</v>
      </c>
      <c r="C543" s="43">
        <f>'Pg1 Volatility Chart'!E543*100</f>
        <v>138.18975410058155</v>
      </c>
    </row>
    <row r="544" spans="1:3">
      <c r="A544" s="34">
        <f>'Pg1 Volatility Chart'!A544</f>
        <v>44224</v>
      </c>
      <c r="B544" s="43">
        <f>'Pg1 Volatility Chart'!D544*100</f>
        <v>121.20141342756186</v>
      </c>
      <c r="C544" s="43">
        <f>'Pg1 Volatility Chart'!E544*100</f>
        <v>138.61889320876421</v>
      </c>
    </row>
    <row r="545" spans="1:3">
      <c r="A545" s="34">
        <f>'Pg1 Volatility Chart'!A545</f>
        <v>44225</v>
      </c>
      <c r="B545" s="43">
        <f>'Pg1 Volatility Chart'!D545*100</f>
        <v>120.14134275618376</v>
      </c>
      <c r="C545" s="43">
        <f>'Pg1 Volatility Chart'!E545*100</f>
        <v>136.18720219225682</v>
      </c>
    </row>
    <row r="546" spans="1:3">
      <c r="A546" s="34">
        <f>'Pg1 Volatility Chart'!A546</f>
        <v>44228</v>
      </c>
      <c r="B546" s="43">
        <f>'Pg1 Volatility Chart'!D546*100</f>
        <v>121.40333165068149</v>
      </c>
      <c r="C546" s="43">
        <f>'Pg1 Volatility Chart'!E546*100</f>
        <v>138.22897895738581</v>
      </c>
    </row>
    <row r="547" spans="1:3">
      <c r="A547" s="34">
        <f>'Pg1 Volatility Chart'!A547</f>
        <v>44229</v>
      </c>
      <c r="B547" s="43">
        <f>'Pg1 Volatility Chart'!D547*100</f>
        <v>120.8985360928824</v>
      </c>
      <c r="C547" s="43">
        <f>'Pg1 Volatility Chart'!E547*100</f>
        <v>140.0161484692093</v>
      </c>
    </row>
    <row r="548" spans="1:3">
      <c r="A548" s="34">
        <f>'Pg1 Volatility Chart'!A548</f>
        <v>44230</v>
      </c>
      <c r="B548" s="43">
        <f>'Pg1 Volatility Chart'!D548*100</f>
        <v>121.20141342756186</v>
      </c>
      <c r="C548" s="43">
        <f>'Pg1 Volatility Chart'!E548*100</f>
        <v>140.44082736519425</v>
      </c>
    </row>
    <row r="549" spans="1:3">
      <c r="A549" s="34">
        <f>'Pg1 Volatility Chart'!A549</f>
        <v>44231</v>
      </c>
      <c r="B549" s="43">
        <f>'Pg1 Volatility Chart'!D549*100</f>
        <v>120.79757698132256</v>
      </c>
      <c r="C549" s="43">
        <f>'Pg1 Volatility Chart'!E549*100</f>
        <v>141.25337798547636</v>
      </c>
    </row>
    <row r="550" spans="1:3">
      <c r="A550" s="34">
        <f>'Pg1 Volatility Chart'!A550</f>
        <v>44232</v>
      </c>
      <c r="B550" s="43">
        <f>'Pg1 Volatility Chart'!D550*100</f>
        <v>121.25189298334176</v>
      </c>
      <c r="C550" s="43">
        <f>'Pg1 Volatility Chart'!E550*100</f>
        <v>142.0664288164723</v>
      </c>
    </row>
    <row r="551" spans="1:3">
      <c r="A551" s="34">
        <f>'Pg1 Volatility Chart'!A551</f>
        <v>44235</v>
      </c>
      <c r="B551" s="43">
        <f>'Pg1 Volatility Chart'!D551*100</f>
        <v>122.46340232205959</v>
      </c>
      <c r="C551" s="43">
        <f>'Pg1 Volatility Chart'!E551*100</f>
        <v>143.12145658025108</v>
      </c>
    </row>
    <row r="552" spans="1:3">
      <c r="A552" s="34">
        <f>'Pg1 Volatility Chart'!A552</f>
        <v>44236</v>
      </c>
      <c r="B552" s="43">
        <f>'Pg1 Volatility Chart'!D552*100</f>
        <v>122.96819787985866</v>
      </c>
      <c r="C552" s="43">
        <f>'Pg1 Volatility Chart'!E552*100</f>
        <v>143.37948194010059</v>
      </c>
    </row>
    <row r="553" spans="1:3">
      <c r="A553" s="34">
        <f>'Pg1 Volatility Chart'!A553</f>
        <v>44237</v>
      </c>
      <c r="B553" s="43">
        <f>'Pg1 Volatility Chart'!D553*100</f>
        <v>123.32155477031803</v>
      </c>
      <c r="C553" s="43">
        <f>'Pg1 Volatility Chart'!E553*100</f>
        <v>143.66839531152499</v>
      </c>
    </row>
    <row r="554" spans="1:3">
      <c r="A554" s="34">
        <f>'Pg1 Volatility Chart'!A554</f>
        <v>44238</v>
      </c>
      <c r="B554" s="43">
        <f>'Pg1 Volatility Chart'!D554*100</f>
        <v>123.57395254921757</v>
      </c>
      <c r="C554" s="43">
        <f>'Pg1 Volatility Chart'!E554*100</f>
        <v>144.03800934476979</v>
      </c>
    </row>
    <row r="555" spans="1:3">
      <c r="A555" s="34">
        <f>'Pg1 Volatility Chart'!A555</f>
        <v>44239</v>
      </c>
      <c r="B555" s="43">
        <f>'Pg1 Volatility Chart'!D555*100</f>
        <v>123.42251388187783</v>
      </c>
      <c r="C555" s="43">
        <f>'Pg1 Volatility Chart'!E555*100</f>
        <v>144.57256786087805</v>
      </c>
    </row>
    <row r="556" spans="1:3">
      <c r="A556" s="34">
        <f>'Pg1 Volatility Chart'!A556</f>
        <v>44243</v>
      </c>
      <c r="B556" s="43">
        <f>'Pg1 Volatility Chart'!D556*100</f>
        <v>122.5643614336194</v>
      </c>
      <c r="C556" s="43">
        <f>'Pg1 Volatility Chart'!E556*100</f>
        <v>145.18586788017785</v>
      </c>
    </row>
    <row r="557" spans="1:3">
      <c r="A557" s="34">
        <f>'Pg1 Volatility Chart'!A557</f>
        <v>44244</v>
      </c>
      <c r="B557" s="43">
        <f>'Pg1 Volatility Chart'!D557*100</f>
        <v>122.21100454316003</v>
      </c>
      <c r="C557" s="43">
        <f>'Pg1 Volatility Chart'!E557*100</f>
        <v>144.69528622265463</v>
      </c>
    </row>
    <row r="558" spans="1:3">
      <c r="A558" s="34">
        <f>'Pg1 Volatility Chart'!A558</f>
        <v>44245</v>
      </c>
      <c r="B558" s="43">
        <f>'Pg1 Volatility Chart'!D558*100</f>
        <v>122.0595658758203</v>
      </c>
      <c r="C558" s="43">
        <f>'Pg1 Volatility Chart'!E558*100</f>
        <v>143.85472380240176</v>
      </c>
    </row>
    <row r="559" spans="1:3">
      <c r="A559" s="34">
        <f>'Pg1 Volatility Chart'!A559</f>
        <v>44246</v>
      </c>
      <c r="B559" s="43">
        <f>'Pg1 Volatility Chart'!D559*100</f>
        <v>121.5042907622413</v>
      </c>
      <c r="C559" s="43">
        <f>'Pg1 Volatility Chart'!E559*100</f>
        <v>144.08440388847134</v>
      </c>
    </row>
    <row r="560" spans="1:3">
      <c r="A560" s="34">
        <f>'Pg1 Volatility Chart'!A560</f>
        <v>44249</v>
      </c>
      <c r="B560" s="43">
        <f>'Pg1 Volatility Chart'!D560*100</f>
        <v>122.5643614336194</v>
      </c>
      <c r="C560" s="43">
        <f>'Pg1 Volatility Chart'!E560*100</f>
        <v>142.82554025883405</v>
      </c>
    </row>
    <row r="561" spans="1:3">
      <c r="A561" s="34">
        <f>'Pg1 Volatility Chart'!A561</f>
        <v>44250</v>
      </c>
      <c r="B561" s="43">
        <f>'Pg1 Volatility Chart'!D561*100</f>
        <v>122.0090863200404</v>
      </c>
      <c r="C561" s="43">
        <f>'Pg1 Volatility Chart'!E561*100</f>
        <v>142.88564891293791</v>
      </c>
    </row>
    <row r="562" spans="1:3">
      <c r="A562" s="34">
        <f>'Pg1 Volatility Chart'!A562</f>
        <v>44251</v>
      </c>
      <c r="B562" s="43">
        <f>'Pg1 Volatility Chart'!D562*100</f>
        <v>122.91771832407876</v>
      </c>
      <c r="C562" s="43">
        <f>'Pg1 Volatility Chart'!E562*100</f>
        <v>143.17189449388889</v>
      </c>
    </row>
    <row r="563" spans="1:3">
      <c r="A563" s="34">
        <f>'Pg1 Volatility Chart'!A563</f>
        <v>44252</v>
      </c>
      <c r="B563" s="43">
        <f>'Pg1 Volatility Chart'!D563*100</f>
        <v>121.5042907622413</v>
      </c>
      <c r="C563" s="43">
        <f>'Pg1 Volatility Chart'!E563*100</f>
        <v>141.43141131534992</v>
      </c>
    </row>
    <row r="564" spans="1:3">
      <c r="A564" s="34">
        <f>'Pg1 Volatility Chart'!A564</f>
        <v>44253</v>
      </c>
      <c r="B564" s="43">
        <f>'Pg1 Volatility Chart'!D564*100</f>
        <v>120.04038364462394</v>
      </c>
      <c r="C564" s="43">
        <f>'Pg1 Volatility Chart'!E564*100</f>
        <v>139.34178105860428</v>
      </c>
    </row>
    <row r="565" spans="1:3">
      <c r="A565" s="34">
        <f>'Pg1 Volatility Chart'!A565</f>
        <v>44256</v>
      </c>
      <c r="B565" s="43">
        <f>'Pg1 Volatility Chart'!D565*100</f>
        <v>121.35285209490156</v>
      </c>
      <c r="C565" s="43">
        <f>'Pg1 Volatility Chart'!E565*100</f>
        <v>142.18456191337268</v>
      </c>
    </row>
    <row r="566" spans="1:3">
      <c r="A566" s="34">
        <f>'Pg1 Volatility Chart'!A566</f>
        <v>44257</v>
      </c>
      <c r="B566" s="43">
        <f>'Pg1 Volatility Chart'!D566*100</f>
        <v>121.5042907622413</v>
      </c>
      <c r="C566" s="43">
        <f>'Pg1 Volatility Chart'!E566*100</f>
        <v>141.46442522245829</v>
      </c>
    </row>
    <row r="567" spans="1:3">
      <c r="A567" s="34">
        <f>'Pg1 Volatility Chart'!A567</f>
        <v>44258</v>
      </c>
      <c r="B567" s="43">
        <f>'Pg1 Volatility Chart'!D567*100</f>
        <v>120.79757698132256</v>
      </c>
      <c r="C567" s="43">
        <f>'Pg1 Volatility Chart'!E567*100</f>
        <v>140.55645940852582</v>
      </c>
    </row>
    <row r="568" spans="1:3">
      <c r="A568" s="34">
        <f>'Pg1 Volatility Chart'!A568</f>
        <v>44259</v>
      </c>
      <c r="B568" s="43">
        <f>'Pg1 Volatility Chart'!D568*100</f>
        <v>120.59565875820293</v>
      </c>
      <c r="C568" s="43">
        <f>'Pg1 Volatility Chart'!E568*100</f>
        <v>138.60530415104031</v>
      </c>
    </row>
    <row r="569" spans="1:3">
      <c r="A569" s="34">
        <f>'Pg1 Volatility Chart'!A569</f>
        <v>44260</v>
      </c>
      <c r="B569" s="43">
        <f>'Pg1 Volatility Chart'!D569*100</f>
        <v>121.90812720848056</v>
      </c>
      <c r="C569" s="43">
        <f>'Pg1 Volatility Chart'!E569*100</f>
        <v>139.49151079892405</v>
      </c>
    </row>
    <row r="570" spans="1:3">
      <c r="A570" s="34">
        <f>'Pg1 Volatility Chart'!A570</f>
        <v>44263</v>
      </c>
      <c r="B570" s="43">
        <f>'Pg1 Volatility Chart'!D570*100</f>
        <v>121.35285209490156</v>
      </c>
      <c r="C570" s="43">
        <f>'Pg1 Volatility Chart'!E570*100</f>
        <v>138.79071558894185</v>
      </c>
    </row>
    <row r="571" spans="1:3">
      <c r="A571" s="34">
        <f>'Pg1 Volatility Chart'!A571</f>
        <v>44264</v>
      </c>
      <c r="B571" s="43">
        <f>'Pg1 Volatility Chart'!D571*100</f>
        <v>121.40333165068149</v>
      </c>
      <c r="C571" s="43">
        <f>'Pg1 Volatility Chart'!E571*100</f>
        <v>140.67154955691751</v>
      </c>
    </row>
    <row r="572" spans="1:3">
      <c r="A572" s="34">
        <f>'Pg1 Volatility Chart'!A572</f>
        <v>44265</v>
      </c>
      <c r="B572" s="43">
        <f>'Pg1 Volatility Chart'!D572*100</f>
        <v>121.4538112064614</v>
      </c>
      <c r="C572" s="43">
        <f>'Pg1 Volatility Chart'!E572*100</f>
        <v>141.37505424159926</v>
      </c>
    </row>
    <row r="573" spans="1:3">
      <c r="A573" s="34">
        <f>'Pg1 Volatility Chart'!A573</f>
        <v>44266</v>
      </c>
      <c r="B573" s="43">
        <f>'Pg1 Volatility Chart'!D573*100</f>
        <v>123.06915699141847</v>
      </c>
      <c r="C573" s="43">
        <f>'Pg1 Volatility Chart'!E573*100</f>
        <v>143.20699261230462</v>
      </c>
    </row>
    <row r="574" spans="1:3">
      <c r="A574" s="34">
        <f>'Pg1 Volatility Chart'!A574</f>
        <v>44267</v>
      </c>
      <c r="B574" s="43">
        <f>'Pg1 Volatility Chart'!D574*100</f>
        <v>122.96819787985866</v>
      </c>
      <c r="C574" s="43">
        <f>'Pg1 Volatility Chart'!E574*100</f>
        <v>143.13983932398187</v>
      </c>
    </row>
    <row r="575" spans="1:3">
      <c r="A575" s="34">
        <f>'Pg1 Volatility Chart'!A575</f>
        <v>44270</v>
      </c>
      <c r="B575" s="43">
        <f>'Pg1 Volatility Chart'!D575*100</f>
        <v>123.01867743563859</v>
      </c>
      <c r="C575" s="43">
        <f>'Pg1 Volatility Chart'!E575*100</f>
        <v>143.67802436776492</v>
      </c>
    </row>
    <row r="576" spans="1:3">
      <c r="A576" s="34">
        <f>'Pg1 Volatility Chart'!A576</f>
        <v>44271</v>
      </c>
      <c r="B576" s="43">
        <f>'Pg1 Volatility Chart'!D576*100</f>
        <v>122.91771832407876</v>
      </c>
      <c r="C576" s="43">
        <f>'Pg1 Volatility Chart'!E576*100</f>
        <v>143.88665391963031</v>
      </c>
    </row>
    <row r="577" spans="1:3">
      <c r="A577" s="34">
        <f>'Pg1 Volatility Chart'!A577</f>
        <v>44272</v>
      </c>
      <c r="B577" s="43">
        <f>'Pg1 Volatility Chart'!D577*100</f>
        <v>122.91771832407876</v>
      </c>
      <c r="C577" s="43">
        <f>'Pg1 Volatility Chart'!E577*100</f>
        <v>143.94292762492867</v>
      </c>
    </row>
    <row r="578" spans="1:3">
      <c r="A578" s="34">
        <f>'Pg1 Volatility Chart'!A578</f>
        <v>44273</v>
      </c>
      <c r="B578" s="43">
        <f>'Pg1 Volatility Chart'!D578*100</f>
        <v>120.84805653710249</v>
      </c>
      <c r="C578" s="43">
        <f>'Pg1 Volatility Chart'!E578*100</f>
        <v>142.94333988192528</v>
      </c>
    </row>
    <row r="579" spans="1:3">
      <c r="A579" s="34">
        <f>'Pg1 Volatility Chart'!A579</f>
        <v>44274</v>
      </c>
      <c r="B579" s="43">
        <f>'Pg1 Volatility Chart'!D579*100</f>
        <v>120.84805653710249</v>
      </c>
      <c r="C579" s="43">
        <f>'Pg1 Volatility Chart'!E579*100</f>
        <v>142.529915727</v>
      </c>
    </row>
    <row r="580" spans="1:3">
      <c r="A580" s="34">
        <f>'Pg1 Volatility Chart'!A580</f>
        <v>44277</v>
      </c>
      <c r="B580" s="43">
        <f>'Pg1 Volatility Chart'!D580*100</f>
        <v>121.5042907622413</v>
      </c>
      <c r="C580" s="43">
        <f>'Pg1 Volatility Chart'!E580*100</f>
        <v>143.12041447459742</v>
      </c>
    </row>
    <row r="581" spans="1:3">
      <c r="A581" s="34">
        <f>'Pg1 Volatility Chart'!A581</f>
        <v>44278</v>
      </c>
      <c r="B581" s="43">
        <f>'Pg1 Volatility Chart'!D581*100</f>
        <v>119.8384654215043</v>
      </c>
      <c r="C581" s="43">
        <f>'Pg1 Volatility Chart'!E581*100</f>
        <v>141.98947973500503</v>
      </c>
    </row>
    <row r="582" spans="1:3">
      <c r="A582" s="34">
        <f>'Pg1 Volatility Chart'!A582</f>
        <v>44279</v>
      </c>
      <c r="B582" s="43">
        <f>'Pg1 Volatility Chart'!D582*100</f>
        <v>120.34326097930339</v>
      </c>
      <c r="C582" s="43">
        <f>'Pg1 Volatility Chart'!E582*100</f>
        <v>140.72090368067549</v>
      </c>
    </row>
    <row r="583" spans="1:3">
      <c r="A583" s="34">
        <f>'Pg1 Volatility Chart'!A583</f>
        <v>44280</v>
      </c>
      <c r="B583" s="43">
        <f>'Pg1 Volatility Chart'!D583*100</f>
        <v>119.48510853104494</v>
      </c>
      <c r="C583" s="43">
        <f>'Pg1 Volatility Chart'!E583*100</f>
        <v>140.94399765901386</v>
      </c>
    </row>
    <row r="584" spans="1:3">
      <c r="A584" s="34">
        <f>'Pg1 Volatility Chart'!A584</f>
        <v>44281</v>
      </c>
      <c r="B584" s="43">
        <f>'Pg1 Volatility Chart'!D584*100</f>
        <v>121.20141342756186</v>
      </c>
      <c r="C584" s="43">
        <f>'Pg1 Volatility Chart'!E584*100</f>
        <v>142.98043884319605</v>
      </c>
    </row>
    <row r="585" spans="1:3">
      <c r="A585" s="34">
        <f>'Pg1 Volatility Chart'!A585</f>
        <v>44284</v>
      </c>
      <c r="B585" s="43">
        <f>'Pg1 Volatility Chart'!D585*100</f>
        <v>120.64613831398283</v>
      </c>
      <c r="C585" s="43">
        <f>'Pg1 Volatility Chart'!E585*100</f>
        <v>142.87426911919979</v>
      </c>
    </row>
    <row r="586" spans="1:3">
      <c r="A586" s="34">
        <f>'Pg1 Volatility Chart'!A586</f>
        <v>44285</v>
      </c>
      <c r="B586" s="43">
        <f>'Pg1 Volatility Chart'!D586*100</f>
        <v>119.58606764260476</v>
      </c>
      <c r="C586" s="43">
        <f>'Pg1 Volatility Chart'!E586*100</f>
        <v>142.80632383058028</v>
      </c>
    </row>
    <row r="587" spans="1:3">
      <c r="A587" s="34">
        <f>'Pg1 Volatility Chart'!A587</f>
        <v>44286</v>
      </c>
      <c r="B587" s="43">
        <f>'Pg1 Volatility Chart'!D587*100</f>
        <v>120.24230186774358</v>
      </c>
      <c r="C587" s="43">
        <f>'Pg1 Volatility Chart'!E587*100</f>
        <v>143.06351550590688</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E0D1B-588B-4B12-85EA-4DF5C8B3D06B}">
  <sheetPr>
    <tabColor rgb="FFFF0000"/>
  </sheetPr>
  <dimension ref="A1:E6"/>
  <sheetViews>
    <sheetView workbookViewId="0">
      <selection activeCell="A40" sqref="A40"/>
    </sheetView>
  </sheetViews>
  <sheetFormatPr defaultRowHeight="15"/>
  <cols>
    <col min="1" max="1" width="13.7109375" bestFit="1" customWidth="1"/>
    <col min="2" max="2" width="28" style="42" customWidth="1"/>
    <col min="3" max="3" width="13.28515625" bestFit="1" customWidth="1"/>
    <col min="4" max="4" width="24.85546875" style="42" bestFit="1" customWidth="1"/>
  </cols>
  <sheetData>
    <row r="1" spans="1:5">
      <c r="A1" t="s">
        <v>80</v>
      </c>
      <c r="B1" s="42" t="s">
        <v>81</v>
      </c>
      <c r="C1" t="s">
        <v>82</v>
      </c>
      <c r="D1" s="42" t="s">
        <v>83</v>
      </c>
      <c r="E1" t="s">
        <v>72</v>
      </c>
    </row>
    <row r="2" spans="1:5">
      <c r="A2" t="str">
        <f>'Top 5 Long &amp; Short'!C11</f>
        <v>Heating oil</v>
      </c>
      <c r="B2" s="42">
        <f>'Top 5 Long &amp; Short'!D11*100</f>
        <v>4.01</v>
      </c>
      <c r="C2" t="str">
        <f>'Top 5 Long &amp; Short'!M11</f>
        <v>Nat Gas</v>
      </c>
      <c r="D2" s="42">
        <f>'Top 5 Long &amp; Short'!N11*100</f>
        <v>-0.1</v>
      </c>
      <c r="E2">
        <v>1</v>
      </c>
    </row>
    <row r="3" spans="1:5">
      <c r="A3" t="str">
        <f>'Top 5 Long &amp; Short'!C12</f>
        <v>JGB</v>
      </c>
      <c r="B3" s="42">
        <f>'Top 5 Long &amp; Short'!D12*100</f>
        <v>5.3900000000000006</v>
      </c>
      <c r="C3" t="str">
        <f>'Top 5 Long &amp; Short'!M12</f>
        <v>Mini VSTOXX</v>
      </c>
      <c r="D3" s="42">
        <f>'Top 5 Long &amp; Short'!N12*100</f>
        <v>-0.12</v>
      </c>
      <c r="E3">
        <v>2</v>
      </c>
    </row>
    <row r="4" spans="1:5">
      <c r="A4" t="str">
        <f>'Top 5 Long &amp; Short'!C13</f>
        <v>Buxl</v>
      </c>
      <c r="B4" s="42">
        <f>'Top 5 Long &amp; Short'!D13*100</f>
        <v>6.77</v>
      </c>
      <c r="C4" t="str">
        <f>'Top 5 Long &amp; Short'!M13</f>
        <v>EUR</v>
      </c>
      <c r="D4" s="42">
        <f>'Top 5 Long &amp; Short'!N13*100</f>
        <v>-2.08</v>
      </c>
      <c r="E4">
        <v>3</v>
      </c>
    </row>
    <row r="5" spans="1:5">
      <c r="A5" t="str">
        <f>'Top 5 Long &amp; Short'!C14</f>
        <v>Ital BTP</v>
      </c>
      <c r="B5" s="42">
        <f>'Top 5 Long &amp; Short'!D14*100</f>
        <v>8.25</v>
      </c>
      <c r="C5" t="str">
        <f>'Top 5 Long &amp; Short'!M14</f>
        <v>JPY</v>
      </c>
      <c r="D5" s="42">
        <f>'Top 5 Long &amp; Short'!N14*100</f>
        <v>-3.9899999999999998</v>
      </c>
      <c r="E5">
        <v>4</v>
      </c>
    </row>
    <row r="6" spans="1:5">
      <c r="A6" t="str">
        <f>'Top 5 Long &amp; Short'!C15</f>
        <v>Copper</v>
      </c>
      <c r="B6" s="42">
        <f>'Top 5 Long &amp; Short'!D15*100</f>
        <v>8.39</v>
      </c>
    </row>
  </sheetData>
  <autoFilter ref="A1:B6" xr:uid="{AB6F3889-10DD-4045-A2FF-7486C0ADFA2D}">
    <sortState xmlns:xlrd2="http://schemas.microsoft.com/office/spreadsheetml/2017/richdata2" ref="A2:B6">
      <sortCondition ref="B1:B6"/>
    </sortState>
  </autoFilter>
  <pageMargins left="0.7" right="0.7" top="0.75" bottom="0.75" header="0.3" footer="0.3"/>
  <pageSetup orientation="portrait"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B4279-B401-4A78-87D5-2B754F298E86}">
  <sheetPr>
    <tabColor rgb="FFFF0000"/>
  </sheetPr>
  <dimension ref="A1:C18"/>
  <sheetViews>
    <sheetView workbookViewId="0">
      <selection activeCell="A40" sqref="A40"/>
    </sheetView>
  </sheetViews>
  <sheetFormatPr defaultRowHeight="15"/>
  <cols>
    <col min="1" max="1" width="13.85546875" bestFit="1" customWidth="1"/>
    <col min="2" max="2" width="9.140625" style="42"/>
  </cols>
  <sheetData>
    <row r="1" spans="1:3">
      <c r="A1" t="s">
        <v>66</v>
      </c>
      <c r="B1" s="42" t="s">
        <v>73</v>
      </c>
      <c r="C1" t="s">
        <v>72</v>
      </c>
    </row>
    <row r="2" spans="1:3">
      <c r="A2" t="str">
        <f>Weights!A2</f>
        <v>Bonds</v>
      </c>
      <c r="B2">
        <f>Weights!B2*100</f>
        <v>28.12</v>
      </c>
      <c r="C2">
        <v>1</v>
      </c>
    </row>
    <row r="3" spans="1:3">
      <c r="A3" t="str">
        <f>Weights!A3</f>
        <v>Currencies</v>
      </c>
      <c r="B3">
        <f>Weights!B3*100</f>
        <v>5.58</v>
      </c>
      <c r="C3">
        <v>2</v>
      </c>
    </row>
    <row r="4" spans="1:3">
      <c r="A4" t="str">
        <f>Weights!A4</f>
        <v>Energies</v>
      </c>
      <c r="B4">
        <f>Weights!B4*100</f>
        <v>16.27</v>
      </c>
      <c r="C4">
        <v>3</v>
      </c>
    </row>
    <row r="5" spans="1:3">
      <c r="A5" t="str">
        <f>Weights!A5</f>
        <v>Grains</v>
      </c>
      <c r="B5">
        <f>Weights!B5*100</f>
        <v>7.1099999999999994</v>
      </c>
      <c r="C5">
        <v>4</v>
      </c>
    </row>
    <row r="6" spans="1:3">
      <c r="A6" t="str">
        <f>Weights!A6</f>
        <v>Indices</v>
      </c>
      <c r="B6">
        <f>Weights!B6*100</f>
        <v>17.580000000000002</v>
      </c>
      <c r="C6">
        <v>5</v>
      </c>
    </row>
    <row r="7" spans="1:3">
      <c r="A7" t="str">
        <f>Weights!A7</f>
        <v>Meats</v>
      </c>
      <c r="B7">
        <f>Weights!B7*100</f>
        <v>6.9</v>
      </c>
      <c r="C7">
        <v>6</v>
      </c>
    </row>
    <row r="8" spans="1:3">
      <c r="A8" t="str">
        <f>Weights!A8</f>
        <v>Metals</v>
      </c>
      <c r="B8">
        <f>Weights!B8*100</f>
        <v>12.42</v>
      </c>
      <c r="C8">
        <v>7</v>
      </c>
    </row>
    <row r="9" spans="1:3">
      <c r="A9" t="str">
        <f>Weights!A9</f>
        <v>Rates</v>
      </c>
      <c r="B9">
        <f>Weights!B9*100</f>
        <v>0</v>
      </c>
      <c r="C9">
        <v>8</v>
      </c>
    </row>
    <row r="10" spans="1:3">
      <c r="A10" t="str">
        <f>Weights!A10</f>
        <v>Softs</v>
      </c>
      <c r="B10">
        <f>Weights!B10*100</f>
        <v>5.89</v>
      </c>
      <c r="C10">
        <v>9</v>
      </c>
    </row>
    <row r="11" spans="1:3">
      <c r="A11" t="str">
        <f>Weights!A11</f>
        <v>Volatility</v>
      </c>
      <c r="B11">
        <f>Weights!B11*100</f>
        <v>0.12</v>
      </c>
      <c r="C11">
        <v>10</v>
      </c>
    </row>
    <row r="12" spans="1:3">
      <c r="B12"/>
    </row>
    <row r="13" spans="1:3">
      <c r="B13"/>
    </row>
    <row r="14" spans="1:3">
      <c r="B14"/>
    </row>
    <row r="15" spans="1:3">
      <c r="B15"/>
    </row>
    <row r="16" spans="1:3">
      <c r="B16"/>
    </row>
    <row r="17" spans="2:2">
      <c r="B17"/>
    </row>
    <row r="18" spans="2:2">
      <c r="B18"/>
    </row>
  </sheetData>
  <autoFilter ref="A1:B6" xr:uid="{20EEFDA7-DF5D-4133-B1EC-4867536268AE}">
    <sortState xmlns:xlrd2="http://schemas.microsoft.com/office/spreadsheetml/2017/richdata2" ref="A2:B6">
      <sortCondition descending="1" ref="B1:B6"/>
    </sortState>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392"/>
  <sheetViews>
    <sheetView zoomScale="115" zoomScaleNormal="115" workbookViewId="0">
      <pane ySplit="1" topLeftCell="A72" activePane="bottomLeft" state="frozen"/>
      <selection pane="bottomLeft" activeCell="E92" sqref="E92"/>
    </sheetView>
  </sheetViews>
  <sheetFormatPr defaultColWidth="8.7109375" defaultRowHeight="15" outlineLevelRow="1"/>
  <cols>
    <col min="1" max="1" width="11.85546875" style="50" bestFit="1" customWidth="1"/>
    <col min="2" max="2" width="9" style="55" bestFit="1" customWidth="1"/>
    <col min="3" max="3" width="11.28515625" style="54" bestFit="1" customWidth="1"/>
    <col min="4" max="4" width="10.7109375" style="53" bestFit="1" customWidth="1"/>
    <col min="5" max="5" width="8.7109375" style="49" bestFit="1" customWidth="1"/>
    <col min="6" max="6" width="12" style="54" bestFit="1" customWidth="1"/>
    <col min="7" max="7" width="8.5703125" style="53" bestFit="1" customWidth="1"/>
    <col min="8" max="8" width="7.42578125" style="49" bestFit="1" customWidth="1"/>
    <col min="9" max="9" width="14.7109375" style="54" bestFit="1" customWidth="1"/>
    <col min="10" max="10" width="8.5703125" style="53" bestFit="1" customWidth="1"/>
    <col min="11" max="11" width="7.85546875" style="49" bestFit="1" customWidth="1"/>
    <col min="12" max="12" width="8" style="55" customWidth="1"/>
    <col min="13" max="13" width="18.42578125" style="55" customWidth="1"/>
    <col min="14" max="14" width="11.85546875" style="55" bestFit="1" customWidth="1"/>
    <col min="15" max="15" width="11.42578125" style="49" bestFit="1" customWidth="1"/>
    <col min="16" max="16" width="9.85546875" style="49" customWidth="1"/>
    <col min="17" max="17" width="14.7109375" style="49" bestFit="1" customWidth="1"/>
    <col min="18" max="18" width="16.85546875" style="9" bestFit="1" customWidth="1"/>
    <col min="19" max="19" width="11.85546875" style="55" bestFit="1" customWidth="1"/>
    <col min="20" max="20" width="10.42578125" style="55" customWidth="1"/>
    <col min="21" max="21" width="8.7109375" style="55"/>
    <col min="22" max="22" width="10.140625" style="55" bestFit="1" customWidth="1"/>
    <col min="23" max="24" width="8.7109375" style="55"/>
    <col min="25" max="25" width="11.85546875" style="55" bestFit="1" customWidth="1"/>
    <col min="26" max="26" width="8.7109375" style="55"/>
    <col min="27" max="27" width="10.140625" style="55" bestFit="1" customWidth="1"/>
    <col min="28" max="16384" width="8.7109375" style="55"/>
  </cols>
  <sheetData>
    <row r="1" spans="1:32" s="49" customFormat="1" ht="15.75" thickBot="1">
      <c r="A1" s="7" t="s">
        <v>16</v>
      </c>
      <c r="B1" s="1" t="s">
        <v>28</v>
      </c>
      <c r="C1" s="8" t="s">
        <v>24</v>
      </c>
      <c r="D1" s="45" t="s">
        <v>15</v>
      </c>
      <c r="E1" s="46" t="s">
        <v>13</v>
      </c>
      <c r="F1" s="8" t="s">
        <v>14</v>
      </c>
      <c r="G1" s="45" t="s">
        <v>15</v>
      </c>
      <c r="H1" s="46" t="s">
        <v>13</v>
      </c>
      <c r="I1" s="8" t="s">
        <v>26</v>
      </c>
      <c r="J1" s="45" t="s">
        <v>15</v>
      </c>
      <c r="K1" s="46" t="s">
        <v>13</v>
      </c>
      <c r="L1" s="1"/>
      <c r="M1" s="47" t="s">
        <v>18</v>
      </c>
      <c r="N1" s="48">
        <v>44286</v>
      </c>
      <c r="R1" s="9"/>
    </row>
    <row r="2" spans="1:32" s="49" customFormat="1">
      <c r="A2" s="7"/>
      <c r="B2" s="1"/>
      <c r="C2" s="8"/>
      <c r="D2" s="45"/>
      <c r="E2" s="46"/>
      <c r="F2" s="8"/>
      <c r="G2" s="45"/>
      <c r="H2" s="46"/>
      <c r="I2" s="8"/>
      <c r="J2" s="45"/>
      <c r="K2" s="46"/>
      <c r="L2" s="1"/>
      <c r="M2" s="1"/>
      <c r="N2" s="50"/>
      <c r="R2" s="9"/>
    </row>
    <row r="3" spans="1:32" s="49" customFormat="1">
      <c r="A3" s="50" t="s">
        <v>39</v>
      </c>
      <c r="B3" s="51">
        <v>5.8632</v>
      </c>
      <c r="C3" s="52">
        <v>10000</v>
      </c>
      <c r="D3" s="53"/>
      <c r="F3" s="54">
        <v>10000</v>
      </c>
      <c r="G3" s="53"/>
      <c r="I3" s="54">
        <v>10000</v>
      </c>
      <c r="J3" s="53"/>
      <c r="L3" s="51"/>
      <c r="M3" s="55" t="s">
        <v>12</v>
      </c>
      <c r="N3" s="56">
        <v>1.7699999999999999E-4</v>
      </c>
      <c r="O3" s="142"/>
      <c r="P3" s="142"/>
      <c r="R3" s="9"/>
      <c r="U3" s="29"/>
    </row>
    <row r="4" spans="1:32" s="49" customFormat="1">
      <c r="A4" s="50">
        <v>34424</v>
      </c>
      <c r="B4" s="51">
        <v>5.9059999999999997</v>
      </c>
      <c r="C4" s="52">
        <v>10073</v>
      </c>
      <c r="D4" s="57">
        <f>B4/B3-1</f>
        <v>7.2997680447537405E-3</v>
      </c>
      <c r="E4" s="53">
        <f>(C4-(MAX($C$3:C4)))/(MAX($C$3:C4))</f>
        <v>0</v>
      </c>
      <c r="F4" s="54">
        <f>F3*(1+G4)</f>
        <v>9564.0079080427586</v>
      </c>
      <c r="G4" s="53">
        <v>-4.3599209195724131E-2</v>
      </c>
      <c r="H4" s="53">
        <f>(F4-(MAX($F$3:F4)))/(MAX($F$3:F4))</f>
        <v>-4.3599209195724145E-2</v>
      </c>
      <c r="I4" s="54">
        <f>I3*(1+J4)</f>
        <v>10202.996995822123</v>
      </c>
      <c r="J4" s="53">
        <v>2.0299699582212227E-2</v>
      </c>
      <c r="K4" s="53">
        <f>(I4-(MAX($I$3:I4)))/(MAX($I$3:I4))</f>
        <v>0</v>
      </c>
      <c r="L4" s="51"/>
      <c r="M4" s="55" t="s">
        <v>11</v>
      </c>
      <c r="N4" s="58">
        <f>COUNTA(D4:D328)</f>
        <v>325</v>
      </c>
      <c r="R4" s="9"/>
    </row>
    <row r="5" spans="1:32" s="49" customFormat="1" ht="15.75" thickBot="1">
      <c r="A5" s="50">
        <f>EOMONTH(A4,1)</f>
        <v>34454</v>
      </c>
      <c r="B5" s="51">
        <v>5.9124999999999996</v>
      </c>
      <c r="C5" s="52">
        <v>10084.08</v>
      </c>
      <c r="D5" s="57">
        <f t="shared" ref="D5:D68" si="0">B5/B4-1</f>
        <v>1.100575685743399E-3</v>
      </c>
      <c r="E5" s="53">
        <f>(C5-(MAX($C$3:C5)))/(MAX($C$3:C5))</f>
        <v>0</v>
      </c>
      <c r="F5" s="54">
        <f t="shared" ref="F5:F68" si="1">F4*(1+G5)</f>
        <v>9686.6525534930097</v>
      </c>
      <c r="G5" s="53">
        <v>1.2823561693954044E-2</v>
      </c>
      <c r="H5" s="53">
        <f>(F5-(MAX($F$3:F5)))/(MAX($F$3:F5))</f>
        <v>-3.1334744650699034E-2</v>
      </c>
      <c r="I5" s="54">
        <f t="shared" ref="I5:I68" si="2">I4*(1+J5)</f>
        <v>10022.406120622607</v>
      </c>
      <c r="J5" s="53">
        <v>-1.7699787157975488E-2</v>
      </c>
      <c r="K5" s="53">
        <f>(I5-(MAX($I$3:I5)))/(MAX($I$3:I5))</f>
        <v>-1.7699787157975568E-2</v>
      </c>
      <c r="L5" s="51"/>
      <c r="M5" t="s">
        <v>44</v>
      </c>
      <c r="N5" s="49">
        <f>COUNTA(D275:D328)</f>
        <v>54</v>
      </c>
      <c r="R5" s="9"/>
      <c r="AA5" s="143" t="s">
        <v>42</v>
      </c>
      <c r="AB5" s="143"/>
      <c r="AC5" s="143"/>
      <c r="AD5" s="143"/>
    </row>
    <row r="6" spans="1:32" s="49" customFormat="1" ht="15.75" thickBot="1">
      <c r="A6" s="50">
        <f t="shared" ref="A6:A69" si="3">EOMONTH(A5,1)</f>
        <v>34485</v>
      </c>
      <c r="B6" s="51">
        <v>6.2340999999999998</v>
      </c>
      <c r="C6" s="52">
        <v>10632.59</v>
      </c>
      <c r="D6" s="57">
        <f t="shared" si="0"/>
        <v>5.4393234672304391E-2</v>
      </c>
      <c r="E6" s="53">
        <f>(C6-(MAX($C$3:C6)))/(MAX($C$3:C6))</f>
        <v>0</v>
      </c>
      <c r="F6" s="54">
        <f t="shared" si="1"/>
        <v>9845.6881921724362</v>
      </c>
      <c r="G6" s="53">
        <v>1.6418018278365754E-2</v>
      </c>
      <c r="H6" s="53">
        <f>(F6-(MAX($F$3:F6)))/(MAX($F$3:F6))</f>
        <v>-1.5431180782756383E-2</v>
      </c>
      <c r="I6" s="54">
        <f t="shared" si="2"/>
        <v>10301.032042359</v>
      </c>
      <c r="J6" s="53">
        <v>2.7800302480566863E-2</v>
      </c>
      <c r="K6" s="53">
        <f>(I6-(MAX($I$3:I6)))/(MAX($I$3:I6))</f>
        <v>0</v>
      </c>
      <c r="L6" s="51"/>
      <c r="M6" s="55"/>
      <c r="N6" s="59" t="str">
        <f>C1</f>
        <v>RDMIX</v>
      </c>
      <c r="O6" s="60" t="str">
        <f>F1</f>
        <v>S&amp;P 500  TR</v>
      </c>
      <c r="P6" s="61" t="s">
        <v>27</v>
      </c>
      <c r="R6" s="10"/>
      <c r="S6" s="62"/>
      <c r="T6" s="62" t="s">
        <v>36</v>
      </c>
      <c r="U6" s="11" t="str">
        <f>C1</f>
        <v>RDMIX</v>
      </c>
      <c r="V6" s="63" t="s">
        <v>0</v>
      </c>
      <c r="W6" s="63" t="s">
        <v>27</v>
      </c>
      <c r="X6" s="11" t="str">
        <f>U6</f>
        <v>RDMIX</v>
      </c>
      <c r="Y6" s="63" t="s">
        <v>0</v>
      </c>
      <c r="Z6" s="64" t="str">
        <f>W6</f>
        <v>BarCTA</v>
      </c>
      <c r="AA6" s="63" t="str">
        <f>Y6</f>
        <v>SP500TR</v>
      </c>
      <c r="AB6" s="64" t="str">
        <f>Z6</f>
        <v>BarCTA</v>
      </c>
      <c r="AC6" s="63" t="str">
        <f>AA6</f>
        <v>SP500TR</v>
      </c>
      <c r="AD6" s="64" t="str">
        <f>AB6</f>
        <v>BarCTA</v>
      </c>
    </row>
    <row r="7" spans="1:32" s="49" customFormat="1">
      <c r="A7" s="50">
        <f t="shared" si="3"/>
        <v>34515</v>
      </c>
      <c r="B7" s="51">
        <v>6.5682</v>
      </c>
      <c r="C7" s="52">
        <v>11202.42</v>
      </c>
      <c r="D7" s="57">
        <f t="shared" si="0"/>
        <v>5.3592338910187554E-2</v>
      </c>
      <c r="E7" s="53">
        <f>(C7-(MAX($C$3:C7)))/(MAX($C$3:C7))</f>
        <v>0</v>
      </c>
      <c r="F7" s="54">
        <f t="shared" si="1"/>
        <v>9604.42290533093</v>
      </c>
      <c r="G7" s="53">
        <v>-2.450466459351397E-2</v>
      </c>
      <c r="H7" s="53">
        <f>(F7-(MAX($F$3:F7)))/(MAX($F$3:F7))</f>
        <v>-3.9557709466907003E-2</v>
      </c>
      <c r="I7" s="54">
        <f t="shared" si="2"/>
        <v>10558.555953403582</v>
      </c>
      <c r="J7" s="53">
        <v>2.4999816521841245E-2</v>
      </c>
      <c r="K7" s="53">
        <f>(I7-(MAX($I$3:I7)))/(MAX($I$3:I7))</f>
        <v>0</v>
      </c>
      <c r="L7" s="51"/>
      <c r="M7" s="65" t="s">
        <v>10</v>
      </c>
      <c r="N7" s="66">
        <f>STDEV(D4:D328)*SQRT(12)</f>
        <v>0.15042078442912657</v>
      </c>
      <c r="O7" s="67">
        <f>STDEV(G4:G328)*SQRT(12)</f>
        <v>0.14917290987217358</v>
      </c>
      <c r="P7" s="68">
        <f>STDEV(J4:J328)*SQRT(12)</f>
        <v>6.6275743974249055E-2</v>
      </c>
      <c r="R7" s="14" t="s">
        <v>40</v>
      </c>
      <c r="S7" s="69">
        <v>44196</v>
      </c>
      <c r="T7" s="70">
        <v>1</v>
      </c>
      <c r="U7" s="71">
        <f t="shared" ref="U7:U12" si="4">SUMIF($A$3:$A$493,$S7,$C$3:$C$493)</f>
        <v>47396</v>
      </c>
      <c r="V7" s="71">
        <f t="shared" ref="V7:V12" si="5">SUMIF($A$3:$A$493,$S7,$F$3:$F$493)</f>
        <v>135755.02563115628</v>
      </c>
      <c r="W7" s="71">
        <f t="shared" ref="W7:W12" si="6">SUMIF($A$3:$A$493,$S7,$I$3:$I$493)</f>
        <v>30577.871900494491</v>
      </c>
      <c r="X7" s="66">
        <f>($U$14-U7)/U7</f>
        <v>2.109882690522407E-3</v>
      </c>
      <c r="Y7" s="67">
        <f>($V$14-V7)/V7</f>
        <v>6.1748728952811673E-2</v>
      </c>
      <c r="Z7" s="68">
        <f>($W$14-W7)/W7</f>
        <v>2.2397144012987251E-2</v>
      </c>
      <c r="AA7" s="66"/>
      <c r="AB7" s="68"/>
      <c r="AC7" s="67"/>
      <c r="AD7" s="68"/>
    </row>
    <row r="8" spans="1:32" s="49" customFormat="1">
      <c r="A8" s="50">
        <f t="shared" si="3"/>
        <v>34546</v>
      </c>
      <c r="B8" s="51">
        <v>6.4539</v>
      </c>
      <c r="C8" s="52">
        <v>11007.47</v>
      </c>
      <c r="D8" s="57">
        <f t="shared" si="0"/>
        <v>-1.740202795286383E-2</v>
      </c>
      <c r="E8" s="53">
        <f>(C8-(MAX($C$3:C8)))/(MAX($C$3:C8))</f>
        <v>-1.7402489819164139E-2</v>
      </c>
      <c r="F8" s="54">
        <f t="shared" si="1"/>
        <v>9919.6948755183075</v>
      </c>
      <c r="G8" s="53">
        <v>3.2825706791022924E-2</v>
      </c>
      <c r="H8" s="53">
        <f>(F8-(MAX($F$3:F8)))/(MAX($F$3:F8))</f>
        <v>-8.0305124481692466E-3</v>
      </c>
      <c r="I8" s="54">
        <f t="shared" si="2"/>
        <v>10448.746117201679</v>
      </c>
      <c r="J8" s="53">
        <v>-1.0400080909407361E-2</v>
      </c>
      <c r="K8" s="53">
        <f>(I8-(MAX($I$3:I8)))/(MAX($I$3:I8))</f>
        <v>-1.0400080909407427E-2</v>
      </c>
      <c r="L8" s="51"/>
      <c r="M8" s="72" t="s">
        <v>9</v>
      </c>
      <c r="N8" s="73">
        <f>COVAR(D4:D328,$G$4:$G$328)/VAR($G$4:$G$328)</f>
        <v>0.20424911959930803</v>
      </c>
      <c r="O8" s="58"/>
      <c r="P8" s="74">
        <f>COVAR(J4:J328,$G$4:$G$328)/VAR($G$4:$G$328)</f>
        <v>-1.6410413097256295E-2</v>
      </c>
      <c r="R8" s="12" t="s">
        <v>17</v>
      </c>
      <c r="S8" s="50">
        <f>EOMONTH(N1,-12)</f>
        <v>43921</v>
      </c>
      <c r="T8" s="75">
        <v>1</v>
      </c>
      <c r="U8" s="76">
        <f t="shared" si="4"/>
        <v>44651</v>
      </c>
      <c r="V8" s="76">
        <f t="shared" si="5"/>
        <v>92188.183424602394</v>
      </c>
      <c r="W8" s="76">
        <f t="shared" si="6"/>
        <v>29345.714817618311</v>
      </c>
      <c r="X8" s="77">
        <f>($U$14-U8)/U8</f>
        <v>6.3716378132628607E-2</v>
      </c>
      <c r="Y8" s="53">
        <f>($V$14-V8)/V8</f>
        <v>0.56351628330676395</v>
      </c>
      <c r="Z8" s="78">
        <f>($W$14-W8)/W8</f>
        <v>6.5325179344117107E-2</v>
      </c>
      <c r="AA8" s="77"/>
      <c r="AB8" s="78"/>
      <c r="AC8" s="53"/>
      <c r="AD8" s="78"/>
    </row>
    <row r="9" spans="1:32" s="49" customFormat="1">
      <c r="A9" s="50">
        <f t="shared" si="3"/>
        <v>34577</v>
      </c>
      <c r="B9" s="51">
        <v>6.2835000000000001</v>
      </c>
      <c r="C9" s="52">
        <v>10716.84</v>
      </c>
      <c r="D9" s="57">
        <f t="shared" si="0"/>
        <v>-2.6402640264026389E-2</v>
      </c>
      <c r="E9" s="53">
        <f>(C9-(MAX($C$3:C9)))/(MAX($C$3:C9))</f>
        <v>-4.3345991312591377E-2</v>
      </c>
      <c r="F9" s="54">
        <f t="shared" si="1"/>
        <v>10326.469198873277</v>
      </c>
      <c r="G9" s="53">
        <v>4.1006737451056541E-2</v>
      </c>
      <c r="H9" s="53">
        <f>(F9-(MAX($F$3:F9)))/(MAX($F$3:F9))</f>
        <v>0</v>
      </c>
      <c r="I9" s="54">
        <f t="shared" si="2"/>
        <v>10123.786492634137</v>
      </c>
      <c r="J9" s="53">
        <v>-3.1100346483925345E-2</v>
      </c>
      <c r="K9" s="53">
        <f>(I9-(MAX($I$3:I9)))/(MAX($I$3:I9))</f>
        <v>-4.1176981273589361E-2</v>
      </c>
      <c r="L9" s="51"/>
      <c r="M9" s="72" t="s">
        <v>8</v>
      </c>
      <c r="N9" s="77">
        <f>(U14-U12)/U12</f>
        <v>3.7496</v>
      </c>
      <c r="O9" s="53">
        <f>(V14-V12)/V12</f>
        <v>13.413772591283655</v>
      </c>
      <c r="P9" s="78">
        <f>(W14-W12)/W12</f>
        <v>2.1262728901060544</v>
      </c>
      <c r="R9" s="12" t="s">
        <v>19</v>
      </c>
      <c r="S9" s="50">
        <f>EOMONTH(N1,-36)</f>
        <v>43190</v>
      </c>
      <c r="T9" s="75">
        <v>3</v>
      </c>
      <c r="U9" s="76">
        <f t="shared" si="4"/>
        <v>44460</v>
      </c>
      <c r="V9" s="76">
        <f t="shared" si="5"/>
        <v>90508.424165019154</v>
      </c>
      <c r="W9" s="76">
        <f t="shared" si="6"/>
        <v>27975.492183372953</v>
      </c>
      <c r="X9" s="77">
        <f t="shared" ref="X9:Z12" si="7">(U$14/U9)^(1/$T9)-1</f>
        <v>2.2262726289072443E-2</v>
      </c>
      <c r="Y9" s="53">
        <f t="shared" si="7"/>
        <v>0.1677849863795664</v>
      </c>
      <c r="Z9" s="78">
        <f t="shared" si="7"/>
        <v>3.7726839926761846E-2</v>
      </c>
      <c r="AA9" s="31"/>
      <c r="AB9" s="78"/>
      <c r="AC9" s="30"/>
      <c r="AD9" s="78"/>
    </row>
    <row r="10" spans="1:32" s="49" customFormat="1">
      <c r="A10" s="50">
        <f t="shared" si="3"/>
        <v>34607</v>
      </c>
      <c r="B10" s="51">
        <v>6.5190999999999999</v>
      </c>
      <c r="C10" s="52">
        <v>11118.67</v>
      </c>
      <c r="D10" s="57">
        <f t="shared" si="0"/>
        <v>3.7495026657117903E-2</v>
      </c>
      <c r="E10" s="53">
        <f>(C10-(MAX($C$3:C10)))/(MAX($C$3:C10))</f>
        <v>-7.4760632077711777E-3</v>
      </c>
      <c r="F10" s="54">
        <f t="shared" si="1"/>
        <v>10073.831726647653</v>
      </c>
      <c r="G10" s="53">
        <v>-2.4465039052572801E-2</v>
      </c>
      <c r="H10" s="53">
        <f>(F10-(MAX($F$3:F10)))/(MAX($F$3:F10))</f>
        <v>-2.4465039052572728E-2</v>
      </c>
      <c r="I10" s="54">
        <f t="shared" si="2"/>
        <v>10293.868887811575</v>
      </c>
      <c r="J10" s="53">
        <v>1.6800274808362214E-2</v>
      </c>
      <c r="K10" s="53">
        <f>(I10-(MAX($I$3:I10)))/(MAX($I$3:I10))</f>
        <v>-2.5068491066402302E-2</v>
      </c>
      <c r="L10" s="51"/>
      <c r="M10" s="72" t="s">
        <v>7</v>
      </c>
      <c r="N10" s="77">
        <f>POWER(U14/U12,365/($S$14-$S$12))-1</f>
        <v>5.9168627396170015E-2</v>
      </c>
      <c r="O10" s="53">
        <f>POWER(V14/V12,365/($S$14-$S$12))-1</f>
        <v>0.10345046035895811</v>
      </c>
      <c r="P10" s="78">
        <f>POWER(W14/W12,365/($S$14-$S$12))-1</f>
        <v>4.2951000530770056E-2</v>
      </c>
      <c r="R10" s="12" t="s">
        <v>20</v>
      </c>
      <c r="S10" s="50">
        <f>EOMONTH(N1,-60)</f>
        <v>42460</v>
      </c>
      <c r="T10" s="75">
        <v>5</v>
      </c>
      <c r="U10" s="76">
        <f t="shared" si="4"/>
        <v>41246.76</v>
      </c>
      <c r="V10" s="76">
        <f t="shared" si="5"/>
        <v>67762.65374319852</v>
      </c>
      <c r="W10" s="76">
        <f t="shared" si="6"/>
        <v>28885.458512766556</v>
      </c>
      <c r="X10" s="77">
        <f t="shared" si="7"/>
        <v>2.8616387977826951E-2</v>
      </c>
      <c r="Y10" s="53">
        <f t="shared" si="7"/>
        <v>0.16294038412866541</v>
      </c>
      <c r="Z10" s="78">
        <f t="shared" si="7"/>
        <v>1.5943424489684332E-2</v>
      </c>
      <c r="AA10" s="77"/>
      <c r="AB10" s="78"/>
      <c r="AC10" s="53"/>
      <c r="AD10" s="78"/>
    </row>
    <row r="11" spans="1:32" s="49" customFormat="1">
      <c r="A11" s="50">
        <f t="shared" si="3"/>
        <v>34638</v>
      </c>
      <c r="B11" s="51">
        <v>6.6422999999999996</v>
      </c>
      <c r="C11" s="52">
        <v>11328.8</v>
      </c>
      <c r="D11" s="57">
        <f t="shared" si="0"/>
        <v>1.8898314184473186E-2</v>
      </c>
      <c r="E11" s="53">
        <f>(C11-(MAX($C$3:C11)))/(MAX($C$3:C11))</f>
        <v>0</v>
      </c>
      <c r="F11" s="54">
        <f t="shared" si="1"/>
        <v>10300.225694140699</v>
      </c>
      <c r="G11" s="53">
        <v>2.2473471230830766E-2</v>
      </c>
      <c r="H11" s="53">
        <f>(F11-(MAX($F$3:F11)))/(MAX($F$3:F11))</f>
        <v>-2.5413821730511177E-3</v>
      </c>
      <c r="I11" s="54">
        <f t="shared" si="2"/>
        <v>10302.099900490737</v>
      </c>
      <c r="J11" s="53">
        <v>7.9960341139639901E-4</v>
      </c>
      <c r="K11" s="53">
        <f>(I11-(MAX($I$3:I11)))/(MAX($I$3:I11))</f>
        <v>-2.4288932505981128E-2</v>
      </c>
      <c r="L11" s="51"/>
      <c r="M11" s="72" t="s">
        <v>6</v>
      </c>
      <c r="N11" s="79">
        <f>((N10-N3)-N8*(O10-N3))*100</f>
        <v>3.789811403987879</v>
      </c>
      <c r="P11" s="80"/>
      <c r="R11" s="12" t="s">
        <v>21</v>
      </c>
      <c r="S11" s="50">
        <f>EOMONTH(N1,-120)</f>
        <v>40633</v>
      </c>
      <c r="T11" s="75">
        <v>10</v>
      </c>
      <c r="U11" s="76">
        <f t="shared" si="4"/>
        <v>40566.07</v>
      </c>
      <c r="V11" s="76">
        <f t="shared" si="5"/>
        <v>39180.502825550662</v>
      </c>
      <c r="W11" s="76">
        <f t="shared" si="6"/>
        <v>28598.856730293959</v>
      </c>
      <c r="X11" s="77">
        <f t="shared" si="7"/>
        <v>1.5896373537742869E-2</v>
      </c>
      <c r="Y11" s="53">
        <f t="shared" si="7"/>
        <v>0.13912338106903821</v>
      </c>
      <c r="Z11" s="78">
        <f t="shared" si="7"/>
        <v>8.945763853921207E-3</v>
      </c>
      <c r="AA11" s="77"/>
      <c r="AB11" s="78"/>
      <c r="AC11" s="53"/>
      <c r="AD11" s="78"/>
      <c r="AE11" s="53"/>
      <c r="AF11" s="53"/>
    </row>
    <row r="12" spans="1:32" s="49" customFormat="1">
      <c r="A12" s="50">
        <f t="shared" si="3"/>
        <v>34668</v>
      </c>
      <c r="B12" s="51">
        <v>6.9286000000000003</v>
      </c>
      <c r="C12" s="52">
        <v>11817.1</v>
      </c>
      <c r="D12" s="57">
        <f t="shared" si="0"/>
        <v>4.3102539782906568E-2</v>
      </c>
      <c r="E12" s="53">
        <f>(C12-(MAX($C$3:C12)))/(MAX($C$3:C12))</f>
        <v>0</v>
      </c>
      <c r="F12" s="54">
        <f t="shared" si="1"/>
        <v>9925.1185331630404</v>
      </c>
      <c r="G12" s="53">
        <v>-3.6417372989316021E-2</v>
      </c>
      <c r="H12" s="53">
        <f>(F12-(MAX($F$3:F12)))/(MAX($F$3:F12))</f>
        <v>-3.8866204699862808E-2</v>
      </c>
      <c r="I12" s="54">
        <f t="shared" si="2"/>
        <v>10475.177968480226</v>
      </c>
      <c r="J12" s="53">
        <v>1.6800270785691351E-2</v>
      </c>
      <c r="K12" s="53">
        <f>(I12-(MAX($I$3:I12)))/(MAX($I$3:I12))</f>
        <v>-7.8967223634855976E-3</v>
      </c>
      <c r="L12" s="51"/>
      <c r="M12" s="72" t="s">
        <v>5</v>
      </c>
      <c r="N12" s="81">
        <f>RSQ(D4:D328,G4:G328)</f>
        <v>4.1282055426576737E-2</v>
      </c>
      <c r="P12" s="80"/>
      <c r="R12" s="12" t="s">
        <v>22</v>
      </c>
      <c r="S12" s="82" t="str">
        <f>A3</f>
        <v>02/28/1994</v>
      </c>
      <c r="T12" s="75">
        <f>N4/12</f>
        <v>27.083333333333332</v>
      </c>
      <c r="U12" s="76">
        <f t="shared" si="4"/>
        <v>10000</v>
      </c>
      <c r="V12" s="76">
        <f t="shared" si="5"/>
        <v>10000</v>
      </c>
      <c r="W12" s="76">
        <f t="shared" si="6"/>
        <v>10000</v>
      </c>
      <c r="X12" s="77">
        <f t="shared" si="7"/>
        <v>5.9215335151559634E-2</v>
      </c>
      <c r="Y12" s="53">
        <f t="shared" si="7"/>
        <v>0.10353379298457988</v>
      </c>
      <c r="Z12" s="78">
        <f t="shared" si="7"/>
        <v>4.298464745787034E-2</v>
      </c>
      <c r="AA12" s="83"/>
      <c r="AB12" s="84"/>
      <c r="AC12" s="53"/>
      <c r="AD12" s="78"/>
    </row>
    <row r="13" spans="1:32" s="49" customFormat="1">
      <c r="A13" s="50">
        <f t="shared" si="3"/>
        <v>34699</v>
      </c>
      <c r="B13" s="51">
        <v>7.1135999999999999</v>
      </c>
      <c r="C13" s="52">
        <v>12132.62</v>
      </c>
      <c r="D13" s="57">
        <f t="shared" si="0"/>
        <v>2.6700920820944996E-2</v>
      </c>
      <c r="E13" s="53">
        <f>(C13-(MAX($C$3:C13)))/(MAX($C$3:C13))</f>
        <v>0</v>
      </c>
      <c r="F13" s="54">
        <f t="shared" si="1"/>
        <v>10072.257116363699</v>
      </c>
      <c r="G13" s="53">
        <v>1.4824869114562267E-2</v>
      </c>
      <c r="H13" s="53">
        <f>(F13-(MAX($F$3:F13)))/(MAX($F$3:F13))</f>
        <v>-2.461752198295581E-2</v>
      </c>
      <c r="I13" s="54">
        <f t="shared" si="2"/>
        <v>10423.854627652987</v>
      </c>
      <c r="J13" s="53">
        <v>-4.8995197009226166E-3</v>
      </c>
      <c r="K13" s="53">
        <f>(I13-(MAX($I$3:I13)))/(MAX($I$3:I13))</f>
        <v>-1.2757551917615561E-2</v>
      </c>
      <c r="L13" s="51"/>
      <c r="M13" s="72" t="s">
        <v>4</v>
      </c>
      <c r="N13" s="85">
        <f>(N10-N3)/N7</f>
        <v>0.39217736844049617</v>
      </c>
      <c r="O13" s="58">
        <f>(O10-N3)/O7</f>
        <v>0.69230707135399616</v>
      </c>
      <c r="P13" s="86">
        <f>(P10-N3)/P7</f>
        <v>0.64539449828567108</v>
      </c>
      <c r="R13" s="12" t="s">
        <v>43</v>
      </c>
      <c r="S13" s="82">
        <v>42643</v>
      </c>
      <c r="T13" s="75">
        <f>N5/12</f>
        <v>4.5</v>
      </c>
      <c r="X13" s="87"/>
      <c r="Z13" s="80"/>
      <c r="AA13" s="83">
        <f>SUMIF($A$3:$A$493,$S13,$F$3:$F$493)</f>
        <v>72100.705075493781</v>
      </c>
      <c r="AB13" s="84">
        <f>SUMIF($A$3:$A$493,$S13,$I$3:$I$493)</f>
        <v>28617.804124578386</v>
      </c>
      <c r="AC13" s="53">
        <f>(AA14/AA13)^(12/$N$5)-1</f>
        <v>0.16641453572518672</v>
      </c>
      <c r="AD13" s="78">
        <f>(AB14/AB13)^(12/$N$5)-1</f>
        <v>1.9838116015836293E-2</v>
      </c>
    </row>
    <row r="14" spans="1:32" s="49" customFormat="1" ht="15.75" thickBot="1">
      <c r="A14" s="50">
        <f t="shared" si="3"/>
        <v>34730</v>
      </c>
      <c r="B14" s="51">
        <v>6.8710000000000004</v>
      </c>
      <c r="C14" s="52">
        <v>11718.86</v>
      </c>
      <c r="D14" s="57">
        <f t="shared" si="0"/>
        <v>-3.4103688708951752E-2</v>
      </c>
      <c r="E14" s="53">
        <f>(C14-(MAX($C$3:C14)))/(MAX($C$3:C14))</f>
        <v>-3.4103103863798605E-2</v>
      </c>
      <c r="F14" s="54">
        <f t="shared" si="1"/>
        <v>10333.642423500181</v>
      </c>
      <c r="G14" s="53">
        <v>2.5951016154246886E-2</v>
      </c>
      <c r="H14" s="53">
        <f>(F14-(MAX($F$3:F14)))/(MAX($F$3:F14))</f>
        <v>0</v>
      </c>
      <c r="I14" s="54">
        <f t="shared" si="2"/>
        <v>10237.262956757413</v>
      </c>
      <c r="J14" s="53">
        <v>-1.7900448304466354E-2</v>
      </c>
      <c r="K14" s="53">
        <f>(I14-(MAX($I$3:I14)))/(MAX($I$3:I14))</f>
        <v>-3.0429634323489007E-2</v>
      </c>
      <c r="L14" s="51"/>
      <c r="M14" s="72" t="s">
        <v>3</v>
      </c>
      <c r="N14" s="87">
        <f>COUNTIF(D4:D387,"&gt;0")</f>
        <v>176</v>
      </c>
      <c r="O14" s="49">
        <f>COUNTIF(G4:G387,"&gt;0")</f>
        <v>217</v>
      </c>
      <c r="P14" s="80">
        <f>COUNTIF(J4:J387,"&gt;0")</f>
        <v>177</v>
      </c>
      <c r="R14" s="13" t="s">
        <v>23</v>
      </c>
      <c r="S14" s="88">
        <f>N1</f>
        <v>44286</v>
      </c>
      <c r="T14" s="89" t="s">
        <v>33</v>
      </c>
      <c r="U14" s="90">
        <f>SUMIF($A$3:$A$493,$S14,$C$3:$C$493)</f>
        <v>47496</v>
      </c>
      <c r="V14" s="90">
        <f>SUMIF($A$3:$A$493,$S14,$F$3:$F$493)</f>
        <v>144137.72591283655</v>
      </c>
      <c r="W14" s="90">
        <f>SUMIF($A$3:$A$493,$S14,$I$3:$I$493)</f>
        <v>31262.728901060542</v>
      </c>
      <c r="X14" s="91"/>
      <c r="Y14" s="92"/>
      <c r="Z14" s="93"/>
      <c r="AA14" s="94">
        <f>SUMIF($A$3:$A$493,$S14,$F$3:$F$493)</f>
        <v>144137.72591283655</v>
      </c>
      <c r="AB14" s="95">
        <f>SUMIF($A$3:$A$493,$S14,$I$3:$I$493)</f>
        <v>31262.728901060542</v>
      </c>
      <c r="AC14" s="92"/>
      <c r="AD14" s="93"/>
    </row>
    <row r="15" spans="1:32" s="49" customFormat="1" ht="15.75" thickBot="1">
      <c r="A15" s="50">
        <f t="shared" si="3"/>
        <v>34758</v>
      </c>
      <c r="B15" s="51">
        <v>6.6490999999999998</v>
      </c>
      <c r="C15" s="52">
        <v>11340.39</v>
      </c>
      <c r="D15" s="57">
        <f t="shared" si="0"/>
        <v>-3.2295153543880128E-2</v>
      </c>
      <c r="E15" s="53">
        <f>(C15-(MAX($C$3:C15)))/(MAX($C$3:C15))</f>
        <v>-6.5297520238827331E-2</v>
      </c>
      <c r="F15" s="54">
        <f t="shared" si="1"/>
        <v>10736.217786097939</v>
      </c>
      <c r="G15" s="53">
        <v>3.8957740755790393E-2</v>
      </c>
      <c r="H15" s="53">
        <f>(F15-(MAX($F$3:F15)))/(MAX($F$3:F15))</f>
        <v>0</v>
      </c>
      <c r="I15" s="54">
        <f t="shared" si="2"/>
        <v>10585.328007272772</v>
      </c>
      <c r="J15" s="53">
        <v>3.3999815378934706E-2</v>
      </c>
      <c r="K15" s="53">
        <f>(I15-(MAX($I$3:I15)))/(MAX($I$3:I15))</f>
        <v>0</v>
      </c>
      <c r="L15" s="51"/>
      <c r="M15" s="72" t="s">
        <v>2</v>
      </c>
      <c r="N15" s="96">
        <f>N14/$N$4</f>
        <v>0.54153846153846152</v>
      </c>
      <c r="O15" s="97">
        <f>O14/$N$4</f>
        <v>0.6676923076923077</v>
      </c>
      <c r="P15" s="98">
        <f>P14/$N$4</f>
        <v>0.54461538461538461</v>
      </c>
      <c r="R15" s="9"/>
    </row>
    <row r="16" spans="1:32" s="49" customFormat="1" ht="15.75" thickBot="1">
      <c r="A16" s="50">
        <f t="shared" si="3"/>
        <v>34789</v>
      </c>
      <c r="B16" s="51">
        <v>7.1829999999999998</v>
      </c>
      <c r="C16" s="52">
        <v>12250.99</v>
      </c>
      <c r="D16" s="57">
        <f t="shared" si="0"/>
        <v>8.0296581492232066E-2</v>
      </c>
      <c r="E16" s="53">
        <f>(C16-(MAX($C$3:C16)))/(MAX($C$3:C16))</f>
        <v>0</v>
      </c>
      <c r="F16" s="54">
        <f t="shared" si="1"/>
        <v>11053.064366569273</v>
      </c>
      <c r="G16" s="53">
        <v>2.9511936771775549E-2</v>
      </c>
      <c r="H16" s="53">
        <f>(F16-(MAX($F$3:F16)))/(MAX($F$3:F16))</f>
        <v>0</v>
      </c>
      <c r="I16" s="54">
        <f t="shared" si="2"/>
        <v>11264.911032297507</v>
      </c>
      <c r="J16" s="53">
        <v>6.4200469230412116E-2</v>
      </c>
      <c r="K16" s="53">
        <f>(I16-(MAX($I$3:I16)))/(MAX($I$3:I16))</f>
        <v>0</v>
      </c>
      <c r="L16" s="51"/>
      <c r="M16" s="72" t="s">
        <v>1</v>
      </c>
      <c r="N16" s="99">
        <f>MIN(E4:E387)</f>
        <v>-0.31588293763549369</v>
      </c>
      <c r="O16" s="100">
        <f>MIN(H4:H387)</f>
        <v>-0.50948767777791548</v>
      </c>
      <c r="P16" s="101">
        <f>MIN(K4:K387)</f>
        <v>-9.91270109953932E-2</v>
      </c>
      <c r="X16" s="14"/>
      <c r="Y16" s="102"/>
      <c r="Z16" s="103">
        <f>U12</f>
        <v>10000</v>
      </c>
      <c r="AA16" s="104">
        <f>V12</f>
        <v>10000</v>
      </c>
      <c r="AB16" s="104">
        <f>W12</f>
        <v>10000</v>
      </c>
      <c r="AC16" s="11" t="str">
        <f>U6</f>
        <v>RDMIX</v>
      </c>
      <c r="AD16" s="63" t="s">
        <v>0</v>
      </c>
      <c r="AE16" s="64" t="str">
        <f>Z6</f>
        <v>BarCTA</v>
      </c>
    </row>
    <row r="17" spans="1:31" s="49" customFormat="1" ht="15.75" thickBot="1">
      <c r="A17" s="50">
        <f t="shared" si="3"/>
        <v>34819</v>
      </c>
      <c r="B17" s="51">
        <v>7.2793000000000001</v>
      </c>
      <c r="C17" s="52">
        <v>12415.23</v>
      </c>
      <c r="D17" s="57">
        <f t="shared" si="0"/>
        <v>1.3406654601141543E-2</v>
      </c>
      <c r="E17" s="53">
        <f>(C17-(MAX($C$3:C17)))/(MAX($C$3:C17))</f>
        <v>0</v>
      </c>
      <c r="F17" s="54">
        <f t="shared" si="1"/>
        <v>11378.483825253248</v>
      </c>
      <c r="G17" s="53">
        <v>2.9441560086108653E-2</v>
      </c>
      <c r="H17" s="53">
        <f>(F17-(MAX($F$3:F17)))/(MAX($F$3:F17))</f>
        <v>0</v>
      </c>
      <c r="I17" s="54">
        <f t="shared" si="2"/>
        <v>11396.711185955677</v>
      </c>
      <c r="J17" s="53">
        <v>1.1700061658746153E-2</v>
      </c>
      <c r="K17" s="53">
        <f>(I17-(MAX($I$3:I17)))/(MAX($I$3:I17))</f>
        <v>0</v>
      </c>
      <c r="L17" s="51"/>
      <c r="M17" s="105" t="s">
        <v>25</v>
      </c>
      <c r="N17" s="106">
        <f>CORREL(D4:D328,G4:G328)</f>
        <v>0.20317985979564199</v>
      </c>
      <c r="O17" s="107">
        <f>CORREL(G4:G328,G4:G328)</f>
        <v>1</v>
      </c>
      <c r="P17" s="108">
        <f>CORREL(G4:G328,J4:J328)</f>
        <v>-3.7050426724886357E-2</v>
      </c>
      <c r="X17" s="12">
        <v>1994</v>
      </c>
      <c r="Y17" s="82">
        <v>34699</v>
      </c>
      <c r="Z17" s="76">
        <f t="shared" ref="Z17:Z41" si="8">SUMIF($A$3:$A$493,$Y17,$C$3:$C$493)</f>
        <v>12132.62</v>
      </c>
      <c r="AA17" s="84">
        <f t="shared" ref="AA17:AA41" si="9">SUMIF($A$3:$A$493,$Y17,$F$3:$F$493)</f>
        <v>10072.257116363699</v>
      </c>
      <c r="AB17" s="84">
        <f t="shared" ref="AB17:AB41" si="10">SUMIF($A$3:$A$493,$Y17,$I$3:$I$493)</f>
        <v>10423.854627652987</v>
      </c>
      <c r="AC17" s="109">
        <f t="shared" ref="AC17:AE39" si="11">Z17/Z16-1</f>
        <v>0.21326200000000006</v>
      </c>
      <c r="AD17" s="45">
        <f t="shared" si="11"/>
        <v>7.2257116363698692E-3</v>
      </c>
      <c r="AE17" s="110">
        <f t="shared" si="11"/>
        <v>4.2385462765298643E-2</v>
      </c>
    </row>
    <row r="18" spans="1:31">
      <c r="A18" s="50">
        <f t="shared" si="3"/>
        <v>34850</v>
      </c>
      <c r="B18" s="51">
        <v>7.7415000000000003</v>
      </c>
      <c r="C18" s="52">
        <v>13203.54</v>
      </c>
      <c r="D18" s="57">
        <f t="shared" si="0"/>
        <v>6.3495116288654119E-2</v>
      </c>
      <c r="E18" s="53">
        <f>(C18-(MAX($C$3:C18)))/(MAX($C$3:C18))</f>
        <v>0</v>
      </c>
      <c r="F18" s="54">
        <f t="shared" si="1"/>
        <v>11833.371240617946</v>
      </c>
      <c r="G18" s="53">
        <v>3.9977858416876844E-2</v>
      </c>
      <c r="H18" s="53">
        <f>(F18-(MAX($F$3:F18)))/(MAX($F$3:F18))</f>
        <v>0</v>
      </c>
      <c r="I18" s="54">
        <f t="shared" si="2"/>
        <v>11454.82912852381</v>
      </c>
      <c r="J18" s="53">
        <v>5.0995363153321094E-3</v>
      </c>
      <c r="K18" s="53">
        <f>(I18-(MAX($I$3:I18)))/(MAX($I$3:I18))</f>
        <v>0</v>
      </c>
      <c r="L18" s="51"/>
      <c r="X18" s="12">
        <v>1995</v>
      </c>
      <c r="Y18" s="50">
        <f t="shared" ref="Y18:Y41" si="12">EOMONTH(Y17,12)</f>
        <v>35064</v>
      </c>
      <c r="Z18" s="76">
        <f t="shared" si="8"/>
        <v>13662.33</v>
      </c>
      <c r="AA18" s="84">
        <f t="shared" si="9"/>
        <v>13857.270325594411</v>
      </c>
      <c r="AB18" s="84">
        <f t="shared" si="10"/>
        <v>11845.589604164832</v>
      </c>
      <c r="AC18" s="109">
        <f t="shared" si="11"/>
        <v>0.12608241253744024</v>
      </c>
      <c r="AD18" s="45">
        <f t="shared" si="11"/>
        <v>0.37578599965259651</v>
      </c>
      <c r="AE18" s="110">
        <f t="shared" si="11"/>
        <v>0.13639244092489422</v>
      </c>
    </row>
    <row r="19" spans="1:31">
      <c r="A19" s="50">
        <f t="shared" si="3"/>
        <v>34880</v>
      </c>
      <c r="B19" s="51">
        <v>7.8003</v>
      </c>
      <c r="C19" s="52">
        <v>13303.83</v>
      </c>
      <c r="D19" s="57">
        <f t="shared" si="0"/>
        <v>7.5954272427822822E-3</v>
      </c>
      <c r="E19" s="53">
        <f>(C19-(MAX($C$3:C19)))/(MAX($C$3:C19))</f>
        <v>0</v>
      </c>
      <c r="F19" s="54">
        <f t="shared" si="1"/>
        <v>12108.228213517154</v>
      </c>
      <c r="G19" s="53">
        <v>2.3227275415459214E-2</v>
      </c>
      <c r="H19" s="53">
        <f>(F19-(MAX($F$3:F19)))/(MAX($F$3:F19))</f>
        <v>0</v>
      </c>
      <c r="I19" s="54">
        <f t="shared" si="2"/>
        <v>11307.067803321319</v>
      </c>
      <c r="J19" s="53">
        <v>-1.2899478773939044E-2</v>
      </c>
      <c r="K19" s="53">
        <f>(I19-(MAX($I$3:I19)))/(MAX($I$3:I19))</f>
        <v>-1.2899478773939013E-2</v>
      </c>
      <c r="L19" s="51"/>
      <c r="X19" s="12">
        <v>1996</v>
      </c>
      <c r="Y19" s="50">
        <f t="shared" si="12"/>
        <v>35430</v>
      </c>
      <c r="Z19" s="76">
        <f t="shared" si="8"/>
        <v>15555.16</v>
      </c>
      <c r="AA19" s="84">
        <f t="shared" si="9"/>
        <v>17039.032839372252</v>
      </c>
      <c r="AB19" s="84">
        <f t="shared" si="10"/>
        <v>12926.016331614363</v>
      </c>
      <c r="AC19" s="109">
        <f t="shared" si="11"/>
        <v>0.13854371838478508</v>
      </c>
      <c r="AD19" s="45">
        <f t="shared" si="11"/>
        <v>0.22960961567597615</v>
      </c>
      <c r="AE19" s="110">
        <f t="shared" si="11"/>
        <v>9.1209197984510659E-2</v>
      </c>
    </row>
    <row r="20" spans="1:31">
      <c r="A20" s="50">
        <f t="shared" si="3"/>
        <v>34911</v>
      </c>
      <c r="B20" s="51">
        <v>7.5593000000000004</v>
      </c>
      <c r="C20" s="52">
        <v>12892.79</v>
      </c>
      <c r="D20" s="57">
        <f t="shared" si="0"/>
        <v>-3.0896247580221248E-2</v>
      </c>
      <c r="E20" s="53">
        <f>(C20-(MAX($C$3:C20)))/(MAX($C$3:C20))</f>
        <v>-3.0896365933719767E-2</v>
      </c>
      <c r="F20" s="54">
        <f t="shared" si="1"/>
        <v>12509.753835925605</v>
      </c>
      <c r="G20" s="53">
        <v>3.3161385408990274E-2</v>
      </c>
      <c r="H20" s="53">
        <f>(F20-(MAX($F$3:F20)))/(MAX($F$3:F20))</f>
        <v>0</v>
      </c>
      <c r="I20" s="54">
        <f t="shared" si="2"/>
        <v>11167.991094252178</v>
      </c>
      <c r="J20" s="53">
        <v>-1.2299980108749997E-2</v>
      </c>
      <c r="K20" s="53">
        <f>(I20-(MAX($I$3:I20)))/(MAX($I$3:I20))</f>
        <v>-2.5040795550356394E-2</v>
      </c>
      <c r="L20" s="51"/>
      <c r="M20" s="15"/>
      <c r="N20" s="16" t="s">
        <v>40</v>
      </c>
      <c r="O20" s="16" t="str">
        <f>R8</f>
        <v>1Yr</v>
      </c>
      <c r="P20" s="16" t="str">
        <f>R9</f>
        <v>3yrs</v>
      </c>
      <c r="Q20" s="16" t="str">
        <f>R10</f>
        <v>5YRS</v>
      </c>
      <c r="R20" s="16" t="str">
        <f>R11</f>
        <v>10YRS</v>
      </c>
      <c r="S20" s="16" t="str">
        <f>R12</f>
        <v>Incep</v>
      </c>
      <c r="X20" s="12">
        <v>1997</v>
      </c>
      <c r="Y20" s="50">
        <f t="shared" si="12"/>
        <v>35795</v>
      </c>
      <c r="Z20" s="76">
        <f t="shared" si="8"/>
        <v>17152.75</v>
      </c>
      <c r="AA20" s="84">
        <f t="shared" si="9"/>
        <v>22723.725877845223</v>
      </c>
      <c r="AB20" s="84">
        <f t="shared" si="10"/>
        <v>14334.048703780878</v>
      </c>
      <c r="AC20" s="109">
        <f t="shared" si="11"/>
        <v>0.10270482592271635</v>
      </c>
      <c r="AD20" s="45">
        <f t="shared" si="11"/>
        <v>0.33362768251360486</v>
      </c>
      <c r="AE20" s="110">
        <f t="shared" si="11"/>
        <v>0.10893010932709091</v>
      </c>
    </row>
    <row r="21" spans="1:31">
      <c r="A21" s="50">
        <f t="shared" si="3"/>
        <v>34942</v>
      </c>
      <c r="B21" s="51">
        <v>7.3483999999999998</v>
      </c>
      <c r="C21" s="52">
        <v>12533.09</v>
      </c>
      <c r="D21" s="57">
        <f t="shared" si="0"/>
        <v>-2.7899408675406523E-2</v>
      </c>
      <c r="E21" s="53">
        <f>(C21-(MAX($C$3:C21)))/(MAX($C$3:C21))</f>
        <v>-5.7933692778696047E-2</v>
      </c>
      <c r="F21" s="54">
        <f t="shared" si="1"/>
        <v>12541.2460416047</v>
      </c>
      <c r="G21" s="53">
        <v>2.5174121003608274E-3</v>
      </c>
      <c r="H21" s="53">
        <f>(F21-(MAX($F$3:F21)))/(MAX($F$3:F21))</f>
        <v>0</v>
      </c>
      <c r="I21" s="54">
        <f t="shared" si="2"/>
        <v>11428.198825734053</v>
      </c>
      <c r="J21" s="53">
        <v>2.3299421470330151E-2</v>
      </c>
      <c r="K21" s="53">
        <f>(I21-(MAX($I$3:I21)))/(MAX($I$3:I21))</f>
        <v>-2.3248101295064313E-3</v>
      </c>
      <c r="L21" s="51"/>
      <c r="M21" s="17" t="s">
        <v>29</v>
      </c>
      <c r="N21" s="18">
        <f t="shared" ref="N21:S21" si="13">(SUMIF($R$7:$R$14,N20,$X$7:$X$14))*100</f>
        <v>0.21098826905224072</v>
      </c>
      <c r="O21" s="18">
        <f t="shared" si="13"/>
        <v>6.3716378132628604</v>
      </c>
      <c r="P21" s="18">
        <f t="shared" si="13"/>
        <v>2.2262726289072443</v>
      </c>
      <c r="Q21" s="18">
        <f t="shared" si="13"/>
        <v>2.8616387977826951</v>
      </c>
      <c r="R21" s="18">
        <f t="shared" si="13"/>
        <v>1.5896373537742869</v>
      </c>
      <c r="S21" s="18">
        <f t="shared" si="13"/>
        <v>5.9215335151559634</v>
      </c>
      <c r="X21" s="12">
        <v>1998</v>
      </c>
      <c r="Y21" s="50">
        <f t="shared" si="12"/>
        <v>36160</v>
      </c>
      <c r="Z21" s="76">
        <f t="shared" si="8"/>
        <v>19753.04</v>
      </c>
      <c r="AA21" s="84">
        <f t="shared" si="9"/>
        <v>29217.943558969153</v>
      </c>
      <c r="AB21" s="84">
        <f t="shared" si="10"/>
        <v>15338.421252077838</v>
      </c>
      <c r="AC21" s="109">
        <f t="shared" si="11"/>
        <v>0.15159609975076882</v>
      </c>
      <c r="AD21" s="45">
        <f t="shared" si="11"/>
        <v>0.28579017877766022</v>
      </c>
      <c r="AE21" s="110">
        <f t="shared" si="11"/>
        <v>7.0069006255855548E-2</v>
      </c>
    </row>
    <row r="22" spans="1:31">
      <c r="A22" s="50">
        <f t="shared" si="3"/>
        <v>34972</v>
      </c>
      <c r="B22" s="51">
        <v>7.319</v>
      </c>
      <c r="C22" s="52">
        <v>12482.94</v>
      </c>
      <c r="D22" s="57">
        <f t="shared" si="0"/>
        <v>-4.0008709378912544E-3</v>
      </c>
      <c r="E22" s="53">
        <f>(C22-(MAX($C$3:C22)))/(MAX($C$3:C22))</f>
        <v>-6.1703283941541606E-2</v>
      </c>
      <c r="F22" s="54">
        <f t="shared" si="1"/>
        <v>13070.490053711703</v>
      </c>
      <c r="G22" s="53">
        <v>4.220027342987076E-2</v>
      </c>
      <c r="H22" s="53">
        <f>(F22-(MAX($F$3:F22)))/(MAX($F$3:F22))</f>
        <v>0</v>
      </c>
      <c r="I22" s="54">
        <f t="shared" si="2"/>
        <v>11412.199853901882</v>
      </c>
      <c r="J22" s="53">
        <v>-1.399955677717446E-3</v>
      </c>
      <c r="K22" s="53">
        <f>(I22-(MAX($I$3:I22)))/(MAX($I$3:I22))</f>
        <v>-3.7215111760834701E-3</v>
      </c>
      <c r="L22" s="51"/>
      <c r="M22" s="19" t="s">
        <v>30</v>
      </c>
      <c r="N22" s="18">
        <f t="shared" ref="N22:S22" si="14">(SUMIF($R$7:$R$14,N20,$Z$7:$Z$14))*100</f>
        <v>2.2397144012987251</v>
      </c>
      <c r="O22" s="18">
        <f t="shared" si="14"/>
        <v>6.532517934411711</v>
      </c>
      <c r="P22" s="18">
        <f t="shared" si="14"/>
        <v>3.7726839926761846</v>
      </c>
      <c r="Q22" s="18">
        <f t="shared" si="14"/>
        <v>1.5943424489684332</v>
      </c>
      <c r="R22" s="18">
        <f t="shared" si="14"/>
        <v>0.8945763853921207</v>
      </c>
      <c r="S22" s="18">
        <f t="shared" si="14"/>
        <v>4.298464745787034</v>
      </c>
      <c r="X22" s="12">
        <v>1999</v>
      </c>
      <c r="Y22" s="50">
        <f t="shared" si="12"/>
        <v>36525</v>
      </c>
      <c r="Z22" s="76">
        <f t="shared" si="8"/>
        <v>20000.509999999998</v>
      </c>
      <c r="AA22" s="84">
        <f t="shared" si="9"/>
        <v>35365.746977623035</v>
      </c>
      <c r="AB22" s="84">
        <f t="shared" si="10"/>
        <v>15156.479016587711</v>
      </c>
      <c r="AC22" s="109">
        <f t="shared" si="11"/>
        <v>1.2528198191265716E-2</v>
      </c>
      <c r="AD22" s="45">
        <f t="shared" si="11"/>
        <v>0.21041191370111556</v>
      </c>
      <c r="AE22" s="110">
        <f t="shared" si="11"/>
        <v>-1.1861861954370334E-2</v>
      </c>
    </row>
    <row r="23" spans="1:31">
      <c r="A23" s="50">
        <f t="shared" si="3"/>
        <v>35003</v>
      </c>
      <c r="B23" s="51">
        <v>7.2407000000000004</v>
      </c>
      <c r="C23" s="52">
        <v>12349.4</v>
      </c>
      <c r="D23" s="57">
        <f t="shared" si="0"/>
        <v>-1.0698182811859525E-2</v>
      </c>
      <c r="E23" s="53">
        <f>(C23-(MAX($C$3:C23)))/(MAX($C$3:C23))</f>
        <v>-7.1740994886434983E-2</v>
      </c>
      <c r="F23" s="54">
        <f t="shared" si="1"/>
        <v>13023.77661528771</v>
      </c>
      <c r="G23" s="53">
        <v>-3.5739622793046211E-3</v>
      </c>
      <c r="H23" s="53">
        <f>(F23-(MAX($F$3:F23)))/(MAX($F$3:F23))</f>
        <v>-3.5739622793046748E-3</v>
      </c>
      <c r="I23" s="54">
        <f t="shared" si="2"/>
        <v>11408.778927851532</v>
      </c>
      <c r="J23" s="53">
        <v>-2.9976044006807534E-4</v>
      </c>
      <c r="K23" s="53">
        <f>(I23-(MAX($I$3:I23)))/(MAX($I$3:I23))</f>
        <v>-4.0201560543236727E-3</v>
      </c>
      <c r="L23" s="51"/>
      <c r="M23" s="20" t="s">
        <v>31</v>
      </c>
      <c r="N23" s="21">
        <f t="shared" ref="N23:S23" si="15">(SUMIF($R$7:$R$14,N20,$Y$7:$Y$14))*100</f>
        <v>6.1748728952811671</v>
      </c>
      <c r="O23" s="21">
        <f t="shared" si="15"/>
        <v>56.351628330676398</v>
      </c>
      <c r="P23" s="21">
        <f t="shared" si="15"/>
        <v>16.778498637956641</v>
      </c>
      <c r="Q23" s="21">
        <f t="shared" si="15"/>
        <v>16.294038412866541</v>
      </c>
      <c r="R23" s="21">
        <f t="shared" si="15"/>
        <v>13.912338106903821</v>
      </c>
      <c r="S23" s="21">
        <f t="shared" si="15"/>
        <v>10.353379298457988</v>
      </c>
      <c r="X23" s="12">
        <v>2000</v>
      </c>
      <c r="Y23" s="50">
        <f t="shared" si="12"/>
        <v>36891</v>
      </c>
      <c r="Z23" s="76">
        <f t="shared" si="8"/>
        <v>21899.47</v>
      </c>
      <c r="AA23" s="84">
        <f t="shared" si="9"/>
        <v>32145.843903633853</v>
      </c>
      <c r="AB23" s="84">
        <f t="shared" si="10"/>
        <v>16348.435493336279</v>
      </c>
      <c r="AC23" s="109">
        <f t="shared" si="11"/>
        <v>9.4945578887738469E-2</v>
      </c>
      <c r="AD23" s="45">
        <f t="shared" si="11"/>
        <v>-9.1045809834767844E-2</v>
      </c>
      <c r="AE23" s="110">
        <f t="shared" si="11"/>
        <v>7.8643362712675913E-2</v>
      </c>
    </row>
    <row r="24" spans="1:31">
      <c r="A24" s="50">
        <f t="shared" si="3"/>
        <v>35033</v>
      </c>
      <c r="B24" s="51">
        <v>7.3666999999999998</v>
      </c>
      <c r="C24" s="52">
        <v>12564.3</v>
      </c>
      <c r="D24" s="57">
        <f t="shared" si="0"/>
        <v>1.7401632438852621E-2</v>
      </c>
      <c r="E24" s="53">
        <f>(C24-(MAX($C$3:C24)))/(MAX($C$3:C24))</f>
        <v>-5.5587751797790609E-2</v>
      </c>
      <c r="F24" s="54">
        <f t="shared" si="1"/>
        <v>13595.360148363276</v>
      </c>
      <c r="G24" s="53">
        <v>4.3887694787748677E-2</v>
      </c>
      <c r="H24" s="53">
        <f>(F24-(MAX($F$3:F24)))/(MAX($F$3:F24))</f>
        <v>0</v>
      </c>
      <c r="I24" s="54">
        <f t="shared" si="2"/>
        <v>11527.424581338184</v>
      </c>
      <c r="J24" s="53">
        <v>1.0399504998471754E-2</v>
      </c>
      <c r="K24" s="53">
        <f>(I24-(MAX($I$3:I24)))/(MAX($I$3:I24))</f>
        <v>0</v>
      </c>
      <c r="L24" s="51"/>
      <c r="M24" s="22" t="s">
        <v>32</v>
      </c>
      <c r="N24" s="23">
        <v>0.17</v>
      </c>
      <c r="O24" s="23">
        <v>6.05</v>
      </c>
      <c r="P24" s="23">
        <v>1.97</v>
      </c>
      <c r="Q24" s="23">
        <v>2.6</v>
      </c>
      <c r="R24" s="23">
        <v>1.33</v>
      </c>
      <c r="S24" s="23">
        <v>5.66</v>
      </c>
      <c r="T24" s="18"/>
      <c r="X24" s="12">
        <v>2001</v>
      </c>
      <c r="Y24" s="50">
        <f t="shared" si="12"/>
        <v>37256</v>
      </c>
      <c r="Z24" s="76">
        <f t="shared" si="8"/>
        <v>18079.89</v>
      </c>
      <c r="AA24" s="84">
        <f t="shared" si="9"/>
        <v>28325.139527966832</v>
      </c>
      <c r="AB24" s="84">
        <f t="shared" si="10"/>
        <v>16486.349843554057</v>
      </c>
      <c r="AC24" s="109">
        <f t="shared" si="11"/>
        <v>-0.17441426664663584</v>
      </c>
      <c r="AD24" s="45">
        <f t="shared" si="11"/>
        <v>-0.11885531414638384</v>
      </c>
      <c r="AE24" s="110">
        <f t="shared" si="11"/>
        <v>8.4359356755570047E-3</v>
      </c>
    </row>
    <row r="25" spans="1:31">
      <c r="A25" s="50">
        <f t="shared" si="3"/>
        <v>35064</v>
      </c>
      <c r="B25" s="51">
        <v>8.0105000000000004</v>
      </c>
      <c r="C25" s="52">
        <v>13662.33</v>
      </c>
      <c r="D25" s="57">
        <f t="shared" si="0"/>
        <v>8.7393269713711863E-2</v>
      </c>
      <c r="E25" s="53">
        <f>(C25-(MAX($C$3:C25)))/(MAX($C$3:C25))</f>
        <v>0</v>
      </c>
      <c r="F25" s="54">
        <f t="shared" si="1"/>
        <v>13857.270325594411</v>
      </c>
      <c r="G25" s="53">
        <v>1.9264673710219116E-2</v>
      </c>
      <c r="H25" s="53">
        <f>(F25-(MAX($F$3:F25)))/(MAX($F$3:F25))</f>
        <v>0</v>
      </c>
      <c r="I25" s="54">
        <f t="shared" si="2"/>
        <v>11845.589604164832</v>
      </c>
      <c r="J25" s="53">
        <v>2.7600703052243603E-2</v>
      </c>
      <c r="K25" s="53">
        <f>(I25-(MAX($I$3:I25)))/(MAX($I$3:I25))</f>
        <v>0</v>
      </c>
      <c r="L25" s="51"/>
      <c r="M25" s="19" t="s">
        <v>34</v>
      </c>
      <c r="N25" s="23">
        <v>0</v>
      </c>
      <c r="O25" s="23">
        <v>5.3</v>
      </c>
      <c r="P25" s="23">
        <v>1.23</v>
      </c>
      <c r="Q25" s="23">
        <v>1.88</v>
      </c>
      <c r="R25" s="23">
        <v>0.6</v>
      </c>
      <c r="S25" s="23">
        <v>4.88</v>
      </c>
      <c r="T25" s="18"/>
      <c r="X25" s="12">
        <v>2002</v>
      </c>
      <c r="Y25" s="50">
        <f t="shared" si="12"/>
        <v>37621</v>
      </c>
      <c r="Z25" s="76">
        <f t="shared" si="8"/>
        <v>20480.62</v>
      </c>
      <c r="AA25" s="84">
        <f t="shared" si="9"/>
        <v>22065.188865755732</v>
      </c>
      <c r="AB25" s="84">
        <f t="shared" si="10"/>
        <v>18523.671957761948</v>
      </c>
      <c r="AC25" s="109">
        <f t="shared" si="11"/>
        <v>0.13278454680863661</v>
      </c>
      <c r="AD25" s="45">
        <f t="shared" si="11"/>
        <v>-0.22100334778687802</v>
      </c>
      <c r="AE25" s="110">
        <f t="shared" si="11"/>
        <v>0.12357630000217767</v>
      </c>
    </row>
    <row r="26" spans="1:31">
      <c r="A26" s="50">
        <f t="shared" si="3"/>
        <v>35095</v>
      </c>
      <c r="B26" s="51">
        <v>8.2243999999999993</v>
      </c>
      <c r="C26" s="52">
        <v>14027.15</v>
      </c>
      <c r="D26" s="57">
        <f t="shared" si="0"/>
        <v>2.6702453030397422E-2</v>
      </c>
      <c r="E26" s="53">
        <f>(C26-(MAX($C$3:C26)))/(MAX($C$3:C26))</f>
        <v>0</v>
      </c>
      <c r="F26" s="54">
        <f t="shared" si="1"/>
        <v>14328.953583987957</v>
      </c>
      <c r="G26" s="53">
        <v>3.403868491490325E-2</v>
      </c>
      <c r="H26" s="53">
        <f>(F26-(MAX($F$3:F26)))/(MAX($F$3:F26))</f>
        <v>0</v>
      </c>
      <c r="I26" s="54">
        <f t="shared" si="2"/>
        <v>12158.311385541196</v>
      </c>
      <c r="J26" s="53">
        <v>2.639984938076978E-2</v>
      </c>
      <c r="K26" s="53">
        <f>(I26-(MAX($I$3:I26)))/(MAX($I$3:I26))</f>
        <v>0</v>
      </c>
      <c r="L26" s="51"/>
      <c r="M26" s="25" t="s">
        <v>35</v>
      </c>
      <c r="N26" s="26">
        <v>-5.59</v>
      </c>
      <c r="O26" s="26">
        <v>-0.04</v>
      </c>
      <c r="P26" s="26">
        <v>-0.02</v>
      </c>
      <c r="Q26" s="26">
        <v>2.6</v>
      </c>
      <c r="R26" s="26">
        <v>1.33</v>
      </c>
      <c r="S26" s="26">
        <v>5.66</v>
      </c>
      <c r="T26" s="24"/>
      <c r="X26" s="12">
        <v>2003</v>
      </c>
      <c r="Y26" s="50">
        <f t="shared" si="12"/>
        <v>37986</v>
      </c>
      <c r="Z26" s="76">
        <f t="shared" si="8"/>
        <v>24846.16</v>
      </c>
      <c r="AA26" s="84">
        <f t="shared" si="9"/>
        <v>28394.422380460837</v>
      </c>
      <c r="AB26" s="84">
        <f t="shared" si="10"/>
        <v>20133.765768626312</v>
      </c>
      <c r="AC26" s="109">
        <f t="shared" si="11"/>
        <v>0.21315467988762071</v>
      </c>
      <c r="AD26" s="45">
        <f t="shared" si="11"/>
        <v>0.28684248085126596</v>
      </c>
      <c r="AE26" s="110">
        <f t="shared" si="11"/>
        <v>8.6920876947925496E-2</v>
      </c>
    </row>
    <row r="27" spans="1:31">
      <c r="A27" s="50">
        <f t="shared" si="3"/>
        <v>35124</v>
      </c>
      <c r="B27" s="51">
        <v>7.8986999999999998</v>
      </c>
      <c r="C27" s="52">
        <v>13471.65</v>
      </c>
      <c r="D27" s="57">
        <f t="shared" si="0"/>
        <v>-3.9601673070375876E-2</v>
      </c>
      <c r="E27" s="53">
        <f>(C27-(MAX($C$3:C27)))/(MAX($C$3:C27))</f>
        <v>-3.9601772277333601E-2</v>
      </c>
      <c r="F27" s="54">
        <f t="shared" si="1"/>
        <v>14461.745717934806</v>
      </c>
      <c r="G27" s="53">
        <v>9.2673992673992789E-3</v>
      </c>
      <c r="H27" s="53">
        <f>(F27-(MAX($F$3:F27)))/(MAX($F$3:F27))</f>
        <v>0</v>
      </c>
      <c r="I27" s="54">
        <f t="shared" si="2"/>
        <v>11578.360469214967</v>
      </c>
      <c r="J27" s="53">
        <v>-4.7699955852085862E-2</v>
      </c>
      <c r="K27" s="53">
        <f>(I27-(MAX($I$3:I27)))/(MAX($I$3:I27))</f>
        <v>-4.769995585208589E-2</v>
      </c>
      <c r="L27" s="51"/>
      <c r="T27" s="24"/>
      <c r="X27" s="12">
        <v>2004</v>
      </c>
      <c r="Y27" s="50">
        <f t="shared" si="12"/>
        <v>38352</v>
      </c>
      <c r="Z27" s="76">
        <f t="shared" si="8"/>
        <v>26716.47</v>
      </c>
      <c r="AA27" s="84">
        <f t="shared" si="9"/>
        <v>31484.332627674648</v>
      </c>
      <c r="AB27" s="84">
        <f t="shared" si="10"/>
        <v>20798.757882541257</v>
      </c>
      <c r="AC27" s="109">
        <f t="shared" si="11"/>
        <v>7.5275616030807235E-2</v>
      </c>
      <c r="AD27" s="45">
        <f t="shared" si="11"/>
        <v>0.10882102850382624</v>
      </c>
      <c r="AE27" s="110">
        <f t="shared" si="11"/>
        <v>3.3028700222150098E-2</v>
      </c>
    </row>
    <row r="28" spans="1:31">
      <c r="A28" s="50">
        <f t="shared" si="3"/>
        <v>35155</v>
      </c>
      <c r="B28" s="51">
        <v>7.9104999999999999</v>
      </c>
      <c r="C28" s="52">
        <v>13491.78</v>
      </c>
      <c r="D28" s="57">
        <f t="shared" si="0"/>
        <v>1.4939167204730541E-3</v>
      </c>
      <c r="E28" s="53">
        <f>(C28-(MAX($C$3:C28)))/(MAX($C$3:C28))</f>
        <v>-3.816669815322421E-2</v>
      </c>
      <c r="F28" s="54">
        <f t="shared" si="1"/>
        <v>14601.011249715688</v>
      </c>
      <c r="G28" s="53">
        <v>9.6299253559803955E-3</v>
      </c>
      <c r="H28" s="53">
        <f>(F28-(MAX($F$3:F28)))/(MAX($F$3:F28))</f>
        <v>0</v>
      </c>
      <c r="I28" s="54">
        <f t="shared" si="2"/>
        <v>11646.67503943042</v>
      </c>
      <c r="J28" s="53">
        <v>5.9001937620692946E-3</v>
      </c>
      <c r="K28" s="53">
        <f>(I28-(MAX($I$3:I28)))/(MAX($I$3:I28))</f>
        <v>-4.2081201071985999E-2</v>
      </c>
      <c r="L28" s="51"/>
      <c r="T28" s="18"/>
      <c r="X28" s="12">
        <v>2005</v>
      </c>
      <c r="Y28" s="50">
        <f t="shared" si="12"/>
        <v>38717</v>
      </c>
      <c r="Z28" s="76">
        <f t="shared" si="8"/>
        <v>26255.63</v>
      </c>
      <c r="AA28" s="84">
        <f t="shared" si="9"/>
        <v>33030.774883216407</v>
      </c>
      <c r="AB28" s="84">
        <f t="shared" si="10"/>
        <v>21154.704293073166</v>
      </c>
      <c r="AC28" s="109">
        <f t="shared" si="11"/>
        <v>-1.724928480446708E-2</v>
      </c>
      <c r="AD28" s="45">
        <f t="shared" si="11"/>
        <v>4.911783501430933E-2</v>
      </c>
      <c r="AE28" s="110">
        <f t="shared" si="11"/>
        <v>1.7113830188421719E-2</v>
      </c>
    </row>
    <row r="29" spans="1:31">
      <c r="A29" s="50">
        <f t="shared" si="3"/>
        <v>35185</v>
      </c>
      <c r="B29" s="51">
        <v>8.6753999999999998</v>
      </c>
      <c r="C29" s="52">
        <v>14796.36</v>
      </c>
      <c r="D29" s="57">
        <f t="shared" si="0"/>
        <v>9.6694267113330401E-2</v>
      </c>
      <c r="E29" s="53">
        <f>(C29-(MAX($C$3:C29)))/(MAX($C$3:C29))</f>
        <v>0</v>
      </c>
      <c r="F29" s="54">
        <f t="shared" si="1"/>
        <v>14816.207988522834</v>
      </c>
      <c r="G29" s="53">
        <v>1.473848181654791E-2</v>
      </c>
      <c r="H29" s="53">
        <f>(F29-(MAX($F$3:F29)))/(MAX($F$3:F29))</f>
        <v>0</v>
      </c>
      <c r="I29" s="54">
        <f t="shared" si="2"/>
        <v>12340.811175277095</v>
      </c>
      <c r="J29" s="53">
        <v>5.9599510890158802E-2</v>
      </c>
      <c r="K29" s="53">
        <f>(I29-(MAX($I$3:I29)))/(MAX($I$3:I29))</f>
        <v>0</v>
      </c>
      <c r="L29" s="51"/>
      <c r="X29" s="12">
        <v>2006</v>
      </c>
      <c r="Y29" s="50">
        <f t="shared" si="12"/>
        <v>39082</v>
      </c>
      <c r="Z29" s="76">
        <f t="shared" si="8"/>
        <v>28781.72</v>
      </c>
      <c r="AA29" s="84">
        <f t="shared" si="9"/>
        <v>38247.808667354831</v>
      </c>
      <c r="AB29" s="84">
        <f t="shared" si="10"/>
        <v>21904.057199395542</v>
      </c>
      <c r="AC29" s="109">
        <f t="shared" si="11"/>
        <v>9.621136495296434E-2</v>
      </c>
      <c r="AD29" s="45">
        <f t="shared" si="11"/>
        <v>0.15794463807112513</v>
      </c>
      <c r="AE29" s="110">
        <f t="shared" si="11"/>
        <v>3.5422518601110564E-2</v>
      </c>
    </row>
    <row r="30" spans="1:31">
      <c r="A30" s="50">
        <f t="shared" si="3"/>
        <v>35216</v>
      </c>
      <c r="B30" s="51">
        <v>8.3961000000000006</v>
      </c>
      <c r="C30" s="52">
        <v>14320</v>
      </c>
      <c r="D30" s="57">
        <f t="shared" si="0"/>
        <v>-3.2194480946123427E-2</v>
      </c>
      <c r="E30" s="53">
        <f>(C30-(MAX($C$3:C30)))/(MAX($C$3:C30))</f>
        <v>-3.2194404569772607E-2</v>
      </c>
      <c r="F30" s="54">
        <f t="shared" si="1"/>
        <v>15198.313417429181</v>
      </c>
      <c r="G30" s="53">
        <v>2.5789691208596643E-2</v>
      </c>
      <c r="H30" s="53">
        <f>(F30-(MAX($F$3:F30)))/(MAX($F$3:F30))</f>
        <v>0</v>
      </c>
      <c r="I30" s="54">
        <f t="shared" si="2"/>
        <v>12098.936583402079</v>
      </c>
      <c r="J30" s="53">
        <v>-1.9599569950440099E-2</v>
      </c>
      <c r="K30" s="53">
        <f>(I30-(MAX($I$3:I30)))/(MAX($I$3:I30))</f>
        <v>-1.9599569950440036E-2</v>
      </c>
      <c r="L30" s="51"/>
      <c r="X30" s="12">
        <v>2007</v>
      </c>
      <c r="Y30" s="50">
        <f t="shared" si="12"/>
        <v>39447</v>
      </c>
      <c r="Z30" s="76">
        <f t="shared" si="8"/>
        <v>30032.23</v>
      </c>
      <c r="AA30" s="84">
        <f t="shared" si="9"/>
        <v>40349.038612943303</v>
      </c>
      <c r="AB30" s="84">
        <f t="shared" si="10"/>
        <v>23577.674393990477</v>
      </c>
      <c r="AC30" s="109">
        <f t="shared" si="11"/>
        <v>4.3448063562566697E-2</v>
      </c>
      <c r="AD30" s="45">
        <f t="shared" si="11"/>
        <v>5.4937263566210648E-2</v>
      </c>
      <c r="AE30" s="110">
        <f t="shared" si="11"/>
        <v>7.6406721337502814E-2</v>
      </c>
    </row>
    <row r="31" spans="1:31">
      <c r="A31" s="50">
        <f t="shared" si="3"/>
        <v>35246</v>
      </c>
      <c r="B31" s="51">
        <v>8.6412999999999993</v>
      </c>
      <c r="C31" s="52">
        <v>14738.2</v>
      </c>
      <c r="D31" s="57">
        <f t="shared" si="0"/>
        <v>2.9204035206822132E-2</v>
      </c>
      <c r="E31" s="53">
        <f>(C31-(MAX($C$3:C31)))/(MAX($C$3:C31))</f>
        <v>-3.9306964685909135E-3</v>
      </c>
      <c r="F31" s="54">
        <f t="shared" si="1"/>
        <v>15256.399041237288</v>
      </c>
      <c r="G31" s="53">
        <v>3.821846688692121E-3</v>
      </c>
      <c r="H31" s="53">
        <f>(F31-(MAX($F$3:F31)))/(MAX($F$3:F31))</f>
        <v>0</v>
      </c>
      <c r="I31" s="54">
        <f t="shared" si="2"/>
        <v>12056.58136086706</v>
      </c>
      <c r="J31" s="53">
        <v>-3.5007392792788528E-3</v>
      </c>
      <c r="K31" s="53">
        <f>(I31-(MAX($I$3:I31)))/(MAX($I$3:I31))</f>
        <v>-2.3031696245336408E-2</v>
      </c>
      <c r="L31" s="51"/>
      <c r="X31" s="12">
        <v>2008</v>
      </c>
      <c r="Y31" s="50">
        <f t="shared" si="12"/>
        <v>39813</v>
      </c>
      <c r="Z31" s="76">
        <f t="shared" si="8"/>
        <v>33700.370000000003</v>
      </c>
      <c r="AA31" s="84">
        <f t="shared" si="9"/>
        <v>25420.858337561454</v>
      </c>
      <c r="AB31" s="84">
        <f t="shared" si="10"/>
        <v>26898.798234348509</v>
      </c>
      <c r="AC31" s="109">
        <f t="shared" si="11"/>
        <v>0.12214011413737857</v>
      </c>
      <c r="AD31" s="45">
        <f t="shared" si="11"/>
        <v>-0.36997610819389226</v>
      </c>
      <c r="AE31" s="110">
        <f t="shared" si="11"/>
        <v>0.14085883895336715</v>
      </c>
    </row>
    <row r="32" spans="1:31">
      <c r="A32" s="50">
        <f t="shared" si="3"/>
        <v>35277</v>
      </c>
      <c r="B32" s="51">
        <v>7.9751000000000003</v>
      </c>
      <c r="C32" s="52">
        <v>13601.96</v>
      </c>
      <c r="D32" s="57">
        <f t="shared" si="0"/>
        <v>-7.7094881557173034E-2</v>
      </c>
      <c r="E32" s="53">
        <f>(C32-(MAX($C$3:C32)))/(MAX($C$3:C32))</f>
        <v>-8.0722556088119068E-2</v>
      </c>
      <c r="F32" s="54">
        <f t="shared" si="1"/>
        <v>14582.29088300645</v>
      </c>
      <c r="G32" s="53">
        <v>-4.4185273104666245E-2</v>
      </c>
      <c r="H32" s="53">
        <f>(F32-(MAX($F$3:F32)))/(MAX($F$3:F32))</f>
        <v>-4.4185273104666252E-2</v>
      </c>
      <c r="I32" s="54">
        <f t="shared" si="2"/>
        <v>11858.857505199898</v>
      </c>
      <c r="J32" s="53">
        <v>-1.6399661707499402E-2</v>
      </c>
      <c r="K32" s="53">
        <f>(I32-(MAX($I$3:I32)))/(MAX($I$3:I32))</f>
        <v>-3.905364592586235E-2</v>
      </c>
      <c r="L32" s="51"/>
      <c r="X32" s="12">
        <v>2009</v>
      </c>
      <c r="Y32" s="50">
        <f t="shared" si="12"/>
        <v>40178</v>
      </c>
      <c r="Z32" s="76">
        <f t="shared" si="8"/>
        <v>33609.29</v>
      </c>
      <c r="AA32" s="84">
        <f t="shared" si="9"/>
        <v>32148.29329740888</v>
      </c>
      <c r="AB32" s="84">
        <f t="shared" si="10"/>
        <v>26871.837179040085</v>
      </c>
      <c r="AC32" s="109">
        <f t="shared" si="11"/>
        <v>-2.7026409502329818E-3</v>
      </c>
      <c r="AD32" s="45">
        <f t="shared" si="11"/>
        <v>0.2646423212982969</v>
      </c>
      <c r="AE32" s="110">
        <f t="shared" si="11"/>
        <v>-1.0023144927715499E-3</v>
      </c>
    </row>
    <row r="33" spans="1:42">
      <c r="A33" s="50">
        <f t="shared" si="3"/>
        <v>35308</v>
      </c>
      <c r="B33" s="51">
        <v>8.0069999999999997</v>
      </c>
      <c r="C33" s="52">
        <v>13656.37</v>
      </c>
      <c r="D33" s="57">
        <f t="shared" si="0"/>
        <v>3.9999498438889614E-3</v>
      </c>
      <c r="E33" s="53">
        <f>(C33-(MAX($C$3:C33)))/(MAX($C$3:C33))</f>
        <v>-7.7045300330621833E-2</v>
      </c>
      <c r="F33" s="54">
        <f t="shared" si="1"/>
        <v>14889.864758472273</v>
      </c>
      <c r="G33" s="53">
        <v>2.1092287757354722E-2</v>
      </c>
      <c r="H33" s="53">
        <f>(F33-(MAX($F$3:F33)))/(MAX($F$3:F33))</f>
        <v>-2.4024953842272399E-2</v>
      </c>
      <c r="I33" s="54">
        <f t="shared" si="2"/>
        <v>11761.616264707851</v>
      </c>
      <c r="J33" s="53">
        <v>-8.1998826994428287E-3</v>
      </c>
      <c r="K33" s="53">
        <f>(I33-(MAX($I$3:I33)))/(MAX($I$3:I33))</f>
        <v>-4.6933293309727578E-2</v>
      </c>
      <c r="L33" s="51"/>
      <c r="X33" s="12">
        <v>2010</v>
      </c>
      <c r="Y33" s="50">
        <f t="shared" si="12"/>
        <v>40543</v>
      </c>
      <c r="Z33" s="76">
        <f t="shared" si="8"/>
        <v>37169.120000000003</v>
      </c>
      <c r="AA33" s="84">
        <f t="shared" si="9"/>
        <v>36990.919747362517</v>
      </c>
      <c r="AB33" s="84">
        <f t="shared" si="10"/>
        <v>28765.80170157992</v>
      </c>
      <c r="AC33" s="109">
        <f t="shared" si="11"/>
        <v>0.10591803635244901</v>
      </c>
      <c r="AD33" s="45">
        <f t="shared" si="11"/>
        <v>0.15063401360544226</v>
      </c>
      <c r="AE33" s="110">
        <f t="shared" si="11"/>
        <v>7.0481393211816457E-2</v>
      </c>
    </row>
    <row r="34" spans="1:42">
      <c r="A34" s="50">
        <f t="shared" si="3"/>
        <v>35338</v>
      </c>
      <c r="B34" s="51">
        <v>8.5531000000000006</v>
      </c>
      <c r="C34" s="52">
        <v>14587.77</v>
      </c>
      <c r="D34" s="57">
        <f t="shared" si="0"/>
        <v>6.82028225302862E-2</v>
      </c>
      <c r="E34" s="53">
        <f>(C34-(MAX($C$3:C34)))/(MAX($C$3:C34))</f>
        <v>-1.4097386113882072E-2</v>
      </c>
      <c r="F34" s="54">
        <f t="shared" si="1"/>
        <v>15728.082299630838</v>
      </c>
      <c r="G34" s="53">
        <v>5.6294503325265088E-2</v>
      </c>
      <c r="H34" s="53">
        <f>(F34-(MAX($F$3:F34)))/(MAX($F$3:F34))</f>
        <v>0</v>
      </c>
      <c r="I34" s="54">
        <f t="shared" si="2"/>
        <v>12022.721753026146</v>
      </c>
      <c r="J34" s="53">
        <v>2.2199796562125007E-2</v>
      </c>
      <c r="K34" s="53">
        <f>(I34-(MAX($I$3:I34)))/(MAX($I$3:I34))</f>
        <v>-2.577540631106905E-2</v>
      </c>
      <c r="L34" s="51"/>
      <c r="X34" s="12">
        <v>2011</v>
      </c>
      <c r="Y34" s="50">
        <f t="shared" si="12"/>
        <v>40908</v>
      </c>
      <c r="Z34" s="76">
        <f t="shared" si="8"/>
        <v>34820.58</v>
      </c>
      <c r="AA34" s="84">
        <f t="shared" si="9"/>
        <v>37772.101404902249</v>
      </c>
      <c r="AB34" s="84">
        <f t="shared" si="10"/>
        <v>27877.957990650062</v>
      </c>
      <c r="AC34" s="109">
        <f t="shared" si="11"/>
        <v>-6.3185246247422611E-2</v>
      </c>
      <c r="AD34" s="45">
        <f t="shared" si="11"/>
        <v>2.1118200436079482E-2</v>
      </c>
      <c r="AE34" s="110">
        <f t="shared" si="11"/>
        <v>-3.0864556466753901E-2</v>
      </c>
    </row>
    <row r="35" spans="1:42">
      <c r="A35" s="50">
        <f t="shared" si="3"/>
        <v>35369</v>
      </c>
      <c r="B35" s="51">
        <v>8.9885000000000002</v>
      </c>
      <c r="C35" s="52">
        <v>15330.37</v>
      </c>
      <c r="D35" s="57">
        <f t="shared" si="0"/>
        <v>5.0905519636155194E-2</v>
      </c>
      <c r="E35" s="53">
        <f>(C35-(MAX($C$3:C35)))/(MAX($C$3:C35))</f>
        <v>0</v>
      </c>
      <c r="F35" s="54">
        <f t="shared" si="1"/>
        <v>16161.799954511256</v>
      </c>
      <c r="G35" s="53">
        <v>2.7576003648620118E-2</v>
      </c>
      <c r="H35" s="53">
        <f>(F35-(MAX($F$3:F35)))/(MAX($F$3:F35))</f>
        <v>0</v>
      </c>
      <c r="I35" s="54">
        <f t="shared" si="2"/>
        <v>12682.771479304811</v>
      </c>
      <c r="J35" s="53">
        <v>5.4900191473908899E-2</v>
      </c>
      <c r="K35" s="53">
        <f>(I35-(MAX($I$3:I35)))/(MAX($I$3:I35))</f>
        <v>0</v>
      </c>
      <c r="L35" s="51"/>
      <c r="X35" s="12">
        <v>2012</v>
      </c>
      <c r="Y35" s="50">
        <f t="shared" si="12"/>
        <v>41274</v>
      </c>
      <c r="Z35" s="76">
        <f t="shared" si="8"/>
        <v>29313</v>
      </c>
      <c r="AA35" s="84">
        <f t="shared" si="9"/>
        <v>43816.855328306207</v>
      </c>
      <c r="AB35" s="84">
        <f t="shared" si="10"/>
        <v>27404.395984475384</v>
      </c>
      <c r="AC35" s="109">
        <f t="shared" si="11"/>
        <v>-0.15817025448743249</v>
      </c>
      <c r="AD35" s="45">
        <f t="shared" si="11"/>
        <v>0.16003223804274347</v>
      </c>
      <c r="AE35" s="110">
        <f t="shared" si="11"/>
        <v>-1.6986968928409452E-2</v>
      </c>
    </row>
    <row r="36" spans="1:42">
      <c r="A36" s="50">
        <f t="shared" si="3"/>
        <v>35399</v>
      </c>
      <c r="B36" s="51">
        <v>9.5251000000000001</v>
      </c>
      <c r="C36" s="52">
        <v>16245.57</v>
      </c>
      <c r="D36" s="57">
        <f t="shared" si="0"/>
        <v>5.9698503643544454E-2</v>
      </c>
      <c r="E36" s="53">
        <f>(C36-(MAX($C$3:C36)))/(MAX($C$3:C36))</f>
        <v>0</v>
      </c>
      <c r="F36" s="54">
        <f t="shared" si="1"/>
        <v>17383.347621463687</v>
      </c>
      <c r="G36" s="53">
        <v>7.5582402355590217E-2</v>
      </c>
      <c r="H36" s="53">
        <f>(F36-(MAX($F$3:F36)))/(MAX($F$3:F36))</f>
        <v>0</v>
      </c>
      <c r="I36" s="54">
        <f t="shared" si="2"/>
        <v>13122.86133058903</v>
      </c>
      <c r="J36" s="53">
        <v>3.4699817149771883E-2</v>
      </c>
      <c r="K36" s="53">
        <f>(I36-(MAX($I$3:I36)))/(MAX($I$3:I36))</f>
        <v>0</v>
      </c>
      <c r="L36" s="51"/>
      <c r="X36" s="12">
        <v>2013</v>
      </c>
      <c r="Y36" s="50">
        <f t="shared" si="12"/>
        <v>41639</v>
      </c>
      <c r="Z36" s="76">
        <f t="shared" si="8"/>
        <v>36754.160000000003</v>
      </c>
      <c r="AA36" s="84">
        <f t="shared" si="9"/>
        <v>58008.467904193676</v>
      </c>
      <c r="AB36" s="84">
        <f t="shared" si="10"/>
        <v>27015.8846259614</v>
      </c>
      <c r="AC36" s="109">
        <f t="shared" si="11"/>
        <v>0.25385187459488967</v>
      </c>
      <c r="AD36" s="45">
        <f t="shared" si="11"/>
        <v>0.32388478062960213</v>
      </c>
      <c r="AE36" s="110">
        <f t="shared" si="11"/>
        <v>-1.4176972144690825E-2</v>
      </c>
    </row>
    <row r="37" spans="1:42">
      <c r="A37" s="50">
        <f t="shared" si="3"/>
        <v>35430</v>
      </c>
      <c r="B37" s="51">
        <v>9.1203000000000003</v>
      </c>
      <c r="C37" s="52">
        <v>15555.16</v>
      </c>
      <c r="D37" s="57">
        <f t="shared" si="0"/>
        <v>-4.2498241488278299E-2</v>
      </c>
      <c r="E37" s="53">
        <f>(C37-(MAX($C$3:C37)))/(MAX($C$3:C37))</f>
        <v>-4.2498354936145663E-2</v>
      </c>
      <c r="F37" s="54">
        <f t="shared" si="1"/>
        <v>17039.032839372252</v>
      </c>
      <c r="G37" s="53">
        <v>-1.9807161979911059E-2</v>
      </c>
      <c r="H37" s="53">
        <f>(F37-(MAX($F$3:F37)))/(MAX($F$3:F37))</f>
        <v>-1.9807161979911159E-2</v>
      </c>
      <c r="I37" s="54">
        <f t="shared" si="2"/>
        <v>12926.016331614363</v>
      </c>
      <c r="J37" s="53">
        <v>-1.5000158427021404E-2</v>
      </c>
      <c r="K37" s="53">
        <f>(I37-(MAX($I$3:I37)))/(MAX($I$3:I37))</f>
        <v>-1.5000158427021359E-2</v>
      </c>
      <c r="L37" s="51"/>
      <c r="X37" s="12">
        <v>2014</v>
      </c>
      <c r="Y37" s="50">
        <f t="shared" si="12"/>
        <v>42004</v>
      </c>
      <c r="Z37" s="76">
        <f t="shared" si="8"/>
        <v>41814.54</v>
      </c>
      <c r="AA37" s="84">
        <f t="shared" si="9"/>
        <v>65948.877652780895</v>
      </c>
      <c r="AB37" s="84">
        <f t="shared" si="10"/>
        <v>29072.664438339671</v>
      </c>
      <c r="AC37" s="109">
        <f t="shared" si="11"/>
        <v>0.13768182975750221</v>
      </c>
      <c r="AD37" s="45">
        <f t="shared" si="11"/>
        <v>0.1368836315708517</v>
      </c>
      <c r="AE37" s="110">
        <f t="shared" si="11"/>
        <v>7.6132240008227159E-2</v>
      </c>
    </row>
    <row r="38" spans="1:42">
      <c r="A38" s="50">
        <f t="shared" si="3"/>
        <v>35461</v>
      </c>
      <c r="B38" s="51">
        <v>9.2707999999999995</v>
      </c>
      <c r="C38" s="52">
        <v>15811.84</v>
      </c>
      <c r="D38" s="57">
        <f t="shared" si="0"/>
        <v>1.6501650165016368E-2</v>
      </c>
      <c r="E38" s="53">
        <f>(C38-(MAX($C$3:C38)))/(MAX($C$3:C38))</f>
        <v>-2.6698355305477098E-2</v>
      </c>
      <c r="F38" s="54">
        <f t="shared" si="1"/>
        <v>18103.469391325645</v>
      </c>
      <c r="G38" s="53">
        <v>6.2470479515350785E-2</v>
      </c>
      <c r="H38" s="53">
        <f>(F38-(MAX($F$3:F38)))/(MAX($F$3:F38))</f>
        <v>0</v>
      </c>
      <c r="I38" s="54">
        <f t="shared" si="2"/>
        <v>13424.961231079775</v>
      </c>
      <c r="J38" s="53">
        <v>3.8600051761121135E-2</v>
      </c>
      <c r="K38" s="53">
        <f>(I38-(MAX($I$3:I38)))/(MAX($I$3:I38))</f>
        <v>0</v>
      </c>
      <c r="L38" s="51"/>
      <c r="X38" s="12">
        <v>2015</v>
      </c>
      <c r="Y38" s="50">
        <f t="shared" si="12"/>
        <v>42369</v>
      </c>
      <c r="Z38" s="76">
        <f t="shared" si="8"/>
        <v>42640.2</v>
      </c>
      <c r="AA38" s="84">
        <f t="shared" si="9"/>
        <v>66861.451790681764</v>
      </c>
      <c r="AB38" s="84">
        <f t="shared" si="10"/>
        <v>28637.734326346872</v>
      </c>
      <c r="AC38" s="109">
        <f t="shared" si="11"/>
        <v>1.9745763076671308E-2</v>
      </c>
      <c r="AD38" s="45">
        <f t="shared" si="11"/>
        <v>1.3837599218982088E-2</v>
      </c>
      <c r="AE38" s="110">
        <f t="shared" si="11"/>
        <v>-1.4960104978174349E-2</v>
      </c>
    </row>
    <row r="39" spans="1:42">
      <c r="A39" s="50">
        <f t="shared" si="3"/>
        <v>35489</v>
      </c>
      <c r="B39" s="51">
        <v>9.7659000000000002</v>
      </c>
      <c r="C39" s="52">
        <v>16656.259999999998</v>
      </c>
      <c r="D39" s="57">
        <f t="shared" si="0"/>
        <v>5.3404236959054385E-2</v>
      </c>
      <c r="E39" s="53">
        <f>(C39-(MAX($C$3:C39)))/(MAX($C$3:C39))</f>
        <v>0</v>
      </c>
      <c r="F39" s="54">
        <f t="shared" si="1"/>
        <v>18245.359273579783</v>
      </c>
      <c r="G39" s="53">
        <v>7.8377176875348287E-3</v>
      </c>
      <c r="H39" s="53">
        <f>(F39-(MAX($F$3:F39)))/(MAX($F$3:F39))</f>
        <v>0</v>
      </c>
      <c r="I39" s="54">
        <f t="shared" si="2"/>
        <v>13893.495798970507</v>
      </c>
      <c r="J39" s="53">
        <v>3.4900254818318599E-2</v>
      </c>
      <c r="K39" s="53">
        <f>(I39-(MAX($I$3:I39)))/(MAX($I$3:I39))</f>
        <v>0</v>
      </c>
      <c r="L39" s="51"/>
      <c r="X39" s="12">
        <v>2016</v>
      </c>
      <c r="Y39" s="50">
        <f t="shared" si="12"/>
        <v>42735</v>
      </c>
      <c r="Z39" s="76">
        <f t="shared" si="8"/>
        <v>41496.11</v>
      </c>
      <c r="AA39" s="84">
        <f t="shared" si="9"/>
        <v>74858.022639396702</v>
      </c>
      <c r="AB39" s="84">
        <f t="shared" si="10"/>
        <v>28286.701953235352</v>
      </c>
      <c r="AC39" s="109">
        <f t="shared" si="11"/>
        <v>-2.6831253136711308E-2</v>
      </c>
      <c r="AD39" s="45">
        <f t="shared" si="11"/>
        <v>0.119599120787105</v>
      </c>
      <c r="AE39" s="110">
        <f t="shared" si="11"/>
        <v>-1.2257686628113218E-2</v>
      </c>
    </row>
    <row r="40" spans="1:42">
      <c r="A40" s="50">
        <f t="shared" si="3"/>
        <v>35520</v>
      </c>
      <c r="B40" s="51">
        <v>9.6486999999999998</v>
      </c>
      <c r="C40" s="52">
        <v>16456.37</v>
      </c>
      <c r="D40" s="57">
        <f t="shared" si="0"/>
        <v>-1.2000942053471797E-2</v>
      </c>
      <c r="E40" s="53">
        <f>(C40-(MAX($C$3:C40)))/(MAX($C$3:C40))</f>
        <v>-1.2000893357812584E-2</v>
      </c>
      <c r="F40" s="54">
        <f t="shared" si="1"/>
        <v>17495.669821719119</v>
      </c>
      <c r="G40" s="53">
        <v>-4.1089322529606287E-2</v>
      </c>
      <c r="H40" s="53">
        <f>(F40-(MAX($F$3:F40)))/(MAX($F$3:F40))</f>
        <v>-4.1089322529606363E-2</v>
      </c>
      <c r="I40" s="54">
        <f t="shared" si="2"/>
        <v>13811.525874769535</v>
      </c>
      <c r="J40" s="53">
        <v>-5.899877567677847E-3</v>
      </c>
      <c r="K40" s="53">
        <f>(I40-(MAX($I$3:I40)))/(MAX($I$3:I40))</f>
        <v>-5.8998775676778071E-3</v>
      </c>
      <c r="L40" s="51"/>
      <c r="R40" s="49"/>
      <c r="S40" s="49"/>
      <c r="X40" s="12">
        <v>2017</v>
      </c>
      <c r="Y40" s="50">
        <f t="shared" si="12"/>
        <v>43100</v>
      </c>
      <c r="Z40" s="76">
        <f t="shared" si="8"/>
        <v>43094.62</v>
      </c>
      <c r="AA40" s="84">
        <f t="shared" si="9"/>
        <v>91200.727819864565</v>
      </c>
      <c r="AB40" s="84">
        <f t="shared" si="10"/>
        <v>28483.698153361413</v>
      </c>
      <c r="AC40" s="109">
        <f t="shared" ref="AC40:AE40" si="16">Z40/Z39-1</f>
        <v>3.8521924103247285E-2</v>
      </c>
      <c r="AD40" s="45">
        <f t="shared" si="16"/>
        <v>0.21831601482707264</v>
      </c>
      <c r="AE40" s="110">
        <f t="shared" si="16"/>
        <v>6.964268950538699E-3</v>
      </c>
    </row>
    <row r="41" spans="1:42" ht="15.75" thickBot="1">
      <c r="A41" s="50">
        <f t="shared" si="3"/>
        <v>35550</v>
      </c>
      <c r="B41" s="51">
        <v>9.3940000000000001</v>
      </c>
      <c r="C41" s="52">
        <v>16021.97</v>
      </c>
      <c r="D41" s="57">
        <f t="shared" si="0"/>
        <v>-2.6397338501559786E-2</v>
      </c>
      <c r="E41" s="53">
        <f>(C41-(MAX($C$3:C41)))/(MAX($C$3:C41))</f>
        <v>-3.8081177887472888E-2</v>
      </c>
      <c r="F41" s="54">
        <f t="shared" si="1"/>
        <v>18540.161310075753</v>
      </c>
      <c r="G41" s="53">
        <v>5.9700000000000086E-2</v>
      </c>
      <c r="H41" s="53">
        <f>(F41-(MAX($F$3:F41)))/(MAX($F$3:F41))</f>
        <v>0</v>
      </c>
      <c r="I41" s="54">
        <f t="shared" si="2"/>
        <v>13620.927373361947</v>
      </c>
      <c r="J41" s="53">
        <v>-1.3799959768078018E-2</v>
      </c>
      <c r="K41" s="53">
        <f>(I41-(MAX($I$3:I41)))/(MAX($I$3:I41))</f>
        <v>-1.9618419262685319E-2</v>
      </c>
      <c r="L41" s="51"/>
      <c r="R41" s="49"/>
      <c r="S41" s="49"/>
      <c r="X41" s="13">
        <v>2018</v>
      </c>
      <c r="Y41" s="111">
        <f t="shared" si="12"/>
        <v>43465</v>
      </c>
      <c r="Z41" s="90">
        <f t="shared" si="8"/>
        <v>39800.22</v>
      </c>
      <c r="AA41" s="95">
        <f t="shared" si="9"/>
        <v>87202.267438808922</v>
      </c>
      <c r="AB41" s="95">
        <f t="shared" si="10"/>
        <v>27580.35632441338</v>
      </c>
      <c r="AC41" s="112">
        <f>Z41/Z40-1</f>
        <v>-7.6445737310132933E-2</v>
      </c>
      <c r="AD41" s="113">
        <f>AA41/AA40-1</f>
        <v>-4.3842417452558236E-2</v>
      </c>
      <c r="AE41" s="114">
        <f>AB41/AB40-1</f>
        <v>-3.171434495915082E-2</v>
      </c>
    </row>
    <row r="42" spans="1:42">
      <c r="A42" s="50">
        <f t="shared" si="3"/>
        <v>35581</v>
      </c>
      <c r="B42" s="51">
        <v>9.1826000000000008</v>
      </c>
      <c r="C42" s="52">
        <v>15661.41</v>
      </c>
      <c r="D42" s="57">
        <f t="shared" si="0"/>
        <v>-2.2503725782414219E-2</v>
      </c>
      <c r="E42" s="53">
        <f>(C42-(MAX($C$3:C42)))/(MAX($C$3:C42))</f>
        <v>-5.9728294346990181E-2</v>
      </c>
      <c r="F42" s="54">
        <f t="shared" si="1"/>
        <v>19668.981926973069</v>
      </c>
      <c r="G42" s="53">
        <v>6.0885156176276212E-2</v>
      </c>
      <c r="H42" s="53">
        <f>(F42-(MAX($F$3:F42)))/(MAX($F$3:F42))</f>
        <v>0</v>
      </c>
      <c r="I42" s="54">
        <f t="shared" si="2"/>
        <v>13664.511105252064</v>
      </c>
      <c r="J42" s="53">
        <v>3.1997624460837759E-3</v>
      </c>
      <c r="K42" s="53">
        <f>(I42-(MAX($I$3:I42)))/(MAX($I$3:I42))</f>
        <v>-1.6481431097809845E-2</v>
      </c>
      <c r="L42" s="51"/>
      <c r="R42" s="49"/>
      <c r="S42" s="49"/>
      <c r="T42" s="49"/>
      <c r="U42" s="49"/>
      <c r="V42" s="49"/>
      <c r="W42" s="49"/>
      <c r="X42" s="49"/>
      <c r="Y42" s="49"/>
      <c r="Z42" s="49"/>
      <c r="AA42" s="49"/>
      <c r="AB42" s="49"/>
      <c r="AC42" s="49"/>
      <c r="AD42" s="49"/>
      <c r="AE42" s="49"/>
      <c r="AF42" s="49"/>
      <c r="AG42" s="49"/>
      <c r="AH42" s="49"/>
      <c r="AI42" s="49"/>
      <c r="AJ42" s="49"/>
      <c r="AK42" s="49"/>
      <c r="AL42" s="49"/>
      <c r="AM42" s="49"/>
      <c r="AN42" s="49"/>
      <c r="AO42" s="49"/>
      <c r="AP42" s="49"/>
    </row>
    <row r="43" spans="1:42">
      <c r="A43" s="50">
        <f t="shared" si="3"/>
        <v>35611</v>
      </c>
      <c r="B43" s="51">
        <v>9.3239999999999998</v>
      </c>
      <c r="C43" s="52">
        <v>15902.58</v>
      </c>
      <c r="D43" s="57">
        <f t="shared" si="0"/>
        <v>1.5398688824515894E-2</v>
      </c>
      <c r="E43" s="53">
        <f>(C43-(MAX($C$3:C43)))/(MAX($C$3:C43))</f>
        <v>-4.5249053509010942E-2</v>
      </c>
      <c r="F43" s="54">
        <f t="shared" si="1"/>
        <v>20550.238815893059</v>
      </c>
      <c r="G43" s="53">
        <v>4.4804397715749511E-2</v>
      </c>
      <c r="H43" s="53">
        <f>(F43-(MAX($F$3:F43)))/(MAX($F$3:F43))</f>
        <v>0</v>
      </c>
      <c r="I43" s="54">
        <f t="shared" si="2"/>
        <v>13675.444838512443</v>
      </c>
      <c r="J43" s="53">
        <v>8.0015546668010806E-4</v>
      </c>
      <c r="K43" s="53">
        <f>(I43-(MAX($I$3:I43)))/(MAX($I$3:I43))</f>
        <v>-1.5694463338321318E-2</v>
      </c>
      <c r="L43" s="51"/>
      <c r="R43" s="49"/>
      <c r="S43" s="49"/>
      <c r="T43" s="49"/>
      <c r="U43" s="49"/>
      <c r="V43" s="49"/>
      <c r="W43" s="49"/>
      <c r="X43" s="49"/>
      <c r="Y43" s="49"/>
      <c r="Z43" s="49"/>
      <c r="AA43" s="49"/>
      <c r="AB43" s="49"/>
      <c r="AC43" s="49"/>
      <c r="AD43" s="49"/>
      <c r="AE43" s="49"/>
      <c r="AF43" s="49"/>
      <c r="AG43" s="49"/>
      <c r="AH43" s="49"/>
      <c r="AI43" s="49"/>
      <c r="AJ43" s="49"/>
      <c r="AK43" s="49"/>
      <c r="AL43" s="49"/>
      <c r="AM43" s="49"/>
      <c r="AN43" s="49"/>
      <c r="AO43" s="49"/>
      <c r="AP43" s="49"/>
    </row>
    <row r="44" spans="1:42">
      <c r="A44" s="50">
        <f t="shared" si="3"/>
        <v>35642</v>
      </c>
      <c r="B44" s="51">
        <v>9.9300999999999995</v>
      </c>
      <c r="C44" s="52">
        <v>16936.310000000001</v>
      </c>
      <c r="D44" s="57">
        <f t="shared" si="0"/>
        <v>6.5004290004289977E-2</v>
      </c>
      <c r="E44" s="53">
        <f>(C44-(MAX($C$3:C44)))/(MAX($C$3:C44))</f>
        <v>0</v>
      </c>
      <c r="F44" s="54">
        <f t="shared" si="1"/>
        <v>22185.384117430927</v>
      </c>
      <c r="G44" s="53">
        <v>7.9568189751317409E-2</v>
      </c>
      <c r="H44" s="53">
        <f>(F44-(MAX($F$3:F44)))/(MAX($F$3:F44))</f>
        <v>0</v>
      </c>
      <c r="I44" s="54">
        <f t="shared" si="2"/>
        <v>14453.573213960024</v>
      </c>
      <c r="J44" s="53">
        <v>5.6899675632944291E-2</v>
      </c>
      <c r="K44" s="53">
        <f>(I44-(MAX($I$3:I44)))/(MAX($I$3:I44))</f>
        <v>0</v>
      </c>
      <c r="L44" s="51"/>
      <c r="R44" s="49"/>
      <c r="S44" s="49"/>
      <c r="T44" s="49"/>
      <c r="U44" s="49"/>
      <c r="V44" s="49"/>
      <c r="W44" s="49"/>
      <c r="X44" s="49"/>
      <c r="Y44" s="49"/>
      <c r="Z44" s="49"/>
      <c r="AA44" s="49"/>
      <c r="AB44" s="49"/>
      <c r="AC44" s="49"/>
      <c r="AD44" s="49"/>
      <c r="AE44" s="49"/>
      <c r="AF44" s="49"/>
      <c r="AG44" s="49"/>
      <c r="AH44" s="49"/>
      <c r="AI44" s="49"/>
      <c r="AJ44" s="49"/>
      <c r="AK44" s="49"/>
      <c r="AL44" s="49"/>
      <c r="AM44" s="49"/>
      <c r="AN44" s="49"/>
      <c r="AO44" s="49"/>
      <c r="AP44" s="49"/>
    </row>
    <row r="45" spans="1:42">
      <c r="A45" s="50">
        <f t="shared" si="3"/>
        <v>35673</v>
      </c>
      <c r="B45" s="51">
        <v>9.1486000000000001</v>
      </c>
      <c r="C45" s="52">
        <v>15603.42</v>
      </c>
      <c r="D45" s="57">
        <f t="shared" si="0"/>
        <v>-7.870011379542996E-2</v>
      </c>
      <c r="E45" s="53">
        <f>(C45-(MAX($C$3:C45)))/(MAX($C$3:C45))</f>
        <v>-7.8700141884507371E-2</v>
      </c>
      <c r="F45" s="54">
        <f t="shared" si="1"/>
        <v>20942.491733296003</v>
      </c>
      <c r="G45" s="53">
        <v>-5.6023027483143362E-2</v>
      </c>
      <c r="H45" s="53">
        <f>(F45-(MAX($F$3:F45)))/(MAX($F$3:F45))</f>
        <v>-5.602302748314332E-2</v>
      </c>
      <c r="I45" s="54">
        <f t="shared" si="2"/>
        <v>13875.436711450557</v>
      </c>
      <c r="J45" s="53">
        <v>-3.9999555400672349E-2</v>
      </c>
      <c r="K45" s="53">
        <f>(I45-(MAX($I$3:I45)))/(MAX($I$3:I45))</f>
        <v>-3.9999555400672314E-2</v>
      </c>
      <c r="L45" s="51"/>
      <c r="R45" s="49"/>
      <c r="S45" s="49"/>
      <c r="T45" s="49"/>
      <c r="U45" s="49"/>
      <c r="V45" s="49"/>
      <c r="W45" s="49"/>
      <c r="X45" s="49"/>
      <c r="Y45" s="49"/>
      <c r="Z45" s="49"/>
      <c r="AA45" s="49"/>
      <c r="AB45" s="49"/>
      <c r="AC45" s="49"/>
      <c r="AD45" s="49"/>
      <c r="AE45" s="49"/>
      <c r="AF45" s="49"/>
      <c r="AG45" s="49"/>
      <c r="AH45" s="49"/>
      <c r="AI45" s="49"/>
      <c r="AJ45" s="49"/>
      <c r="AK45" s="49"/>
      <c r="AL45" s="49"/>
      <c r="AM45" s="49"/>
      <c r="AN45" s="49"/>
      <c r="AO45" s="49"/>
      <c r="AP45" s="49"/>
    </row>
    <row r="46" spans="1:42">
      <c r="A46" s="50">
        <f t="shared" si="3"/>
        <v>35703</v>
      </c>
      <c r="B46" s="51">
        <v>9.6454000000000004</v>
      </c>
      <c r="C46" s="52">
        <v>16450.740000000002</v>
      </c>
      <c r="D46" s="57">
        <f t="shared" si="0"/>
        <v>5.4303390682727493E-2</v>
      </c>
      <c r="E46" s="53">
        <f>(C46-(MAX($C$3:C46)))/(MAX($C$3:C46))</f>
        <v>-2.8670353813788227E-2</v>
      </c>
      <c r="F46" s="54">
        <f t="shared" si="1"/>
        <v>22089.33289010969</v>
      </c>
      <c r="G46" s="53">
        <v>5.4761447272787978E-2</v>
      </c>
      <c r="H46" s="53">
        <f>(F46-(MAX($F$3:F46)))/(MAX($F$3:F46))</f>
        <v>-4.3294822759354524E-3</v>
      </c>
      <c r="I46" s="54">
        <f t="shared" si="2"/>
        <v>14015.571828579474</v>
      </c>
      <c r="J46" s="53">
        <v>1.0099510382492793E-2</v>
      </c>
      <c r="K46" s="53">
        <f>(I46-(MAX($I$3:I46)))/(MAX($I$3:I46))</f>
        <v>-3.0304020943243675E-2</v>
      </c>
      <c r="L46" s="51"/>
      <c r="R46" s="49"/>
      <c r="S46" s="49"/>
      <c r="T46" s="49"/>
      <c r="U46" s="49"/>
      <c r="V46" s="49"/>
      <c r="W46" s="49"/>
      <c r="X46" s="49"/>
      <c r="Y46" s="49"/>
      <c r="Z46" s="49"/>
      <c r="AA46" s="49"/>
      <c r="AB46" s="49"/>
      <c r="AC46" s="49"/>
      <c r="AD46" s="49"/>
      <c r="AE46" s="49"/>
      <c r="AF46" s="49"/>
      <c r="AG46" s="49"/>
      <c r="AH46" s="49"/>
      <c r="AI46" s="49"/>
      <c r="AJ46" s="49"/>
      <c r="AK46" s="49"/>
      <c r="AL46" s="49"/>
      <c r="AM46" s="49"/>
      <c r="AN46" s="49"/>
      <c r="AO46" s="49"/>
      <c r="AP46" s="49"/>
    </row>
    <row r="47" spans="1:42">
      <c r="A47" s="50">
        <f t="shared" si="3"/>
        <v>35734</v>
      </c>
      <c r="B47" s="51">
        <v>9.4109999999999996</v>
      </c>
      <c r="C47" s="52">
        <v>16050.96</v>
      </c>
      <c r="D47" s="57">
        <f t="shared" si="0"/>
        <v>-2.4301739689385649E-2</v>
      </c>
      <c r="E47" s="53">
        <f>(C47-(MAX($C$3:C47)))/(MAX($C$3:C47))</f>
        <v>-5.227525948686592E-2</v>
      </c>
      <c r="F47" s="54">
        <f t="shared" si="1"/>
        <v>21351.715450426014</v>
      </c>
      <c r="G47" s="53">
        <v>-3.3392472436953424E-2</v>
      </c>
      <c r="H47" s="53">
        <f>(F47-(MAX($F$3:F47)))/(MAX($F$3:F47))</f>
        <v>-3.7577382595323394E-2</v>
      </c>
      <c r="I47" s="54">
        <f t="shared" si="2"/>
        <v>13791.321620914141</v>
      </c>
      <c r="J47" s="53">
        <v>-1.600007551658067E-2</v>
      </c>
      <c r="K47" s="53">
        <f>(I47-(MAX($I$3:I47)))/(MAX($I$3:I47))</f>
        <v>-4.581922983627644E-2</v>
      </c>
      <c r="L47" s="51"/>
      <c r="R47" s="49"/>
      <c r="S47" s="49"/>
      <c r="T47" s="49"/>
      <c r="U47" s="49"/>
      <c r="V47" s="49"/>
      <c r="W47" s="49"/>
      <c r="X47" s="49"/>
      <c r="Y47" s="49"/>
      <c r="Z47" s="49"/>
      <c r="AA47" s="49"/>
      <c r="AB47" s="49"/>
      <c r="AC47" s="49"/>
      <c r="AD47" s="49"/>
      <c r="AE47" s="49"/>
      <c r="AF47" s="49"/>
      <c r="AG47" s="49"/>
      <c r="AH47" s="49"/>
      <c r="AI47" s="49"/>
      <c r="AJ47" s="49"/>
      <c r="AK47" s="49"/>
      <c r="AL47" s="49"/>
      <c r="AM47" s="49"/>
      <c r="AN47" s="49"/>
      <c r="AO47" s="49"/>
      <c r="AP47" s="49"/>
    </row>
    <row r="48" spans="1:42">
      <c r="A48" s="50">
        <f t="shared" si="3"/>
        <v>35764</v>
      </c>
      <c r="B48" s="51">
        <v>9.5945</v>
      </c>
      <c r="C48" s="52">
        <v>16363.93</v>
      </c>
      <c r="D48" s="57">
        <f t="shared" si="0"/>
        <v>1.9498459249814193E-2</v>
      </c>
      <c r="E48" s="53">
        <f>(C48-(MAX($C$3:C48)))/(MAX($C$3:C48))</f>
        <v>-3.3796027588063812E-2</v>
      </c>
      <c r="F48" s="54">
        <f t="shared" si="1"/>
        <v>22340.045838654925</v>
      </c>
      <c r="G48" s="53">
        <v>4.6288102261553554E-2</v>
      </c>
      <c r="H48" s="53">
        <f>(F48-(MAX($F$3:F48)))/(MAX($F$3:F48))</f>
        <v>0</v>
      </c>
      <c r="I48" s="54">
        <f t="shared" si="2"/>
        <v>13987.164912260807</v>
      </c>
      <c r="J48" s="53">
        <v>1.4200473075015152E-2</v>
      </c>
      <c r="K48" s="53">
        <f>(I48-(MAX($I$3:I48)))/(MAX($I$3:I48))</f>
        <v>-3.226941150086924E-2</v>
      </c>
      <c r="L48" s="51"/>
      <c r="R48" s="49"/>
      <c r="S48" s="49"/>
      <c r="T48" s="49"/>
      <c r="U48" s="49"/>
      <c r="V48" s="49"/>
      <c r="W48" s="49"/>
      <c r="X48" s="49"/>
      <c r="Y48" s="49"/>
      <c r="Z48" s="49"/>
      <c r="AA48" s="49"/>
      <c r="AB48" s="49"/>
      <c r="AC48" s="49"/>
      <c r="AD48" s="49"/>
      <c r="AE48" s="49"/>
      <c r="AF48" s="49"/>
      <c r="AG48" s="49"/>
      <c r="AH48" s="49"/>
      <c r="AI48" s="49"/>
      <c r="AJ48" s="49"/>
      <c r="AK48" s="49"/>
      <c r="AL48" s="49"/>
      <c r="AM48" s="49"/>
      <c r="AN48" s="49"/>
      <c r="AO48" s="49"/>
      <c r="AP48" s="49"/>
    </row>
    <row r="49" spans="1:42" outlineLevel="1">
      <c r="A49" s="50">
        <f t="shared" si="3"/>
        <v>35795</v>
      </c>
      <c r="B49" s="51">
        <v>10.057</v>
      </c>
      <c r="C49" s="52">
        <v>17152.75</v>
      </c>
      <c r="D49" s="57">
        <f t="shared" si="0"/>
        <v>4.8204700609724371E-2</v>
      </c>
      <c r="E49" s="53">
        <f>(C49-(MAX($C$3:C49)))/(MAX($C$3:C49))</f>
        <v>0</v>
      </c>
      <c r="F49" s="54">
        <f t="shared" si="1"/>
        <v>22723.725877845223</v>
      </c>
      <c r="G49" s="53">
        <v>1.7174541268237586E-2</v>
      </c>
      <c r="H49" s="53">
        <f>(F49-(MAX($F$3:F49)))/(MAX($F$3:F49))</f>
        <v>0</v>
      </c>
      <c r="I49" s="54">
        <f t="shared" si="2"/>
        <v>14334.048703780878</v>
      </c>
      <c r="J49" s="53">
        <v>2.4800150258899256E-2</v>
      </c>
      <c r="K49" s="53">
        <f>(I49-(MAX($I$3:I49)))/(MAX($I$3:I49))</f>
        <v>-8.2695474959578168E-3</v>
      </c>
      <c r="L49" s="51"/>
      <c r="R49" s="49"/>
      <c r="S49" s="49"/>
      <c r="T49" s="49"/>
      <c r="U49" s="49"/>
      <c r="V49" s="49"/>
      <c r="W49" s="49"/>
      <c r="X49" s="49"/>
      <c r="Y49" s="49"/>
      <c r="Z49" s="49"/>
      <c r="AA49" s="49"/>
      <c r="AB49" s="49"/>
      <c r="AC49" s="49"/>
      <c r="AD49" s="49"/>
      <c r="AE49" s="49"/>
      <c r="AF49" s="49"/>
      <c r="AG49" s="49"/>
      <c r="AH49" s="49"/>
      <c r="AI49" s="49"/>
      <c r="AJ49" s="49"/>
      <c r="AK49" s="49"/>
      <c r="AL49" s="49"/>
      <c r="AM49" s="49"/>
      <c r="AN49" s="49"/>
      <c r="AO49" s="49"/>
      <c r="AP49" s="49"/>
    </row>
    <row r="50" spans="1:42" outlineLevel="1">
      <c r="A50" s="50">
        <f t="shared" si="3"/>
        <v>35826</v>
      </c>
      <c r="B50" s="51">
        <v>9.9895999999999994</v>
      </c>
      <c r="C50" s="52">
        <v>17037.8</v>
      </c>
      <c r="D50" s="57">
        <f t="shared" si="0"/>
        <v>-6.7017997414736685E-3</v>
      </c>
      <c r="E50" s="53">
        <f>(C50-(MAX($C$3:C50)))/(MAX($C$3:C50))</f>
        <v>-6.701549314249944E-3</v>
      </c>
      <c r="F50" s="54">
        <f t="shared" si="1"/>
        <v>22975.13865318333</v>
      </c>
      <c r="G50" s="53">
        <v>1.1063888760567409E-2</v>
      </c>
      <c r="H50" s="53">
        <f>(F50-(MAX($F$3:F50)))/(MAX($F$3:F50))</f>
        <v>0</v>
      </c>
      <c r="I50" s="54">
        <f t="shared" si="2"/>
        <v>14417.180986833215</v>
      </c>
      <c r="J50" s="53">
        <v>5.7996372672020069E-3</v>
      </c>
      <c r="K50" s="53">
        <f>(I50-(MAX($I$3:I50)))/(MAX($I$3:I50))</f>
        <v>-2.5178706045962231E-3</v>
      </c>
      <c r="L50" s="51"/>
      <c r="R50" s="49"/>
      <c r="S50" s="49"/>
      <c r="T50" s="49"/>
      <c r="U50" s="49"/>
      <c r="V50" s="49"/>
      <c r="W50" s="49"/>
      <c r="X50" s="49"/>
      <c r="Y50" s="49"/>
      <c r="Z50" s="49"/>
      <c r="AA50" s="49"/>
      <c r="AB50" s="49"/>
      <c r="AC50" s="49"/>
      <c r="AD50" s="49"/>
      <c r="AE50" s="49"/>
      <c r="AF50" s="49"/>
      <c r="AG50" s="49"/>
      <c r="AH50" s="49"/>
      <c r="AI50" s="49"/>
      <c r="AJ50" s="49"/>
      <c r="AK50" s="49"/>
      <c r="AL50" s="49"/>
      <c r="AM50" s="49"/>
      <c r="AN50" s="49"/>
      <c r="AO50" s="49"/>
      <c r="AP50" s="49"/>
    </row>
    <row r="51" spans="1:42" outlineLevel="1">
      <c r="A51" s="50">
        <f t="shared" si="3"/>
        <v>35854</v>
      </c>
      <c r="B51" s="51">
        <v>10.519</v>
      </c>
      <c r="C51" s="52">
        <v>17940.71</v>
      </c>
      <c r="D51" s="57">
        <f t="shared" si="0"/>
        <v>5.2995114919516473E-2</v>
      </c>
      <c r="E51" s="53">
        <f>(C51-(MAX($C$3:C51)))/(MAX($C$3:C51))</f>
        <v>0</v>
      </c>
      <c r="F51" s="54">
        <f t="shared" si="1"/>
        <v>24632.153541998352</v>
      </c>
      <c r="G51" s="53">
        <v>7.2122084389920849E-2</v>
      </c>
      <c r="H51" s="53">
        <f>(F51-(MAX($F$3:F51)))/(MAX($F$3:F51))</f>
        <v>0</v>
      </c>
      <c r="I51" s="54">
        <f t="shared" si="2"/>
        <v>14274.447099914667</v>
      </c>
      <c r="J51" s="53">
        <v>-9.9002632379313615E-3</v>
      </c>
      <c r="K51" s="53">
        <f>(I51-(MAX($I$3:I51)))/(MAX($I$3:I51))</f>
        <v>-1.2393206260743028E-2</v>
      </c>
      <c r="L51" s="51"/>
      <c r="T51" s="49"/>
      <c r="U51" s="49"/>
      <c r="V51" s="49"/>
      <c r="W51" s="49"/>
      <c r="X51" s="49"/>
      <c r="Y51" s="49"/>
      <c r="Z51" s="49"/>
      <c r="AA51" s="49"/>
      <c r="AB51" s="49"/>
      <c r="AC51" s="49"/>
      <c r="AD51" s="49"/>
      <c r="AE51" s="49"/>
      <c r="AF51" s="49"/>
      <c r="AG51" s="49"/>
      <c r="AH51" s="49"/>
      <c r="AI51" s="49"/>
      <c r="AJ51" s="49"/>
      <c r="AK51" s="49"/>
      <c r="AL51" s="49"/>
      <c r="AM51" s="49"/>
      <c r="AN51" s="49"/>
      <c r="AO51" s="49"/>
      <c r="AP51" s="49"/>
    </row>
    <row r="52" spans="1:42" outlineLevel="1">
      <c r="A52" s="50">
        <f t="shared" si="3"/>
        <v>35885</v>
      </c>
      <c r="B52" s="51">
        <v>10.9072</v>
      </c>
      <c r="C52" s="52">
        <v>18602.810000000001</v>
      </c>
      <c r="D52" s="57">
        <f t="shared" si="0"/>
        <v>3.6904648730867962E-2</v>
      </c>
      <c r="E52" s="53">
        <f>(C52-(MAX($C$3:C52)))/(MAX($C$3:C52))</f>
        <v>0</v>
      </c>
      <c r="F52" s="54">
        <f t="shared" si="1"/>
        <v>25893.591336144298</v>
      </c>
      <c r="G52" s="53">
        <v>5.1211023510192355E-2</v>
      </c>
      <c r="H52" s="53">
        <f>(F52-(MAX($F$3:F52)))/(MAX($F$3:F52))</f>
        <v>0</v>
      </c>
      <c r="I52" s="54">
        <f t="shared" si="2"/>
        <v>14351.531336911132</v>
      </c>
      <c r="J52" s="53">
        <v>5.4001557087928198E-3</v>
      </c>
      <c r="K52" s="53">
        <f>(I52-(MAX($I$3:I52)))/(MAX($I$3:I52))</f>
        <v>-7.0599757954894395E-3</v>
      </c>
      <c r="L52" s="51"/>
      <c r="T52" s="49"/>
      <c r="U52" s="49"/>
      <c r="V52" s="49"/>
      <c r="W52" s="49"/>
      <c r="X52" s="49"/>
      <c r="Y52" s="49"/>
      <c r="Z52" s="49"/>
      <c r="AA52" s="49"/>
      <c r="AB52" s="49"/>
      <c r="AC52" s="49"/>
      <c r="AD52" s="49"/>
      <c r="AE52" s="49"/>
      <c r="AF52" s="49"/>
      <c r="AG52" s="49"/>
      <c r="AH52" s="49"/>
      <c r="AI52" s="49"/>
      <c r="AJ52" s="49"/>
      <c r="AK52" s="49"/>
      <c r="AL52" s="49"/>
      <c r="AM52" s="49"/>
      <c r="AN52" s="49"/>
      <c r="AO52" s="49"/>
      <c r="AP52" s="49"/>
    </row>
    <row r="53" spans="1:42" outlineLevel="1">
      <c r="A53" s="50">
        <f t="shared" si="3"/>
        <v>35915</v>
      </c>
      <c r="B53" s="51">
        <v>10.6563</v>
      </c>
      <c r="C53" s="52">
        <v>18174.89</v>
      </c>
      <c r="D53" s="57">
        <f t="shared" si="0"/>
        <v>-2.3003153880005844E-2</v>
      </c>
      <c r="E53" s="53">
        <f>(C53-(MAX($C$3:C53)))/(MAX($C$3:C53))</f>
        <v>-2.3002976432055258E-2</v>
      </c>
      <c r="F53" s="54">
        <f t="shared" si="1"/>
        <v>26154.101859789698</v>
      </c>
      <c r="G53" s="53">
        <v>1.0060810810810894E-2</v>
      </c>
      <c r="H53" s="53">
        <f>(F53-(MAX($F$3:F53)))/(MAX($F$3:F53))</f>
        <v>0</v>
      </c>
      <c r="I53" s="54">
        <f t="shared" si="2"/>
        <v>13865.013282076145</v>
      </c>
      <c r="J53" s="53">
        <v>-3.3900079609184064E-2</v>
      </c>
      <c r="K53" s="53">
        <f>(I53-(MAX($I$3:I53)))/(MAX($I$3:I53))</f>
        <v>-4.0720721663167501E-2</v>
      </c>
      <c r="L53" s="51"/>
    </row>
    <row r="54" spans="1:42" outlineLevel="1">
      <c r="A54" s="50">
        <f t="shared" si="3"/>
        <v>35946</v>
      </c>
      <c r="B54" s="51">
        <v>11.0762</v>
      </c>
      <c r="C54" s="52">
        <v>18891.05</v>
      </c>
      <c r="D54" s="57">
        <f t="shared" si="0"/>
        <v>3.9403920685416205E-2</v>
      </c>
      <c r="E54" s="53">
        <f>(C54-(MAX($C$3:C54)))/(MAX($C$3:C54))</f>
        <v>0</v>
      </c>
      <c r="F54" s="54">
        <f t="shared" si="1"/>
        <v>25704.463145371516</v>
      </c>
      <c r="G54" s="53">
        <v>-1.7191900407387828E-2</v>
      </c>
      <c r="H54" s="53">
        <f>(F54-(MAX($F$3:F54)))/(MAX($F$3:F54))</f>
        <v>-1.719190040738788E-2</v>
      </c>
      <c r="I54" s="54">
        <f t="shared" si="2"/>
        <v>13970.391034527731</v>
      </c>
      <c r="J54" s="53">
        <v>7.6002633612917148E-3</v>
      </c>
      <c r="K54" s="53">
        <f>(I54-(MAX($I$3:I54)))/(MAX($I$3:I54))</f>
        <v>-3.3429946510777721E-2</v>
      </c>
      <c r="L54" s="51"/>
    </row>
    <row r="55" spans="1:42" outlineLevel="1">
      <c r="A55" s="50">
        <f t="shared" si="3"/>
        <v>35976</v>
      </c>
      <c r="B55" s="51">
        <v>11.0031</v>
      </c>
      <c r="C55" s="52">
        <v>18766.37</v>
      </c>
      <c r="D55" s="57">
        <f t="shared" si="0"/>
        <v>-6.5997363716798763E-3</v>
      </c>
      <c r="E55" s="53">
        <f>(C55-(MAX($C$3:C55)))/(MAX($C$3:C55))</f>
        <v>-6.5999507703383507E-3</v>
      </c>
      <c r="F55" s="54">
        <f t="shared" si="1"/>
        <v>26748.60472033171</v>
      </c>
      <c r="G55" s="53">
        <v>4.0621022468162682E-2</v>
      </c>
      <c r="H55" s="53">
        <f>(F55-(MAX($F$3:F55)))/(MAX($F$3:F55))</f>
        <v>0</v>
      </c>
      <c r="I55" s="54">
        <f t="shared" si="2"/>
        <v>14020.684317511081</v>
      </c>
      <c r="J55" s="53">
        <v>3.5999910710480254E-3</v>
      </c>
      <c r="K55" s="53">
        <f>(I55-(MAX($I$3:I55)))/(MAX($I$3:I55))</f>
        <v>-2.9950302948674061E-2</v>
      </c>
      <c r="L55" s="51"/>
    </row>
    <row r="56" spans="1:42" outlineLevel="1">
      <c r="A56" s="50">
        <f t="shared" si="3"/>
        <v>36007</v>
      </c>
      <c r="B56" s="51">
        <v>11.3398</v>
      </c>
      <c r="C56" s="52">
        <v>19340.63</v>
      </c>
      <c r="D56" s="57">
        <f t="shared" si="0"/>
        <v>3.0600467141078447E-2</v>
      </c>
      <c r="E56" s="53">
        <f>(C56-(MAX($C$3:C56)))/(MAX($C$3:C56))</f>
        <v>0</v>
      </c>
      <c r="F56" s="54">
        <f t="shared" si="1"/>
        <v>26463.775215634123</v>
      </c>
      <c r="G56" s="53">
        <v>-1.0648387371064882E-2</v>
      </c>
      <c r="H56" s="53">
        <f>(F56-(MAX($F$3:F56)))/(MAX($F$3:F56))</f>
        <v>-1.0648387371064903E-2</v>
      </c>
      <c r="I56" s="54">
        <f t="shared" si="2"/>
        <v>13980.020657857311</v>
      </c>
      <c r="J56" s="53">
        <v>-2.9002621222262714E-3</v>
      </c>
      <c r="K56" s="53">
        <f>(I56-(MAX($I$3:I56)))/(MAX($I$3:I56))</f>
        <v>-3.2763701341709146E-2</v>
      </c>
      <c r="L56" s="51"/>
    </row>
    <row r="57" spans="1:42" outlineLevel="1">
      <c r="A57" s="50">
        <f t="shared" si="3"/>
        <v>36038</v>
      </c>
      <c r="B57" s="51">
        <v>12.1608</v>
      </c>
      <c r="C57" s="52">
        <v>20740.89</v>
      </c>
      <c r="D57" s="57">
        <f t="shared" si="0"/>
        <v>7.2399865958835186E-2</v>
      </c>
      <c r="E57" s="53">
        <f>(C57-(MAX($C$3:C57)))/(MAX($C$3:C57))</f>
        <v>0</v>
      </c>
      <c r="F57" s="54">
        <f t="shared" si="1"/>
        <v>22637.647182322373</v>
      </c>
      <c r="G57" s="53">
        <v>-0.14457982665494273</v>
      </c>
      <c r="H57" s="53">
        <f>(F57-(MAX($F$3:F57)))/(MAX($F$3:F57))</f>
        <v>-0.15368867202574435</v>
      </c>
      <c r="I57" s="54">
        <f t="shared" si="2"/>
        <v>14807.639060171445</v>
      </c>
      <c r="J57" s="53">
        <v>5.9200084361032745E-2</v>
      </c>
      <c r="K57" s="53">
        <f>(I57-(MAX($I$3:I57)))/(MAX($I$3:I57))</f>
        <v>0</v>
      </c>
      <c r="L57" s="51"/>
    </row>
    <row r="58" spans="1:42" outlineLevel="1">
      <c r="A58" s="50">
        <f t="shared" si="3"/>
        <v>36068</v>
      </c>
      <c r="B58" s="51">
        <v>12.090299999999999</v>
      </c>
      <c r="C58" s="52">
        <v>20620.650000000001</v>
      </c>
      <c r="D58" s="57">
        <f t="shared" si="0"/>
        <v>-5.7973159660549278E-3</v>
      </c>
      <c r="E58" s="53">
        <f>(C58-(MAX($C$3:C58)))/(MAX($C$3:C58))</f>
        <v>-5.7972439948332961E-3</v>
      </c>
      <c r="F58" s="54">
        <f t="shared" si="1"/>
        <v>24087.863253844669</v>
      </c>
      <c r="G58" s="53">
        <v>6.4062137723162493E-2</v>
      </c>
      <c r="H58" s="53">
        <f>(F58-(MAX($F$3:F58)))/(MAX($F$3:F58))</f>
        <v>-9.9472159176385078E-2</v>
      </c>
      <c r="I58" s="54">
        <f t="shared" si="2"/>
        <v>15275.559373384631</v>
      </c>
      <c r="J58" s="53">
        <v>3.1599926991181526E-2</v>
      </c>
      <c r="K58" s="53">
        <f>(I58-(MAX($I$3:I58)))/(MAX($I$3:I58))</f>
        <v>0</v>
      </c>
      <c r="L58" s="51"/>
    </row>
    <row r="59" spans="1:42" outlineLevel="1">
      <c r="A59" s="50">
        <f t="shared" si="3"/>
        <v>36099</v>
      </c>
      <c r="B59" s="51">
        <v>11.5305</v>
      </c>
      <c r="C59" s="52">
        <v>19665.88</v>
      </c>
      <c r="D59" s="57">
        <f t="shared" si="0"/>
        <v>-4.6301580605940251E-2</v>
      </c>
      <c r="E59" s="53">
        <f>(C59-(MAX($C$3:C59)))/(MAX($C$3:C59))</f>
        <v>-5.1830466291465718E-2</v>
      </c>
      <c r="F59" s="54">
        <f t="shared" si="1"/>
        <v>26047.203317178995</v>
      </c>
      <c r="G59" s="53">
        <v>8.1341381038502636E-2</v>
      </c>
      <c r="H59" s="53">
        <f>(F59-(MAX($F$3:F59)))/(MAX($F$3:F59))</f>
        <v>-2.6221980940171329E-2</v>
      </c>
      <c r="I59" s="54">
        <f t="shared" si="2"/>
        <v>15160.996150985693</v>
      </c>
      <c r="J59" s="53">
        <v>-7.4997726498020612E-3</v>
      </c>
      <c r="K59" s="53">
        <f>(I59-(MAX($I$3:I59)))/(MAX($I$3:I59))</f>
        <v>-7.4997726498020759E-3</v>
      </c>
      <c r="L59" s="51"/>
    </row>
    <row r="60" spans="1:42" outlineLevel="1">
      <c r="A60" s="50">
        <f t="shared" si="3"/>
        <v>36129</v>
      </c>
      <c r="B60" s="51">
        <v>11.3057</v>
      </c>
      <c r="C60" s="52">
        <v>19282.47</v>
      </c>
      <c r="D60" s="57">
        <f t="shared" si="0"/>
        <v>-1.9496118988768907E-2</v>
      </c>
      <c r="E60" s="53">
        <f>(C60-(MAX($C$3:C60)))/(MAX($C$3:C60))</f>
        <v>-7.0316172546115344E-2</v>
      </c>
      <c r="F60" s="54">
        <f t="shared" si="1"/>
        <v>27626.01256189093</v>
      </c>
      <c r="G60" s="53">
        <v>6.0613388143311964E-2</v>
      </c>
      <c r="H60" s="53">
        <f>(F60-(MAX($F$3:F60)))/(MAX($F$3:F60))</f>
        <v>0</v>
      </c>
      <c r="I60" s="54">
        <f t="shared" si="2"/>
        <v>15020.001077308207</v>
      </c>
      <c r="J60" s="53">
        <v>-9.2998555156496021E-3</v>
      </c>
      <c r="K60" s="53">
        <f>(I60-(MAX($I$3:I60)))/(MAX($I$3:I60))</f>
        <v>-1.6729881363408274E-2</v>
      </c>
      <c r="L60" s="51"/>
    </row>
    <row r="61" spans="1:42" outlineLevel="1">
      <c r="A61" s="50">
        <f t="shared" si="3"/>
        <v>36160</v>
      </c>
      <c r="B61" s="51">
        <v>11.5816</v>
      </c>
      <c r="C61" s="52">
        <v>19753.04</v>
      </c>
      <c r="D61" s="57">
        <f t="shared" si="0"/>
        <v>2.4403619413216449E-2</v>
      </c>
      <c r="E61" s="53">
        <f>(C61-(MAX($C$3:C61)))/(MAX($C$3:C61))</f>
        <v>-4.7628139390353964E-2</v>
      </c>
      <c r="F61" s="54">
        <f t="shared" si="1"/>
        <v>29217.943558969153</v>
      </c>
      <c r="G61" s="53">
        <v>5.7624349279933096E-2</v>
      </c>
      <c r="H61" s="53">
        <f>(F61-(MAX($F$3:F61)))/(MAX($F$3:F61))</f>
        <v>0</v>
      </c>
      <c r="I61" s="54">
        <f t="shared" si="2"/>
        <v>15338.421252077838</v>
      </c>
      <c r="J61" s="53">
        <v>2.1199743803659965E-2</v>
      </c>
      <c r="K61" s="53">
        <f>(I61-(MAX($I$3:I61)))/(MAX($I$3:I61))</f>
        <v>0</v>
      </c>
      <c r="L61" s="51"/>
    </row>
    <row r="62" spans="1:42" outlineLevel="1">
      <c r="A62" s="50">
        <f t="shared" si="3"/>
        <v>36191</v>
      </c>
      <c r="B62" s="51">
        <v>11.2751</v>
      </c>
      <c r="C62" s="52">
        <v>19230.28</v>
      </c>
      <c r="D62" s="57">
        <f t="shared" si="0"/>
        <v>-2.6464391793879938E-2</v>
      </c>
      <c r="E62" s="53">
        <f>(C62-(MAX($C$3:C62)))/(MAX($C$3:C62))</f>
        <v>-7.283245800927543E-2</v>
      </c>
      <c r="F62" s="54">
        <f t="shared" si="1"/>
        <v>30439.666182619796</v>
      </c>
      <c r="G62" s="53">
        <v>4.1814120873527649E-2</v>
      </c>
      <c r="H62" s="53">
        <f>(F62-(MAX($F$3:F62)))/(MAX($F$3:F62))</f>
        <v>0</v>
      </c>
      <c r="I62" s="54">
        <f t="shared" si="2"/>
        <v>15108.34980008373</v>
      </c>
      <c r="J62" s="53">
        <v>-1.4999682706128614E-2</v>
      </c>
      <c r="K62" s="53">
        <f>(I62-(MAX($I$3:I62)))/(MAX($I$3:I62))</f>
        <v>-1.4999682706128671E-2</v>
      </c>
      <c r="L62" s="51"/>
    </row>
    <row r="63" spans="1:42" outlineLevel="1">
      <c r="A63" s="50">
        <f t="shared" si="3"/>
        <v>36219</v>
      </c>
      <c r="B63" s="51">
        <v>11.4947</v>
      </c>
      <c r="C63" s="52">
        <v>19604.82</v>
      </c>
      <c r="D63" s="57">
        <f t="shared" si="0"/>
        <v>1.9476545662566069E-2</v>
      </c>
      <c r="E63" s="53">
        <f>(C63-(MAX($C$3:C63)))/(MAX($C$3:C63))</f>
        <v>-5.4774409391303833E-2</v>
      </c>
      <c r="F63" s="54">
        <f t="shared" si="1"/>
        <v>29493.675315359444</v>
      </c>
      <c r="G63" s="53">
        <v>-3.1077570351296657E-2</v>
      </c>
      <c r="H63" s="53">
        <f>(F63-(MAX($F$3:F63)))/(MAX($F$3:F63))</f>
        <v>-3.1077570351296654E-2</v>
      </c>
      <c r="I63" s="54">
        <f t="shared" si="2"/>
        <v>15504.184964368505</v>
      </c>
      <c r="J63" s="53">
        <v>2.6199761689564616E-2</v>
      </c>
      <c r="K63" s="53">
        <f>(I63-(MAX($I$3:I63)))/(MAX($I$3:I63))</f>
        <v>0</v>
      </c>
      <c r="L63" s="51"/>
    </row>
    <row r="64" spans="1:42" outlineLevel="1">
      <c r="A64" s="50">
        <f t="shared" si="3"/>
        <v>36250</v>
      </c>
      <c r="B64" s="51">
        <v>11.1876</v>
      </c>
      <c r="C64" s="52">
        <v>19081.05</v>
      </c>
      <c r="D64" s="57">
        <f t="shared" si="0"/>
        <v>-2.6716660721897934E-2</v>
      </c>
      <c r="E64" s="53">
        <f>(C64-(MAX($C$3:C64)))/(MAX($C$3:C64))</f>
        <v>-8.0027424088358806E-2</v>
      </c>
      <c r="F64" s="54">
        <f t="shared" si="1"/>
        <v>30673.583288136182</v>
      </c>
      <c r="G64" s="53">
        <v>4.000545744674544E-2</v>
      </c>
      <c r="H64" s="53">
        <f>(F64-(MAX($F$3:F64)))/(MAX($F$3:F64))</f>
        <v>0</v>
      </c>
      <c r="I64" s="54">
        <f t="shared" si="2"/>
        <v>15315.032323971151</v>
      </c>
      <c r="J64" s="53">
        <v>-1.2200102155131787E-2</v>
      </c>
      <c r="K64" s="53">
        <f>(I64-(MAX($I$3:I64)))/(MAX($I$3:I64))</f>
        <v>-1.2200102155131839E-2</v>
      </c>
      <c r="L64" s="51"/>
    </row>
    <row r="65" spans="1:12" outlineLevel="1">
      <c r="A65" s="50">
        <f t="shared" si="3"/>
        <v>36280</v>
      </c>
      <c r="B65" s="51">
        <v>12.1411</v>
      </c>
      <c r="C65" s="52">
        <v>20707.29</v>
      </c>
      <c r="D65" s="57">
        <f t="shared" si="0"/>
        <v>8.5228288462225965E-2</v>
      </c>
      <c r="E65" s="53">
        <f>(C65-(MAX($C$3:C65)))/(MAX($C$3:C65))</f>
        <v>-1.6199883418695411E-3</v>
      </c>
      <c r="F65" s="54">
        <f t="shared" si="1"/>
        <v>31861.539269030905</v>
      </c>
      <c r="G65" s="53">
        <v>3.8728960021902514E-2</v>
      </c>
      <c r="H65" s="53">
        <f>(F65-(MAX($F$3:F65)))/(MAX($F$3:F65))</f>
        <v>0</v>
      </c>
      <c r="I65" s="54">
        <f t="shared" si="2"/>
        <v>15592.240734913197</v>
      </c>
      <c r="J65" s="53">
        <v>1.8100413050265551E-2</v>
      </c>
      <c r="K65" s="53">
        <f>(I65-(MAX($I$3:I65)))/(MAX($I$3:I65))</f>
        <v>0</v>
      </c>
      <c r="L65" s="51"/>
    </row>
    <row r="66" spans="1:12" outlineLevel="1">
      <c r="A66" s="50">
        <f t="shared" si="3"/>
        <v>36311</v>
      </c>
      <c r="B66" s="51">
        <v>11.079800000000001</v>
      </c>
      <c r="C66" s="52">
        <v>18897.189999999999</v>
      </c>
      <c r="D66" s="57">
        <f t="shared" si="0"/>
        <v>-8.7413825765375375E-2</v>
      </c>
      <c r="E66" s="53">
        <f>(C66-(MAX($C$3:C66)))/(MAX($C$3:C66))</f>
        <v>-8.8892038866220338E-2</v>
      </c>
      <c r="F66" s="54">
        <f t="shared" si="1"/>
        <v>31109.050509998764</v>
      </c>
      <c r="G66" s="53">
        <v>-2.3617464074108696E-2</v>
      </c>
      <c r="H66" s="53">
        <f>(F66-(MAX($F$3:F66)))/(MAX($F$3:F66))</f>
        <v>-2.3617464074108713E-2</v>
      </c>
      <c r="I66" s="54">
        <f t="shared" si="2"/>
        <v>15369.266286962777</v>
      </c>
      <c r="J66" s="53">
        <v>-1.4300346675070852E-2</v>
      </c>
      <c r="K66" s="53">
        <f>(I66-(MAX($I$3:I66)))/(MAX($I$3:I66))</f>
        <v>-1.4300346675070878E-2</v>
      </c>
      <c r="L66" s="51"/>
    </row>
    <row r="67" spans="1:12" outlineLevel="1">
      <c r="A67" s="50">
        <f t="shared" si="3"/>
        <v>36341</v>
      </c>
      <c r="B67" s="51">
        <v>11.505699999999999</v>
      </c>
      <c r="C67" s="52">
        <v>19623.580000000002</v>
      </c>
      <c r="D67" s="57">
        <f t="shared" si="0"/>
        <v>3.843932200942235E-2</v>
      </c>
      <c r="E67" s="53">
        <f>(C67-(MAX($C$3:C67)))/(MAX($C$3:C67))</f>
        <v>-5.3869915900426536E-2</v>
      </c>
      <c r="F67" s="54">
        <f t="shared" si="1"/>
        <v>32835.523208006009</v>
      </c>
      <c r="G67" s="53">
        <v>5.5497441088802724E-2</v>
      </c>
      <c r="H67" s="53">
        <f>(F67-(MAX($F$3:F67)))/(MAX($F$3:F67))</f>
        <v>0</v>
      </c>
      <c r="I67" s="54">
        <f t="shared" si="2"/>
        <v>15607.493151060349</v>
      </c>
      <c r="J67" s="53">
        <v>1.5500210592333419E-2</v>
      </c>
      <c r="K67" s="53">
        <f>(I67-(MAX($I$3:I67)))/(MAX($I$3:I67))</f>
        <v>0</v>
      </c>
      <c r="L67" s="51"/>
    </row>
    <row r="68" spans="1:12" outlineLevel="1">
      <c r="A68" s="50">
        <f t="shared" si="3"/>
        <v>36372</v>
      </c>
      <c r="B68" s="51">
        <v>10.927300000000001</v>
      </c>
      <c r="C68" s="52">
        <v>18637.09</v>
      </c>
      <c r="D68" s="57">
        <f t="shared" si="0"/>
        <v>-5.0270735374640219E-2</v>
      </c>
      <c r="E68" s="53">
        <f>(C68-(MAX($C$3:C68)))/(MAX($C$3:C68))</f>
        <v>-0.10143248433408592</v>
      </c>
      <c r="F68" s="54">
        <f t="shared" si="1"/>
        <v>31810.276956453272</v>
      </c>
      <c r="G68" s="53">
        <v>-3.122369164206773E-2</v>
      </c>
      <c r="H68" s="53">
        <f>(F68-(MAX($F$3:F68)))/(MAX($F$3:F68))</f>
        <v>-3.1223691642067689E-2</v>
      </c>
      <c r="I68" s="54">
        <f t="shared" si="2"/>
        <v>15526.335933048133</v>
      </c>
      <c r="J68" s="53">
        <v>-5.1998881067394365E-3</v>
      </c>
      <c r="K68" s="53">
        <f>(I68-(MAX($I$3:I68)))/(MAX($I$3:I68))</f>
        <v>-5.1998881067394807E-3</v>
      </c>
      <c r="L68" s="51"/>
    </row>
    <row r="69" spans="1:12" outlineLevel="1">
      <c r="A69" s="50">
        <f t="shared" si="3"/>
        <v>36403</v>
      </c>
      <c r="B69" s="51">
        <v>11.375299999999999</v>
      </c>
      <c r="C69" s="52">
        <v>19401.18</v>
      </c>
      <c r="D69" s="57">
        <f t="shared" ref="D69:D132" si="17">B69/B68-1</f>
        <v>4.0998233781446292E-2</v>
      </c>
      <c r="E69" s="53">
        <f>(C69-(MAX($C$3:C69)))/(MAX($C$3:C69))</f>
        <v>-6.4592695877563555E-2</v>
      </c>
      <c r="F69" s="54">
        <f t="shared" ref="F69:F132" si="18">F68*(1+G69)</f>
        <v>31652.990884756018</v>
      </c>
      <c r="G69" s="53">
        <v>-4.9445049445049349E-3</v>
      </c>
      <c r="H69" s="53">
        <f>(F69-(MAX($F$3:F69)))/(MAX($F$3:F69))</f>
        <v>-3.6013810888862692E-2</v>
      </c>
      <c r="I69" s="54">
        <f t="shared" ref="I69:I132" si="19">I68*(1+J69)</f>
        <v>15476.64745467037</v>
      </c>
      <c r="J69" s="53">
        <v>-3.2002707265916808E-3</v>
      </c>
      <c r="K69" s="53">
        <f>(I69-(MAX($I$3:I69)))/(MAX($I$3:I69))</f>
        <v>-8.3835177836415996E-3</v>
      </c>
      <c r="L69" s="51"/>
    </row>
    <row r="70" spans="1:12" outlineLevel="1">
      <c r="A70" s="50">
        <f t="shared" ref="A70:A133" si="20">EOMONTH(A69,1)</f>
        <v>36433</v>
      </c>
      <c r="B70" s="51">
        <v>11.543799999999999</v>
      </c>
      <c r="C70" s="52">
        <v>19688.57</v>
      </c>
      <c r="D70" s="57">
        <f t="shared" si="17"/>
        <v>1.4812796146035589E-2</v>
      </c>
      <c r="E70" s="53">
        <f>(C70-(MAX($C$3:C70)))/(MAX($C$3:C70))</f>
        <v>-5.0736492021316332E-2</v>
      </c>
      <c r="F70" s="54">
        <f t="shared" si="18"/>
        <v>30785.205661598746</v>
      </c>
      <c r="G70" s="53">
        <v>-2.7415583769532348E-2</v>
      </c>
      <c r="H70" s="53">
        <f>(F70-(MAX($F$3:F70)))/(MAX($F$3:F70))</f>
        <v>-6.2442055009111326E-2</v>
      </c>
      <c r="I70" s="54">
        <f t="shared" si="19"/>
        <v>15484.387063607492</v>
      </c>
      <c r="J70" s="53">
        <v>5.0008304187265651E-4</v>
      </c>
      <c r="K70" s="53">
        <f>(I70-(MAX($I$3:I70)))/(MAX($I$3:I70))</f>
        <v>-7.8876271968438376E-3</v>
      </c>
      <c r="L70" s="51"/>
    </row>
    <row r="71" spans="1:12" outlineLevel="1">
      <c r="A71" s="50">
        <f t="shared" si="20"/>
        <v>36464</v>
      </c>
      <c r="B71" s="51">
        <v>10.6721</v>
      </c>
      <c r="C71" s="52">
        <v>18201.84</v>
      </c>
      <c r="D71" s="57">
        <f t="shared" si="17"/>
        <v>-7.5512396264661441E-2</v>
      </c>
      <c r="E71" s="53">
        <f>(C71-(MAX($C$3:C71)))/(MAX($C$3:C71))</f>
        <v>-0.12241760117333438</v>
      </c>
      <c r="F71" s="54">
        <f t="shared" si="18"/>
        <v>32733.348496247174</v>
      </c>
      <c r="G71" s="53">
        <v>6.3281787234526377E-2</v>
      </c>
      <c r="H71" s="53">
        <f>(F71-(MAX($F$3:F71)))/(MAX($F$3:F71))</f>
        <v>-3.1117126141581427E-3</v>
      </c>
      <c r="I71" s="54">
        <f t="shared" si="19"/>
        <v>14832.492749432287</v>
      </c>
      <c r="J71" s="53">
        <v>-4.2100104543842942E-2</v>
      </c>
      <c r="K71" s="53">
        <f>(I71-(MAX($I$3:I71)))/(MAX($I$3:I71))</f>
        <v>-4.965566181109677E-2</v>
      </c>
      <c r="L71" s="51"/>
    </row>
    <row r="72" spans="1:12" outlineLevel="1">
      <c r="A72" s="50">
        <f t="shared" si="20"/>
        <v>36494</v>
      </c>
      <c r="B72" s="51">
        <v>11.011799999999999</v>
      </c>
      <c r="C72" s="52">
        <v>18781.21</v>
      </c>
      <c r="D72" s="57">
        <f t="shared" si="17"/>
        <v>3.1830661256922133E-2</v>
      </c>
      <c r="E72" s="53">
        <f>(C72-(MAX($C$3:C72)))/(MAX($C$3:C72))</f>
        <v>-9.448389148199525E-2</v>
      </c>
      <c r="F72" s="54">
        <f t="shared" si="18"/>
        <v>33398.708819567153</v>
      </c>
      <c r="G72" s="53">
        <v>2.0326680705955225E-2</v>
      </c>
      <c r="H72" s="53">
        <f>(F72-(MAX($F$3:F72)))/(MAX($F$3:F72))</f>
        <v>0</v>
      </c>
      <c r="I72" s="54">
        <f t="shared" si="19"/>
        <v>15123.214763280423</v>
      </c>
      <c r="J72" s="53">
        <v>1.9600347612457991E-2</v>
      </c>
      <c r="K72" s="53">
        <f>(I72-(MAX($I$3:I72)))/(MAX($I$3:I72))</f>
        <v>-3.1028582431062955E-2</v>
      </c>
      <c r="L72" s="51"/>
    </row>
    <row r="73" spans="1:12" outlineLevel="1">
      <c r="A73" s="50">
        <f t="shared" si="20"/>
        <v>36525</v>
      </c>
      <c r="B73" s="51">
        <v>11.726699999999999</v>
      </c>
      <c r="C73" s="52">
        <v>20000.509999999998</v>
      </c>
      <c r="D73" s="57">
        <f t="shared" si="17"/>
        <v>6.4921266277992773E-2</v>
      </c>
      <c r="E73" s="53">
        <f>(C73-(MAX($C$3:C73)))/(MAX($C$3:C73))</f>
        <v>-3.569663596885192E-2</v>
      </c>
      <c r="F73" s="54">
        <f t="shared" si="18"/>
        <v>35365.746977623035</v>
      </c>
      <c r="G73" s="53">
        <v>5.8895634818776577E-2</v>
      </c>
      <c r="H73" s="53">
        <f>(F73-(MAX($F$3:F73)))/(MAX($F$3:F73))</f>
        <v>0</v>
      </c>
      <c r="I73" s="54">
        <f t="shared" si="19"/>
        <v>15156.479016587711</v>
      </c>
      <c r="J73" s="53">
        <v>2.1995490924360261E-3</v>
      </c>
      <c r="K73" s="53">
        <f>(I73-(MAX($I$3:I73)))/(MAX($I$3:I73))</f>
        <v>-2.8897282228952752E-2</v>
      </c>
      <c r="L73" s="51"/>
    </row>
    <row r="74" spans="1:12" outlineLevel="1">
      <c r="A74" s="50">
        <f t="shared" si="20"/>
        <v>36556</v>
      </c>
      <c r="B74" s="51">
        <v>11.605399999999999</v>
      </c>
      <c r="C74" s="52">
        <v>19793.63</v>
      </c>
      <c r="D74" s="57">
        <f t="shared" si="17"/>
        <v>-1.0343916020704835E-2</v>
      </c>
      <c r="E74" s="53">
        <f>(C74-(MAX($C$3:C74)))/(MAX($C$3:C74))</f>
        <v>-4.567113561664897E-2</v>
      </c>
      <c r="F74" s="54">
        <f t="shared" si="18"/>
        <v>33588.886750529236</v>
      </c>
      <c r="G74" s="53">
        <v>-5.0242406253091954E-2</v>
      </c>
      <c r="H74" s="53">
        <f>(F74-(MAX($F$3:F74)))/(MAX($F$3:F74))</f>
        <v>-5.0242406253092058E-2</v>
      </c>
      <c r="I74" s="54">
        <f t="shared" si="19"/>
        <v>15370.192394015079</v>
      </c>
      <c r="J74" s="53">
        <v>1.4100463385557704E-2</v>
      </c>
      <c r="K74" s="53">
        <f>(I74-(MAX($I$3:I74)))/(MAX($I$3:I74))</f>
        <v>-1.520428391340657E-2</v>
      </c>
      <c r="L74" s="51"/>
    </row>
    <row r="75" spans="1:12" outlineLevel="1">
      <c r="A75" s="50">
        <f t="shared" si="20"/>
        <v>36585</v>
      </c>
      <c r="B75" s="51">
        <v>11.6669</v>
      </c>
      <c r="C75" s="52">
        <v>19898.52</v>
      </c>
      <c r="D75" s="57">
        <f t="shared" si="17"/>
        <v>5.2992572423182782E-3</v>
      </c>
      <c r="E75" s="53">
        <f>(C75-(MAX($C$3:C75)))/(MAX($C$3:C75))</f>
        <v>-4.0613975581568533E-2</v>
      </c>
      <c r="F75" s="54">
        <f t="shared" si="18"/>
        <v>32953.094109207967</v>
      </c>
      <c r="G75" s="53">
        <v>-1.892866072172672E-2</v>
      </c>
      <c r="H75" s="53">
        <f>(F75-(MAX($F$3:F75)))/(MAX($F$3:F75))</f>
        <v>-6.8220045513010835E-2</v>
      </c>
      <c r="I75" s="54">
        <f t="shared" si="19"/>
        <v>15302.558228980912</v>
      </c>
      <c r="J75" s="53">
        <v>-4.4003460269308459E-3</v>
      </c>
      <c r="K75" s="53">
        <f>(I75-(MAX($I$3:I75)))/(MAX($I$3:I75))</f>
        <v>-1.9537725830026755E-2</v>
      </c>
      <c r="L75" s="51"/>
    </row>
    <row r="76" spans="1:12" outlineLevel="1">
      <c r="A76" s="50">
        <f t="shared" si="20"/>
        <v>36616</v>
      </c>
      <c r="B76" s="51">
        <v>12.018700000000001</v>
      </c>
      <c r="C76" s="52">
        <v>20498.53</v>
      </c>
      <c r="D76" s="57">
        <f t="shared" si="17"/>
        <v>3.0153682640633006E-2</v>
      </c>
      <c r="E76" s="53">
        <f>(C76-(MAX($C$3:C76)))/(MAX($C$3:C76))</f>
        <v>-1.1685130194509522E-2</v>
      </c>
      <c r="F76" s="54">
        <f t="shared" si="18"/>
        <v>36176.846230557938</v>
      </c>
      <c r="G76" s="53">
        <v>9.7828510751261089E-2</v>
      </c>
      <c r="H76" s="53">
        <f>(F76-(MAX($F$3:F76)))/(MAX($F$3:F76))</f>
        <v>0</v>
      </c>
      <c r="I76" s="54">
        <f t="shared" si="19"/>
        <v>15175.549261807626</v>
      </c>
      <c r="J76" s="53">
        <v>-8.2998519118684388E-3</v>
      </c>
      <c r="K76" s="53">
        <f>(I76-(MAX($I$3:I76)))/(MAX($I$3:I76))</f>
        <v>-2.7675417510811314E-2</v>
      </c>
      <c r="L76" s="51"/>
    </row>
    <row r="77" spans="1:12" outlineLevel="1">
      <c r="A77" s="50">
        <f t="shared" si="20"/>
        <v>36646</v>
      </c>
      <c r="B77" s="51">
        <v>11.5434</v>
      </c>
      <c r="C77" s="52">
        <v>19687.88</v>
      </c>
      <c r="D77" s="57">
        <f t="shared" si="17"/>
        <v>-3.9546706382553865E-2</v>
      </c>
      <c r="E77" s="53">
        <f>(C77-(MAX($C$3:C77)))/(MAX($C$3:C77))</f>
        <v>-5.0769759639051094E-2</v>
      </c>
      <c r="F77" s="54">
        <f t="shared" si="18"/>
        <v>35088.44061094879</v>
      </c>
      <c r="G77" s="53">
        <v>-3.0085696599218559E-2</v>
      </c>
      <c r="H77" s="53">
        <f>(F77-(MAX($F$3:F77)))/(MAX($F$3:F77))</f>
        <v>-3.0085696599218507E-2</v>
      </c>
      <c r="I77" s="54">
        <f t="shared" si="19"/>
        <v>14931.217651222412</v>
      </c>
      <c r="J77" s="53">
        <v>-1.6100347102435686E-2</v>
      </c>
      <c r="K77" s="53">
        <f>(I77-(MAX($I$3:I77)))/(MAX($I$3:I77))</f>
        <v>-4.3330180785118064E-2</v>
      </c>
      <c r="L77" s="51"/>
    </row>
    <row r="78" spans="1:12" outlineLevel="1">
      <c r="A78" s="50">
        <f t="shared" si="20"/>
        <v>36677</v>
      </c>
      <c r="B78" s="51">
        <v>11.6235</v>
      </c>
      <c r="C78" s="52">
        <v>19824.5</v>
      </c>
      <c r="D78" s="57">
        <f t="shared" si="17"/>
        <v>6.939030095119314E-3</v>
      </c>
      <c r="E78" s="53">
        <f>(C78-(MAX($C$3:C78)))/(MAX($C$3:C78))</f>
        <v>-4.4182771327556311E-2</v>
      </c>
      <c r="F78" s="54">
        <f t="shared" si="18"/>
        <v>34368.49379778505</v>
      </c>
      <c r="G78" s="53">
        <v>-2.0518062376904012E-2</v>
      </c>
      <c r="H78" s="53">
        <f>(F78-(MAX($F$3:F78)))/(MAX($F$3:F78))</f>
        <v>-4.9986458776647182E-2</v>
      </c>
      <c r="I78" s="54">
        <f t="shared" si="19"/>
        <v>15050.666560825857</v>
      </c>
      <c r="J78" s="53">
        <v>7.9999443041851581E-3</v>
      </c>
      <c r="K78" s="53">
        <f>(I78-(MAX($I$3:I78)))/(MAX($I$3:I78))</f>
        <v>-3.5676875513904166E-2</v>
      </c>
      <c r="L78" s="51"/>
    </row>
    <row r="79" spans="1:12" outlineLevel="1">
      <c r="A79" s="50">
        <f t="shared" si="20"/>
        <v>36707</v>
      </c>
      <c r="B79" s="51">
        <v>11.535299999999999</v>
      </c>
      <c r="C79" s="52">
        <v>19674.07</v>
      </c>
      <c r="D79" s="57">
        <f t="shared" si="17"/>
        <v>-7.5880758807588267E-3</v>
      </c>
      <c r="E79" s="53">
        <f>(C79-(MAX($C$3:C79)))/(MAX($C$3:C79))</f>
        <v>-5.1435594133135067E-2</v>
      </c>
      <c r="F79" s="54">
        <f t="shared" si="18"/>
        <v>35215.809087250906</v>
      </c>
      <c r="G79" s="53">
        <v>2.465383832213397E-2</v>
      </c>
      <c r="H79" s="53">
        <f>(F79-(MAX($F$3:F79)))/(MAX($F$3:F79))</f>
        <v>-2.6564978527488702E-2</v>
      </c>
      <c r="I79" s="54">
        <f t="shared" si="19"/>
        <v>14907.686972036288</v>
      </c>
      <c r="J79" s="53">
        <v>-9.4998841554113644E-3</v>
      </c>
      <c r="K79" s="53">
        <f>(I79-(MAX($I$3:I79)))/(MAX($I$3:I79))</f>
        <v>-4.4837833484906386E-2</v>
      </c>
      <c r="L79" s="51"/>
    </row>
    <row r="80" spans="1:12" outlineLevel="1">
      <c r="A80" s="50">
        <f t="shared" si="20"/>
        <v>36738</v>
      </c>
      <c r="B80" s="51">
        <v>11.263199999999999</v>
      </c>
      <c r="C80" s="52">
        <v>19209.990000000002</v>
      </c>
      <c r="D80" s="57">
        <f t="shared" si="17"/>
        <v>-2.3588463238927493E-2</v>
      </c>
      <c r="E80" s="53">
        <f>(C80-(MAX($C$3:C80)))/(MAX($C$3:C80))</f>
        <v>-7.3810718826434057E-2</v>
      </c>
      <c r="F80" s="54">
        <f t="shared" si="18"/>
        <v>34665.220357961407</v>
      </c>
      <c r="G80" s="53">
        <v>-1.5634703377831238E-2</v>
      </c>
      <c r="H80" s="53">
        <f>(F80-(MAX($F$3:F80)))/(MAX($F$3:F80))</f>
        <v>-4.1784346345804114E-2</v>
      </c>
      <c r="I80" s="54">
        <f t="shared" si="19"/>
        <v>14728.797109789988</v>
      </c>
      <c r="J80" s="53">
        <v>-1.1999840255692229E-2</v>
      </c>
      <c r="K80" s="53">
        <f>(I80-(MAX($I$3:I80)))/(MAX($I$3:I80))</f>
        <v>-5.6299626901368451E-2</v>
      </c>
      <c r="L80" s="51"/>
    </row>
    <row r="81" spans="1:12" outlineLevel="1">
      <c r="A81" s="50">
        <f t="shared" si="20"/>
        <v>36769</v>
      </c>
      <c r="B81" s="51">
        <v>11.7554</v>
      </c>
      <c r="C81" s="52">
        <v>20049.46</v>
      </c>
      <c r="D81" s="57">
        <f t="shared" si="17"/>
        <v>4.3699836636124756E-2</v>
      </c>
      <c r="E81" s="53">
        <f>(C81-(MAX($C$3:C81)))/(MAX($C$3:C81))</f>
        <v>-3.3336563667229341E-2</v>
      </c>
      <c r="F81" s="54">
        <f t="shared" si="18"/>
        <v>36818.41244292038</v>
      </c>
      <c r="G81" s="53">
        <v>6.2113901562563134E-2</v>
      </c>
      <c r="H81" s="53">
        <f>(F81-(MAX($F$3:F81)))/(MAX($F$3:F81))</f>
        <v>0</v>
      </c>
      <c r="I81" s="54">
        <f t="shared" si="19"/>
        <v>15105.854981085677</v>
      </c>
      <c r="J81" s="53">
        <v>2.5600045169001939E-2</v>
      </c>
      <c r="K81" s="53">
        <f>(I81-(MAX($I$3:I81)))/(MAX($I$3:I81))</f>
        <v>-3.2140854724039526E-2</v>
      </c>
      <c r="L81" s="51"/>
    </row>
    <row r="82" spans="1:12" outlineLevel="1">
      <c r="A82" s="50">
        <f t="shared" si="20"/>
        <v>36799</v>
      </c>
      <c r="B82" s="51">
        <v>10.87</v>
      </c>
      <c r="C82" s="52">
        <v>18539.36</v>
      </c>
      <c r="D82" s="57">
        <f t="shared" si="17"/>
        <v>-7.5318576994402586E-2</v>
      </c>
      <c r="E82" s="53">
        <f>(C82-(MAX($C$3:C82)))/(MAX($C$3:C82))</f>
        <v>-0.10614443256774414</v>
      </c>
      <c r="F82" s="54">
        <f t="shared" si="18"/>
        <v>34874.643525727384</v>
      </c>
      <c r="G82" s="53">
        <v>-5.2793392985273857E-2</v>
      </c>
      <c r="H82" s="53">
        <f>(F82-(MAX($F$3:F82)))/(MAX($F$3:F82))</f>
        <v>-5.2793392985273954E-2</v>
      </c>
      <c r="I82" s="54">
        <f t="shared" si="19"/>
        <v>14880.773167087664</v>
      </c>
      <c r="J82" s="53">
        <v>-1.4900302848123603E-2</v>
      </c>
      <c r="K82" s="53">
        <f>(I82-(MAX($I$3:I82)))/(MAX($I$3:I82))</f>
        <v>-4.6562249102977384E-2</v>
      </c>
      <c r="L82" s="51"/>
    </row>
    <row r="83" spans="1:12" outlineLevel="1">
      <c r="A83" s="50">
        <f t="shared" si="20"/>
        <v>36830</v>
      </c>
      <c r="B83" s="51">
        <v>10.814299999999999</v>
      </c>
      <c r="C83" s="52">
        <v>18444.36</v>
      </c>
      <c r="D83" s="57">
        <f t="shared" si="17"/>
        <v>-5.1241950321987417E-3</v>
      </c>
      <c r="E83" s="53">
        <f>(C83-(MAX($C$3:C83)))/(MAX($C$3:C83))</f>
        <v>-0.11072475674862549</v>
      </c>
      <c r="F83" s="54">
        <f t="shared" si="18"/>
        <v>34727.155029130299</v>
      </c>
      <c r="G83" s="53">
        <v>-4.2291040620467957E-3</v>
      </c>
      <c r="H83" s="53">
        <f>(F83-(MAX($F$3:F83)))/(MAX($F$3:F83))</f>
        <v>-5.6799228294597423E-2</v>
      </c>
      <c r="I83" s="54">
        <f t="shared" si="19"/>
        <v>15011.73226434119</v>
      </c>
      <c r="J83" s="53">
        <v>8.8005573220599764E-3</v>
      </c>
      <c r="K83" s="53">
        <f>(I83-(MAX($I$3:I83)))/(MAX($I$3:I83))</f>
        <v>-3.8171465523192255E-2</v>
      </c>
      <c r="L83" s="51"/>
    </row>
    <row r="84" spans="1:12" outlineLevel="1">
      <c r="A84" s="50">
        <f t="shared" si="20"/>
        <v>36860</v>
      </c>
      <c r="B84" s="51">
        <v>11.692399999999999</v>
      </c>
      <c r="C84" s="52">
        <v>19942.009999999998</v>
      </c>
      <c r="D84" s="57">
        <f t="shared" si="17"/>
        <v>8.1198043331514702E-2</v>
      </c>
      <c r="E84" s="53">
        <f>(C84-(MAX($C$3:C84)))/(MAX($C$3:C84))</f>
        <v>-3.8517151385499902E-2</v>
      </c>
      <c r="F84" s="54">
        <f t="shared" si="18"/>
        <v>31989.43261542769</v>
      </c>
      <c r="G84" s="53">
        <v>-7.8835205803818864E-2</v>
      </c>
      <c r="H84" s="53">
        <f>(F84-(MAX($F$3:F84)))/(MAX($F$3:F84))</f>
        <v>-0.13115665524631359</v>
      </c>
      <c r="I84" s="54">
        <f t="shared" si="19"/>
        <v>15423.04664650021</v>
      </c>
      <c r="J84" s="53">
        <v>2.7399528243389648E-2</v>
      </c>
      <c r="K84" s="53">
        <f>(I84-(MAX($I$3:I84)))/(MAX($I$3:I84))</f>
        <v>-1.1817817427496878E-2</v>
      </c>
      <c r="L84" s="51"/>
    </row>
    <row r="85" spans="1:12" outlineLevel="1">
      <c r="A85" s="50">
        <f t="shared" si="20"/>
        <v>36891</v>
      </c>
      <c r="B85" s="51">
        <v>12.8401</v>
      </c>
      <c r="C85" s="52">
        <v>21899.47</v>
      </c>
      <c r="D85" s="57">
        <f t="shared" si="17"/>
        <v>9.8157777701755045E-2</v>
      </c>
      <c r="E85" s="53">
        <f>(C85-(MAX($C$3:C85)))/(MAX($C$3:C85))</f>
        <v>0</v>
      </c>
      <c r="F85" s="54">
        <f t="shared" si="18"/>
        <v>32145.843903633853</v>
      </c>
      <c r="G85" s="53">
        <v>4.8894674090196322E-3</v>
      </c>
      <c r="H85" s="53">
        <f>(F85-(MAX($F$3:F85)))/(MAX($F$3:F85))</f>
        <v>-0.12690847402859681</v>
      </c>
      <c r="I85" s="54">
        <f t="shared" si="19"/>
        <v>16348.435493336279</v>
      </c>
      <c r="J85" s="53">
        <v>6.0000392143406911E-2</v>
      </c>
      <c r="K85" s="53">
        <f>(I85-(MAX($I$3:I85)))/(MAX($I$3:I85))</f>
        <v>0</v>
      </c>
      <c r="L85" s="51"/>
    </row>
    <row r="86" spans="1:12" outlineLevel="1">
      <c r="A86" s="50">
        <f t="shared" si="20"/>
        <v>36922</v>
      </c>
      <c r="B86" s="51">
        <v>12.590199999999999</v>
      </c>
      <c r="C86" s="52">
        <v>21473.26</v>
      </c>
      <c r="D86" s="57">
        <f t="shared" si="17"/>
        <v>-1.9462465245597804E-2</v>
      </c>
      <c r="E86" s="53">
        <f>(C86-(MAX($C$3:C86)))/(MAX($C$3:C86))</f>
        <v>-1.946211483656923E-2</v>
      </c>
      <c r="F86" s="54">
        <f t="shared" si="18"/>
        <v>33286.386619311721</v>
      </c>
      <c r="G86" s="53">
        <v>3.5480254277876933E-2</v>
      </c>
      <c r="H86" s="53">
        <f>(F86-(MAX($F$3:F86)))/(MAX($F$3:F86))</f>
        <v>-9.5930964679271882E-2</v>
      </c>
      <c r="I86" s="54">
        <f t="shared" si="19"/>
        <v>16346.800630886803</v>
      </c>
      <c r="J86" s="53">
        <v>-1.0000115608266302E-4</v>
      </c>
      <c r="K86" s="53">
        <f>(I86-(MAX($I$3:I86)))/(MAX($I$3:I86))</f>
        <v>-1.0000115608267797E-4</v>
      </c>
      <c r="L86" s="51"/>
    </row>
    <row r="87" spans="1:12" outlineLevel="1">
      <c r="A87" s="50">
        <f t="shared" si="20"/>
        <v>36950</v>
      </c>
      <c r="B87" s="51">
        <v>13.014200000000001</v>
      </c>
      <c r="C87" s="52">
        <v>22196.41</v>
      </c>
      <c r="D87" s="57">
        <f t="shared" si="17"/>
        <v>3.3676986862798186E-2</v>
      </c>
      <c r="E87" s="53">
        <f>(C87-(MAX($C$3:C87)))/(MAX($C$3:C87))</f>
        <v>0</v>
      </c>
      <c r="F87" s="54">
        <f t="shared" si="18"/>
        <v>30251.237818639889</v>
      </c>
      <c r="G87" s="53">
        <v>-9.1182886126514373E-2</v>
      </c>
      <c r="H87" s="53">
        <f>(F87-(MAX($F$3:F87)))/(MAX($F$3:F87))</f>
        <v>-0.17836658857742951</v>
      </c>
      <c r="I87" s="54">
        <f t="shared" si="19"/>
        <v>16245.448609091156</v>
      </c>
      <c r="J87" s="53">
        <v>-6.2001136542978452E-3</v>
      </c>
      <c r="K87" s="53">
        <f>(I87-(MAX($I$3:I87)))/(MAX($I$3:I87))</f>
        <v>-6.299494791847291E-3</v>
      </c>
      <c r="L87" s="51"/>
    </row>
    <row r="88" spans="1:12" outlineLevel="1">
      <c r="A88" s="50">
        <f t="shared" si="20"/>
        <v>36981</v>
      </c>
      <c r="B88" s="51">
        <v>12.856400000000001</v>
      </c>
      <c r="C88" s="52">
        <v>21927.279999999999</v>
      </c>
      <c r="D88" s="57">
        <f t="shared" si="17"/>
        <v>-1.2125217070584449E-2</v>
      </c>
      <c r="E88" s="53">
        <f>(C88-(MAX($C$3:C88)))/(MAX($C$3:C88))</f>
        <v>-1.2124933716758747E-2</v>
      </c>
      <c r="F88" s="54">
        <f t="shared" si="18"/>
        <v>28334.937103066994</v>
      </c>
      <c r="G88" s="53">
        <v>-6.3346191883498104E-2</v>
      </c>
      <c r="H88" s="53">
        <f>(F88-(MAX($F$3:F88)))/(MAX($F$3:F88))</f>
        <v>-0.23041393631529677</v>
      </c>
      <c r="I88" s="54">
        <f t="shared" si="19"/>
        <v>16961.868014624928</v>
      </c>
      <c r="J88" s="53">
        <v>4.4099699723457064E-2</v>
      </c>
      <c r="K88" s="53">
        <f>(I88-(MAX($I$3:I88)))/(MAX($I$3:I88))</f>
        <v>0</v>
      </c>
      <c r="L88" s="51"/>
    </row>
    <row r="89" spans="1:12" outlineLevel="1">
      <c r="A89" s="50">
        <f t="shared" si="20"/>
        <v>37011</v>
      </c>
      <c r="B89" s="51">
        <v>12.5922</v>
      </c>
      <c r="C89" s="52">
        <v>21476.67</v>
      </c>
      <c r="D89" s="57">
        <f t="shared" si="17"/>
        <v>-2.0550076226626524E-2</v>
      </c>
      <c r="E89" s="53">
        <f>(C89-(MAX($C$3:C89)))/(MAX($C$3:C89))</f>
        <v>-3.2425964378924414E-2</v>
      </c>
      <c r="F89" s="54">
        <f t="shared" si="18"/>
        <v>30536.767150130348</v>
      </c>
      <c r="G89" s="53">
        <v>7.7707250206848988E-2</v>
      </c>
      <c r="H89" s="53">
        <f>(F89-(MAX($F$3:F89)))/(MAX($F$3:F89))</f>
        <v>-0.17061151950884554</v>
      </c>
      <c r="I89" s="54">
        <f t="shared" si="19"/>
        <v>16313.923830529964</v>
      </c>
      <c r="J89" s="53">
        <v>-3.820004869371052E-2</v>
      </c>
      <c r="K89" s="53">
        <f>(I89-(MAX($I$3:I89)))/(MAX($I$3:I89))</f>
        <v>-3.8200048693710562E-2</v>
      </c>
      <c r="L89" s="51"/>
    </row>
    <row r="90" spans="1:12" outlineLevel="1">
      <c r="A90" s="50">
        <f t="shared" si="20"/>
        <v>37042</v>
      </c>
      <c r="B90" s="51">
        <v>12.457000000000001</v>
      </c>
      <c r="C90" s="52">
        <v>21246.080000000002</v>
      </c>
      <c r="D90" s="57">
        <f t="shared" si="17"/>
        <v>-1.073680532393062E-2</v>
      </c>
      <c r="E90" s="53">
        <f>(C90-(MAX($C$3:C90)))/(MAX($C$3:C90))</f>
        <v>-4.2814581276882077E-2</v>
      </c>
      <c r="F90" s="54">
        <f t="shared" si="18"/>
        <v>30741.466487044461</v>
      </c>
      <c r="G90" s="53">
        <v>6.7033728851431107E-3</v>
      </c>
      <c r="H90" s="53">
        <f>(F90-(MAX($F$3:F90)))/(MAX($F$3:F90))</f>
        <v>-0.16505181925747109</v>
      </c>
      <c r="I90" s="54">
        <f t="shared" si="19"/>
        <v>16411.80767591545</v>
      </c>
      <c r="J90" s="53">
        <v>6.0000185364543768E-3</v>
      </c>
      <c r="K90" s="53">
        <f>(I90-(MAX($I$3:I90)))/(MAX($I$3:I90))</f>
        <v>-3.2429231157511826E-2</v>
      </c>
      <c r="L90" s="51"/>
    </row>
    <row r="91" spans="1:12" outlineLevel="1">
      <c r="A91" s="50">
        <f t="shared" si="20"/>
        <v>37072</v>
      </c>
      <c r="B91" s="51">
        <v>12.2628</v>
      </c>
      <c r="C91" s="52">
        <v>20914.86</v>
      </c>
      <c r="D91" s="57">
        <f t="shared" si="17"/>
        <v>-1.5589628321425741E-2</v>
      </c>
      <c r="E91" s="53">
        <f>(C91-(MAX($C$3:C91)))/(MAX($C$3:C91))</f>
        <v>-5.7736814196529949E-2</v>
      </c>
      <c r="F91" s="54">
        <f t="shared" si="18"/>
        <v>29993.176688769534</v>
      </c>
      <c r="G91" s="53">
        <v>-2.4341382626957064E-2</v>
      </c>
      <c r="H91" s="53">
        <f>(F91-(MAX($F$3:F91)))/(MAX($F$3:F91))</f>
        <v>-0.1853756123986067</v>
      </c>
      <c r="I91" s="54">
        <f t="shared" si="19"/>
        <v>16242.774238725828</v>
      </c>
      <c r="J91" s="53">
        <v>-1.0299501464283045E-2</v>
      </c>
      <c r="K91" s="53">
        <f>(I91-(MAX($I$3:I91)))/(MAX($I$3:I91))</f>
        <v>-4.2394727708002476E-2</v>
      </c>
      <c r="L91" s="51"/>
    </row>
    <row r="92" spans="1:12" outlineLevel="1">
      <c r="A92" s="50">
        <f t="shared" si="20"/>
        <v>37103</v>
      </c>
      <c r="B92" s="51">
        <v>11.8856</v>
      </c>
      <c r="C92" s="52">
        <v>20271.52</v>
      </c>
      <c r="D92" s="57">
        <f t="shared" si="17"/>
        <v>-3.07596959911276E-2</v>
      </c>
      <c r="E92" s="53">
        <f>(C92-(MAX($C$3:C92)))/(MAX($C$3:C92))</f>
        <v>-8.6720780522616017E-2</v>
      </c>
      <c r="F92" s="54">
        <f t="shared" si="18"/>
        <v>29697.849782178917</v>
      </c>
      <c r="G92" s="53">
        <v>-9.846469737271879E-3</v>
      </c>
      <c r="H92" s="53">
        <f>(F92-(MAX($F$3:F92)))/(MAX($F$3:F92))</f>
        <v>-0.19339678677836744</v>
      </c>
      <c r="I92" s="54">
        <f t="shared" si="19"/>
        <v>16135.572622385518</v>
      </c>
      <c r="J92" s="53">
        <v>-6.5999572957630148E-3</v>
      </c>
      <c r="K92" s="53">
        <f>(I92-(MAX($I$3:I92)))/(MAX($I$3:I92))</f>
        <v>-4.8714881611327143E-2</v>
      </c>
      <c r="L92" s="51"/>
    </row>
    <row r="93" spans="1:12" outlineLevel="1">
      <c r="A93" s="50">
        <f t="shared" si="20"/>
        <v>37134</v>
      </c>
      <c r="B93" s="51">
        <v>11.275</v>
      </c>
      <c r="C93" s="52">
        <v>19230.11</v>
      </c>
      <c r="D93" s="57">
        <f t="shared" si="17"/>
        <v>-5.137309012586655E-2</v>
      </c>
      <c r="E93" s="53">
        <f>(C93-(MAX($C$3:C93)))/(MAX($C$3:C93))</f>
        <v>-0.13363872806458338</v>
      </c>
      <c r="F93" s="54">
        <f t="shared" si="18"/>
        <v>27838.759906923042</v>
      </c>
      <c r="G93" s="53">
        <v>-6.2600150815345423E-2</v>
      </c>
      <c r="H93" s="53">
        <f>(F93-(MAX($F$3:F93)))/(MAX($F$3:F93))</f>
        <v>-0.24389026957418392</v>
      </c>
      <c r="I93" s="54">
        <f t="shared" si="19"/>
        <v>16375.991903178343</v>
      </c>
      <c r="J93" s="53">
        <v>1.489995343947581E-2</v>
      </c>
      <c r="K93" s="53">
        <f>(I93-(MAX($I$3:I93)))/(MAX($I$3:I93))</f>
        <v>-3.4540777639669687E-2</v>
      </c>
      <c r="L93" s="51"/>
    </row>
    <row r="94" spans="1:12" outlineLevel="1">
      <c r="A94" s="50">
        <f t="shared" si="20"/>
        <v>37164</v>
      </c>
      <c r="B94" s="51">
        <v>11.113799999999999</v>
      </c>
      <c r="C94" s="52">
        <v>18955.18</v>
      </c>
      <c r="D94" s="57">
        <f t="shared" si="17"/>
        <v>-1.4297117516629765E-2</v>
      </c>
      <c r="E94" s="53">
        <f>(C94-(MAX($C$3:C94)))/(MAX($C$3:C94))</f>
        <v>-0.14602496529844239</v>
      </c>
      <c r="F94" s="54">
        <f t="shared" si="18"/>
        <v>25590.74129153035</v>
      </c>
      <c r="G94" s="53">
        <v>-8.0751392048668325E-2</v>
      </c>
      <c r="H94" s="53">
        <f>(F94-(MAX($F$3:F94)))/(MAX($F$3:F94))</f>
        <v>-0.30494718284761191</v>
      </c>
      <c r="I94" s="54">
        <f t="shared" si="19"/>
        <v>16669.1142353049</v>
      </c>
      <c r="J94" s="53">
        <v>1.7899516185622133E-2</v>
      </c>
      <c r="K94" s="53">
        <f>(I94-(MAX($I$3:I94)))/(MAX($I$3:I94))</f>
        <v>-1.7259524662472835E-2</v>
      </c>
      <c r="L94" s="51"/>
    </row>
    <row r="95" spans="1:12" outlineLevel="1">
      <c r="A95" s="50">
        <f t="shared" si="20"/>
        <v>37195</v>
      </c>
      <c r="B95" s="51">
        <v>11.3932</v>
      </c>
      <c r="C95" s="52">
        <v>19431.71</v>
      </c>
      <c r="D95" s="57">
        <f t="shared" si="17"/>
        <v>2.5139916140294094E-2</v>
      </c>
      <c r="E95" s="53">
        <f>(C95-(MAX($C$3:C95)))/(MAX($C$3:C95))</f>
        <v>-0.12455617822882172</v>
      </c>
      <c r="F95" s="54">
        <f t="shared" si="18"/>
        <v>26078.695522858096</v>
      </c>
      <c r="G95" s="53">
        <v>1.9067608310715078E-2</v>
      </c>
      <c r="H95" s="53">
        <f>(F95-(MAX($F$3:F95)))/(MAX($F$3:F95))</f>
        <v>-0.29169418797489105</v>
      </c>
      <c r="I95" s="54">
        <f t="shared" si="19"/>
        <v>17095.851134906388</v>
      </c>
      <c r="J95" s="53">
        <v>2.5600454443924114E-2</v>
      </c>
      <c r="K95" s="53">
        <f>(I95-(MAX($I$3:I95)))/(MAX($I$3:I95))</f>
        <v>0</v>
      </c>
      <c r="L95" s="51"/>
    </row>
    <row r="96" spans="1:12" outlineLevel="1">
      <c r="A96" s="50">
        <f t="shared" si="20"/>
        <v>37225</v>
      </c>
      <c r="B96" s="51">
        <v>10.7105</v>
      </c>
      <c r="C96" s="52">
        <v>18267.330000000002</v>
      </c>
      <c r="D96" s="57">
        <f t="shared" si="17"/>
        <v>-5.9921707685286041E-2</v>
      </c>
      <c r="E96" s="53">
        <f>(C96-(MAX($C$3:C96)))/(MAX($C$3:C96))</f>
        <v>-0.17701421085662042</v>
      </c>
      <c r="F96" s="54">
        <f t="shared" si="18"/>
        <v>28079.150410273462</v>
      </c>
      <c r="G96" s="53">
        <v>7.6708395389714079E-2</v>
      </c>
      <c r="H96" s="53">
        <f>(F96-(MAX($F$3:F96)))/(MAX($F$3:F96))</f>
        <v>-0.23736118568923648</v>
      </c>
      <c r="I96" s="54">
        <f t="shared" si="19"/>
        <v>16323.11875054928</v>
      </c>
      <c r="J96" s="53">
        <v>-4.5199994914516983E-2</v>
      </c>
      <c r="K96" s="53">
        <f>(I96-(MAX($I$3:I96)))/(MAX($I$3:I96))</f>
        <v>-4.5199994914517004E-2</v>
      </c>
      <c r="L96" s="51"/>
    </row>
    <row r="97" spans="1:12" outlineLevel="1">
      <c r="A97" s="50">
        <f t="shared" si="20"/>
        <v>37256</v>
      </c>
      <c r="B97" s="51">
        <v>10.6006</v>
      </c>
      <c r="C97" s="52">
        <v>18079.89</v>
      </c>
      <c r="D97" s="57">
        <f t="shared" si="17"/>
        <v>-1.026095887213474E-2</v>
      </c>
      <c r="E97" s="53">
        <f>(C97-(MAX($C$3:C97)))/(MAX($C$3:C97))</f>
        <v>-0.18545881969201328</v>
      </c>
      <c r="F97" s="54">
        <f t="shared" si="18"/>
        <v>28325.139527966832</v>
      </c>
      <c r="G97" s="53">
        <v>8.7605612740822014E-3</v>
      </c>
      <c r="H97" s="53">
        <f>(F97-(MAX($F$3:F97)))/(MAX($F$3:F97))</f>
        <v>-0.23068004162647363</v>
      </c>
      <c r="I97" s="54">
        <f t="shared" si="19"/>
        <v>16486.349843554057</v>
      </c>
      <c r="J97" s="53">
        <v>9.9999942106212547E-3</v>
      </c>
      <c r="K97" s="53">
        <f>(I97-(MAX($I$3:I97)))/(MAX($I$3:I97))</f>
        <v>-3.5652000391360975E-2</v>
      </c>
      <c r="L97" s="51"/>
    </row>
    <row r="98" spans="1:12" outlineLevel="1">
      <c r="A98" s="50">
        <f t="shared" si="20"/>
        <v>37287</v>
      </c>
      <c r="B98" s="51">
        <v>10.3454</v>
      </c>
      <c r="C98" s="52">
        <v>17644.63</v>
      </c>
      <c r="D98" s="57">
        <f t="shared" si="17"/>
        <v>-2.4074109012697464E-2</v>
      </c>
      <c r="E98" s="53">
        <f>(C98-(MAX($C$3:C98)))/(MAX($C$3:C98))</f>
        <v>-0.20506829708047378</v>
      </c>
      <c r="F98" s="54">
        <f t="shared" si="18"/>
        <v>27911.716850079607</v>
      </c>
      <c r="G98" s="53">
        <v>-1.4595609581341429E-2</v>
      </c>
      <c r="H98" s="53">
        <f>(F98-(MAX($F$3:F98)))/(MAX($F$3:F98))</f>
        <v>-0.24190873538202745</v>
      </c>
      <c r="I98" s="54">
        <f t="shared" si="19"/>
        <v>16343.625406707468</v>
      </c>
      <c r="J98" s="53">
        <v>-8.6571277572635719E-3</v>
      </c>
      <c r="K98" s="53">
        <f>(I98-(MAX($I$3:I98)))/(MAX($I$3:I98))</f>
        <v>-4.4000484226434475E-2</v>
      </c>
      <c r="L98" s="51"/>
    </row>
    <row r="99" spans="1:12" outlineLevel="1">
      <c r="A99" s="50">
        <f t="shared" si="20"/>
        <v>37315</v>
      </c>
      <c r="B99" s="51">
        <v>10.180099999999999</v>
      </c>
      <c r="C99" s="52">
        <v>17362.7</v>
      </c>
      <c r="D99" s="57">
        <f t="shared" si="17"/>
        <v>-1.5978115877588128E-2</v>
      </c>
      <c r="E99" s="53">
        <f>(C99-(MAX($C$3:C99)))/(MAX($C$3:C99))</f>
        <v>-0.2177699006280745</v>
      </c>
      <c r="F99" s="54">
        <f t="shared" si="18"/>
        <v>27373.550046363525</v>
      </c>
      <c r="G99" s="53">
        <v>-1.9281035509449373E-2</v>
      </c>
      <c r="H99" s="53">
        <f>(F99-(MAX($F$3:F99)))/(MAX($F$3:F99))</f>
        <v>-0.25652551997452999</v>
      </c>
      <c r="I99" s="54">
        <f t="shared" si="19"/>
        <v>15996.514813460302</v>
      </c>
      <c r="J99" s="53">
        <v>-2.1238286158021591E-2</v>
      </c>
      <c r="K99" s="53">
        <f>(I99-(MAX($I$3:I99)))/(MAX($I$3:I99))</f>
        <v>-6.4304275509363559E-2</v>
      </c>
      <c r="L99" s="51"/>
    </row>
    <row r="100" spans="1:12" outlineLevel="1">
      <c r="A100" s="50">
        <f t="shared" si="20"/>
        <v>37346</v>
      </c>
      <c r="B100" s="51">
        <v>10.548500000000001</v>
      </c>
      <c r="C100" s="52">
        <v>17991.03</v>
      </c>
      <c r="D100" s="57">
        <f t="shared" si="17"/>
        <v>3.6188249624267144E-2</v>
      </c>
      <c r="E100" s="53">
        <f>(C100-(MAX($C$3:C100)))/(MAX($C$3:C100))</f>
        <v>-0.18946216978331185</v>
      </c>
      <c r="F100" s="54">
        <f t="shared" si="18"/>
        <v>28402.99525867348</v>
      </c>
      <c r="G100" s="53">
        <v>3.7607296480228092E-2</v>
      </c>
      <c r="H100" s="53">
        <f>(F100-(MAX($F$3:F100)))/(MAX($F$3:F100))</f>
        <v>-0.22856545477872869</v>
      </c>
      <c r="I100" s="54">
        <f t="shared" si="19"/>
        <v>16089.635822576784</v>
      </c>
      <c r="J100" s="53">
        <v>5.8213310963288745E-3</v>
      </c>
      <c r="K100" s="53">
        <f>(I100-(MAX($I$3:I100)))/(MAX($I$3:I100))</f>
        <v>-5.885728089168428E-2</v>
      </c>
      <c r="L100" s="51"/>
    </row>
    <row r="101" spans="1:12" outlineLevel="1">
      <c r="A101" s="50">
        <f t="shared" si="20"/>
        <v>37376</v>
      </c>
      <c r="B101" s="51">
        <v>10.3018</v>
      </c>
      <c r="C101" s="52">
        <v>17570.27</v>
      </c>
      <c r="D101" s="57">
        <f t="shared" si="17"/>
        <v>-2.3387211451865286E-2</v>
      </c>
      <c r="E101" s="53">
        <f>(C101-(MAX($C$3:C101)))/(MAX($C$3:C101))</f>
        <v>-0.20841838837902163</v>
      </c>
      <c r="F101" s="54">
        <f t="shared" si="18"/>
        <v>26680.896478121667</v>
      </c>
      <c r="G101" s="53">
        <v>-6.0630886456453315E-2</v>
      </c>
      <c r="H101" s="53">
        <f>(F101-(MAX($F$3:F101)))/(MAX($F$3:F101))</f>
        <v>-0.27533821509862527</v>
      </c>
      <c r="I101" s="54">
        <f t="shared" si="19"/>
        <v>15942.819504570525</v>
      </c>
      <c r="J101" s="53">
        <v>-9.1249000055207974E-3</v>
      </c>
      <c r="K101" s="53">
        <f>(I101-(MAX($I$3:I101)))/(MAX($I$3:I101))</f>
        <v>-6.7445114094471598E-2</v>
      </c>
      <c r="L101" s="51"/>
    </row>
    <row r="102" spans="1:12" outlineLevel="1">
      <c r="A102" s="50">
        <f t="shared" si="20"/>
        <v>37407</v>
      </c>
      <c r="B102" s="51">
        <v>10.514900000000001</v>
      </c>
      <c r="C102" s="52">
        <v>17933.72</v>
      </c>
      <c r="D102" s="57">
        <f t="shared" si="17"/>
        <v>2.0685705410705024E-2</v>
      </c>
      <c r="E102" s="53">
        <f>(C102-(MAX($C$3:C102)))/(MAX($C$3:C102))</f>
        <v>-0.19204411884624581</v>
      </c>
      <c r="F102" s="54">
        <f t="shared" si="18"/>
        <v>26484.420106023761</v>
      </c>
      <c r="G102" s="53">
        <v>-7.3639344262295126E-3</v>
      </c>
      <c r="H102" s="53">
        <f>(F102-(MAX($F$3:F102)))/(MAX($F$3:F102))</f>
        <v>-0.28067457696383347</v>
      </c>
      <c r="I102" s="54">
        <f t="shared" si="19"/>
        <v>16353.982685578145</v>
      </c>
      <c r="J102" s="53">
        <v>2.5789866145680573E-2</v>
      </c>
      <c r="K102" s="53">
        <f>(I102-(MAX($I$3:I102)))/(MAX($I$3:I102))</f>
        <v>-4.3394648413467587E-2</v>
      </c>
      <c r="L102" s="51"/>
    </row>
    <row r="103" spans="1:12" outlineLevel="1">
      <c r="A103" s="50">
        <f t="shared" si="20"/>
        <v>37437</v>
      </c>
      <c r="B103" s="51">
        <v>10.927899999999999</v>
      </c>
      <c r="C103" s="52">
        <v>18638.12</v>
      </c>
      <c r="D103" s="57">
        <f t="shared" si="17"/>
        <v>3.9277596553462191E-2</v>
      </c>
      <c r="E103" s="53">
        <f>(C103-(MAX($C$3:C103)))/(MAX($C$3:C103))</f>
        <v>-0.1603092572177213</v>
      </c>
      <c r="F103" s="54">
        <f t="shared" si="18"/>
        <v>24597.862029147789</v>
      </c>
      <c r="G103" s="53">
        <v>-7.123275002146956E-2</v>
      </c>
      <c r="H103" s="53">
        <f>(F103-(MAX($F$3:F103)))/(MAX($F$3:F103))</f>
        <v>-0.33191410500705654</v>
      </c>
      <c r="I103" s="54">
        <f t="shared" si="19"/>
        <v>17409.253321464035</v>
      </c>
      <c r="J103" s="53">
        <v>6.4526828490315546E-2</v>
      </c>
      <c r="K103" s="53">
        <f>(I103-(MAX($I$3:I103)))/(MAX($I$3:I103))</f>
        <v>0</v>
      </c>
      <c r="L103" s="51"/>
    </row>
    <row r="104" spans="1:12" outlineLevel="1">
      <c r="A104" s="50">
        <f t="shared" si="20"/>
        <v>37468</v>
      </c>
      <c r="B104" s="51">
        <v>11.0588</v>
      </c>
      <c r="C104" s="52">
        <v>18861.37</v>
      </c>
      <c r="D104" s="57">
        <f t="shared" si="17"/>
        <v>1.1978513712607164E-2</v>
      </c>
      <c r="E104" s="53">
        <f>(C104-(MAX($C$3:C104)))/(MAX($C$3:C104))</f>
        <v>-0.15025132442588693</v>
      </c>
      <c r="F104" s="54">
        <f t="shared" si="18"/>
        <v>22680.336616687371</v>
      </c>
      <c r="G104" s="53">
        <v>-7.7954962516181392E-2</v>
      </c>
      <c r="H104" s="53">
        <f>(F104-(MAX($F$3:F104)))/(MAX($F$3:F104))</f>
        <v>-0.38399471590882095</v>
      </c>
      <c r="I104" s="54">
        <f t="shared" si="19"/>
        <v>17918.149146705746</v>
      </c>
      <c r="J104" s="53">
        <v>2.9231341278392886E-2</v>
      </c>
      <c r="K104" s="53">
        <f>(I104-(MAX($I$3:I104)))/(MAX($I$3:I104))</f>
        <v>0</v>
      </c>
      <c r="L104" s="51"/>
    </row>
    <row r="105" spans="1:12" outlineLevel="1">
      <c r="A105" s="50">
        <f t="shared" si="20"/>
        <v>37499</v>
      </c>
      <c r="B105" s="51">
        <v>11.587300000000001</v>
      </c>
      <c r="C105" s="52">
        <v>19762.759999999998</v>
      </c>
      <c r="D105" s="57">
        <f t="shared" si="17"/>
        <v>4.7789995297862431E-2</v>
      </c>
      <c r="E105" s="53">
        <f>(C105-(MAX($C$3:C105)))/(MAX($C$3:C105))</f>
        <v>-0.10964160420536481</v>
      </c>
      <c r="F105" s="54">
        <f t="shared" si="18"/>
        <v>22829.399723568418</v>
      </c>
      <c r="G105" s="53">
        <v>6.5723498464909103E-3</v>
      </c>
      <c r="H105" s="53">
        <f>(F105-(MAX($F$3:F105)))/(MAX($F$3:F105))</f>
        <v>-0.37994611367448666</v>
      </c>
      <c r="I105" s="54">
        <f t="shared" si="19"/>
        <v>18149.647559566161</v>
      </c>
      <c r="J105" s="53">
        <v>1.2919772626347248E-2</v>
      </c>
      <c r="K105" s="53">
        <f>(I105-(MAX($I$3:I105)))/(MAX($I$3:I105))</f>
        <v>0</v>
      </c>
      <c r="L105" s="51"/>
    </row>
    <row r="106" spans="1:12" outlineLevel="1">
      <c r="A106" s="50">
        <f t="shared" si="20"/>
        <v>37529</v>
      </c>
      <c r="B106" s="51">
        <v>12.0464</v>
      </c>
      <c r="C106" s="52">
        <v>20545.78</v>
      </c>
      <c r="D106" s="57">
        <f t="shared" si="17"/>
        <v>3.9620964331638975E-2</v>
      </c>
      <c r="E106" s="53">
        <f>(C106-(MAX($C$3:C106)))/(MAX($C$3:C106))</f>
        <v>-7.4364728350215237E-2</v>
      </c>
      <c r="F106" s="54">
        <f t="shared" si="18"/>
        <v>20348.163829452213</v>
      </c>
      <c r="G106" s="53">
        <v>-0.10868598930153417</v>
      </c>
      <c r="H106" s="53">
        <f>(F106-(MAX($F$3:F106)))/(MAX($F$3:F106))</f>
        <v>-0.44733728373003617</v>
      </c>
      <c r="I106" s="54">
        <f t="shared" si="19"/>
        <v>18588.575051999011</v>
      </c>
      <c r="J106" s="53">
        <v>2.4183802522462994E-2</v>
      </c>
      <c r="K106" s="53">
        <f>(I106-(MAX($I$3:I106)))/(MAX($I$3:I106))</f>
        <v>0</v>
      </c>
      <c r="L106" s="51"/>
    </row>
    <row r="107" spans="1:12" outlineLevel="1">
      <c r="A107" s="50">
        <f t="shared" si="20"/>
        <v>37560</v>
      </c>
      <c r="B107" s="51">
        <v>11.783300000000001</v>
      </c>
      <c r="C107" s="52">
        <v>20097.05</v>
      </c>
      <c r="D107" s="57">
        <f t="shared" si="17"/>
        <v>-2.1840549873821224E-2</v>
      </c>
      <c r="E107" s="53">
        <f>(C107-(MAX($C$3:C107)))/(MAX($C$3:C107))</f>
        <v>-9.4581060630975933E-2</v>
      </c>
      <c r="F107" s="54">
        <f t="shared" si="18"/>
        <v>22139.195549101602</v>
      </c>
      <c r="G107" s="53">
        <v>8.8019328655936313E-2</v>
      </c>
      <c r="H107" s="53">
        <f>(F107-(MAX($F$3:F107)))/(MAX($F$3:F107))</f>
        <v>-0.39869228247078775</v>
      </c>
      <c r="I107" s="54">
        <f t="shared" si="19"/>
        <v>17966.845367527461</v>
      </c>
      <c r="J107" s="53">
        <v>-3.344687167963889E-2</v>
      </c>
      <c r="K107" s="53">
        <f>(I107-(MAX($I$3:I107)))/(MAX($I$3:I107))</f>
        <v>-3.3446871679638973E-2</v>
      </c>
      <c r="L107" s="51"/>
    </row>
    <row r="108" spans="1:12" outlineLevel="1">
      <c r="A108" s="50">
        <f t="shared" si="20"/>
        <v>37590</v>
      </c>
      <c r="B108" s="51">
        <v>11.6076</v>
      </c>
      <c r="C108" s="52">
        <v>19797.38</v>
      </c>
      <c r="D108" s="57">
        <f t="shared" si="17"/>
        <v>-1.4910933269966842E-2</v>
      </c>
      <c r="E108" s="53">
        <f>(C108-(MAX($C$3:C108)))/(MAX($C$3:C108))</f>
        <v>-0.10808189252225918</v>
      </c>
      <c r="F108" s="54">
        <f t="shared" si="18"/>
        <v>23442.273037423245</v>
      </c>
      <c r="G108" s="53">
        <v>5.8858393722192925E-2</v>
      </c>
      <c r="H108" s="53">
        <f>(F108-(MAX($F$3:F108)))/(MAX($F$3:F108))</f>
        <v>-0.36330027608426019</v>
      </c>
      <c r="I108" s="54">
        <f t="shared" si="19"/>
        <v>17712.884133612668</v>
      </c>
      <c r="J108" s="53">
        <v>-1.4134993022970721E-2</v>
      </c>
      <c r="K108" s="53">
        <f>(I108-(MAX($I$3:I108)))/(MAX($I$3:I108))</f>
        <v>-4.7109093404777744E-2</v>
      </c>
      <c r="L108" s="51"/>
    </row>
    <row r="109" spans="1:12" outlineLevel="1">
      <c r="A109" s="50">
        <f t="shared" si="20"/>
        <v>37621</v>
      </c>
      <c r="B109" s="51">
        <v>12.0082</v>
      </c>
      <c r="C109" s="52">
        <v>20480.62</v>
      </c>
      <c r="D109" s="57">
        <f t="shared" si="17"/>
        <v>3.4511871532444394E-2</v>
      </c>
      <c r="E109" s="53">
        <f>(C109-(MAX($C$3:C109)))/(MAX($C$3:C109))</f>
        <v>-7.7300338207845362E-2</v>
      </c>
      <c r="F109" s="54">
        <f t="shared" si="18"/>
        <v>22065.188865755732</v>
      </c>
      <c r="G109" s="53">
        <v>-5.8743628208285825E-2</v>
      </c>
      <c r="H109" s="53">
        <f>(F109-(MAX($F$3:F109)))/(MAX($F$3:F109))</f>
        <v>-0.40070232794628463</v>
      </c>
      <c r="I109" s="54">
        <f t="shared" si="19"/>
        <v>18523.671957761948</v>
      </c>
      <c r="J109" s="53">
        <v>4.5773902094842667E-2</v>
      </c>
      <c r="K109" s="53">
        <f>(I109-(MAX($I$3:I109)))/(MAX($I$3:I109))</f>
        <v>-3.4915583392220858E-3</v>
      </c>
      <c r="L109" s="51"/>
    </row>
    <row r="110" spans="1:12" outlineLevel="1">
      <c r="A110" s="50">
        <f t="shared" si="20"/>
        <v>37652</v>
      </c>
      <c r="B110" s="51">
        <v>12.743</v>
      </c>
      <c r="C110" s="52">
        <v>21733.87</v>
      </c>
      <c r="D110" s="57">
        <f t="shared" si="17"/>
        <v>6.119151912859544E-2</v>
      </c>
      <c r="E110" s="53">
        <f>(C110-(MAX($C$3:C110)))/(MAX($C$3:C110))</f>
        <v>-2.083850496544265E-2</v>
      </c>
      <c r="F110" s="54">
        <f t="shared" si="18"/>
        <v>21487.131934846133</v>
      </c>
      <c r="G110" s="53">
        <v>-2.6197687879604747E-2</v>
      </c>
      <c r="H110" s="53">
        <f>(F110-(MAX($F$3:F110)))/(MAX($F$3:F110))</f>
        <v>-0.41640254130572157</v>
      </c>
      <c r="I110" s="54">
        <f t="shared" si="19"/>
        <v>19062.845813570857</v>
      </c>
      <c r="J110" s="53">
        <v>2.9107288071087867E-2</v>
      </c>
      <c r="K110" s="53">
        <f>(I110-(MAX($I$3:I110)))/(MAX($I$3:I110))</f>
        <v>0</v>
      </c>
      <c r="L110" s="51"/>
    </row>
    <row r="111" spans="1:12" outlineLevel="1">
      <c r="A111" s="50">
        <f t="shared" si="20"/>
        <v>37680</v>
      </c>
      <c r="B111" s="51">
        <v>13.1935</v>
      </c>
      <c r="C111" s="52">
        <v>22502.22</v>
      </c>
      <c r="D111" s="57">
        <f t="shared" si="17"/>
        <v>3.5352742682256855E-2</v>
      </c>
      <c r="E111" s="53">
        <f>(C111-(MAX($C$3:C111)))/(MAX($C$3:C111))</f>
        <v>0</v>
      </c>
      <c r="F111" s="54">
        <f t="shared" si="18"/>
        <v>21164.686740031848</v>
      </c>
      <c r="G111" s="53">
        <v>-1.5006432491409871E-2</v>
      </c>
      <c r="H111" s="53">
        <f>(F111-(MAX($F$3:F111)))/(MAX($F$3:F111))</f>
        <v>-0.42516025717177564</v>
      </c>
      <c r="I111" s="54">
        <f t="shared" si="19"/>
        <v>19561.053607423208</v>
      </c>
      <c r="J111" s="53">
        <v>2.6135016708663583E-2</v>
      </c>
      <c r="K111" s="53">
        <f>(I111-(MAX($I$3:I111)))/(MAX($I$3:I111))</f>
        <v>0</v>
      </c>
      <c r="L111" s="51"/>
    </row>
    <row r="112" spans="1:12" outlineLevel="1">
      <c r="A112" s="50">
        <f t="shared" si="20"/>
        <v>37711</v>
      </c>
      <c r="B112" s="51">
        <v>12.1294</v>
      </c>
      <c r="C112" s="52">
        <v>20687.34</v>
      </c>
      <c r="D112" s="57">
        <f t="shared" si="17"/>
        <v>-8.0653352029408376E-2</v>
      </c>
      <c r="E112" s="53">
        <f>(C112-(MAX($C$3:C112)))/(MAX($C$3:C112))</f>
        <v>-8.0653375533614055E-2</v>
      </c>
      <c r="F112" s="54">
        <f t="shared" si="18"/>
        <v>21370.260860437047</v>
      </c>
      <c r="G112" s="53">
        <v>9.7130717279347856E-3</v>
      </c>
      <c r="H112" s="53">
        <f>(F112-(MAX($F$3:F112)))/(MAX($F$3:F112))</f>
        <v>-0.41957679751761751</v>
      </c>
      <c r="I112" s="54">
        <f t="shared" si="19"/>
        <v>18658.051981065826</v>
      </c>
      <c r="J112" s="53">
        <v>-4.6163240716987963E-2</v>
      </c>
      <c r="K112" s="53">
        <f>(I112-(MAX($I$3:I112)))/(MAX($I$3:I112))</f>
        <v>-4.616324071698788E-2</v>
      </c>
      <c r="L112" s="51"/>
    </row>
    <row r="113" spans="1:23" outlineLevel="1">
      <c r="A113" s="50">
        <f t="shared" si="20"/>
        <v>37741</v>
      </c>
      <c r="B113" s="51">
        <v>12.1623</v>
      </c>
      <c r="C113" s="52">
        <v>20743.45</v>
      </c>
      <c r="D113" s="57">
        <f t="shared" si="17"/>
        <v>2.7124177618018663E-3</v>
      </c>
      <c r="E113" s="53">
        <f>(C113-(MAX($C$3:C113)))/(MAX($C$3:C113))</f>
        <v>-7.8159843784302185E-2</v>
      </c>
      <c r="F113" s="54">
        <f t="shared" si="18"/>
        <v>23130.500201200208</v>
      </c>
      <c r="G113" s="53">
        <v>8.2368640806903093E-2</v>
      </c>
      <c r="H113" s="53">
        <f>(F113-(MAX($F$3:F113)))/(MAX($F$3:F113))</f>
        <v>-0.37176812723635372</v>
      </c>
      <c r="I113" s="54">
        <f t="shared" si="19"/>
        <v>18819.090657375345</v>
      </c>
      <c r="J113" s="53">
        <v>8.6310551858759244E-3</v>
      </c>
      <c r="K113" s="53">
        <f>(I113-(MAX($I$3:I113)))/(MAX($I$3:I113))</f>
        <v>-3.7930623009299218E-2</v>
      </c>
      <c r="L113" s="51"/>
    </row>
    <row r="114" spans="1:23" outlineLevel="1">
      <c r="A114" s="50">
        <f t="shared" si="20"/>
        <v>37772</v>
      </c>
      <c r="B114" s="51">
        <v>12.8474</v>
      </c>
      <c r="C114" s="52">
        <v>21911.93</v>
      </c>
      <c r="D114" s="57">
        <f t="shared" si="17"/>
        <v>5.6329806039975949E-2</v>
      </c>
      <c r="E114" s="53">
        <f>(C114-(MAX($C$3:C114)))/(MAX($C$3:C114))</f>
        <v>-2.623252283552471E-2</v>
      </c>
      <c r="F114" s="54">
        <f t="shared" si="18"/>
        <v>24349.073604282945</v>
      </c>
      <c r="G114" s="53">
        <v>5.2682535720498969E-2</v>
      </c>
      <c r="H114" s="53">
        <f>(F114-(MAX($F$3:F114)))/(MAX($F$3:F114))</f>
        <v>-0.33867127915872697</v>
      </c>
      <c r="I114" s="54">
        <f t="shared" si="19"/>
        <v>19778.565913779421</v>
      </c>
      <c r="J114" s="53">
        <v>5.0984145508011114E-2</v>
      </c>
      <c r="K114" s="53">
        <f>(I114-(MAX($I$3:I114)))/(MAX($I$3:I114))</f>
        <v>0</v>
      </c>
      <c r="L114" s="51"/>
    </row>
    <row r="115" spans="1:23" outlineLevel="1">
      <c r="A115" s="50">
        <f t="shared" si="20"/>
        <v>37802</v>
      </c>
      <c r="B115" s="51">
        <v>12.1153</v>
      </c>
      <c r="C115" s="52">
        <v>20663.29</v>
      </c>
      <c r="D115" s="57">
        <f t="shared" si="17"/>
        <v>-5.6984292541681691E-2</v>
      </c>
      <c r="E115" s="53">
        <f>(C115-(MAX($C$3:C115)))/(MAX($C$3:C115))</f>
        <v>-8.1722158969203942E-2</v>
      </c>
      <c r="F115" s="54">
        <f t="shared" si="18"/>
        <v>24659.796700316674</v>
      </c>
      <c r="G115" s="53">
        <v>1.2761187595205836E-2</v>
      </c>
      <c r="H115" s="53">
        <f>(F115-(MAX($F$3:F115)))/(MAX($F$3:F115))</f>
        <v>-0.33023193928997402</v>
      </c>
      <c r="I115" s="54">
        <f t="shared" si="19"/>
        <v>19306.846671637391</v>
      </c>
      <c r="J115" s="53">
        <v>-2.3850022504078083E-2</v>
      </c>
      <c r="K115" s="53">
        <f>(I115-(MAX($I$3:I115)))/(MAX($I$3:I115))</f>
        <v>-2.3850022504078014E-2</v>
      </c>
      <c r="L115" s="51"/>
    </row>
    <row r="116" spans="1:23" outlineLevel="1">
      <c r="A116" s="50">
        <f t="shared" si="20"/>
        <v>37833</v>
      </c>
      <c r="B116" s="51">
        <v>11.8437</v>
      </c>
      <c r="C116" s="52">
        <v>20200.060000000001</v>
      </c>
      <c r="D116" s="57">
        <f t="shared" si="17"/>
        <v>-2.2417934347477964E-2</v>
      </c>
      <c r="E116" s="53">
        <f>(C116-(MAX($C$3:C116)))/(MAX($C$3:C116))</f>
        <v>-0.10230812782027728</v>
      </c>
      <c r="F116" s="54">
        <f t="shared" si="18"/>
        <v>25094.564095386391</v>
      </c>
      <c r="G116" s="53">
        <v>1.7630615546158745E-2</v>
      </c>
      <c r="H116" s="53">
        <f>(F116-(MAX($F$3:F116)))/(MAX($F$3:F116))</f>
        <v>-0.31842351610649922</v>
      </c>
      <c r="I116" s="54">
        <f t="shared" si="19"/>
        <v>19117.911382895167</v>
      </c>
      <c r="J116" s="53">
        <v>-9.7859216450804087E-3</v>
      </c>
      <c r="K116" s="53">
        <f>(I116-(MAX($I$3:I116)))/(MAX($I$3:I116))</f>
        <v>-3.3402549697700096E-2</v>
      </c>
      <c r="L116" s="51"/>
    </row>
    <row r="117" spans="1:23" outlineLevel="1">
      <c r="A117" s="50">
        <f t="shared" si="20"/>
        <v>37864</v>
      </c>
      <c r="B117" s="51">
        <v>12.110200000000001</v>
      </c>
      <c r="C117" s="52">
        <v>20654.59</v>
      </c>
      <c r="D117" s="57">
        <f t="shared" si="17"/>
        <v>2.2501414253991658E-2</v>
      </c>
      <c r="E117" s="53">
        <f>(C117-(MAX($C$3:C117)))/(MAX($C$3:C117))</f>
        <v>-8.2108787488523391E-2</v>
      </c>
      <c r="F117" s="54">
        <f t="shared" si="18"/>
        <v>25583.917980299873</v>
      </c>
      <c r="G117" s="53">
        <v>1.950039391214009E-2</v>
      </c>
      <c r="H117" s="53">
        <f>(F117-(MAX($F$3:F117)))/(MAX($F$3:F117))</f>
        <v>-0.30513250618932453</v>
      </c>
      <c r="I117" s="54">
        <f t="shared" si="19"/>
        <v>19234.75207263702</v>
      </c>
      <c r="J117" s="53">
        <v>6.111582348184319E-3</v>
      </c>
      <c r="K117" s="53">
        <f>(I117-(MAX($I$3:I117)))/(MAX($I$3:I117))</f>
        <v>-2.7495109782632619E-2</v>
      </c>
      <c r="L117" s="51"/>
    </row>
    <row r="118" spans="1:23" outlineLevel="1">
      <c r="A118" s="50">
        <f t="shared" si="20"/>
        <v>37894</v>
      </c>
      <c r="B118" s="51">
        <v>11.821300000000001</v>
      </c>
      <c r="C118" s="52">
        <v>20161.86</v>
      </c>
      <c r="D118" s="57">
        <f t="shared" si="17"/>
        <v>-2.385592310614193E-2</v>
      </c>
      <c r="E118" s="53">
        <f>(C118-(MAX($C$3:C118)))/(MAX($C$3:C118))</f>
        <v>-0.10400573810050744</v>
      </c>
      <c r="F118" s="54">
        <f t="shared" si="18"/>
        <v>25312.210227968575</v>
      </c>
      <c r="G118" s="53">
        <v>-1.0620255761471631E-2</v>
      </c>
      <c r="H118" s="53">
        <f>(F118-(MAX($F$3:F118)))/(MAX($F$3:F118))</f>
        <v>-0.31251217669392678</v>
      </c>
      <c r="I118" s="54">
        <f t="shared" si="19"/>
        <v>19330.065498448756</v>
      </c>
      <c r="J118" s="53">
        <v>4.9552718668688378E-3</v>
      </c>
      <c r="K118" s="53">
        <f>(I118-(MAX($I$3:I118)))/(MAX($I$3:I118))</f>
        <v>-2.2676083659746136E-2</v>
      </c>
      <c r="L118" s="51"/>
    </row>
    <row r="119" spans="1:23" outlineLevel="1">
      <c r="A119" s="50">
        <f t="shared" si="20"/>
        <v>37925</v>
      </c>
      <c r="B119" s="51">
        <v>13.531000000000001</v>
      </c>
      <c r="C119" s="52">
        <v>23077.84</v>
      </c>
      <c r="D119" s="57">
        <f t="shared" si="17"/>
        <v>0.14462876333398178</v>
      </c>
      <c r="E119" s="53">
        <f>(C119-(MAX($C$3:C119)))/(MAX($C$3:C119))</f>
        <v>0</v>
      </c>
      <c r="F119" s="54">
        <f t="shared" si="18"/>
        <v>26744.230802876285</v>
      </c>
      <c r="G119" s="53">
        <v>5.6574299992396826E-2</v>
      </c>
      <c r="H119" s="53">
        <f>(F119-(MAX($F$3:F119)))/(MAX($F$3:F119))</f>
        <v>-0.27361803433708903</v>
      </c>
      <c r="I119" s="54">
        <f t="shared" si="19"/>
        <v>19572.176342122832</v>
      </c>
      <c r="J119" s="53">
        <v>1.2525091738230465E-2</v>
      </c>
      <c r="K119" s="53">
        <f>(I119-(MAX($I$3:I119)))/(MAX($I$3:I119))</f>
        <v>-1.0435011949617691E-2</v>
      </c>
      <c r="L119" s="51"/>
    </row>
    <row r="120" spans="1:23" outlineLevel="1">
      <c r="A120" s="50">
        <f t="shared" si="20"/>
        <v>37955</v>
      </c>
      <c r="B120" s="51">
        <v>13.7849</v>
      </c>
      <c r="C120" s="52">
        <v>23510.880000000001</v>
      </c>
      <c r="D120" s="57">
        <f t="shared" si="17"/>
        <v>1.8764318971251193E-2</v>
      </c>
      <c r="E120" s="53">
        <f>(C120-(MAX($C$3:C120)))/(MAX($C$3:C120))</f>
        <v>0</v>
      </c>
      <c r="F120" s="54">
        <f t="shared" si="18"/>
        <v>26979.547561978412</v>
      </c>
      <c r="G120" s="53">
        <v>8.7987858329736657E-3</v>
      </c>
      <c r="H120" s="53">
        <f>(F120-(MAX($F$3:F120)))/(MAX($F$3:F120))</f>
        <v>-0.26722675498828663</v>
      </c>
      <c r="I120" s="54">
        <f t="shared" si="19"/>
        <v>19465.229877725506</v>
      </c>
      <c r="J120" s="53">
        <v>-5.4642091164464057E-3</v>
      </c>
      <c r="K120" s="53">
        <f>(I120-(MAX($I$3:I120)))/(MAX($I$3:I120))</f>
        <v>-1.5842201978638861E-2</v>
      </c>
      <c r="L120" s="51"/>
    </row>
    <row r="121" spans="1:23" outlineLevel="1">
      <c r="A121" s="50">
        <f t="shared" si="20"/>
        <v>37986</v>
      </c>
      <c r="B121" s="51">
        <v>14.5678</v>
      </c>
      <c r="C121" s="52">
        <v>24846.16</v>
      </c>
      <c r="D121" s="57">
        <f t="shared" si="17"/>
        <v>5.6794028248300599E-2</v>
      </c>
      <c r="E121" s="53">
        <f>(C121-(MAX($C$3:C121)))/(MAX($C$3:C121))</f>
        <v>0</v>
      </c>
      <c r="F121" s="54">
        <f t="shared" si="18"/>
        <v>28394.422380460837</v>
      </c>
      <c r="G121" s="53">
        <v>5.2442496125338023E-2</v>
      </c>
      <c r="H121" s="53">
        <f>(F121-(MAX($F$3:F121)))/(MAX($F$3:F121))</f>
        <v>-0.2287982969260085</v>
      </c>
      <c r="I121" s="54">
        <f t="shared" si="19"/>
        <v>20133.765768626312</v>
      </c>
      <c r="J121" s="53">
        <v>3.4345132068839712E-2</v>
      </c>
      <c r="K121" s="53">
        <f>(I121-(MAX($I$3:I121)))/(MAX($I$3:I121))</f>
        <v>0</v>
      </c>
      <c r="L121" s="51"/>
    </row>
    <row r="122" spans="1:23" outlineLevel="1">
      <c r="A122" s="50">
        <f t="shared" si="20"/>
        <v>38017</v>
      </c>
      <c r="B122" s="51">
        <v>14.807</v>
      </c>
      <c r="C122" s="52">
        <v>25254.13</v>
      </c>
      <c r="D122" s="57">
        <f t="shared" si="17"/>
        <v>1.6419775120471103E-2</v>
      </c>
      <c r="E122" s="53">
        <f>(C122-(MAX($C$3:C122)))/(MAX($C$3:C122))</f>
        <v>0</v>
      </c>
      <c r="F122" s="54">
        <f t="shared" si="18"/>
        <v>28915.618384449852</v>
      </c>
      <c r="G122" s="53">
        <v>1.8355576915967342E-2</v>
      </c>
      <c r="H122" s="53">
        <f>(F122-(MAX($F$3:F122)))/(MAX($F$3:F122))</f>
        <v>-0.21464244474750879</v>
      </c>
      <c r="I122" s="54">
        <f t="shared" si="19"/>
        <v>20297.072462206786</v>
      </c>
      <c r="J122" s="53">
        <v>8.1110854003749733E-3</v>
      </c>
      <c r="K122" s="53">
        <f>(I122-(MAX($I$3:I122)))/(MAX($I$3:I122))</f>
        <v>0</v>
      </c>
      <c r="L122" s="51"/>
    </row>
    <row r="123" spans="1:23" outlineLevel="1">
      <c r="A123" s="50">
        <f t="shared" si="20"/>
        <v>38046</v>
      </c>
      <c r="B123" s="51">
        <v>15.6035</v>
      </c>
      <c r="C123" s="52">
        <v>26612.6</v>
      </c>
      <c r="D123" s="57">
        <f t="shared" si="17"/>
        <v>5.379212534611999E-2</v>
      </c>
      <c r="E123" s="53">
        <f>(C123-(MAX($C$3:C123)))/(MAX($C$3:C123))</f>
        <v>0</v>
      </c>
      <c r="F123" s="54">
        <f t="shared" si="18"/>
        <v>29317.493920254739</v>
      </c>
      <c r="G123" s="53">
        <v>1.389821688963111E-2</v>
      </c>
      <c r="H123" s="53">
        <f>(F123-(MAX($F$3:F123)))/(MAX($F$3:F123))</f>
        <v>-0.20372737510869926</v>
      </c>
      <c r="I123" s="54">
        <f t="shared" si="19"/>
        <v>21043.741548091872</v>
      </c>
      <c r="J123" s="53">
        <v>3.6787033562371452E-2</v>
      </c>
      <c r="K123" s="53">
        <f>(I123-(MAX($I$3:I123)))/(MAX($I$3:I123))</f>
        <v>0</v>
      </c>
      <c r="L123" s="51"/>
    </row>
    <row r="124" spans="1:23" outlineLevel="1">
      <c r="A124" s="50">
        <f t="shared" si="20"/>
        <v>38077</v>
      </c>
      <c r="B124" s="51">
        <v>15.2272</v>
      </c>
      <c r="C124" s="52">
        <v>25970.799999999999</v>
      </c>
      <c r="D124" s="57">
        <f t="shared" si="17"/>
        <v>-2.4116384144582947E-2</v>
      </c>
      <c r="E124" s="53">
        <f>(C124-(MAX($C$3:C124)))/(MAX($C$3:C124))</f>
        <v>-2.4116395992875531E-2</v>
      </c>
      <c r="F124" s="54">
        <f t="shared" si="18"/>
        <v>28875.20338716168</v>
      </c>
      <c r="G124" s="53">
        <v>-1.5086232619203943E-2</v>
      </c>
      <c r="H124" s="53">
        <f>(F124-(MAX($F$3:F124)))/(MAX($F$3:F124))</f>
        <v>-0.21574012915611351</v>
      </c>
      <c r="I124" s="54">
        <f t="shared" si="19"/>
        <v>21131.872919212263</v>
      </c>
      <c r="J124" s="53">
        <v>4.1880086256991245E-3</v>
      </c>
      <c r="K124" s="53">
        <f>(I124-(MAX($I$3:I124)))/(MAX($I$3:I124))</f>
        <v>0</v>
      </c>
      <c r="L124" s="51"/>
    </row>
    <row r="125" spans="1:23" outlineLevel="1">
      <c r="A125" s="50">
        <f t="shared" si="20"/>
        <v>38107</v>
      </c>
      <c r="B125" s="51">
        <v>14.2927</v>
      </c>
      <c r="C125" s="52">
        <v>24376.959999999999</v>
      </c>
      <c r="D125" s="57">
        <f t="shared" si="17"/>
        <v>-6.1370442366291855E-2</v>
      </c>
      <c r="E125" s="53">
        <f>(C125-(MAX($C$3:C125)))/(MAX($C$3:C125))</f>
        <v>-8.4006823835326108E-2</v>
      </c>
      <c r="F125" s="54">
        <f t="shared" si="18"/>
        <v>28421.890582080934</v>
      </c>
      <c r="G125" s="53">
        <v>-1.569903418523777E-2</v>
      </c>
      <c r="H125" s="53">
        <f>(F125-(MAX($F$3:F125)))/(MAX($F$3:F125))</f>
        <v>-0.22805225167860188</v>
      </c>
      <c r="I125" s="54">
        <f t="shared" si="19"/>
        <v>20380.81899993667</v>
      </c>
      <c r="J125" s="53">
        <v>-3.5541285060103012E-2</v>
      </c>
      <c r="K125" s="53">
        <f>(I125-(MAX($I$3:I125)))/(MAX($I$3:I125))</f>
        <v>-3.5541285060102963E-2</v>
      </c>
      <c r="L125" s="51"/>
    </row>
    <row r="126" spans="1:23" outlineLevel="1">
      <c r="A126" s="50">
        <f t="shared" si="20"/>
        <v>38138</v>
      </c>
      <c r="B126" s="51">
        <v>14.2393</v>
      </c>
      <c r="C126" s="52">
        <v>24285.88</v>
      </c>
      <c r="D126" s="57">
        <f t="shared" si="17"/>
        <v>-3.7361730113973923E-3</v>
      </c>
      <c r="E126" s="53">
        <f>(C126-(MAX($C$3:C126)))/(MAX($C$3:C126))</f>
        <v>-8.7429262830388529E-2</v>
      </c>
      <c r="F126" s="54">
        <f t="shared" si="18"/>
        <v>28811.869062407055</v>
      </c>
      <c r="G126" s="53">
        <v>1.3721060504398253E-2</v>
      </c>
      <c r="H126" s="53">
        <f>(F126-(MAX($F$3:F126)))/(MAX($F$3:F126))</f>
        <v>-0.21746030991764995</v>
      </c>
      <c r="I126" s="54">
        <f t="shared" si="19"/>
        <v>20184.333103696568</v>
      </c>
      <c r="J126" s="53">
        <v>-9.6407262260026494E-3</v>
      </c>
      <c r="K126" s="53">
        <f>(I126-(MAX($I$3:I126)))/(MAX($I$3:I126))</f>
        <v>-4.4839367487120786E-2</v>
      </c>
      <c r="L126" s="51"/>
      <c r="R126" s="27"/>
      <c r="S126" s="115"/>
    </row>
    <row r="127" spans="1:23" outlineLevel="1">
      <c r="A127" s="50">
        <f t="shared" si="20"/>
        <v>38168</v>
      </c>
      <c r="B127" s="51">
        <v>13.7471</v>
      </c>
      <c r="C127" s="52">
        <v>23446.41</v>
      </c>
      <c r="D127" s="57">
        <f t="shared" si="17"/>
        <v>-3.456630592795995E-2</v>
      </c>
      <c r="E127" s="53">
        <f>(C127-(MAX($C$3:C127)))/(MAX($C$3:C127))</f>
        <v>-0.11897334345385265</v>
      </c>
      <c r="F127" s="54">
        <f t="shared" si="18"/>
        <v>29372.255366796719</v>
      </c>
      <c r="G127" s="53">
        <v>1.9449842118047123E-2</v>
      </c>
      <c r="H127" s="53">
        <f>(F127-(MAX($F$3:F127)))/(MAX($F$3:F127))</f>
        <v>-0.20224003649444272</v>
      </c>
      <c r="I127" s="54">
        <f t="shared" si="19"/>
        <v>19768.473236923684</v>
      </c>
      <c r="J127" s="53">
        <v>-2.0603101654952494E-2</v>
      </c>
      <c r="K127" s="53">
        <f>(I127-(MAX($I$3:I127)))/(MAX($I$3:I127))</f>
        <v>-6.4518639095592384E-2</v>
      </c>
      <c r="L127" s="51"/>
      <c r="S127" s="115"/>
    </row>
    <row r="128" spans="1:23" outlineLevel="1">
      <c r="A128" s="50">
        <f t="shared" si="20"/>
        <v>38199</v>
      </c>
      <c r="B128" s="51">
        <v>13.7174</v>
      </c>
      <c r="C128" s="52">
        <v>23395.759999999998</v>
      </c>
      <c r="D128" s="57">
        <f t="shared" si="17"/>
        <v>-2.1604556597391023E-3</v>
      </c>
      <c r="E128" s="53">
        <f>(C128-(MAX($C$3:C128)))/(MAX($C$3:C128))</f>
        <v>-0.12087657726039547</v>
      </c>
      <c r="F128" s="54">
        <f t="shared" si="18"/>
        <v>28400.020994803788</v>
      </c>
      <c r="G128" s="53">
        <v>-3.3100433039676358E-2</v>
      </c>
      <c r="H128" s="53">
        <f>(F128-(MAX($F$3:F128)))/(MAX($F$3:F128))</f>
        <v>-0.22864623674819309</v>
      </c>
      <c r="I128" s="54">
        <f t="shared" si="19"/>
        <v>19659.882460004919</v>
      </c>
      <c r="J128" s="53">
        <v>-5.4931291666945326E-3</v>
      </c>
      <c r="K128" s="53">
        <f>(I128-(MAX($I$3:I128)))/(MAX($I$3:I128))</f>
        <v>-6.9657359044075454E-2</v>
      </c>
      <c r="L128" s="51"/>
      <c r="S128" s="115"/>
      <c r="T128" s="115"/>
      <c r="U128" s="115"/>
      <c r="V128" s="115"/>
      <c r="W128" s="115"/>
    </row>
    <row r="129" spans="1:24" outlineLevel="1">
      <c r="A129" s="50">
        <f t="shared" si="20"/>
        <v>38230</v>
      </c>
      <c r="B129" s="51">
        <v>13.3583</v>
      </c>
      <c r="C129" s="52">
        <v>22783.29</v>
      </c>
      <c r="D129" s="57">
        <f t="shared" si="17"/>
        <v>-2.6178430314782619E-2</v>
      </c>
      <c r="E129" s="53">
        <f>(C129-(MAX($C$3:C129)))/(MAX($C$3:C129))</f>
        <v>-0.1438908637262048</v>
      </c>
      <c r="F129" s="54">
        <f t="shared" si="18"/>
        <v>28514.96754553248</v>
      </c>
      <c r="G129" s="53">
        <v>4.0474107659893566E-3</v>
      </c>
      <c r="H129" s="53">
        <f>(F129-(MAX($F$3:F129)))/(MAX($F$3:F129))</f>
        <v>-0.22552425122242137</v>
      </c>
      <c r="I129" s="54">
        <f t="shared" si="19"/>
        <v>19496.396215057164</v>
      </c>
      <c r="J129" s="53">
        <v>-8.3157285034812789E-3</v>
      </c>
      <c r="K129" s="53">
        <f>(I129-(MAX($I$3:I129)))/(MAX($I$3:I129))</f>
        <v>-7.7393835861476704E-2</v>
      </c>
      <c r="L129" s="51"/>
      <c r="T129" s="115"/>
      <c r="U129" s="115"/>
      <c r="V129" s="115"/>
      <c r="W129" s="115"/>
      <c r="X129" s="115"/>
    </row>
    <row r="130" spans="1:24" outlineLevel="1">
      <c r="A130" s="50">
        <f t="shared" si="20"/>
        <v>38260</v>
      </c>
      <c r="B130" s="51">
        <v>13.884</v>
      </c>
      <c r="C130" s="52">
        <v>23679.9</v>
      </c>
      <c r="D130" s="57">
        <f t="shared" si="17"/>
        <v>3.9353809990792188E-2</v>
      </c>
      <c r="E130" s="53">
        <f>(C130-(MAX($C$3:C130)))/(MAX($C$3:C130))</f>
        <v>-0.1101996798508976</v>
      </c>
      <c r="F130" s="54">
        <f t="shared" si="18"/>
        <v>28823.766117885822</v>
      </c>
      <c r="G130" s="53">
        <v>1.0829350300338048E-2</v>
      </c>
      <c r="H130" s="53">
        <f>(F130-(MAX($F$3:F130)))/(MAX($F$3:F130))</f>
        <v>-0.21713718203979235</v>
      </c>
      <c r="I130" s="54">
        <f t="shared" si="19"/>
        <v>19725.031256112998</v>
      </c>
      <c r="J130" s="53">
        <v>1.1727041168729357E-2</v>
      </c>
      <c r="K130" s="53">
        <f>(I130-(MAX($I$3:I130)))/(MAX($I$3:I130))</f>
        <v>-6.6574395392100832E-2</v>
      </c>
      <c r="L130" s="51"/>
      <c r="T130" s="115"/>
      <c r="U130" s="115"/>
      <c r="V130" s="115"/>
      <c r="W130" s="115"/>
      <c r="X130" s="115"/>
    </row>
    <row r="131" spans="1:24" outlineLevel="1">
      <c r="A131" s="50">
        <f t="shared" si="20"/>
        <v>38291</v>
      </c>
      <c r="B131" s="51">
        <v>14.1745</v>
      </c>
      <c r="C131" s="52">
        <v>24175.360000000001</v>
      </c>
      <c r="D131" s="57">
        <f t="shared" si="17"/>
        <v>2.092336502448866E-2</v>
      </c>
      <c r="E131" s="53">
        <f>(C131-(MAX($C$3:C131)))/(MAX($C$3:C131))</f>
        <v>-9.1582182875780571E-2</v>
      </c>
      <c r="F131" s="54">
        <f t="shared" si="18"/>
        <v>29264.132127298497</v>
      </c>
      <c r="G131" s="53">
        <v>1.5277878942384859E-2</v>
      </c>
      <c r="H131" s="53">
        <f>(F131-(MAX($F$3:F131)))/(MAX($F$3:F131))</f>
        <v>-0.205176698678502</v>
      </c>
      <c r="I131" s="54">
        <f t="shared" si="19"/>
        <v>20197.326952644726</v>
      </c>
      <c r="J131" s="53">
        <v>2.3943977091816171E-2</v>
      </c>
      <c r="K131" s="53">
        <f>(I131-(MAX($I$3:I131)))/(MAX($I$3:I131))</f>
        <v>-4.4224474098454612E-2</v>
      </c>
      <c r="L131" s="51"/>
    </row>
    <row r="132" spans="1:24" outlineLevel="1">
      <c r="A132" s="50">
        <f t="shared" si="20"/>
        <v>38321</v>
      </c>
      <c r="B132" s="51">
        <v>15.4847</v>
      </c>
      <c r="C132" s="52">
        <v>26409.98</v>
      </c>
      <c r="D132" s="57">
        <f t="shared" si="17"/>
        <v>9.2433595541288938E-2</v>
      </c>
      <c r="E132" s="53">
        <f>(C132-(MAX($C$3:C132)))/(MAX($C$3:C132))</f>
        <v>-7.6136867498853549E-3</v>
      </c>
      <c r="F132" s="54">
        <f t="shared" si="18"/>
        <v>30448.239060832442</v>
      </c>
      <c r="G132" s="53">
        <v>4.0462738767823359E-2</v>
      </c>
      <c r="H132" s="53">
        <f>(F132-(MAX($F$3:F132)))/(MAX($F$3:F132))</f>
        <v>-0.17301597107055128</v>
      </c>
      <c r="I132" s="54">
        <f t="shared" si="19"/>
        <v>20863.991729297002</v>
      </c>
      <c r="J132" s="53">
        <v>3.3007574626848335E-2</v>
      </c>
      <c r="K132" s="53">
        <f>(I132-(MAX($I$3:I132)))/(MAX($I$3:I132))</f>
        <v>-1.2676642100744115E-2</v>
      </c>
      <c r="L132" s="51"/>
    </row>
    <row r="133" spans="1:24" outlineLevel="1">
      <c r="A133" s="50">
        <f t="shared" si="20"/>
        <v>38352</v>
      </c>
      <c r="B133" s="51">
        <v>15.664400000000001</v>
      </c>
      <c r="C133" s="52">
        <v>26716.47</v>
      </c>
      <c r="D133" s="57">
        <f t="shared" ref="D133:D196" si="21">B133/B132-1</f>
        <v>1.1605003648762935E-2</v>
      </c>
      <c r="E133" s="53">
        <f>(C133-(MAX($C$3:C133)))/(MAX($C$3:C133))</f>
        <v>0</v>
      </c>
      <c r="F133" s="54">
        <f t="shared" ref="F133:F196" si="22">F132*(1+G133)</f>
        <v>31484.332627674648</v>
      </c>
      <c r="G133" s="53">
        <v>3.402802916688219E-2</v>
      </c>
      <c r="H133" s="53">
        <f>(F133-(MAX($F$3:F133)))/(MAX($F$3:F133))</f>
        <v>-0.14487533441359432</v>
      </c>
      <c r="I133" s="54">
        <f t="shared" ref="I133:I196" si="23">I132*(1+J133)</f>
        <v>20798.757882541257</v>
      </c>
      <c r="J133" s="53">
        <v>-3.1266234957399996E-3</v>
      </c>
      <c r="K133" s="53">
        <f>(I133-(MAX($I$3:I133)))/(MAX($I$3:I133))</f>
        <v>-1.5763630509444869E-2</v>
      </c>
      <c r="L133" s="51"/>
    </row>
    <row r="134" spans="1:24" outlineLevel="1">
      <c r="A134" s="50">
        <f t="shared" ref="A134:A197" si="24">EOMONTH(A133,1)</f>
        <v>38383</v>
      </c>
      <c r="B134" s="51">
        <v>15.1076</v>
      </c>
      <c r="C134" s="52">
        <v>25766.82</v>
      </c>
      <c r="D134" s="57">
        <f t="shared" si="21"/>
        <v>-3.5545568294987451E-2</v>
      </c>
      <c r="E134" s="53">
        <f>(C134-(MAX($C$3:C134)))/(MAX($C$3:C134))</f>
        <v>-3.5545489355442592E-2</v>
      </c>
      <c r="F134" s="54">
        <f t="shared" si="22"/>
        <v>30716.797592595831</v>
      </c>
      <c r="G134" s="53">
        <v>-2.437831680142255E-2</v>
      </c>
      <c r="H134" s="53">
        <f>(F134-(MAX($F$3:F134)))/(MAX($F$3:F134))</f>
        <v>-0.16572183441597024</v>
      </c>
      <c r="I134" s="54">
        <f t="shared" si="23"/>
        <v>20185.608863411479</v>
      </c>
      <c r="J134" s="53">
        <v>-2.948007869472169E-2</v>
      </c>
      <c r="K134" s="53">
        <f>(I134-(MAX($I$3:I134)))/(MAX($I$3:I134))</f>
        <v>-4.4778996136233547E-2</v>
      </c>
      <c r="L134" s="51"/>
    </row>
    <row r="135" spans="1:24" outlineLevel="1">
      <c r="A135" s="50">
        <f t="shared" si="24"/>
        <v>38411</v>
      </c>
      <c r="B135" s="51">
        <v>15.0793</v>
      </c>
      <c r="C135" s="52">
        <v>25718.55</v>
      </c>
      <c r="D135" s="57">
        <f t="shared" si="21"/>
        <v>-1.8732293680001622E-3</v>
      </c>
      <c r="E135" s="53">
        <f>(C135-(MAX($C$3:C135)))/(MAX($C$3:C135))</f>
        <v>-3.735224002272762E-2</v>
      </c>
      <c r="F135" s="54">
        <f t="shared" si="22"/>
        <v>31363.262592508352</v>
      </c>
      <c r="G135" s="53">
        <v>2.1045976487742646E-2</v>
      </c>
      <c r="H135" s="53">
        <f>(F135-(MAX($F$3:F135)))/(MAX($F$3:F135))</f>
        <v>-0.14816363575885169</v>
      </c>
      <c r="I135" s="54">
        <f t="shared" si="23"/>
        <v>20193.943826882223</v>
      </c>
      <c r="J135" s="53">
        <v>4.1291612886906748E-4</v>
      </c>
      <c r="K135" s="53">
        <f>(I135-(MAX($I$3:I135)))/(MAX($I$3:I135))</f>
        <v>-4.4384569977103709E-2</v>
      </c>
      <c r="L135" s="51"/>
    </row>
    <row r="136" spans="1:24" outlineLevel="1">
      <c r="A136" s="50">
        <f t="shared" si="24"/>
        <v>38442</v>
      </c>
      <c r="B136" s="51">
        <v>14.904999999999999</v>
      </c>
      <c r="C136" s="52">
        <v>25421.27</v>
      </c>
      <c r="D136" s="57">
        <f t="shared" si="21"/>
        <v>-1.1558891991007569E-2</v>
      </c>
      <c r="E136" s="53">
        <f>(C136-(MAX($C$3:C136)))/(MAX($C$3:C136))</f>
        <v>-4.8479458551223299E-2</v>
      </c>
      <c r="F136" s="54">
        <f t="shared" si="22"/>
        <v>30807.950032366989</v>
      </c>
      <c r="G136" s="53">
        <v>-1.7705828865967832E-2</v>
      </c>
      <c r="H136" s="53">
        <f>(F136-(MAX($F$3:F136)))/(MAX($F$3:F136))</f>
        <v>-0.16324610464591369</v>
      </c>
      <c r="I136" s="54">
        <f t="shared" si="23"/>
        <v>20156.682193134882</v>
      </c>
      <c r="J136" s="53">
        <v>-1.845188541018894E-3</v>
      </c>
      <c r="K136" s="53">
        <f>(I136-(MAX($I$3:I136)))/(MAX($I$3:I136))</f>
        <v>-4.6147860618202738E-2</v>
      </c>
      <c r="L136" s="51"/>
    </row>
    <row r="137" spans="1:24" outlineLevel="1">
      <c r="A137" s="50">
        <f t="shared" si="24"/>
        <v>38472</v>
      </c>
      <c r="B137" s="51">
        <v>14.436400000000001</v>
      </c>
      <c r="C137" s="52">
        <v>24622.05</v>
      </c>
      <c r="D137" s="57">
        <f t="shared" si="21"/>
        <v>-3.1439114391143774E-2</v>
      </c>
      <c r="E137" s="53">
        <f>(C137-(MAX($C$3:C137)))/(MAX($C$3:C137))</f>
        <v>-7.8394338773049049E-2</v>
      </c>
      <c r="F137" s="54">
        <f t="shared" si="22"/>
        <v>30223.594660321567</v>
      </c>
      <c r="G137" s="53">
        <v>-1.8967681115799495E-2</v>
      </c>
      <c r="H137" s="53">
        <f>(F137-(MAX($F$3:F137)))/(MAX($F$3:F137))</f>
        <v>-0.17911738570539307</v>
      </c>
      <c r="I137" s="54">
        <f t="shared" si="23"/>
        <v>19742.769041186231</v>
      </c>
      <c r="J137" s="53">
        <v>-2.0534785833435709E-2</v>
      </c>
      <c r="K137" s="53">
        <f>(I137-(MAX($I$3:I137)))/(MAX($I$3:I137))</f>
        <v>-6.5735010017172357E-2</v>
      </c>
      <c r="L137" s="51"/>
    </row>
    <row r="138" spans="1:24" outlineLevel="1">
      <c r="A138" s="50">
        <f t="shared" si="24"/>
        <v>38503</v>
      </c>
      <c r="B138" s="51">
        <v>14.1365</v>
      </c>
      <c r="C138" s="52">
        <v>24110.55</v>
      </c>
      <c r="D138" s="57">
        <f t="shared" si="21"/>
        <v>-2.0773877143886343E-2</v>
      </c>
      <c r="E138" s="53">
        <f>(C138-(MAX($C$3:C138)))/(MAX($C$3:C138))</f>
        <v>-9.7539832170941809E-2</v>
      </c>
      <c r="F138" s="54">
        <f t="shared" si="22"/>
        <v>31185.331630421464</v>
      </c>
      <c r="G138" s="53">
        <v>3.1820734128706896E-2</v>
      </c>
      <c r="H138" s="53">
        <f>(F138-(MAX($F$3:F138)))/(MAX($F$3:F138))</f>
        <v>-0.15299629828504654</v>
      </c>
      <c r="I138" s="54">
        <f t="shared" si="23"/>
        <v>20155.567084643331</v>
      </c>
      <c r="J138" s="53">
        <v>2.0908821989253035E-2</v>
      </c>
      <c r="K138" s="53">
        <f>(I138-(MAX($I$3:I138)))/(MAX($I$3:I138))</f>
        <v>-4.6200629650830091E-2</v>
      </c>
      <c r="L138" s="51"/>
    </row>
    <row r="139" spans="1:24" outlineLevel="1">
      <c r="A139" s="50">
        <f t="shared" si="24"/>
        <v>38533</v>
      </c>
      <c r="B139" s="51">
        <v>14.5953</v>
      </c>
      <c r="C139" s="52">
        <v>24893.06</v>
      </c>
      <c r="D139" s="57">
        <f t="shared" si="21"/>
        <v>3.2454992395571702E-2</v>
      </c>
      <c r="E139" s="53">
        <f>(C139-(MAX($C$3:C139)))/(MAX($C$3:C139))</f>
        <v>-6.825040883020847E-2</v>
      </c>
      <c r="F139" s="54">
        <f t="shared" si="22"/>
        <v>31229.595675070417</v>
      </c>
      <c r="G139" s="53">
        <v>1.4193866903045027E-3</v>
      </c>
      <c r="H139" s="53">
        <f>(F139-(MAX($F$3:F139)))/(MAX($F$3:F139))</f>
        <v>-0.15179407250419369</v>
      </c>
      <c r="I139" s="54">
        <f t="shared" si="23"/>
        <v>20545.278602296537</v>
      </c>
      <c r="J139" s="53">
        <v>1.9335180003450692E-2</v>
      </c>
      <c r="K139" s="53">
        <f>(I139-(MAX($I$3:I139)))/(MAX($I$3:I139))</f>
        <v>-2.7758747137950891E-2</v>
      </c>
      <c r="L139" s="51"/>
    </row>
    <row r="140" spans="1:24" outlineLevel="1">
      <c r="A140" s="50">
        <f t="shared" si="24"/>
        <v>38564</v>
      </c>
      <c r="B140" s="51">
        <v>14.6411</v>
      </c>
      <c r="C140" s="52">
        <v>24971.18</v>
      </c>
      <c r="D140" s="57">
        <f t="shared" si="21"/>
        <v>3.1379964783182501E-3</v>
      </c>
      <c r="E140" s="53">
        <f>(C140-(MAX($C$3:C140)))/(MAX($C$3:C140))</f>
        <v>-6.5326369838530352E-2</v>
      </c>
      <c r="F140" s="54">
        <f t="shared" si="22"/>
        <v>32390.958237836134</v>
      </c>
      <c r="G140" s="53">
        <v>3.718788340550927E-2</v>
      </c>
      <c r="H140" s="53">
        <f>(F140-(MAX($F$3:F140)))/(MAX($F$3:F140))</f>
        <v>-0.12025108936861775</v>
      </c>
      <c r="I140" s="54">
        <f t="shared" si="23"/>
        <v>20433.446450694701</v>
      </c>
      <c r="J140" s="53">
        <v>-5.4432044347811903E-3</v>
      </c>
      <c r="K140" s="53">
        <f>(I140-(MAX($I$3:I140)))/(MAX($I$3:I140))</f>
        <v>-3.3050855037206874E-2</v>
      </c>
      <c r="L140" s="51"/>
    </row>
    <row r="141" spans="1:24" outlineLevel="1">
      <c r="A141" s="50">
        <f t="shared" si="24"/>
        <v>38595</v>
      </c>
      <c r="B141" s="51">
        <v>15.4198</v>
      </c>
      <c r="C141" s="52">
        <v>26299.29</v>
      </c>
      <c r="D141" s="57">
        <f t="shared" si="21"/>
        <v>5.3185894502462361E-2</v>
      </c>
      <c r="E141" s="53">
        <f>(C141-(MAX($C$3:C141)))/(MAX($C$3:C141))</f>
        <v>-1.5615086873378117E-2</v>
      </c>
      <c r="F141" s="54">
        <f t="shared" si="22"/>
        <v>32095.456374547299</v>
      </c>
      <c r="G141" s="53">
        <v>-9.1229737977821523E-3</v>
      </c>
      <c r="H141" s="53">
        <f>(F141-(MAX($F$3:F141)))/(MAX($F$3:F141))</f>
        <v>-0.12827701562893523</v>
      </c>
      <c r="I141" s="54">
        <f t="shared" si="23"/>
        <v>20610.446298548544</v>
      </c>
      <c r="J141" s="53">
        <v>8.6622610767566055E-3</v>
      </c>
      <c r="K141" s="53">
        <f>(I141-(MAX($I$3:I141)))/(MAX($I$3:I141))</f>
        <v>-2.4674889095592567E-2</v>
      </c>
      <c r="L141" s="51"/>
    </row>
    <row r="142" spans="1:24" outlineLevel="1">
      <c r="A142" s="50">
        <f t="shared" si="24"/>
        <v>38625</v>
      </c>
      <c r="B142" s="51">
        <v>15.1602</v>
      </c>
      <c r="C142" s="52">
        <v>25856.53</v>
      </c>
      <c r="D142" s="57">
        <f t="shared" si="21"/>
        <v>-1.6835497217862816E-2</v>
      </c>
      <c r="E142" s="53">
        <f>(C142-(MAX($C$3:C142)))/(MAX($C$3:C142))</f>
        <v>-3.2187635567124034E-2</v>
      </c>
      <c r="F142" s="54">
        <f t="shared" si="22"/>
        <v>32355.267071399823</v>
      </c>
      <c r="G142" s="53">
        <v>8.0949369848675179E-3</v>
      </c>
      <c r="H142" s="53">
        <f>(F142-(MAX($F$3:F142)))/(MAX($F$3:F142))</f>
        <v>-0.12122047300219084</v>
      </c>
      <c r="I142" s="54">
        <f t="shared" si="23"/>
        <v>20685.092416978736</v>
      </c>
      <c r="J142" s="53">
        <v>3.6217613800748616E-3</v>
      </c>
      <c r="K142" s="53">
        <f>(I142-(MAX($I$3:I142)))/(MAX($I$3:I142))</f>
        <v>-2.1142494275901678E-2</v>
      </c>
      <c r="L142" s="51"/>
    </row>
    <row r="143" spans="1:24" outlineLevel="1">
      <c r="A143" s="50">
        <f t="shared" si="24"/>
        <v>38656</v>
      </c>
      <c r="B143" s="51">
        <v>14.5336</v>
      </c>
      <c r="C143" s="52">
        <v>24787.83</v>
      </c>
      <c r="D143" s="57">
        <f t="shared" si="21"/>
        <v>-4.1331908550019114E-2</v>
      </c>
      <c r="E143" s="53">
        <f>(C143-(MAX($C$3:C143)))/(MAX($C$3:C143))</f>
        <v>-7.2189177687022252E-2</v>
      </c>
      <c r="F143" s="54">
        <f t="shared" si="22"/>
        <v>31815.875570796223</v>
      </c>
      <c r="G143" s="53">
        <v>-1.6670902434935853E-2</v>
      </c>
      <c r="H143" s="53">
        <f>(F143-(MAX($F$3:F143)))/(MAX($F$3:F143))</f>
        <v>-0.13587052075859044</v>
      </c>
      <c r="I143" s="54">
        <f t="shared" si="23"/>
        <v>20657.06350353856</v>
      </c>
      <c r="J143" s="53">
        <v>-1.3550296452710109E-3</v>
      </c>
      <c r="K143" s="53">
        <f>(I143-(MAX($I$3:I143)))/(MAX($I$3:I143))</f>
        <v>-2.2468875214653811E-2</v>
      </c>
      <c r="L143" s="51"/>
    </row>
    <row r="144" spans="1:24" outlineLevel="1">
      <c r="A144" s="50">
        <f t="shared" si="24"/>
        <v>38686</v>
      </c>
      <c r="B144" s="51">
        <v>15.1212</v>
      </c>
      <c r="C144" s="52">
        <v>25790.01</v>
      </c>
      <c r="D144" s="57">
        <f t="shared" si="21"/>
        <v>4.0430450817416252E-2</v>
      </c>
      <c r="E144" s="53">
        <f>(C144-(MAX($C$3:C144)))/(MAX($C$3:C144))</f>
        <v>-3.4677485461215601E-2</v>
      </c>
      <c r="F144" s="54">
        <f t="shared" si="22"/>
        <v>33019.227741134069</v>
      </c>
      <c r="G144" s="53">
        <v>3.7822381083310486E-2</v>
      </c>
      <c r="H144" s="53">
        <f>(F144-(MAX($F$3:F144)))/(MAX($F$3:F144))</f>
        <v>-0.10318708628939911</v>
      </c>
      <c r="I144" s="54">
        <f t="shared" si="23"/>
        <v>21245.982538157004</v>
      </c>
      <c r="J144" s="53">
        <v>2.8509329727217203E-2</v>
      </c>
      <c r="K144" s="53">
        <f>(I144-(MAX($I$3:I144)))/(MAX($I$3:I144))</f>
        <v>0</v>
      </c>
      <c r="L144" s="51"/>
    </row>
    <row r="145" spans="1:12" outlineLevel="1">
      <c r="A145" s="50">
        <f t="shared" si="24"/>
        <v>38717</v>
      </c>
      <c r="B145" s="51">
        <v>15.3942</v>
      </c>
      <c r="C145" s="52">
        <v>26255.63</v>
      </c>
      <c r="D145" s="57">
        <f t="shared" si="21"/>
        <v>1.8054122688675456E-2</v>
      </c>
      <c r="E145" s="53">
        <f>(C145-(MAX($C$3:C145)))/(MAX($C$3:C145))</f>
        <v>-1.7249284804467063E-2</v>
      </c>
      <c r="F145" s="54">
        <f t="shared" si="22"/>
        <v>33030.774883216407</v>
      </c>
      <c r="G145" s="53">
        <v>3.497096350304485E-4</v>
      </c>
      <c r="H145" s="53">
        <f>(F145-(MAX($F$3:F145)))/(MAX($F$3:F145))</f>
        <v>-0.10287346217265482</v>
      </c>
      <c r="I145" s="54">
        <f t="shared" si="23"/>
        <v>21154.704293073166</v>
      </c>
      <c r="J145" s="53">
        <v>-4.2962590654447297E-3</v>
      </c>
      <c r="K145" s="53">
        <f>(I145-(MAX($I$3:I145)))/(MAX($I$3:I145))</f>
        <v>-4.2962590654447817E-3</v>
      </c>
      <c r="L145" s="51"/>
    </row>
    <row r="146" spans="1:12" outlineLevel="1">
      <c r="A146" s="50">
        <f t="shared" si="24"/>
        <v>38748</v>
      </c>
      <c r="B146" s="51">
        <v>16.079000000000001</v>
      </c>
      <c r="C146" s="52">
        <v>27423.59</v>
      </c>
      <c r="D146" s="57">
        <f t="shared" si="21"/>
        <v>4.4484286289641517E-2</v>
      </c>
      <c r="E146" s="53">
        <f>(C146-(MAX($C$3:C146)))/(MAX($C$3:C146))</f>
        <v>0</v>
      </c>
      <c r="F146" s="54">
        <f t="shared" si="22"/>
        <v>33905.383417604142</v>
      </c>
      <c r="G146" s="53">
        <v>2.6478595718084197E-2</v>
      </c>
      <c r="H146" s="53">
        <f>(F146-(MAX($F$3:F146)))/(MAX($F$3:F146))</f>
        <v>-7.9118811269560038E-2</v>
      </c>
      <c r="I146" s="54">
        <f t="shared" si="23"/>
        <v>21427.093167314441</v>
      </c>
      <c r="J146" s="53">
        <v>1.2876042627098627E-2</v>
      </c>
      <c r="K146" s="53">
        <f>(I146-(MAX($I$3:I146)))/(MAX($I$3:I146))</f>
        <v>0</v>
      </c>
      <c r="L146" s="51"/>
    </row>
    <row r="147" spans="1:12" outlineLevel="1">
      <c r="A147" s="50">
        <f t="shared" si="24"/>
        <v>38776</v>
      </c>
      <c r="B147" s="51">
        <v>15.991</v>
      </c>
      <c r="C147" s="52">
        <v>27273.5</v>
      </c>
      <c r="D147" s="57">
        <f t="shared" si="21"/>
        <v>-5.4729771751975687E-3</v>
      </c>
      <c r="E147" s="53">
        <f>(C147-(MAX($C$3:C147)))/(MAX($C$3:C147))</f>
        <v>-5.4730252311969421E-3</v>
      </c>
      <c r="F147" s="54">
        <f t="shared" si="22"/>
        <v>33997.410640866379</v>
      </c>
      <c r="G147" s="53">
        <v>2.7142363243253254E-3</v>
      </c>
      <c r="H147" s="53">
        <f>(F147-(MAX($F$3:F147)))/(MAX($F$3:F147))</f>
        <v>-7.6619322096720024E-2</v>
      </c>
      <c r="I147" s="54">
        <f t="shared" si="23"/>
        <v>21080.445627593428</v>
      </c>
      <c r="J147" s="53">
        <v>-1.6178001234894546E-2</v>
      </c>
      <c r="K147" s="53">
        <f>(I147-(MAX($I$3:I147)))/(MAX($I$3:I147))</f>
        <v>-1.6178001234894497E-2</v>
      </c>
      <c r="L147" s="51"/>
    </row>
    <row r="148" spans="1:12" outlineLevel="1">
      <c r="A148" s="50">
        <f t="shared" si="24"/>
        <v>38807</v>
      </c>
      <c r="B148" s="51">
        <v>16.7407</v>
      </c>
      <c r="C148" s="52">
        <v>28552.16</v>
      </c>
      <c r="D148" s="57">
        <f t="shared" si="21"/>
        <v>4.6882621474579445E-2</v>
      </c>
      <c r="E148" s="53">
        <f>(C148-(MAX($C$3:C148)))/(MAX($C$3:C148))</f>
        <v>0</v>
      </c>
      <c r="F148" s="54">
        <f t="shared" si="22"/>
        <v>34420.63089385377</v>
      </c>
      <c r="G148" s="53">
        <v>1.2448602555591659E-2</v>
      </c>
      <c r="H148" s="53">
        <f>(F148-(MAX($F$3:F148)))/(MAX($F$3:F148))</f>
        <v>-6.5124523029989237E-2</v>
      </c>
      <c r="I148" s="54">
        <f t="shared" si="23"/>
        <v>21396.550534732294</v>
      </c>
      <c r="J148" s="53">
        <v>1.4995171958086972E-2</v>
      </c>
      <c r="K148" s="53">
        <f>(I148-(MAX($I$3:I148)))/(MAX($I$3:I148))</f>
        <v>-1.4254211872629095E-3</v>
      </c>
      <c r="L148" s="51"/>
    </row>
    <row r="149" spans="1:12" outlineLevel="1">
      <c r="A149" s="50">
        <f t="shared" si="24"/>
        <v>38837</v>
      </c>
      <c r="B149" s="51">
        <v>17.285399999999999</v>
      </c>
      <c r="C149" s="52">
        <v>29481.17</v>
      </c>
      <c r="D149" s="57">
        <f t="shared" si="21"/>
        <v>3.2537468564635796E-2</v>
      </c>
      <c r="E149" s="53">
        <f>(C149-(MAX($C$3:C149)))/(MAX($C$3:C149))</f>
        <v>0</v>
      </c>
      <c r="F149" s="54">
        <f t="shared" si="22"/>
        <v>34882.691533845369</v>
      </c>
      <c r="G149" s="53">
        <v>1.3423944535371879E-2</v>
      </c>
      <c r="H149" s="53">
        <f>(F149-(MAX($F$3:F149)))/(MAX($F$3:F149))</f>
        <v>-5.2574806479664518E-2</v>
      </c>
      <c r="I149" s="54">
        <f t="shared" si="23"/>
        <v>22187.17190531403</v>
      </c>
      <c r="J149" s="53">
        <v>3.6950879970037542E-2</v>
      </c>
      <c r="K149" s="53">
        <f>(I149-(MAX($I$3:I149)))/(MAX($I$3:I149))</f>
        <v>0</v>
      </c>
      <c r="L149" s="51"/>
    </row>
    <row r="150" spans="1:12" outlineLevel="1">
      <c r="A150" s="50">
        <f t="shared" si="24"/>
        <v>38868</v>
      </c>
      <c r="B150" s="51">
        <v>17.090399999999999</v>
      </c>
      <c r="C150" s="52">
        <v>29148.59</v>
      </c>
      <c r="D150" s="57">
        <f t="shared" si="21"/>
        <v>-1.1281196848207165E-2</v>
      </c>
      <c r="E150" s="53">
        <f>(C150-(MAX($C$3:C150)))/(MAX($C$3:C150))</f>
        <v>-1.128109908799407E-2</v>
      </c>
      <c r="F150" s="54">
        <f t="shared" si="22"/>
        <v>33878.789999475128</v>
      </c>
      <c r="G150" s="53">
        <v>-2.8779359912528335E-2</v>
      </c>
      <c r="H150" s="53">
        <f>(F150-(MAX($F$3:F150)))/(MAX($F$3:F150))</f>
        <v>-7.9841097114183066E-2</v>
      </c>
      <c r="I150" s="54">
        <f t="shared" si="23"/>
        <v>22019.395327695391</v>
      </c>
      <c r="J150" s="53">
        <v>-7.56187306496936E-3</v>
      </c>
      <c r="K150" s="53">
        <f>(I150-(MAX($I$3:I150)))/(MAX($I$3:I150))</f>
        <v>-7.5618730649693496E-3</v>
      </c>
      <c r="L150" s="51"/>
    </row>
    <row r="151" spans="1:12" outlineLevel="1">
      <c r="A151" s="50">
        <f t="shared" si="24"/>
        <v>38898</v>
      </c>
      <c r="B151" s="51">
        <v>17.0246</v>
      </c>
      <c r="C151" s="52">
        <v>29036.36</v>
      </c>
      <c r="D151" s="57">
        <f t="shared" si="21"/>
        <v>-3.850114684267103E-3</v>
      </c>
      <c r="E151" s="53">
        <f>(C151-(MAX($C$3:C151)))/(MAX($C$3:C151))</f>
        <v>-1.5087935790879321E-2</v>
      </c>
      <c r="F151" s="54">
        <f t="shared" si="22"/>
        <v>33924.628654408029</v>
      </c>
      <c r="G151" s="53">
        <v>1.3530192469568547E-3</v>
      </c>
      <c r="H151" s="53">
        <f>(F151-(MAX($F$3:F151)))/(MAX($F$3:F151))</f>
        <v>-7.8596104408319822E-2</v>
      </c>
      <c r="I151" s="54">
        <f t="shared" si="23"/>
        <v>21701.362605876213</v>
      </c>
      <c r="J151" s="53">
        <v>-1.4443299513277941E-2</v>
      </c>
      <c r="K151" s="53">
        <f>(I151-(MAX($I$3:I151)))/(MAX($I$3:I151))</f>
        <v>-2.1895954180688567E-2</v>
      </c>
      <c r="L151" s="51"/>
    </row>
    <row r="152" spans="1:12" outlineLevel="1">
      <c r="A152" s="50">
        <f t="shared" si="24"/>
        <v>38929</v>
      </c>
      <c r="B152" s="51">
        <v>16.728400000000001</v>
      </c>
      <c r="C152" s="52">
        <v>28531.18</v>
      </c>
      <c r="D152" s="57">
        <f t="shared" si="21"/>
        <v>-1.7398352971582209E-2</v>
      </c>
      <c r="E152" s="53">
        <f>(C152-(MAX($C$3:C152)))/(MAX($C$3:C152))</f>
        <v>-3.2223619347536002E-2</v>
      </c>
      <c r="F152" s="54">
        <f t="shared" si="22"/>
        <v>34133.876865475788</v>
      </c>
      <c r="G152" s="53">
        <v>6.1680324698432099E-3</v>
      </c>
      <c r="H152" s="53">
        <f>(F152-(MAX($F$3:F152)))/(MAX($F$3:F152))</f>
        <v>-7.2912855262470391E-2</v>
      </c>
      <c r="I152" s="54">
        <f t="shared" si="23"/>
        <v>21276.912623689601</v>
      </c>
      <c r="J152" s="53">
        <v>-1.9558678867090173E-2</v>
      </c>
      <c r="K152" s="53">
        <f>(I152-(MAX($I$3:I152)))/(MAX($I$3:I152))</f>
        <v>-4.1026377111470134E-2</v>
      </c>
      <c r="L152" s="51"/>
    </row>
    <row r="153" spans="1:12" outlineLevel="1">
      <c r="A153" s="50">
        <f t="shared" si="24"/>
        <v>38960</v>
      </c>
      <c r="B153" s="51">
        <v>16.088799999999999</v>
      </c>
      <c r="C153" s="52">
        <v>27440.31</v>
      </c>
      <c r="D153" s="57">
        <f t="shared" si="21"/>
        <v>-3.8234379857009726E-2</v>
      </c>
      <c r="E153" s="53">
        <f>(C153-(MAX($C$3:C153)))/(MAX($C$3:C153))</f>
        <v>-6.9225882147825102E-2</v>
      </c>
      <c r="F153" s="54">
        <f t="shared" si="22"/>
        <v>34946.200815298209</v>
      </c>
      <c r="G153" s="53">
        <v>2.3798174260247329E-2</v>
      </c>
      <c r="H153" s="53">
        <f>(F153-(MAX($F$3:F153)))/(MAX($F$3:F153))</f>
        <v>-5.0849873837571426E-2</v>
      </c>
      <c r="I153" s="54">
        <f t="shared" si="23"/>
        <v>21316.914778306003</v>
      </c>
      <c r="J153" s="53">
        <v>1.8800732664505659E-3</v>
      </c>
      <c r="K153" s="53">
        <f>(I153-(MAX($I$3:I153)))/(MAX($I$3:I153))</f>
        <v>-3.9223436439846202E-2</v>
      </c>
      <c r="L153" s="51"/>
    </row>
    <row r="154" spans="1:12" outlineLevel="1">
      <c r="A154" s="50">
        <f t="shared" si="24"/>
        <v>38990</v>
      </c>
      <c r="B154" s="51">
        <v>15.9107</v>
      </c>
      <c r="C154" s="52">
        <v>27136.55</v>
      </c>
      <c r="D154" s="57">
        <f t="shared" si="21"/>
        <v>-1.1069812540400736E-2</v>
      </c>
      <c r="E154" s="53">
        <f>(C154-(MAX($C$3:C154)))/(MAX($C$3:C154))</f>
        <v>-7.9529408093369405E-2</v>
      </c>
      <c r="F154" s="54">
        <f t="shared" si="22"/>
        <v>35846.702941022093</v>
      </c>
      <c r="G154" s="53">
        <v>2.5768241030929895E-2</v>
      </c>
      <c r="H154" s="53">
        <f>(F154-(MAX($F$3:F154)))/(MAX($F$3:F154))</f>
        <v>-2.6391944612080422E-2</v>
      </c>
      <c r="I154" s="54">
        <f t="shared" si="23"/>
        <v>21267.651553166543</v>
      </c>
      <c r="J154" s="53">
        <v>-2.3109922637395419E-3</v>
      </c>
      <c r="K154" s="53">
        <f>(I154-(MAX($I$3:I154)))/(MAX($I$3:I154))</f>
        <v>-4.1443783645415996E-2</v>
      </c>
      <c r="L154" s="51"/>
    </row>
    <row r="155" spans="1:12" outlineLevel="1">
      <c r="A155" s="50">
        <f t="shared" si="24"/>
        <v>39021</v>
      </c>
      <c r="B155" s="51">
        <v>16.078299999999999</v>
      </c>
      <c r="C155" s="52">
        <v>27422.400000000001</v>
      </c>
      <c r="D155" s="57">
        <f t="shared" si="21"/>
        <v>1.0533791725065411E-2</v>
      </c>
      <c r="E155" s="53">
        <f>(C155-(MAX($C$3:C155)))/(MAX($C$3:C155))</f>
        <v>-6.9833388566328841E-2</v>
      </c>
      <c r="F155" s="54">
        <f t="shared" si="22"/>
        <v>37014.713858320065</v>
      </c>
      <c r="G155" s="53">
        <v>3.2583496429774206E-2</v>
      </c>
      <c r="H155" s="53">
        <f>(F155-(MAX($F$3:F155)))/(MAX($F$3:F155))</f>
        <v>0</v>
      </c>
      <c r="I155" s="54">
        <f t="shared" si="23"/>
        <v>21422.264180541701</v>
      </c>
      <c r="J155" s="53">
        <v>7.2698495641911887E-3</v>
      </c>
      <c r="K155" s="53">
        <f>(I155-(MAX($I$3:I155)))/(MAX($I$3:I155))</f>
        <v>-3.4475224153697866E-2</v>
      </c>
      <c r="L155" s="51"/>
    </row>
    <row r="156" spans="1:12" outlineLevel="1">
      <c r="A156" s="50">
        <f t="shared" si="24"/>
        <v>39051</v>
      </c>
      <c r="B156" s="51">
        <v>16.5046</v>
      </c>
      <c r="C156" s="52">
        <v>28149.47</v>
      </c>
      <c r="D156" s="57">
        <f t="shared" si="21"/>
        <v>2.6513997126561994E-2</v>
      </c>
      <c r="E156" s="53">
        <f>(C156-(MAX($C$3:C156)))/(MAX($C$3:C156))</f>
        <v>-4.5171205891760643E-2</v>
      </c>
      <c r="F156" s="54">
        <f t="shared" si="22"/>
        <v>37718.739611946039</v>
      </c>
      <c r="G156" s="53">
        <v>1.9020159289107275E-2</v>
      </c>
      <c r="H156" s="53">
        <f>(F156-(MAX($F$3:F156)))/(MAX($F$3:F156))</f>
        <v>0</v>
      </c>
      <c r="I156" s="54">
        <f t="shared" si="23"/>
        <v>21893.662120237015</v>
      </c>
      <c r="J156" s="53">
        <v>2.200504744608156E-2</v>
      </c>
      <c r="K156" s="53">
        <f>(I156-(MAX($I$3:I156)))/(MAX($I$3:I156))</f>
        <v>-1.3228805650832683E-2</v>
      </c>
      <c r="L156" s="51"/>
    </row>
    <row r="157" spans="1:12" outlineLevel="1">
      <c r="A157" s="50">
        <f t="shared" si="24"/>
        <v>39082</v>
      </c>
      <c r="B157" s="51">
        <v>16.875299999999999</v>
      </c>
      <c r="C157" s="52">
        <v>28781.72</v>
      </c>
      <c r="D157" s="57">
        <f t="shared" si="21"/>
        <v>2.2460404978006165E-2</v>
      </c>
      <c r="E157" s="53">
        <f>(C157-(MAX($C$3:C157)))/(MAX($C$3:C157))</f>
        <v>-2.3725313479756642E-2</v>
      </c>
      <c r="F157" s="54">
        <f t="shared" si="22"/>
        <v>38247.808667354831</v>
      </c>
      <c r="G157" s="53">
        <v>1.4026689673406478E-2</v>
      </c>
      <c r="H157" s="53">
        <f>(F157-(MAX($F$3:F157)))/(MAX($F$3:F157))</f>
        <v>0</v>
      </c>
      <c r="I157" s="54">
        <f t="shared" si="23"/>
        <v>21904.057199395542</v>
      </c>
      <c r="J157" s="53">
        <v>4.7479855592169606E-4</v>
      </c>
      <c r="K157" s="53">
        <f>(I157-(MAX($I$3:I157)))/(MAX($I$3:I157))</f>
        <v>-1.2760288112730545E-2</v>
      </c>
      <c r="L157" s="51"/>
    </row>
    <row r="158" spans="1:12" outlineLevel="1">
      <c r="A158" s="50">
        <f t="shared" si="24"/>
        <v>39113</v>
      </c>
      <c r="B158" s="51">
        <v>17.266300000000001</v>
      </c>
      <c r="C158" s="52">
        <v>29448.59</v>
      </c>
      <c r="D158" s="57">
        <f t="shared" si="21"/>
        <v>2.3169958459997808E-2</v>
      </c>
      <c r="E158" s="53">
        <f>(C158-(MAX($C$3:C158)))/(MAX($C$3:C158))</f>
        <v>-1.1051121783836296E-3</v>
      </c>
      <c r="F158" s="54">
        <f t="shared" si="22"/>
        <v>38826.215511660863</v>
      </c>
      <c r="G158" s="53">
        <v>1.5122613934212437E-2</v>
      </c>
      <c r="H158" s="53">
        <f>(F158-(MAX($F$3:F158)))/(MAX($F$3:F158))</f>
        <v>0</v>
      </c>
      <c r="I158" s="54">
        <f t="shared" si="23"/>
        <v>22119.329838696689</v>
      </c>
      <c r="J158" s="53">
        <v>9.827980147307569E-3</v>
      </c>
      <c r="K158" s="53">
        <f>(I158-(MAX($I$3:I158)))/(MAX($I$3:I158))</f>
        <v>-3.057715823668893E-3</v>
      </c>
      <c r="L158" s="51"/>
    </row>
    <row r="159" spans="1:12" outlineLevel="1">
      <c r="A159" s="50">
        <f t="shared" si="24"/>
        <v>39141</v>
      </c>
      <c r="B159" s="51">
        <v>16.992699999999999</v>
      </c>
      <c r="C159" s="52">
        <v>28981.96</v>
      </c>
      <c r="D159" s="57">
        <f t="shared" si="21"/>
        <v>-1.5845896341428189E-2</v>
      </c>
      <c r="E159" s="53">
        <f>(C159-(MAX($C$3:C159)))/(MAX($C$3:C159))</f>
        <v>-1.6933181417155396E-2</v>
      </c>
      <c r="F159" s="54">
        <f t="shared" si="22"/>
        <v>38066.728484700041</v>
      </c>
      <c r="G159" s="53">
        <v>-1.9561191245454301E-2</v>
      </c>
      <c r="H159" s="53">
        <f>(F159-(MAX($F$3:F159)))/(MAX($F$3:F159))</f>
        <v>-1.9561191245454284E-2</v>
      </c>
      <c r="I159" s="54">
        <f t="shared" si="23"/>
        <v>21853.263062598191</v>
      </c>
      <c r="J159" s="53">
        <v>-1.2028699695640355E-2</v>
      </c>
      <c r="K159" s="53">
        <f>(I159-(MAX($I$3:I159)))/(MAX($I$3:I159))</f>
        <v>-1.5049635173911658E-2</v>
      </c>
      <c r="L159" s="51"/>
    </row>
    <row r="160" spans="1:12" outlineLevel="1">
      <c r="A160" s="50">
        <f t="shared" si="24"/>
        <v>39172</v>
      </c>
      <c r="B160" s="51">
        <v>16.8782</v>
      </c>
      <c r="C160" s="52">
        <v>28786.67</v>
      </c>
      <c r="D160" s="57">
        <f t="shared" si="21"/>
        <v>-6.7381875746643782E-3</v>
      </c>
      <c r="E160" s="53">
        <f>(C160-(MAX($C$3:C160)))/(MAX($C$3:C160))</f>
        <v>-2.3557409695748169E-2</v>
      </c>
      <c r="F160" s="54">
        <f t="shared" si="22"/>
        <v>38492.57308816068</v>
      </c>
      <c r="G160" s="53">
        <v>1.1186792782358346E-2</v>
      </c>
      <c r="H160" s="53">
        <f>(F160-(MAX($F$3:F160)))/(MAX($F$3:F160))</f>
        <v>-8.5932254561348828E-3</v>
      </c>
      <c r="I160" s="54">
        <f t="shared" si="23"/>
        <v>21444.169447350312</v>
      </c>
      <c r="J160" s="53">
        <v>-1.8720024285436954E-2</v>
      </c>
      <c r="K160" s="53">
        <f>(I160-(MAX($I$3:I160)))/(MAX($I$3:I160))</f>
        <v>-3.3487929923405949E-2</v>
      </c>
      <c r="L160" s="51"/>
    </row>
    <row r="161" spans="1:12" outlineLevel="1">
      <c r="A161" s="50">
        <f t="shared" si="24"/>
        <v>39202</v>
      </c>
      <c r="B161" s="51">
        <v>17.497599999999998</v>
      </c>
      <c r="C161" s="52">
        <v>29843.09</v>
      </c>
      <c r="D161" s="57">
        <f t="shared" si="21"/>
        <v>3.6698226114159072E-2</v>
      </c>
      <c r="E161" s="53">
        <f>(C161-(MAX($C$3:C161)))/(MAX($C$3:C161))</f>
        <v>0</v>
      </c>
      <c r="F161" s="54">
        <f t="shared" si="22"/>
        <v>40197.526112287218</v>
      </c>
      <c r="G161" s="53">
        <v>4.4293038561533216E-2</v>
      </c>
      <c r="H161" s="53">
        <f>(F161-(MAX($F$3:F161)))/(MAX($F$3:F161))</f>
        <v>0</v>
      </c>
      <c r="I161" s="54">
        <f t="shared" si="23"/>
        <v>21756.758927719206</v>
      </c>
      <c r="J161" s="53">
        <v>1.457689844954646E-2</v>
      </c>
      <c r="K161" s="53">
        <f>(I161-(MAX($I$3:I161)))/(MAX($I$3:I161))</f>
        <v>-1.9399181627638457E-2</v>
      </c>
      <c r="L161" s="51"/>
    </row>
    <row r="162" spans="1:12" outlineLevel="1">
      <c r="A162" s="50">
        <f t="shared" si="24"/>
        <v>39233</v>
      </c>
      <c r="B162" s="51">
        <v>18.3599</v>
      </c>
      <c r="C162" s="52">
        <v>31313.79</v>
      </c>
      <c r="D162" s="57">
        <f t="shared" si="21"/>
        <v>4.9281044257498241E-2</v>
      </c>
      <c r="E162" s="53">
        <f>(C162-(MAX($C$3:C162)))/(MAX($C$3:C162))</f>
        <v>0</v>
      </c>
      <c r="F162" s="54">
        <f t="shared" si="22"/>
        <v>41600.328918592662</v>
      </c>
      <c r="G162" s="53">
        <v>3.489773978594779E-2</v>
      </c>
      <c r="H162" s="53">
        <f>(F162-(MAX($F$3:F162)))/(MAX($F$3:F162))</f>
        <v>0</v>
      </c>
      <c r="I162" s="54">
        <f t="shared" si="23"/>
        <v>22010.550060338683</v>
      </c>
      <c r="J162" s="53">
        <v>1.1664932881897849E-2</v>
      </c>
      <c r="K162" s="53">
        <f>(I162-(MAX($I$3:I162)))/(MAX($I$3:I162))</f>
        <v>-7.9605388973907204E-3</v>
      </c>
      <c r="L162" s="51"/>
    </row>
    <row r="163" spans="1:12" outlineLevel="1">
      <c r="A163" s="50">
        <f t="shared" si="24"/>
        <v>39263</v>
      </c>
      <c r="B163" s="51">
        <v>18.47</v>
      </c>
      <c r="C163" s="52">
        <v>31501.57</v>
      </c>
      <c r="D163" s="57">
        <f t="shared" si="21"/>
        <v>5.996764688260825E-3</v>
      </c>
      <c r="E163" s="53">
        <f>(C163-(MAX($C$3:C163)))/(MAX($C$3:C163))</f>
        <v>0</v>
      </c>
      <c r="F163" s="54">
        <f t="shared" si="22"/>
        <v>40909.249960634756</v>
      </c>
      <c r="G163" s="53">
        <v>-1.6612343602144919E-2</v>
      </c>
      <c r="H163" s="53">
        <f>(F163-(MAX($F$3:F163)))/(MAX($F$3:F163))</f>
        <v>-1.6612343602144912E-2</v>
      </c>
      <c r="I163" s="54">
        <f t="shared" si="23"/>
        <v>22402.208292816122</v>
      </c>
      <c r="J163" s="53">
        <v>1.779411379560103E-2</v>
      </c>
      <c r="K163" s="53">
        <f>(I163-(MAX($I$3:I163)))/(MAX($I$3:I163))</f>
        <v>0</v>
      </c>
      <c r="L163" s="51"/>
    </row>
    <row r="164" spans="1:12" outlineLevel="1">
      <c r="A164" s="50">
        <f t="shared" si="24"/>
        <v>39294</v>
      </c>
      <c r="B164" s="51">
        <v>17.234200000000001</v>
      </c>
      <c r="C164" s="52">
        <v>29393.85</v>
      </c>
      <c r="D164" s="57">
        <f t="shared" si="21"/>
        <v>-6.6908500270709159E-2</v>
      </c>
      <c r="E164" s="53">
        <f>(C164-(MAX($C$3:C164)))/(MAX($C$3:C164))</f>
        <v>-6.6908411231567225E-2</v>
      </c>
      <c r="F164" s="54">
        <f t="shared" si="22"/>
        <v>39640.813898560118</v>
      </c>
      <c r="G164" s="53">
        <v>-3.1006094301293752E-2</v>
      </c>
      <c r="H164" s="53">
        <f>(F164-(MAX($F$3:F164)))/(MAX($F$3:F164))</f>
        <v>-4.7103354011145029E-2</v>
      </c>
      <c r="I164" s="54">
        <f t="shared" si="23"/>
        <v>22167.090502394149</v>
      </c>
      <c r="J164" s="53">
        <v>-1.0495295256109594E-2</v>
      </c>
      <c r="K164" s="53">
        <f>(I164-(MAX($I$3:I164)))/(MAX($I$3:I164))</f>
        <v>-1.0495295256109639E-2</v>
      </c>
      <c r="L164" s="51"/>
    </row>
    <row r="165" spans="1:12" outlineLevel="1">
      <c r="A165" s="50">
        <f t="shared" si="24"/>
        <v>39325</v>
      </c>
      <c r="B165" s="51">
        <v>14.647</v>
      </c>
      <c r="C165" s="52">
        <v>24981.24</v>
      </c>
      <c r="D165" s="57">
        <f t="shared" si="21"/>
        <v>-0.15012011001380976</v>
      </c>
      <c r="E165" s="53">
        <f>(C165-(MAX($C$3:C165)))/(MAX($C$3:C165))</f>
        <v>-0.20698428681491107</v>
      </c>
      <c r="F165" s="54">
        <f t="shared" si="22"/>
        <v>40234.966845705698</v>
      </c>
      <c r="G165" s="53">
        <v>1.498841443230714E-2</v>
      </c>
      <c r="H165" s="53">
        <f>(F165-(MAX($F$3:F165)))/(MAX($F$3:F165))</f>
        <v>-3.2820944169908613E-2</v>
      </c>
      <c r="I165" s="54">
        <f t="shared" si="23"/>
        <v>21784.929592238816</v>
      </c>
      <c r="J165" s="53">
        <v>-1.7240012175438912E-2</v>
      </c>
      <c r="K165" s="53">
        <f>(I165-(MAX($I$3:I165)))/(MAX($I$3:I165))</f>
        <v>-2.7554368413548469E-2</v>
      </c>
      <c r="L165" s="51"/>
    </row>
    <row r="166" spans="1:12" outlineLevel="1">
      <c r="A166" s="50">
        <f t="shared" si="24"/>
        <v>39355</v>
      </c>
      <c r="B166" s="51">
        <v>16.3248</v>
      </c>
      <c r="C166" s="52">
        <v>27842.82</v>
      </c>
      <c r="D166" s="57">
        <f t="shared" si="21"/>
        <v>0.1145490544138732</v>
      </c>
      <c r="E166" s="53">
        <f>(C166-(MAX($C$3:C166)))/(MAX($C$3:C166))</f>
        <v>-0.11614500483626689</v>
      </c>
      <c r="F166" s="54">
        <f t="shared" si="22"/>
        <v>41739.769407071755</v>
      </c>
      <c r="G166" s="53">
        <v>3.7400367872470808E-2</v>
      </c>
      <c r="H166" s="53">
        <f>(F166-(MAX($F$3:F166)))/(MAX($F$3:F166))</f>
        <v>0</v>
      </c>
      <c r="I166" s="54">
        <f t="shared" si="23"/>
        <v>22656.44357881782</v>
      </c>
      <c r="J166" s="53">
        <v>4.0005361637225345E-2</v>
      </c>
      <c r="K166" s="53">
        <f>(I166-(MAX($I$3:I166)))/(MAX($I$3:I166))</f>
        <v>0</v>
      </c>
      <c r="L166" s="51"/>
    </row>
    <row r="167" spans="1:12" outlineLevel="1">
      <c r="A167" s="50">
        <f t="shared" si="24"/>
        <v>39386</v>
      </c>
      <c r="B167" s="51">
        <v>17.732700000000001</v>
      </c>
      <c r="C167" s="52">
        <v>30244.06</v>
      </c>
      <c r="D167" s="57">
        <f t="shared" si="21"/>
        <v>8.6243016759776525E-2</v>
      </c>
      <c r="E167" s="53">
        <f>(C167-(MAX($C$3:C167)))/(MAX($C$3:C167))</f>
        <v>-3.9918962769157171E-2</v>
      </c>
      <c r="F167" s="54">
        <f t="shared" si="22"/>
        <v>42403.730076806001</v>
      </c>
      <c r="G167" s="53">
        <v>1.5907147527790544E-2</v>
      </c>
      <c r="H167" s="53">
        <f>(F167-(MAX($F$3:F167)))/(MAX($F$3:F167))</f>
        <v>0</v>
      </c>
      <c r="I167" s="54">
        <f t="shared" si="23"/>
        <v>23084.191636119274</v>
      </c>
      <c r="J167" s="53">
        <v>1.8879752941515004E-2</v>
      </c>
      <c r="K167" s="53">
        <f>(I167-(MAX($I$3:I167)))/(MAX($I$3:I167))</f>
        <v>0</v>
      </c>
      <c r="L167" s="51"/>
    </row>
    <row r="168" spans="1:12" outlineLevel="1">
      <c r="A168" s="50">
        <f t="shared" si="24"/>
        <v>39416</v>
      </c>
      <c r="B168" s="51">
        <v>16.847000000000001</v>
      </c>
      <c r="C168" s="52">
        <v>28733.46</v>
      </c>
      <c r="D168" s="57">
        <f t="shared" si="21"/>
        <v>-4.9947272552967159E-2</v>
      </c>
      <c r="E168" s="53">
        <f>(C168-(MAX($C$3:C168)))/(MAX($C$3:C168))</f>
        <v>-8.7872128278050923E-2</v>
      </c>
      <c r="F168" s="54">
        <f t="shared" si="22"/>
        <v>40630.893853771202</v>
      </c>
      <c r="G168" s="53">
        <v>-4.1808497031361469E-2</v>
      </c>
      <c r="H168" s="53">
        <f>(F168-(MAX($F$3:F168)))/(MAX($F$3:F168))</f>
        <v>-4.1808497031361531E-2</v>
      </c>
      <c r="I168" s="54">
        <f t="shared" si="23"/>
        <v>23280.129428185563</v>
      </c>
      <c r="J168" s="53">
        <v>8.4879641944970441E-3</v>
      </c>
      <c r="K168" s="53">
        <f>(I168-(MAX($I$3:I168)))/(MAX($I$3:I168))</f>
        <v>0</v>
      </c>
      <c r="L168" s="51"/>
    </row>
    <row r="169" spans="1:12" outlineLevel="1">
      <c r="A169" s="50">
        <f t="shared" si="24"/>
        <v>39447</v>
      </c>
      <c r="B169" s="51">
        <v>17.608499999999999</v>
      </c>
      <c r="C169" s="52">
        <v>30032.23</v>
      </c>
      <c r="D169" s="57">
        <f t="shared" si="21"/>
        <v>4.5200925980886764E-2</v>
      </c>
      <c r="E169" s="53">
        <f>(C169-(MAX($C$3:C169)))/(MAX($C$3:C169))</f>
        <v>-4.6643389519950916E-2</v>
      </c>
      <c r="F169" s="54">
        <f t="shared" si="22"/>
        <v>40349.038612943303</v>
      </c>
      <c r="G169" s="53">
        <v>-6.9369687470396402E-3</v>
      </c>
      <c r="H169" s="53">
        <f>(F169-(MAX($F$3:F169)))/(MAX($F$3:F169))</f>
        <v>-4.8455441541133994E-2</v>
      </c>
      <c r="I169" s="54">
        <f t="shared" si="23"/>
        <v>23577.674393990477</v>
      </c>
      <c r="J169" s="53">
        <v>1.2781070084802559E-2</v>
      </c>
      <c r="K169" s="53">
        <f>(I169-(MAX($I$3:I169)))/(MAX($I$3:I169))</f>
        <v>0</v>
      </c>
      <c r="L169" s="51"/>
    </row>
    <row r="170" spans="1:12" outlineLevel="1">
      <c r="A170" s="50">
        <f t="shared" si="24"/>
        <v>39478</v>
      </c>
      <c r="B170" s="51">
        <v>17.937999999999999</v>
      </c>
      <c r="C170" s="52">
        <v>30594.21</v>
      </c>
      <c r="D170" s="57">
        <f t="shared" si="21"/>
        <v>1.8712553596274439E-2</v>
      </c>
      <c r="E170" s="53">
        <f>(C170-(MAX($C$3:C170)))/(MAX($C$3:C170))</f>
        <v>-2.8803643754898585E-2</v>
      </c>
      <c r="F170" s="54">
        <f t="shared" si="22"/>
        <v>37928.862606504896</v>
      </c>
      <c r="G170" s="53">
        <v>-5.998100796538075E-2</v>
      </c>
      <c r="H170" s="53">
        <f>(F170-(MAX($F$3:F170)))/(MAX($F$3:F170))</f>
        <v>-0.10553004328146993</v>
      </c>
      <c r="I170" s="54">
        <f t="shared" si="23"/>
        <v>24020.816618518515</v>
      </c>
      <c r="J170" s="53">
        <v>1.8794992971867819E-2</v>
      </c>
      <c r="K170" s="53">
        <f>(I170-(MAX($I$3:I170)))/(MAX($I$3:I170))</f>
        <v>0</v>
      </c>
      <c r="L170" s="51"/>
    </row>
    <row r="171" spans="1:12" outlineLevel="1">
      <c r="A171" s="50">
        <f t="shared" si="24"/>
        <v>39507</v>
      </c>
      <c r="B171" s="51">
        <v>20.7834</v>
      </c>
      <c r="C171" s="52">
        <v>35447.199999999997</v>
      </c>
      <c r="D171" s="57">
        <f t="shared" si="21"/>
        <v>0.15862414984948159</v>
      </c>
      <c r="E171" s="53">
        <f>(C171-(MAX($C$3:C171)))/(MAX($C$3:C171))</f>
        <v>0</v>
      </c>
      <c r="F171" s="54">
        <f t="shared" si="22"/>
        <v>36696.81753765943</v>
      </c>
      <c r="G171" s="53">
        <v>-3.2483048111075274E-2</v>
      </c>
      <c r="H171" s="53">
        <f>(F171-(MAX($F$3:F171)))/(MAX($F$3:F171))</f>
        <v>-0.13458515391946943</v>
      </c>
      <c r="I171" s="54">
        <f t="shared" si="23"/>
        <v>25345.593856697178</v>
      </c>
      <c r="J171" s="53">
        <v>5.5151215681707777E-2</v>
      </c>
      <c r="K171" s="53">
        <f>(I171-(MAX($I$3:I171)))/(MAX($I$3:I171))</f>
        <v>0</v>
      </c>
      <c r="L171" s="51"/>
    </row>
    <row r="172" spans="1:12" outlineLevel="1">
      <c r="A172" s="50">
        <f t="shared" si="24"/>
        <v>39538</v>
      </c>
      <c r="B172" s="51">
        <v>19.275700000000001</v>
      </c>
      <c r="C172" s="52">
        <v>32875.730000000003</v>
      </c>
      <c r="D172" s="57">
        <f t="shared" si="21"/>
        <v>-7.2543472194154912E-2</v>
      </c>
      <c r="E172" s="53">
        <f>(C172-(MAX($C$3:C172)))/(MAX($C$3:C172))</f>
        <v>-7.2543670586111011E-2</v>
      </c>
      <c r="F172" s="54">
        <f t="shared" si="22"/>
        <v>36538.306769074654</v>
      </c>
      <c r="G172" s="53">
        <v>-4.319469077178284E-3</v>
      </c>
      <c r="H172" s="53">
        <f>(F172-(MAX($F$3:F172)))/(MAX($F$3:F172))</f>
        <v>-0.13832328658604534</v>
      </c>
      <c r="I172" s="54">
        <f t="shared" si="23"/>
        <v>25205.685541295359</v>
      </c>
      <c r="J172" s="53">
        <v>-5.5200251449168958E-3</v>
      </c>
      <c r="K172" s="53">
        <f>(I172-(MAX($I$3:I172)))/(MAX($I$3:I172))</f>
        <v>-5.5200251449168706E-3</v>
      </c>
      <c r="L172" s="51"/>
    </row>
    <row r="173" spans="1:12" outlineLevel="1">
      <c r="A173" s="50">
        <f t="shared" si="24"/>
        <v>39568</v>
      </c>
      <c r="B173" s="51">
        <v>19.439</v>
      </c>
      <c r="C173" s="52">
        <v>33154.25</v>
      </c>
      <c r="D173" s="57">
        <f t="shared" si="21"/>
        <v>8.4718064713602548E-3</v>
      </c>
      <c r="E173" s="53">
        <f>(C173-(MAX($C$3:C173)))/(MAX($C$3:C173))</f>
        <v>-6.4686350402852616E-2</v>
      </c>
      <c r="F173" s="54">
        <f t="shared" si="22"/>
        <v>38317.791346641709</v>
      </c>
      <c r="G173" s="53">
        <v>4.8701889466678194E-2</v>
      </c>
      <c r="H173" s="53">
        <f>(F173-(MAX($F$3:F173)))/(MAX($F$3:F173))</f>
        <v>-9.6358002533348364E-2</v>
      </c>
      <c r="I173" s="54">
        <f t="shared" si="23"/>
        <v>25107.206341376252</v>
      </c>
      <c r="J173" s="53">
        <v>-3.9070232689273343E-3</v>
      </c>
      <c r="K173" s="53">
        <f>(I173-(MAX($I$3:I173)))/(MAX($I$3:I173))</f>
        <v>-9.4054815471579997E-3</v>
      </c>
      <c r="L173" s="51"/>
    </row>
    <row r="174" spans="1:12" outlineLevel="1">
      <c r="A174" s="50">
        <f t="shared" si="24"/>
        <v>39599</v>
      </c>
      <c r="B174" s="51">
        <v>19.8172</v>
      </c>
      <c r="C174" s="52">
        <v>33799.29</v>
      </c>
      <c r="D174" s="57">
        <f t="shared" si="21"/>
        <v>1.9455733319615254E-2</v>
      </c>
      <c r="E174" s="53">
        <f>(C174-(MAX($C$3:C174)))/(MAX($C$3:C174))</f>
        <v>-4.6489144417612573E-2</v>
      </c>
      <c r="F174" s="54">
        <f t="shared" si="22"/>
        <v>38814.143499483878</v>
      </c>
      <c r="G174" s="53">
        <v>1.2953568966225681E-2</v>
      </c>
      <c r="H174" s="53">
        <f>(F174-(MAX($F$3:F174)))/(MAX($F$3:F174))</f>
        <v>-8.4652613598386134E-2</v>
      </c>
      <c r="I174" s="54">
        <f t="shared" si="23"/>
        <v>25474.974791933004</v>
      </c>
      <c r="J174" s="53">
        <v>1.4647924008601265E-2</v>
      </c>
      <c r="K174" s="53">
        <f>(I174-(MAX($I$3:I174)))/(MAX($I$3:I174))</f>
        <v>0</v>
      </c>
      <c r="L174" s="51"/>
    </row>
    <row r="175" spans="1:12" outlineLevel="1">
      <c r="A175" s="50">
        <f t="shared" si="24"/>
        <v>39629</v>
      </c>
      <c r="B175" s="51">
        <v>21.552700000000002</v>
      </c>
      <c r="C175" s="52">
        <v>36759.279999999999</v>
      </c>
      <c r="D175" s="57">
        <f t="shared" si="21"/>
        <v>8.757543951718727E-2</v>
      </c>
      <c r="E175" s="53">
        <f>(C175-(MAX($C$3:C175)))/(MAX($C$3:C175))</f>
        <v>0</v>
      </c>
      <c r="F175" s="54">
        <f t="shared" si="22"/>
        <v>35541.928372727751</v>
      </c>
      <c r="G175" s="53">
        <v>-8.4304710389903059E-2</v>
      </c>
      <c r="H175" s="53">
        <f>(F175-(MAX($F$3:F175)))/(MAX($F$3:F175))</f>
        <v>-0.1618207099151289</v>
      </c>
      <c r="I175" s="54">
        <f t="shared" si="23"/>
        <v>25986.157534589591</v>
      </c>
      <c r="J175" s="53">
        <v>2.0066074523396926E-2</v>
      </c>
      <c r="K175" s="53">
        <f>(I175-(MAX($I$3:I175)))/(MAX($I$3:I175))</f>
        <v>0</v>
      </c>
      <c r="L175" s="51"/>
    </row>
    <row r="176" spans="1:12" outlineLevel="1">
      <c r="A176" s="50">
        <f t="shared" si="24"/>
        <v>39660</v>
      </c>
      <c r="B176" s="51">
        <v>19.645399999999999</v>
      </c>
      <c r="C176" s="52">
        <v>33506.28</v>
      </c>
      <c r="D176" s="57">
        <f t="shared" si="21"/>
        <v>-8.849471295939737E-2</v>
      </c>
      <c r="E176" s="53">
        <f>(C176-(MAX($C$3:C176)))/(MAX($C$3:C176))</f>
        <v>-8.8494660395959879E-2</v>
      </c>
      <c r="F176" s="54">
        <f t="shared" si="22"/>
        <v>35243.102332172792</v>
      </c>
      <c r="G176" s="53">
        <v>-8.4077047655145565E-3</v>
      </c>
      <c r="H176" s="53">
        <f>(F176-(MAX($F$3:F176)))/(MAX($F$3:F176))</f>
        <v>-0.16886787392673105</v>
      </c>
      <c r="I176" s="54">
        <f t="shared" si="23"/>
        <v>25222.346018164895</v>
      </c>
      <c r="J176" s="53">
        <v>-2.9393014931430428E-2</v>
      </c>
      <c r="K176" s="53">
        <f>(I176-(MAX($I$3:I176)))/(MAX($I$3:I176))</f>
        <v>-2.9393014931430445E-2</v>
      </c>
      <c r="L176" s="51"/>
    </row>
    <row r="177" spans="1:12" outlineLevel="1">
      <c r="A177" s="50">
        <f t="shared" si="24"/>
        <v>39691</v>
      </c>
      <c r="B177" s="51">
        <v>18.228999999999999</v>
      </c>
      <c r="C177" s="52">
        <v>31090.53</v>
      </c>
      <c r="D177" s="57">
        <f t="shared" si="21"/>
        <v>-7.2098302910605039E-2</v>
      </c>
      <c r="E177" s="53">
        <f>(C177-(MAX($C$3:C177)))/(MAX($C$3:C177))</f>
        <v>-0.15421275933587383</v>
      </c>
      <c r="F177" s="54">
        <f t="shared" si="22"/>
        <v>35752.926150777683</v>
      </c>
      <c r="G177" s="53">
        <v>1.4465917721990129E-2</v>
      </c>
      <c r="H177" s="53">
        <f>(F177-(MAX($F$3:F177)))/(MAX($F$3:F177))</f>
        <v>-0.15684478497485241</v>
      </c>
      <c r="I177" s="54">
        <f t="shared" si="23"/>
        <v>25267.668563296073</v>
      </c>
      <c r="J177" s="53">
        <v>1.7969202824565933E-3</v>
      </c>
      <c r="K177" s="53">
        <f>(I177-(MAX($I$3:I177)))/(MAX($I$3:I177))</f>
        <v>-2.7648911553666746E-2</v>
      </c>
      <c r="L177" s="51"/>
    </row>
    <row r="178" spans="1:12" outlineLevel="1">
      <c r="A178" s="50">
        <f t="shared" si="24"/>
        <v>39721</v>
      </c>
      <c r="B178" s="51">
        <v>17.003900000000002</v>
      </c>
      <c r="C178" s="52">
        <v>29001.06</v>
      </c>
      <c r="D178" s="57">
        <f t="shared" si="21"/>
        <v>-6.7206100170058569E-2</v>
      </c>
      <c r="E178" s="53">
        <f>(C178-(MAX($C$3:C178)))/(MAX($C$3:C178))</f>
        <v>-0.21105473230161195</v>
      </c>
      <c r="F178" s="54">
        <f t="shared" si="22"/>
        <v>32567.139632940849</v>
      </c>
      <c r="G178" s="53">
        <v>-8.9105616262056264E-2</v>
      </c>
      <c r="H178" s="53">
        <f>(F178-(MAX($F$3:F178)))/(MAX($F$3:F178))</f>
        <v>-0.23197465001423476</v>
      </c>
      <c r="I178" s="54">
        <f t="shared" si="23"/>
        <v>25202.954470498255</v>
      </c>
      <c r="J178" s="53">
        <v>-2.5611422215590096E-3</v>
      </c>
      <c r="K178" s="53">
        <f>(I178-(MAX($I$3:I178)))/(MAX($I$3:I178))</f>
        <v>-3.0139240980465554E-2</v>
      </c>
      <c r="L178" s="51"/>
    </row>
    <row r="179" spans="1:12" outlineLevel="1">
      <c r="A179" s="50">
        <f t="shared" si="24"/>
        <v>39752</v>
      </c>
      <c r="B179" s="51">
        <v>17.9543</v>
      </c>
      <c r="C179" s="52">
        <v>30622.02</v>
      </c>
      <c r="D179" s="57">
        <f t="shared" si="21"/>
        <v>5.5893059827451186E-2</v>
      </c>
      <c r="E179" s="53">
        <f>(C179-(MAX($C$3:C179)))/(MAX($C$3:C179))</f>
        <v>-0.16695811234605243</v>
      </c>
      <c r="F179" s="54">
        <f t="shared" si="22"/>
        <v>27097.468376576799</v>
      </c>
      <c r="G179" s="53">
        <v>-0.16795061887570917</v>
      </c>
      <c r="H179" s="53">
        <f>(F179-(MAX($F$3:F179)))/(MAX($F$3:F179))</f>
        <v>-0.36096498285657713</v>
      </c>
      <c r="I179" s="54">
        <f t="shared" si="23"/>
        <v>26071.756286424083</v>
      </c>
      <c r="J179" s="53">
        <v>3.4472220982774804E-2</v>
      </c>
      <c r="K179" s="53">
        <f>(I179-(MAX($I$3:I179)))/(MAX($I$3:I179))</f>
        <v>0</v>
      </c>
      <c r="L179" s="51"/>
    </row>
    <row r="180" spans="1:12" outlineLevel="1">
      <c r="A180" s="50">
        <f t="shared" si="24"/>
        <v>39782</v>
      </c>
      <c r="B180" s="51">
        <v>19.005800000000001</v>
      </c>
      <c r="C180" s="52">
        <v>32415.4</v>
      </c>
      <c r="D180" s="57">
        <f t="shared" si="21"/>
        <v>5.8565357602357038E-2</v>
      </c>
      <c r="E180" s="53">
        <f>(C180-(MAX($C$3:C180)))/(MAX($C$3:C180))</f>
        <v>-0.11817097614534337</v>
      </c>
      <c r="F180" s="54">
        <f t="shared" si="22"/>
        <v>25153.174589289152</v>
      </c>
      <c r="G180" s="53">
        <v>-7.1751861106268633E-2</v>
      </c>
      <c r="H180" s="53">
        <f>(F180-(MAX($F$3:F180)))/(MAX($F$3:F180))</f>
        <v>-0.40681693464869406</v>
      </c>
      <c r="I180" s="54">
        <f t="shared" si="23"/>
        <v>26559.795802844998</v>
      </c>
      <c r="J180" s="53">
        <v>1.8719088620625213E-2</v>
      </c>
      <c r="K180" s="53">
        <f>(I180-(MAX($I$3:I180)))/(MAX($I$3:I180))</f>
        <v>0</v>
      </c>
      <c r="L180" s="51"/>
    </row>
    <row r="181" spans="1:12" outlineLevel="1">
      <c r="A181" s="50">
        <f t="shared" si="24"/>
        <v>39813</v>
      </c>
      <c r="B181" s="51">
        <v>19.7592</v>
      </c>
      <c r="C181" s="52">
        <v>33700.370000000003</v>
      </c>
      <c r="D181" s="57">
        <f t="shared" si="21"/>
        <v>3.9640530785339134E-2</v>
      </c>
      <c r="E181" s="53">
        <f>(C181-(MAX($C$3:C181)))/(MAX($C$3:C181))</f>
        <v>-8.3214633148418482E-2</v>
      </c>
      <c r="F181" s="54">
        <f t="shared" si="22"/>
        <v>25420.858337561454</v>
      </c>
      <c r="G181" s="53">
        <v>1.0642145679149673E-2</v>
      </c>
      <c r="H181" s="53">
        <f>(F181-(MAX($F$3:F181)))/(MAX($F$3:F181))</f>
        <v>-0.40050419405282084</v>
      </c>
      <c r="I181" s="54">
        <f t="shared" si="23"/>
        <v>26898.798234348509</v>
      </c>
      <c r="J181" s="53">
        <v>1.276374389396473E-2</v>
      </c>
      <c r="K181" s="53">
        <f>(I181-(MAX($I$3:I181)))/(MAX($I$3:I181))</f>
        <v>0</v>
      </c>
      <c r="L181" s="51"/>
    </row>
    <row r="182" spans="1:12" outlineLevel="1">
      <c r="A182" s="50">
        <f t="shared" si="24"/>
        <v>39844</v>
      </c>
      <c r="B182" s="51">
        <v>19.8249</v>
      </c>
      <c r="C182" s="52">
        <v>33812.42</v>
      </c>
      <c r="D182" s="57">
        <f t="shared" si="21"/>
        <v>3.3250334021619476E-3</v>
      </c>
      <c r="E182" s="53">
        <f>(C182-(MAX($C$3:C182)))/(MAX($C$3:C182))</f>
        <v>-8.0166423281413587E-2</v>
      </c>
      <c r="F182" s="54">
        <f t="shared" si="22"/>
        <v>23278.163654495511</v>
      </c>
      <c r="G182" s="53">
        <v>-8.4288840864981007E-2</v>
      </c>
      <c r="H182" s="53">
        <f>(F182-(MAX($F$3:F182)))/(MAX($F$3:F182))</f>
        <v>-0.45103500063952617</v>
      </c>
      <c r="I182" s="54">
        <f t="shared" si="23"/>
        <v>26845.565978984887</v>
      </c>
      <c r="J182" s="53">
        <v>-1.9789826630859375E-3</v>
      </c>
      <c r="K182" s="53">
        <f>(I182-(MAX($I$3:I182)))/(MAX($I$3:I182))</f>
        <v>-1.9789826630859345E-3</v>
      </c>
      <c r="L182" s="51"/>
    </row>
    <row r="183" spans="1:12" outlineLevel="1">
      <c r="A183" s="50">
        <f t="shared" si="24"/>
        <v>39872</v>
      </c>
      <c r="B183" s="51">
        <v>19.6402</v>
      </c>
      <c r="C183" s="52">
        <v>33497.410000000003</v>
      </c>
      <c r="D183" s="57">
        <f t="shared" si="21"/>
        <v>-9.316566540058191E-3</v>
      </c>
      <c r="E183" s="53">
        <f>(C183-(MAX($C$3:C183)))/(MAX($C$3:C183))</f>
        <v>-8.873596000792168E-2</v>
      </c>
      <c r="F183" s="54">
        <f t="shared" si="22"/>
        <v>20799.552110852561</v>
      </c>
      <c r="G183" s="53">
        <v>-0.10647796709532442</v>
      </c>
      <c r="H183" s="53">
        <f>(F183-(MAX($F$3:F183)))/(MAX($F$3:F183))</f>
        <v>-0.50948767777791548</v>
      </c>
      <c r="I183" s="54">
        <f t="shared" si="23"/>
        <v>26792.78732707545</v>
      </c>
      <c r="J183" s="53">
        <v>-1.9660100275312731E-3</v>
      </c>
      <c r="K183" s="53">
        <f>(I183-(MAX($I$3:I183)))/(MAX($I$3:I183))</f>
        <v>-3.9411019908572832E-3</v>
      </c>
      <c r="L183" s="51"/>
    </row>
    <row r="184" spans="1:12" outlineLevel="1">
      <c r="A184" s="50">
        <f t="shared" si="24"/>
        <v>39903</v>
      </c>
      <c r="B184" s="51">
        <v>19.4359</v>
      </c>
      <c r="C184" s="52">
        <v>33148.959999999999</v>
      </c>
      <c r="D184" s="57">
        <f t="shared" si="21"/>
        <v>-1.0402134397816676E-2</v>
      </c>
      <c r="E184" s="53">
        <f>(C184-(MAX($C$3:C184)))/(MAX($C$3:C184))</f>
        <v>-9.8215198991928016E-2</v>
      </c>
      <c r="F184" s="54">
        <f t="shared" si="22"/>
        <v>22621.551166086392</v>
      </c>
      <c r="G184" s="53">
        <v>8.7597994683893621E-2</v>
      </c>
      <c r="H184" s="53">
        <f>(F184-(MAX($F$3:F184)))/(MAX($F$3:F184))</f>
        <v>-0.46651978198352101</v>
      </c>
      <c r="I184" s="54">
        <f t="shared" si="23"/>
        <v>26393.682437891723</v>
      </c>
      <c r="J184" s="53">
        <v>-1.4895982426599286E-2</v>
      </c>
      <c r="K184" s="53">
        <f>(I184-(MAX($I$3:I184)))/(MAX($I$3:I184))</f>
        <v>-1.8778377831459296E-2</v>
      </c>
      <c r="L184" s="51"/>
    </row>
    <row r="185" spans="1:12" outlineLevel="1">
      <c r="A185" s="50">
        <f t="shared" si="24"/>
        <v>39933</v>
      </c>
      <c r="B185" s="51">
        <v>18.819099999999999</v>
      </c>
      <c r="C185" s="52">
        <v>32096.98</v>
      </c>
      <c r="D185" s="57">
        <f t="shared" si="21"/>
        <v>-3.173508816159798E-2</v>
      </c>
      <c r="E185" s="53">
        <f>(C185-(MAX($C$3:C185)))/(MAX($C$3:C185))</f>
        <v>-0.12683327856258336</v>
      </c>
      <c r="F185" s="54">
        <f t="shared" si="22"/>
        <v>24786.640306524132</v>
      </c>
      <c r="G185" s="53">
        <v>9.570913703228201E-2</v>
      </c>
      <c r="H185" s="53">
        <f>(F185-(MAX($F$3:F185)))/(MAX($F$3:F185))</f>
        <v>-0.41546085069337019</v>
      </c>
      <c r="I185" s="54">
        <f t="shared" si="23"/>
        <v>26205.994558648523</v>
      </c>
      <c r="J185" s="53">
        <v>-7.1110910607058431E-3</v>
      </c>
      <c r="K185" s="53">
        <f>(I185-(MAX($I$3:I185)))/(MAX($I$3:I185))</f>
        <v>-2.5755934137433264E-2</v>
      </c>
      <c r="L185" s="51"/>
    </row>
    <row r="186" spans="1:12" outlineLevel="1">
      <c r="A186" s="50">
        <f t="shared" si="24"/>
        <v>39964</v>
      </c>
      <c r="B186" s="51">
        <v>18.316800000000001</v>
      </c>
      <c r="C186" s="52">
        <v>31240.28</v>
      </c>
      <c r="D186" s="57">
        <f t="shared" si="21"/>
        <v>-2.6690968218458844E-2</v>
      </c>
      <c r="E186" s="53">
        <f>(C186-(MAX($C$3:C186)))/(MAX($C$3:C186))</f>
        <v>-0.15013895810799341</v>
      </c>
      <c r="F186" s="54">
        <f t="shared" si="22"/>
        <v>26172.997183197156</v>
      </c>
      <c r="G186" s="53">
        <v>5.5931617174761694E-2</v>
      </c>
      <c r="H186" s="53">
        <f>(F186-(MAX($F$3:F186)))/(MAX($F$3:F186))</f>
        <v>-0.38276663077069095</v>
      </c>
      <c r="I186" s="54">
        <f t="shared" si="23"/>
        <v>26926.090042175631</v>
      </c>
      <c r="J186" s="53">
        <v>2.747827341242659E-2</v>
      </c>
      <c r="K186" s="53">
        <f>(I186-(MAX($I$3:I186)))/(MAX($I$3:I186))</f>
        <v>0</v>
      </c>
      <c r="L186" s="51"/>
    </row>
    <row r="187" spans="1:12" outlineLevel="1">
      <c r="A187" s="50">
        <f t="shared" si="24"/>
        <v>39994</v>
      </c>
      <c r="B187" s="51">
        <v>18.0733</v>
      </c>
      <c r="C187" s="52">
        <v>30824.98</v>
      </c>
      <c r="D187" s="57">
        <f t="shared" si="21"/>
        <v>-1.3293806778476691E-2</v>
      </c>
      <c r="E187" s="53">
        <f>(C187-(MAX($C$3:C187)))/(MAX($C$3:C187))</f>
        <v>-0.16143678548654924</v>
      </c>
      <c r="F187" s="54">
        <f t="shared" si="22"/>
        <v>26224.959322567665</v>
      </c>
      <c r="G187" s="53">
        <v>1.9853339304933826E-3</v>
      </c>
      <c r="H187" s="53">
        <f>(F187-(MAX($F$3:F187)))/(MAX($F$3:F187))</f>
        <v>-0.38154121641972727</v>
      </c>
      <c r="I187" s="54">
        <f t="shared" si="23"/>
        <v>26624.462645283005</v>
      </c>
      <c r="J187" s="53">
        <v>-1.1202049626223953E-2</v>
      </c>
      <c r="K187" s="53">
        <f>(I187-(MAX($I$3:I187)))/(MAX($I$3:I187))</f>
        <v>-1.1202049626223924E-2</v>
      </c>
      <c r="L187" s="51"/>
    </row>
    <row r="188" spans="1:12" outlineLevel="1">
      <c r="A188" s="50">
        <f t="shared" si="24"/>
        <v>40025</v>
      </c>
      <c r="B188" s="51">
        <v>18.0504</v>
      </c>
      <c r="C188" s="52">
        <v>30785.919999999998</v>
      </c>
      <c r="D188" s="57">
        <f t="shared" si="21"/>
        <v>-1.2670624623062343E-3</v>
      </c>
      <c r="E188" s="53">
        <f>(C188-(MAX($C$3:C188)))/(MAX($C$3:C188))</f>
        <v>-0.16249937430765785</v>
      </c>
      <c r="F188" s="54">
        <f t="shared" si="22"/>
        <v>28208.443410255961</v>
      </c>
      <c r="G188" s="53">
        <v>7.563344763632962E-2</v>
      </c>
      <c r="H188" s="53">
        <f>(F188-(MAX($F$3:F188)))/(MAX($F$3:F188))</f>
        <v>-0.33476504639658056</v>
      </c>
      <c r="I188" s="54">
        <f t="shared" si="23"/>
        <v>26552.1506946275</v>
      </c>
      <c r="J188" s="53">
        <v>-2.7159966238160527E-3</v>
      </c>
      <c r="K188" s="53">
        <f>(I188-(MAX($I$3:I188)))/(MAX($I$3:I188))</f>
        <v>-1.3887621521075321E-2</v>
      </c>
      <c r="L188" s="51"/>
    </row>
    <row r="189" spans="1:12" outlineLevel="1">
      <c r="A189" s="50">
        <f t="shared" si="24"/>
        <v>40056</v>
      </c>
      <c r="B189" s="51">
        <v>18.893599999999999</v>
      </c>
      <c r="C189" s="52">
        <v>32224.04</v>
      </c>
      <c r="D189" s="57">
        <f t="shared" si="21"/>
        <v>4.6713646234986417E-2</v>
      </c>
      <c r="E189" s="53">
        <f>(C189-(MAX($C$3:C189)))/(MAX($C$3:C189))</f>
        <v>-0.12337673643226957</v>
      </c>
      <c r="F189" s="54">
        <f t="shared" si="22"/>
        <v>29226.866350578228</v>
      </c>
      <c r="G189" s="53">
        <v>3.6103478859524474E-2</v>
      </c>
      <c r="H189" s="53">
        <f>(F189-(MAX($F$3:F189)))/(MAX($F$3:F189))</f>
        <v>-0.31074775031254281</v>
      </c>
      <c r="I189" s="54">
        <f t="shared" si="23"/>
        <v>26676.27738985229</v>
      </c>
      <c r="J189" s="53">
        <v>4.6748264068079415E-3</v>
      </c>
      <c r="K189" s="53">
        <f>(I189-(MAX($I$3:I189)))/(MAX($I$3:I189))</f>
        <v>-9.2777173340818087E-3</v>
      </c>
      <c r="L189" s="51"/>
    </row>
    <row r="190" spans="1:12" outlineLevel="1">
      <c r="A190" s="50">
        <f t="shared" si="24"/>
        <v>40086</v>
      </c>
      <c r="B190" s="51">
        <v>19.464300000000001</v>
      </c>
      <c r="C190" s="52">
        <v>33197.4</v>
      </c>
      <c r="D190" s="57">
        <f t="shared" si="21"/>
        <v>3.0205995681077402E-2</v>
      </c>
      <c r="E190" s="53">
        <f>(C190-(MAX($C$3:C190)))/(MAX($C$3:C190))</f>
        <v>-9.6897436511270016E-2</v>
      </c>
      <c r="F190" s="54">
        <f t="shared" si="22"/>
        <v>30317.546407264195</v>
      </c>
      <c r="G190" s="53">
        <v>3.7317721428058226E-2</v>
      </c>
      <c r="H190" s="53">
        <f>(F190-(MAX($F$3:F190)))/(MAX($F$3:F190))</f>
        <v>-0.28502642686504387</v>
      </c>
      <c r="I190" s="54">
        <f t="shared" si="23"/>
        <v>26932.506641038039</v>
      </c>
      <c r="J190" s="53">
        <v>9.6051352083788011E-3</v>
      </c>
      <c r="K190" s="53">
        <f>(I190-(MAX($I$3:I190)))/(MAX($I$3:I190))</f>
        <v>0</v>
      </c>
      <c r="L190" s="51"/>
    </row>
    <row r="191" spans="1:12" outlineLevel="1">
      <c r="A191" s="50">
        <f t="shared" si="24"/>
        <v>40117</v>
      </c>
      <c r="B191" s="51">
        <v>18.620200000000001</v>
      </c>
      <c r="C191" s="52">
        <v>31757.74</v>
      </c>
      <c r="D191" s="57">
        <f t="shared" si="21"/>
        <v>-4.3366573675909237E-2</v>
      </c>
      <c r="E191" s="53">
        <f>(C191-(MAX($C$3:C191)))/(MAX($C$3:C191))</f>
        <v>-0.13606196856956931</v>
      </c>
      <c r="F191" s="54">
        <f t="shared" si="22"/>
        <v>29754.360795703058</v>
      </c>
      <c r="G191" s="53">
        <v>-1.8576226584951949E-2</v>
      </c>
      <c r="H191" s="53">
        <f>(F191-(MAX($F$3:F191)))/(MAX($F$3:F191))</f>
        <v>-0.29830793796185157</v>
      </c>
      <c r="I191" s="54">
        <f t="shared" si="23"/>
        <v>26655.562832110933</v>
      </c>
      <c r="J191" s="53">
        <v>-1.0282882786153857E-2</v>
      </c>
      <c r="K191" s="53">
        <f>(I191-(MAX($I$3:I191)))/(MAX($I$3:I191))</f>
        <v>-1.0282882786153918E-2</v>
      </c>
      <c r="L191" s="51"/>
    </row>
    <row r="192" spans="1:12" outlineLevel="1">
      <c r="A192" s="50">
        <f t="shared" si="24"/>
        <v>40147</v>
      </c>
      <c r="B192" s="51">
        <v>19.3673</v>
      </c>
      <c r="C192" s="52">
        <v>33031.96</v>
      </c>
      <c r="D192" s="57">
        <f t="shared" si="21"/>
        <v>4.0123092125755822E-2</v>
      </c>
      <c r="E192" s="53">
        <f>(C192-(MAX($C$3:C192)))/(MAX($C$3:C192))</f>
        <v>-0.10139806873257583</v>
      </c>
      <c r="F192" s="54">
        <f t="shared" si="22"/>
        <v>31539.094074216624</v>
      </c>
      <c r="G192" s="53">
        <v>5.9982242292743404E-2</v>
      </c>
      <c r="H192" s="53">
        <f>(F192-(MAX($F$3:F192)))/(MAX($F$3:F192))</f>
        <v>-0.25621887468178461</v>
      </c>
      <c r="I192" s="54">
        <f t="shared" si="23"/>
        <v>27291.826727260493</v>
      </c>
      <c r="J192" s="53">
        <v>2.3869835319443311E-2</v>
      </c>
      <c r="K192" s="53">
        <f>(I192-(MAX($I$3:I192)))/(MAX($I$3:I192))</f>
        <v>0</v>
      </c>
      <c r="L192" s="51"/>
    </row>
    <row r="193" spans="1:12" outlineLevel="1">
      <c r="A193" s="50">
        <f t="shared" si="24"/>
        <v>40178</v>
      </c>
      <c r="B193" s="51">
        <v>19.7058</v>
      </c>
      <c r="C193" s="52">
        <v>33609.29</v>
      </c>
      <c r="D193" s="57">
        <f t="shared" si="21"/>
        <v>1.7477913803163103E-2</v>
      </c>
      <c r="E193" s="53">
        <f>(C193-(MAX($C$3:C193)))/(MAX($C$3:C193))</f>
        <v>-8.5692374823445897E-2</v>
      </c>
      <c r="F193" s="54">
        <f t="shared" si="22"/>
        <v>32148.29329740888</v>
      </c>
      <c r="G193" s="53">
        <v>1.9315685534870175E-2</v>
      </c>
      <c r="H193" s="53">
        <f>(F193-(MAX($F$3:F193)))/(MAX($F$3:F193))</f>
        <v>-0.24185223235836609</v>
      </c>
      <c r="I193" s="54">
        <f t="shared" si="23"/>
        <v>26871.837179040085</v>
      </c>
      <c r="J193" s="53">
        <v>-1.5388839758421202E-2</v>
      </c>
      <c r="K193" s="53">
        <f>(I193-(MAX($I$3:I193)))/(MAX($I$3:I193))</f>
        <v>-1.5388839758421188E-2</v>
      </c>
      <c r="L193" s="51"/>
    </row>
    <row r="194" spans="1:12" outlineLevel="1">
      <c r="A194" s="50">
        <f t="shared" si="24"/>
        <v>40209</v>
      </c>
      <c r="B194" s="51">
        <v>18.508199999999999</v>
      </c>
      <c r="C194" s="52">
        <v>31566.720000000001</v>
      </c>
      <c r="D194" s="57">
        <f t="shared" si="21"/>
        <v>-6.0773985324117819E-2</v>
      </c>
      <c r="E194" s="53">
        <f>(C194-(MAX($C$3:C194)))/(MAX($C$3:C194))</f>
        <v>-0.14125847949143722</v>
      </c>
      <c r="F194" s="54">
        <f t="shared" si="22"/>
        <v>30991.829522193249</v>
      </c>
      <c r="G194" s="53">
        <v>-3.5972789115646164E-2</v>
      </c>
      <c r="H194" s="53">
        <f>(F194-(MAX($F$3:F194)))/(MAX($F$3:F194))</f>
        <v>-0.26912492212223649</v>
      </c>
      <c r="I194" s="54">
        <f t="shared" si="23"/>
        <v>26381.775347219234</v>
      </c>
      <c r="J194" s="53">
        <v>-1.8237005105222082E-2</v>
      </c>
      <c r="K194" s="53">
        <f>(I194-(MAX($I$3:I194)))/(MAX($I$3:I194))</f>
        <v>-3.3345198514405504E-2</v>
      </c>
      <c r="L194" s="51"/>
    </row>
    <row r="195" spans="1:12" outlineLevel="1">
      <c r="A195" s="50">
        <f t="shared" si="24"/>
        <v>40237</v>
      </c>
      <c r="B195" s="51">
        <v>19.063199999999998</v>
      </c>
      <c r="C195" s="52">
        <v>32513.3</v>
      </c>
      <c r="D195" s="57">
        <f t="shared" si="21"/>
        <v>2.9986708594028633E-2</v>
      </c>
      <c r="E195" s="53">
        <f>(C195-(MAX($C$3:C195)))/(MAX($C$3:C195))</f>
        <v>-0.11550770308885265</v>
      </c>
      <c r="F195" s="54">
        <f t="shared" si="22"/>
        <v>31951.816925310977</v>
      </c>
      <c r="G195" s="53">
        <v>3.0975499604832368E-2</v>
      </c>
      <c r="H195" s="53">
        <f>(F195-(MAX($F$3:F195)))/(MAX($F$3:F195))</f>
        <v>-0.24648570143625204</v>
      </c>
      <c r="I195" s="54">
        <f t="shared" si="23"/>
        <v>26395.279500053355</v>
      </c>
      <c r="J195" s="53">
        <v>5.1187430172494608E-4</v>
      </c>
      <c r="K195" s="53">
        <f>(I195-(MAX($I$3:I195)))/(MAX($I$3:I195))</f>
        <v>-3.2850392762886059E-2</v>
      </c>
      <c r="L195" s="51"/>
    </row>
    <row r="196" spans="1:12" outlineLevel="1">
      <c r="A196" s="50">
        <f t="shared" si="24"/>
        <v>40268</v>
      </c>
      <c r="B196" s="51">
        <v>19.815799999999999</v>
      </c>
      <c r="C196" s="52">
        <v>33796.9</v>
      </c>
      <c r="D196" s="57">
        <f t="shared" si="21"/>
        <v>3.9479206009484402E-2</v>
      </c>
      <c r="E196" s="53">
        <f>(C196-(MAX($C$3:C196)))/(MAX($C$3:C196))</f>
        <v>-8.0588629592309682E-2</v>
      </c>
      <c r="F196" s="54">
        <f t="shared" si="22"/>
        <v>33880.014696362639</v>
      </c>
      <c r="G196" s="53">
        <v>6.034704616513431E-2</v>
      </c>
      <c r="H196" s="53">
        <f>(F196-(MAX($F$3:F196)))/(MAX($F$3:F196))</f>
        <v>-0.20101333927473672</v>
      </c>
      <c r="I196" s="54">
        <f t="shared" si="23"/>
        <v>26733.979529254077</v>
      </c>
      <c r="J196" s="53">
        <v>1.2831840981264664E-2</v>
      </c>
      <c r="K196" s="53">
        <f>(I196-(MAX($I$3:I196)))/(MAX($I$3:I196))</f>
        <v>-2.0440082797726768E-2</v>
      </c>
      <c r="L196" s="51"/>
    </row>
    <row r="197" spans="1:12" outlineLevel="1">
      <c r="A197" s="50">
        <f t="shared" si="24"/>
        <v>40298</v>
      </c>
      <c r="B197" s="51">
        <v>20.544699999999999</v>
      </c>
      <c r="C197" s="52">
        <v>35040.080000000002</v>
      </c>
      <c r="D197" s="57">
        <f t="shared" ref="D197:D260" si="25">B197/B196-1</f>
        <v>3.6783778600914419E-2</v>
      </c>
      <c r="E197" s="53">
        <f>(C197-(MAX($C$3:C197)))/(MAX($C$3:C197))</f>
        <v>-4.6769142377108504E-2</v>
      </c>
      <c r="F197" s="54">
        <f t="shared" ref="F197:F260" si="26">F196*(1+G197)</f>
        <v>34414.857322812597</v>
      </c>
      <c r="G197" s="53">
        <v>1.5786375278856513E-2</v>
      </c>
      <c r="H197" s="53">
        <f>(F197-(MAX($F$3:F197)))/(MAX($F$3:F197))</f>
        <v>-0.18840023600572722</v>
      </c>
      <c r="I197" s="54">
        <f t="shared" ref="I197:I260" si="27">I196*(1+J197)</f>
        <v>26833.753389032023</v>
      </c>
      <c r="J197" s="53">
        <v>3.7320990565121726E-3</v>
      </c>
      <c r="K197" s="53">
        <f>(I197-(MAX($I$3:I197)))/(MAX($I$3:I197))</f>
        <v>-1.6784268154938973E-2</v>
      </c>
      <c r="L197" s="51"/>
    </row>
    <row r="198" spans="1:12" outlineLevel="1">
      <c r="A198" s="50">
        <f t="shared" ref="A198:A261" si="28">EOMONTH(A197,1)</f>
        <v>40329</v>
      </c>
      <c r="B198" s="51">
        <v>17.1508</v>
      </c>
      <c r="C198" s="52">
        <v>29251.599999999999</v>
      </c>
      <c r="D198" s="57">
        <f t="shared" si="25"/>
        <v>-0.16519588993755074</v>
      </c>
      <c r="E198" s="53">
        <f>(C198-(MAX($C$3:C198)))/(MAX($C$3:C198))</f>
        <v>-0.20423903841424534</v>
      </c>
      <c r="F198" s="54">
        <f t="shared" si="26"/>
        <v>31666.812463915176</v>
      </c>
      <c r="G198" s="53">
        <v>-7.985053760707661E-2</v>
      </c>
      <c r="H198" s="53">
        <f>(F198-(MAX($F$3:F198)))/(MAX($F$3:F198))</f>
        <v>-0.25320691348244634</v>
      </c>
      <c r="I198" s="54">
        <f t="shared" si="27"/>
        <v>26522.779870968683</v>
      </c>
      <c r="J198" s="53">
        <v>-1.1588893791892985E-2</v>
      </c>
      <c r="K198" s="53">
        <f>(I198-(MAX($I$3:I198)))/(MAX($I$3:I198))</f>
        <v>-2.8178650845809689E-2</v>
      </c>
      <c r="L198" s="51"/>
    </row>
    <row r="199" spans="1:12" outlineLevel="1">
      <c r="A199" s="50">
        <f t="shared" si="28"/>
        <v>40359</v>
      </c>
      <c r="B199" s="51">
        <v>16.647300000000001</v>
      </c>
      <c r="C199" s="52">
        <v>28392.86</v>
      </c>
      <c r="D199" s="57">
        <f t="shared" si="25"/>
        <v>-2.9357231149567342E-2</v>
      </c>
      <c r="E199" s="53">
        <f>(C199-(MAX($C$3:C199)))/(MAX($C$3:C199))</f>
        <v>-0.22760021415000509</v>
      </c>
      <c r="F199" s="54">
        <f t="shared" si="26"/>
        <v>30009.097748307289</v>
      </c>
      <c r="G199" s="53">
        <v>-5.234864473640588E-2</v>
      </c>
      <c r="H199" s="53">
        <f>(F199-(MAX($F$3:F199)))/(MAX($F$3:F199))</f>
        <v>-0.29230051946015784</v>
      </c>
      <c r="I199" s="54">
        <f t="shared" si="27"/>
        <v>26616.883687569247</v>
      </c>
      <c r="J199" s="53">
        <v>3.5480374628289457E-3</v>
      </c>
      <c r="K199" s="53">
        <f>(I199-(MAX($I$3:I199)))/(MAX($I$3:I199))</f>
        <v>-2.4730592291833602E-2</v>
      </c>
      <c r="L199" s="51"/>
    </row>
    <row r="200" spans="1:12" outlineLevel="1">
      <c r="A200" s="50">
        <f t="shared" si="28"/>
        <v>40390</v>
      </c>
      <c r="B200" s="51">
        <v>16.392499999999998</v>
      </c>
      <c r="C200" s="52">
        <v>27958.28</v>
      </c>
      <c r="D200" s="57">
        <f t="shared" si="25"/>
        <v>-1.5305785322545007E-2</v>
      </c>
      <c r="E200" s="53">
        <f>(C200-(MAX($C$3:C200)))/(MAX($C$3:C200))</f>
        <v>-0.23942253493539592</v>
      </c>
      <c r="F200" s="54">
        <f t="shared" si="26"/>
        <v>32111.552390783276</v>
      </c>
      <c r="G200" s="53">
        <v>7.0060574966622546E-2</v>
      </c>
      <c r="H200" s="53">
        <f>(F200-(MAX($F$3:F200)))/(MAX($F$3:F200))</f>
        <v>-0.24271868694995638</v>
      </c>
      <c r="I200" s="54">
        <f t="shared" si="27"/>
        <v>26588.108218444049</v>
      </c>
      <c r="J200" s="53">
        <v>-1.0810983533221519E-3</v>
      </c>
      <c r="K200" s="53">
        <f>(I200-(MAX($I$3:I200)))/(MAX($I$3:I200))</f>
        <v>-2.5784954442552344E-2</v>
      </c>
      <c r="L200" s="51"/>
    </row>
    <row r="201" spans="1:12" outlineLevel="1">
      <c r="A201" s="50">
        <f t="shared" si="28"/>
        <v>40421</v>
      </c>
      <c r="B201" s="51">
        <v>16.959399999999999</v>
      </c>
      <c r="C201" s="52">
        <v>28925.16</v>
      </c>
      <c r="D201" s="57">
        <f t="shared" si="25"/>
        <v>3.4582888516089705E-2</v>
      </c>
      <c r="E201" s="53">
        <f>(C201-(MAX($C$3:C201)))/(MAX($C$3:C201))</f>
        <v>-0.21311951703080145</v>
      </c>
      <c r="F201" s="54">
        <f t="shared" si="26"/>
        <v>30662.036146053844</v>
      </c>
      <c r="G201" s="53">
        <v>-4.5140023972976007E-2</v>
      </c>
      <c r="H201" s="53">
        <f>(F201-(MAX($F$3:F201)))/(MAX($F$3:F201))</f>
        <v>-0.2769023835753221</v>
      </c>
      <c r="I201" s="54">
        <f t="shared" si="27"/>
        <v>27029.549430018877</v>
      </c>
      <c r="J201" s="53">
        <v>1.6602956778572153E-2</v>
      </c>
      <c r="K201" s="53">
        <f>(I201-(MAX($I$3:I201)))/(MAX($I$3:I201))</f>
        <v>-9.6101041481272756E-3</v>
      </c>
      <c r="L201" s="51"/>
    </row>
    <row r="202" spans="1:12" outlineLevel="1">
      <c r="A202" s="50">
        <f t="shared" si="28"/>
        <v>40451</v>
      </c>
      <c r="B202" s="51">
        <v>18.395800000000001</v>
      </c>
      <c r="C202" s="52">
        <v>31375.02</v>
      </c>
      <c r="D202" s="57">
        <f t="shared" si="25"/>
        <v>8.4696392561057765E-2</v>
      </c>
      <c r="E202" s="53">
        <f>(C202-(MAX($C$3:C202)))/(MAX($C$3:C202))</f>
        <v>-0.1464734891434217</v>
      </c>
      <c r="F202" s="54">
        <f t="shared" si="26"/>
        <v>33398.358906170717</v>
      </c>
      <c r="G202" s="53">
        <v>8.924139111580276E-2</v>
      </c>
      <c r="H202" s="53">
        <f>(F202-(MAX($F$3:F202)))/(MAX($F$3:F202))</f>
        <v>-0.21237214637306268</v>
      </c>
      <c r="I202" s="54">
        <f t="shared" si="27"/>
        <v>27595.46698948109</v>
      </c>
      <c r="J202" s="53">
        <v>2.0936995673102476E-2</v>
      </c>
      <c r="K202" s="53">
        <f>(I202-(MAX($I$3:I202)))/(MAX($I$3:I202))</f>
        <v>0</v>
      </c>
      <c r="L202" s="51"/>
    </row>
    <row r="203" spans="1:12" outlineLevel="1">
      <c r="A203" s="50">
        <f t="shared" si="28"/>
        <v>40482</v>
      </c>
      <c r="B203" s="51">
        <v>20.3675</v>
      </c>
      <c r="C203" s="52">
        <v>34737.86</v>
      </c>
      <c r="D203" s="57">
        <f t="shared" si="25"/>
        <v>0.10718207416910364</v>
      </c>
      <c r="E203" s="53">
        <f>(C203-(MAX($C$3:C203)))/(MAX($C$3:C203))</f>
        <v>-5.499073975333571E-2</v>
      </c>
      <c r="F203" s="54">
        <f t="shared" si="26"/>
        <v>34669.244362020392</v>
      </c>
      <c r="G203" s="53">
        <v>3.8052332434060476E-2</v>
      </c>
      <c r="H203" s="53">
        <f>(F203-(MAX($F$3:F203)))/(MAX($F$3:F203))</f>
        <v>-0.18240106945252488</v>
      </c>
      <c r="I203" s="54">
        <f t="shared" si="27"/>
        <v>28214.928656681685</v>
      </c>
      <c r="J203" s="53">
        <v>2.244795014473655E-2</v>
      </c>
      <c r="K203" s="53">
        <f>(I203-(MAX($I$3:I203)))/(MAX($I$3:I203))</f>
        <v>0</v>
      </c>
      <c r="L203" s="51"/>
    </row>
    <row r="204" spans="1:12" outlineLevel="1">
      <c r="A204" s="50">
        <f t="shared" si="28"/>
        <v>40512</v>
      </c>
      <c r="B204" s="51">
        <v>19.218599999999999</v>
      </c>
      <c r="C204" s="52">
        <v>32778.35</v>
      </c>
      <c r="D204" s="57">
        <f t="shared" si="25"/>
        <v>-5.6408493924143932E-2</v>
      </c>
      <c r="E204" s="53">
        <f>(C204-(MAX($C$3:C204)))/(MAX($C$3:C204))</f>
        <v>-0.10829727894561592</v>
      </c>
      <c r="F204" s="54">
        <f t="shared" si="26"/>
        <v>34673.618279475821</v>
      </c>
      <c r="G204" s="53">
        <v>1.2616131490372773E-4</v>
      </c>
      <c r="H204" s="53">
        <f>(F204-(MAX($F$3:F204)))/(MAX($F$3:F204))</f>
        <v>-0.18229792009638318</v>
      </c>
      <c r="I204" s="54">
        <f t="shared" si="27"/>
        <v>27782.17206124021</v>
      </c>
      <c r="J204" s="53">
        <v>-1.5337858929478143E-2</v>
      </c>
      <c r="K204" s="53">
        <f>(I204-(MAX($I$3:I204)))/(MAX($I$3:I204))</f>
        <v>-1.533785892947818E-2</v>
      </c>
      <c r="L204" s="51"/>
    </row>
    <row r="205" spans="1:12" outlineLevel="1">
      <c r="A205" s="50">
        <f t="shared" si="28"/>
        <v>40543</v>
      </c>
      <c r="B205" s="51">
        <v>21.792999999999999</v>
      </c>
      <c r="C205" s="52">
        <v>37169.120000000003</v>
      </c>
      <c r="D205" s="57">
        <f t="shared" si="25"/>
        <v>0.13395356581644879</v>
      </c>
      <c r="E205" s="53">
        <f>(C205-(MAX($C$3:C205)))/(MAX($C$3:C205))</f>
        <v>0</v>
      </c>
      <c r="F205" s="54">
        <f t="shared" si="26"/>
        <v>36990.919747362517</v>
      </c>
      <c r="G205" s="53">
        <v>6.6831833044039834E-2</v>
      </c>
      <c r="H205" s="53">
        <f>(F205-(MAX($F$3:F205)))/(MAX($F$3:F205))</f>
        <v>-0.12764939121250052</v>
      </c>
      <c r="I205" s="54">
        <f t="shared" si="27"/>
        <v>28765.80170157992</v>
      </c>
      <c r="J205" s="53">
        <v>3.5405066175945299E-2</v>
      </c>
      <c r="K205" s="53">
        <f>(I205-(MAX($I$3:I205)))/(MAX($I$3:I205))</f>
        <v>0</v>
      </c>
      <c r="L205" s="51"/>
    </row>
    <row r="206" spans="1:12" outlineLevel="1">
      <c r="A206" s="50">
        <f t="shared" si="28"/>
        <v>40574</v>
      </c>
      <c r="B206" s="51">
        <v>22.109300000000001</v>
      </c>
      <c r="C206" s="52">
        <v>37708.589999999997</v>
      </c>
      <c r="D206" s="57">
        <f t="shared" si="25"/>
        <v>1.4513834717569951E-2</v>
      </c>
      <c r="E206" s="53">
        <f>(C206-(MAX($C$3:C206)))/(MAX($C$3:C206))</f>
        <v>0</v>
      </c>
      <c r="F206" s="54">
        <f t="shared" si="26"/>
        <v>37867.627762128861</v>
      </c>
      <c r="G206" s="53">
        <v>2.3700627633862936E-2</v>
      </c>
      <c r="H206" s="53">
        <f>(F206-(MAX($F$3:F206)))/(MAX($F$3:F206))</f>
        <v>-0.10697413426745442</v>
      </c>
      <c r="I206" s="54">
        <f t="shared" si="27"/>
        <v>28621.621953651138</v>
      </c>
      <c r="J206" s="53">
        <v>-5.0121929304984825E-3</v>
      </c>
      <c r="K206" s="53">
        <f>(I206-(MAX($I$3:I206)))/(MAX($I$3:I206))</f>
        <v>-5.0121929304985345E-3</v>
      </c>
      <c r="L206" s="51"/>
    </row>
    <row r="207" spans="1:12" outlineLevel="1">
      <c r="A207" s="50">
        <f t="shared" si="28"/>
        <v>40602</v>
      </c>
      <c r="B207" s="51">
        <v>23.511500000000002</v>
      </c>
      <c r="C207" s="52">
        <v>40100.120000000003</v>
      </c>
      <c r="D207" s="57">
        <f t="shared" si="25"/>
        <v>6.3421275209979644E-2</v>
      </c>
      <c r="E207" s="53">
        <f>(C207-(MAX($C$3:C207)))/(MAX($C$3:C207))</f>
        <v>0</v>
      </c>
      <c r="F207" s="54">
        <f t="shared" si="26"/>
        <v>39164.931679409332</v>
      </c>
      <c r="G207" s="53">
        <v>3.425891702088335E-2</v>
      </c>
      <c r="H207" s="53">
        <f>(F207-(MAX($F$3:F207)))/(MAX($F$3:F207))</f>
        <v>-7.6380035235820626E-2</v>
      </c>
      <c r="I207" s="54">
        <f t="shared" si="27"/>
        <v>28922.238192843797</v>
      </c>
      <c r="J207" s="53">
        <v>1.0503116828231018E-2</v>
      </c>
      <c r="K207" s="53">
        <f>(I207-(MAX($I$3:I207)))/(MAX($I$3:I207))</f>
        <v>0</v>
      </c>
      <c r="L207" s="51"/>
    </row>
    <row r="208" spans="1:12" outlineLevel="1">
      <c r="A208" s="50">
        <f t="shared" si="28"/>
        <v>40633</v>
      </c>
      <c r="B208" s="51">
        <v>23.784700000000001</v>
      </c>
      <c r="C208" s="52">
        <v>40566.07</v>
      </c>
      <c r="D208" s="57">
        <f t="shared" si="25"/>
        <v>1.1619845607468759E-2</v>
      </c>
      <c r="E208" s="53">
        <f>(C208-(MAX($C$3:C208)))/(MAX($C$3:C208))</f>
        <v>0</v>
      </c>
      <c r="F208" s="54">
        <f t="shared" si="26"/>
        <v>39180.502825550662</v>
      </c>
      <c r="G208" s="53">
        <v>3.9757878984159056E-4</v>
      </c>
      <c r="H208" s="53">
        <f>(F208-(MAX($F$3:F208)))/(MAX($F$3:F208))</f>
        <v>-7.6012823527956103E-2</v>
      </c>
      <c r="I208" s="54">
        <f t="shared" si="27"/>
        <v>28598.856730293959</v>
      </c>
      <c r="J208" s="53">
        <v>-1.1181066292091146E-2</v>
      </c>
      <c r="K208" s="53">
        <f>(I208-(MAX($I$3:I208)))/(MAX($I$3:I208))</f>
        <v>-1.1181066292091184E-2</v>
      </c>
      <c r="L208" s="51"/>
    </row>
    <row r="209" spans="1:20" outlineLevel="1">
      <c r="A209" s="50">
        <f t="shared" si="28"/>
        <v>40663</v>
      </c>
      <c r="B209" s="51">
        <v>25.122599999999998</v>
      </c>
      <c r="C209" s="52">
        <v>42847.93</v>
      </c>
      <c r="D209" s="57">
        <f t="shared" si="25"/>
        <v>5.6250446715745639E-2</v>
      </c>
      <c r="E209" s="53">
        <f>(C209-(MAX($C$3:C209)))/(MAX($C$3:C209))</f>
        <v>0</v>
      </c>
      <c r="F209" s="54">
        <f t="shared" si="26"/>
        <v>40340.815648127071</v>
      </c>
      <c r="G209" s="53">
        <v>2.9614546493766269E-2</v>
      </c>
      <c r="H209" s="53">
        <f>(F209-(MAX($F$3:F209)))/(MAX($F$3:F209))</f>
        <v>-4.8649362330680991E-2</v>
      </c>
      <c r="I209" s="54">
        <f t="shared" si="27"/>
        <v>29449.306506469005</v>
      </c>
      <c r="J209" s="53">
        <v>2.9737194888430185E-2</v>
      </c>
      <c r="K209" s="53">
        <f>(I209-(MAX($I$3:I209)))/(MAX($I$3:I209))</f>
        <v>0</v>
      </c>
      <c r="L209" s="51"/>
    </row>
    <row r="210" spans="1:20" outlineLevel="1">
      <c r="A210" s="50">
        <f t="shared" si="28"/>
        <v>40694</v>
      </c>
      <c r="B210" s="51">
        <v>23.0444</v>
      </c>
      <c r="C210" s="52">
        <v>39303.449999999997</v>
      </c>
      <c r="D210" s="57">
        <f t="shared" si="25"/>
        <v>-8.272232969517479E-2</v>
      </c>
      <c r="E210" s="53">
        <f>(C210-(MAX($C$3:C210)))/(MAX($C$3:C210))</f>
        <v>-8.2722315873835758E-2</v>
      </c>
      <c r="F210" s="54">
        <f t="shared" si="26"/>
        <v>39884.178665780193</v>
      </c>
      <c r="G210" s="53">
        <v>-1.1319478176393227E-2</v>
      </c>
      <c r="H210" s="53">
        <f>(F210-(MAX($F$3:F210)))/(MAX($F$3:F210))</f>
        <v>-5.9418155111876654E-2</v>
      </c>
      <c r="I210" s="54">
        <f t="shared" si="27"/>
        <v>28652.230736737019</v>
      </c>
      <c r="J210" s="53">
        <v>-2.7066028517747753E-2</v>
      </c>
      <c r="K210" s="53">
        <f>(I210-(MAX($I$3:I210)))/(MAX($I$3:I210))</f>
        <v>-2.7066028517747798E-2</v>
      </c>
      <c r="L210" s="51"/>
    </row>
    <row r="211" spans="1:20" outlineLevel="1">
      <c r="A211" s="50">
        <f t="shared" si="28"/>
        <v>40724</v>
      </c>
      <c r="B211" s="51">
        <v>21.6816</v>
      </c>
      <c r="C211" s="52">
        <v>36979.120000000003</v>
      </c>
      <c r="D211" s="57">
        <f t="shared" si="25"/>
        <v>-5.9138011838017035E-2</v>
      </c>
      <c r="E211" s="53">
        <f>(C211-(MAX($C$3:C211)))/(MAX($C$3:C211))</f>
        <v>-0.13696834362826857</v>
      </c>
      <c r="F211" s="54">
        <f t="shared" si="26"/>
        <v>39219.343212554864</v>
      </c>
      <c r="G211" s="53">
        <v>-1.6669152417465805E-2</v>
      </c>
      <c r="H211" s="53">
        <f>(F211-(MAX($F$3:F211)))/(MAX($F$3:F211))</f>
        <v>-7.5096857245417981E-2</v>
      </c>
      <c r="I211" s="54">
        <f t="shared" si="27"/>
        <v>28162.90601052923</v>
      </c>
      <c r="J211" s="53">
        <v>-1.7078067348536008E-2</v>
      </c>
      <c r="K211" s="53">
        <f>(I211-(MAX($I$3:I211)))/(MAX($I$3:I211))</f>
        <v>-4.3681860408400351E-2</v>
      </c>
      <c r="L211" s="51"/>
    </row>
    <row r="212" spans="1:20" outlineLevel="1">
      <c r="A212" s="50">
        <f t="shared" si="28"/>
        <v>40755</v>
      </c>
      <c r="B212" s="51">
        <v>22.281099999999999</v>
      </c>
      <c r="C212" s="52">
        <v>38001.599999999999</v>
      </c>
      <c r="D212" s="57">
        <f t="shared" si="25"/>
        <v>2.7650173418935831E-2</v>
      </c>
      <c r="E212" s="53">
        <f>(C212-(MAX($C$3:C212)))/(MAX($C$3:C212))</f>
        <v>-0.11310534721280589</v>
      </c>
      <c r="F212" s="54">
        <f t="shared" si="26"/>
        <v>38421.890582080909</v>
      </c>
      <c r="G212" s="53">
        <v>-2.0333145972181277E-2</v>
      </c>
      <c r="H212" s="53">
        <f>(F212-(MAX($F$3:F212)))/(MAX($F$3:F212))</f>
        <v>-9.3903047857176125E-2</v>
      </c>
      <c r="I212" s="54">
        <f t="shared" si="27"/>
        <v>28558.17417049627</v>
      </c>
      <c r="J212" s="53">
        <v>1.4035062994538272E-2</v>
      </c>
      <c r="K212" s="53">
        <f>(I212-(MAX($I$3:I212)))/(MAX($I$3:I212))</f>
        <v>-3.0259875076412562E-2</v>
      </c>
      <c r="L212" s="51"/>
    </row>
    <row r="213" spans="1:20" outlineLevel="1">
      <c r="A213" s="50">
        <f t="shared" si="28"/>
        <v>40786</v>
      </c>
      <c r="B213" s="51">
        <v>22.2149</v>
      </c>
      <c r="C213" s="52">
        <v>37888.699999999997</v>
      </c>
      <c r="D213" s="57">
        <f t="shared" si="25"/>
        <v>-2.9711279963735571E-3</v>
      </c>
      <c r="E213" s="53">
        <f>(C213-(MAX($C$3:C213)))/(MAX($C$3:C213))</f>
        <v>-0.11574024696175529</v>
      </c>
      <c r="F213" s="54">
        <f t="shared" si="26"/>
        <v>36334.65717234982</v>
      </c>
      <c r="G213" s="53">
        <v>-5.432406833995107E-2</v>
      </c>
      <c r="H213" s="53">
        <f>(F213-(MAX($F$3:F213)))/(MAX($F$3:F213))</f>
        <v>-0.14312592060800433</v>
      </c>
      <c r="I213" s="54">
        <f t="shared" si="27"/>
        <v>28456.302394742695</v>
      </c>
      <c r="J213" s="53">
        <v>-3.5671669745196422E-3</v>
      </c>
      <c r="K213" s="53">
        <f>(I213-(MAX($I$3:I213)))/(MAX($I$3:I213))</f>
        <v>-3.3719100023906538E-2</v>
      </c>
      <c r="L213" s="51"/>
      <c r="P213" s="116"/>
      <c r="Q213" s="116"/>
    </row>
    <row r="214" spans="1:20" outlineLevel="1">
      <c r="A214" s="50">
        <f t="shared" si="28"/>
        <v>40816</v>
      </c>
      <c r="B214" s="51">
        <v>19.409400000000002</v>
      </c>
      <c r="C214" s="52">
        <v>33103.769999999997</v>
      </c>
      <c r="D214" s="57">
        <f t="shared" si="25"/>
        <v>-0.1262891122624904</v>
      </c>
      <c r="E214" s="53">
        <f>(C214-(MAX($C$3:C214)))/(MAX($C$3:C214))</f>
        <v>-0.22741261946609798</v>
      </c>
      <c r="F214" s="54">
        <f t="shared" si="26"/>
        <v>33780.464335077042</v>
      </c>
      <c r="G214" s="53">
        <v>-7.0296324117143039E-2</v>
      </c>
      <c r="H214" s="53">
        <f>(F214-(MAX($F$3:F214)))/(MAX($F$3:F214))</f>
        <v>-0.20336101862052258</v>
      </c>
      <c r="I214" s="54">
        <f t="shared" si="27"/>
        <v>28431.807808216421</v>
      </c>
      <c r="J214" s="53">
        <v>-8.6077896511249641E-4</v>
      </c>
      <c r="K214" s="53">
        <f>(I214-(MAX($I$3:I214)))/(MAX($I$3:I214))</f>
        <v>-3.4550854296995913E-2</v>
      </c>
      <c r="L214" s="51"/>
      <c r="P214" s="116"/>
      <c r="Q214" s="116"/>
    </row>
    <row r="215" spans="1:20" outlineLevel="1">
      <c r="A215" s="50">
        <f t="shared" si="28"/>
        <v>40847</v>
      </c>
      <c r="B215" s="51">
        <v>19.242599999999999</v>
      </c>
      <c r="C215" s="52">
        <v>32819.279999999999</v>
      </c>
      <c r="D215" s="57">
        <f t="shared" si="25"/>
        <v>-8.5937741506694199E-3</v>
      </c>
      <c r="E215" s="53">
        <f>(C215-(MAX($C$3:C215)))/(MAX($C$3:C215))</f>
        <v>-0.23405214674314492</v>
      </c>
      <c r="F215" s="54">
        <f t="shared" si="26"/>
        <v>37472.400580856207</v>
      </c>
      <c r="G215" s="53">
        <v>0.10929205144008414</v>
      </c>
      <c r="H215" s="53">
        <f>(F215-(MAX($F$3:F215)))/(MAX($F$3:F215))</f>
        <v>-0.11629471008842059</v>
      </c>
      <c r="I215" s="54">
        <f t="shared" si="27"/>
        <v>27785.687488010182</v>
      </c>
      <c r="J215" s="53">
        <v>-2.2725263358720271E-2</v>
      </c>
      <c r="K215" s="53">
        <f>(I215-(MAX($I$3:I215)))/(MAX($I$3:I215))</f>
        <v>-5.649094039254822E-2</v>
      </c>
      <c r="L215" s="51"/>
      <c r="P215" s="116"/>
      <c r="Q215" s="116"/>
    </row>
    <row r="216" spans="1:20" outlineLevel="1">
      <c r="A216" s="50">
        <f t="shared" si="28"/>
        <v>40877</v>
      </c>
      <c r="B216" s="51">
        <v>20.248799999999999</v>
      </c>
      <c r="C216" s="52">
        <v>34535.410000000003</v>
      </c>
      <c r="D216" s="57">
        <f t="shared" si="25"/>
        <v>5.2290231049858082E-2</v>
      </c>
      <c r="E216" s="53">
        <f>(C216-(MAX($C$3:C216)))/(MAX($C$3:C216))</f>
        <v>-0.1940005036415994</v>
      </c>
      <c r="F216" s="54">
        <f t="shared" si="26"/>
        <v>37389.646062599473</v>
      </c>
      <c r="G216" s="53">
        <v>-2.2084125109136377E-3</v>
      </c>
      <c r="H216" s="53">
        <f>(F216-(MAX($F$3:F216)))/(MAX($F$3:F216))</f>
        <v>-0.11824629590662196</v>
      </c>
      <c r="I216" s="54">
        <f t="shared" si="27"/>
        <v>27821.229208660388</v>
      </c>
      <c r="J216" s="53">
        <v>1.2791377094967249E-3</v>
      </c>
      <c r="K216" s="53">
        <f>(I216-(MAX($I$3:I216)))/(MAX($I$3:I216))</f>
        <v>-5.5284062375152508E-2</v>
      </c>
      <c r="L216" s="51"/>
      <c r="P216" s="116"/>
      <c r="Q216" s="116"/>
    </row>
    <row r="217" spans="1:20" outlineLevel="1">
      <c r="A217" s="50">
        <f t="shared" si="28"/>
        <v>40908</v>
      </c>
      <c r="B217" s="51">
        <v>20.416</v>
      </c>
      <c r="C217" s="52">
        <v>34820.58</v>
      </c>
      <c r="D217" s="57">
        <f t="shared" si="25"/>
        <v>8.2572794437201225E-3</v>
      </c>
      <c r="E217" s="53">
        <f>(C217-(MAX($C$3:C217)))/(MAX($C$3:C217))</f>
        <v>-0.18734510628634798</v>
      </c>
      <c r="F217" s="54">
        <f t="shared" si="26"/>
        <v>37772.101404902249</v>
      </c>
      <c r="G217" s="53">
        <v>1.0228910475976516E-2</v>
      </c>
      <c r="H217" s="53">
        <f>(F217-(MAX($F$3:F217)))/(MAX($F$3:F217))</f>
        <v>-0.10922691620559016</v>
      </c>
      <c r="I217" s="54">
        <f t="shared" si="27"/>
        <v>27877.957990650062</v>
      </c>
      <c r="J217" s="53">
        <v>2.0390465699486882E-3</v>
      </c>
      <c r="K217" s="53">
        <f>(I217-(MAX($I$3:I217)))/(MAX($I$3:I217))</f>
        <v>-5.3357742582962754E-2</v>
      </c>
      <c r="L217" s="51"/>
      <c r="P217" s="116"/>
      <c r="Q217" s="116"/>
    </row>
    <row r="218" spans="1:20" outlineLevel="1">
      <c r="A218" s="50">
        <f t="shared" si="28"/>
        <v>40939</v>
      </c>
      <c r="B218" s="51">
        <v>19.947399999999998</v>
      </c>
      <c r="C218" s="52">
        <v>34021.35</v>
      </c>
      <c r="D218" s="57">
        <f t="shared" si="25"/>
        <v>-2.2952586206896664E-2</v>
      </c>
      <c r="E218" s="53">
        <f>(C218-(MAX($C$3:C218)))/(MAX($C$3:C218))</f>
        <v>-0.2059978159971789</v>
      </c>
      <c r="F218" s="54">
        <f t="shared" si="26"/>
        <v>39464.80746015357</v>
      </c>
      <c r="G218" s="53">
        <v>4.4813658554661018E-2</v>
      </c>
      <c r="H218" s="53">
        <f>(F218-(MAX($F$3:F218)))/(MAX($F$3:F218))</f>
        <v>-6.9308115378745039E-2</v>
      </c>
      <c r="I218" s="54">
        <f t="shared" si="27"/>
        <v>27901.932823218413</v>
      </c>
      <c r="J218" s="53">
        <v>8.5999242040579738E-4</v>
      </c>
      <c r="K218" s="53">
        <f>(I218-(MAX($I$3:I218)))/(MAX($I$3:I218))</f>
        <v>-5.2543637416748265E-2</v>
      </c>
      <c r="L218" s="51"/>
      <c r="P218" s="116"/>
      <c r="Q218" s="116"/>
    </row>
    <row r="219" spans="1:20" outlineLevel="1">
      <c r="A219" s="50">
        <f t="shared" si="28"/>
        <v>40968</v>
      </c>
      <c r="B219" s="51">
        <v>19.5029</v>
      </c>
      <c r="C219" s="52">
        <v>33263.24</v>
      </c>
      <c r="D219" s="57">
        <f t="shared" si="25"/>
        <v>-2.2283605883473445E-2</v>
      </c>
      <c r="E219" s="53">
        <f>(C219-(MAX($C$3:C219)))/(MAX($C$3:C219))</f>
        <v>-0.22369085274364484</v>
      </c>
      <c r="F219" s="54">
        <f t="shared" si="26"/>
        <v>41171.335094564056</v>
      </c>
      <c r="G219" s="53">
        <v>4.3241757511005563E-2</v>
      </c>
      <c r="H219" s="53">
        <f>(F219-(MAX($F$3:F219)))/(MAX($F$3:F219))</f>
        <v>-2.9063362586491913E-2</v>
      </c>
      <c r="I219" s="54">
        <f t="shared" si="27"/>
        <v>28133.771438669468</v>
      </c>
      <c r="J219" s="53">
        <v>8.309052169250819E-3</v>
      </c>
      <c r="K219" s="53">
        <f>(I219-(MAX($I$3:I219)))/(MAX($I$3:I219))</f>
        <v>-4.4671173071955346E-2</v>
      </c>
      <c r="L219" s="51"/>
      <c r="P219" s="116"/>
      <c r="Q219" s="116"/>
    </row>
    <row r="220" spans="1:20" outlineLevel="1">
      <c r="A220" s="50">
        <f t="shared" si="28"/>
        <v>40999</v>
      </c>
      <c r="B220" s="51">
        <v>19.714099999999998</v>
      </c>
      <c r="C220" s="52">
        <v>33623.449999999997</v>
      </c>
      <c r="D220" s="57">
        <f t="shared" si="25"/>
        <v>1.0829158740494949E-2</v>
      </c>
      <c r="E220" s="53">
        <f>(C220-(MAX($C$3:C220)))/(MAX($C$3:C220))</f>
        <v>-0.21528414558182865</v>
      </c>
      <c r="F220" s="54">
        <f t="shared" si="26"/>
        <v>42526.199765557991</v>
      </c>
      <c r="G220" s="53">
        <v>3.2907960547842841E-2</v>
      </c>
      <c r="H220" s="53">
        <f>(F220-(MAX($F$3:F220)))/(MAX($F$3:F220))</f>
        <v>0</v>
      </c>
      <c r="I220" s="54">
        <f t="shared" si="27"/>
        <v>27705.966680936239</v>
      </c>
      <c r="J220" s="53">
        <v>-1.5206093454829817E-2</v>
      </c>
      <c r="K220" s="53">
        <f>(I220-(MAX($I$3:I220)))/(MAX($I$3:I220))</f>
        <v>-5.91979924943161E-2</v>
      </c>
      <c r="L220" s="51"/>
      <c r="P220" s="116"/>
      <c r="Q220" s="116"/>
    </row>
    <row r="221" spans="1:20" outlineLevel="1">
      <c r="A221" s="50">
        <f t="shared" si="28"/>
        <v>41029</v>
      </c>
      <c r="B221" s="51">
        <v>20.154800000000002</v>
      </c>
      <c r="C221" s="52">
        <v>34375.089999999997</v>
      </c>
      <c r="D221" s="57">
        <f t="shared" si="25"/>
        <v>2.2354558412506886E-2</v>
      </c>
      <c r="E221" s="53">
        <f>(C221-(MAX($C$3:C221)))/(MAX($C$3:C221))</f>
        <v>-0.19774210796180827</v>
      </c>
      <c r="F221" s="54">
        <f t="shared" si="26"/>
        <v>42259.390800776775</v>
      </c>
      <c r="G221" s="53">
        <v>-6.2739902989710217E-3</v>
      </c>
      <c r="H221" s="53">
        <f>(F221-(MAX($F$3:F221)))/(MAX($F$3:F221))</f>
        <v>-6.2739902989710494E-3</v>
      </c>
      <c r="I221" s="54">
        <f t="shared" si="27"/>
        <v>27651.581516793216</v>
      </c>
      <c r="J221" s="53">
        <v>-1.9629405019260249E-3</v>
      </c>
      <c r="K221" s="53">
        <f>(I221-(MAX($I$3:I221)))/(MAX($I$3:I221))</f>
        <v>-6.1044730859142325E-2</v>
      </c>
      <c r="L221" s="51"/>
      <c r="P221" s="116"/>
      <c r="Q221" s="116"/>
    </row>
    <row r="222" spans="1:20" outlineLevel="1">
      <c r="A222" s="50">
        <f t="shared" si="28"/>
        <v>41060</v>
      </c>
      <c r="B222" s="51">
        <v>19.5213</v>
      </c>
      <c r="C222" s="52">
        <v>33294.620000000003</v>
      </c>
      <c r="D222" s="57">
        <f t="shared" si="25"/>
        <v>-3.1431718498819206E-2</v>
      </c>
      <c r="E222" s="53">
        <f>(C222-(MAX($C$3:C222)))/(MAX($C$3:C222))</f>
        <v>-0.22295849531120868</v>
      </c>
      <c r="F222" s="54">
        <f t="shared" si="26"/>
        <v>39719.544412757816</v>
      </c>
      <c r="G222" s="53">
        <v>-6.0101348833743184E-2</v>
      </c>
      <c r="H222" s="53">
        <f>(F222-(MAX($F$3:F222)))/(MAX($F$3:F222))</f>
        <v>-6.599826385317617E-2</v>
      </c>
      <c r="I222" s="54">
        <f t="shared" si="27"/>
        <v>28382.468982501268</v>
      </c>
      <c r="J222" s="53">
        <v>2.6432031211819584E-2</v>
      </c>
      <c r="K222" s="53">
        <f>(I222-(MAX($I$3:I222)))/(MAX($I$3:I222))</f>
        <v>-3.6226235878708699E-2</v>
      </c>
      <c r="L222" s="51"/>
      <c r="P222" s="116"/>
      <c r="Q222" s="116"/>
      <c r="R222" s="27"/>
      <c r="S222" s="115"/>
    </row>
    <row r="223" spans="1:20" outlineLevel="1">
      <c r="A223" s="50">
        <f t="shared" si="28"/>
        <v>41090</v>
      </c>
      <c r="B223" s="51">
        <v>18.82</v>
      </c>
      <c r="C223" s="52">
        <v>32098.51</v>
      </c>
      <c r="D223" s="57">
        <f t="shared" si="25"/>
        <v>-3.5924861561473898E-2</v>
      </c>
      <c r="E223" s="53">
        <f>(C223-(MAX($C$3:C223)))/(MAX($C$3:C223))</f>
        <v>-0.25087372948938264</v>
      </c>
      <c r="F223" s="54">
        <f t="shared" si="26"/>
        <v>41356.089367881417</v>
      </c>
      <c r="G223" s="53">
        <v>4.1202510736702891E-2</v>
      </c>
      <c r="H223" s="53">
        <f>(F223-(MAX($F$3:F223)))/(MAX($F$3:F223))</f>
        <v>-2.7515047291487519E-2</v>
      </c>
      <c r="I223" s="54">
        <f t="shared" si="27"/>
        <v>27756.826968237332</v>
      </c>
      <c r="J223" s="53">
        <v>-2.2043255456375754E-2</v>
      </c>
      <c r="K223" s="53">
        <f>(I223-(MAX($I$3:I223)))/(MAX($I$3:I223))</f>
        <v>-5.7470947163387139E-2</v>
      </c>
      <c r="L223" s="51"/>
      <c r="P223" s="116"/>
      <c r="Q223" s="116"/>
      <c r="R223" s="27"/>
      <c r="S223" s="115"/>
    </row>
    <row r="224" spans="1:20" outlineLevel="1">
      <c r="A224" s="50">
        <f t="shared" si="28"/>
        <v>41121</v>
      </c>
      <c r="B224" s="51">
        <v>19.901800000000001</v>
      </c>
      <c r="C224" s="52">
        <v>33943.58</v>
      </c>
      <c r="D224" s="57">
        <f t="shared" si="25"/>
        <v>5.7481402763018163E-2</v>
      </c>
      <c r="E224" s="53">
        <f>(C224-(MAX($C$3:C224)))/(MAX($C$3:C224))</f>
        <v>-0.20781283950006449</v>
      </c>
      <c r="F224" s="54">
        <f t="shared" si="26"/>
        <v>41930.472208128456</v>
      </c>
      <c r="G224" s="53">
        <v>1.3888712618295163E-2</v>
      </c>
      <c r="H224" s="53">
        <f>(F224-(MAX($F$3:F224)))/(MAX($F$3:F224))</f>
        <v>-1.400848325770258E-2</v>
      </c>
      <c r="I224" s="54">
        <f t="shared" si="27"/>
        <v>28338.582848308353</v>
      </c>
      <c r="J224" s="53">
        <v>2.0959019585946814E-2</v>
      </c>
      <c r="K224" s="53">
        <f>(I224-(MAX($I$3:I224)))/(MAX($I$3:I224))</f>
        <v>-3.7716462284660732E-2</v>
      </c>
      <c r="L224" s="51"/>
      <c r="R224" s="27"/>
      <c r="S224" s="115"/>
      <c r="T224" s="115"/>
    </row>
    <row r="225" spans="1:20" outlineLevel="1">
      <c r="A225" s="50">
        <f t="shared" si="28"/>
        <v>41152</v>
      </c>
      <c r="B225" s="51">
        <v>19.7331</v>
      </c>
      <c r="C225" s="52">
        <v>33655.85</v>
      </c>
      <c r="D225" s="57">
        <f t="shared" si="25"/>
        <v>-8.4766202052076745E-3</v>
      </c>
      <c r="E225" s="53">
        <f>(C225-(MAX($C$3:C225)))/(MAX($C$3:C225))</f>
        <v>-0.21452798303208584</v>
      </c>
      <c r="F225" s="54">
        <f t="shared" si="26"/>
        <v>42874.888465104857</v>
      </c>
      <c r="G225" s="53">
        <v>2.2523387103504211E-2</v>
      </c>
      <c r="H225" s="53">
        <f>(F225-(MAX($F$3:F225)))/(MAX($F$3:F225))</f>
        <v>0</v>
      </c>
      <c r="I225" s="54">
        <f t="shared" si="27"/>
        <v>28212.310986748129</v>
      </c>
      <c r="J225" s="53">
        <v>-4.4558283749097649E-3</v>
      </c>
      <c r="K225" s="53">
        <f>(I225-(MAX($I$3:I225)))/(MAX($I$3:I225))</f>
        <v>-4.2004232576721319E-2</v>
      </c>
      <c r="L225" s="51"/>
      <c r="R225" s="27"/>
      <c r="S225" s="115"/>
      <c r="T225" s="115"/>
    </row>
    <row r="226" spans="1:20" outlineLevel="1">
      <c r="A226" s="50">
        <f t="shared" si="28"/>
        <v>41182</v>
      </c>
      <c r="B226" s="51">
        <v>18.727</v>
      </c>
      <c r="C226" s="52">
        <v>31939.9</v>
      </c>
      <c r="D226" s="57">
        <f t="shared" si="25"/>
        <v>-5.0985400165204697E-2</v>
      </c>
      <c r="E226" s="53">
        <f>(C226-(MAX($C$3:C226)))/(MAX($C$3:C226))</f>
        <v>-0.25457542523057702</v>
      </c>
      <c r="F226" s="54">
        <f t="shared" si="26"/>
        <v>43982.889234914328</v>
      </c>
      <c r="G226" s="53">
        <v>2.5842650779400955E-2</v>
      </c>
      <c r="H226" s="53">
        <f>(F226-(MAX($F$3:F226)))/(MAX($F$3:F226))</f>
        <v>0</v>
      </c>
      <c r="I226" s="54">
        <f t="shared" si="27"/>
        <v>27970.899448399265</v>
      </c>
      <c r="J226" s="53">
        <v>-8.5569572255976833E-3</v>
      </c>
      <c r="K226" s="53">
        <f>(I226-(MAX($I$3:I226)))/(MAX($I$3:I226))</f>
        <v>-5.0201761380865975E-2</v>
      </c>
      <c r="L226" s="51"/>
      <c r="R226" s="27"/>
      <c r="S226" s="115"/>
      <c r="T226" s="115"/>
    </row>
    <row r="227" spans="1:20" outlineLevel="1">
      <c r="A227" s="50">
        <f t="shared" si="28"/>
        <v>41213</v>
      </c>
      <c r="B227" s="51">
        <v>17.784500000000001</v>
      </c>
      <c r="C227" s="52">
        <v>30332.41</v>
      </c>
      <c r="D227" s="57">
        <f t="shared" si="25"/>
        <v>-5.0328402840817965E-2</v>
      </c>
      <c r="E227" s="53">
        <f>(C227-(MAX($C$3:C227)))/(MAX($C$3:C227))</f>
        <v>-0.29209158995545409</v>
      </c>
      <c r="F227" s="54">
        <f t="shared" si="26"/>
        <v>43170.740241790132</v>
      </c>
      <c r="G227" s="53">
        <v>-1.8465112393741934E-2</v>
      </c>
      <c r="H227" s="53">
        <f>(F227-(MAX($F$3:F227)))/(MAX($F$3:F227))</f>
        <v>-1.8465112393741948E-2</v>
      </c>
      <c r="I227" s="54">
        <f t="shared" si="27"/>
        <v>27387.092902712422</v>
      </c>
      <c r="J227" s="53">
        <v>-2.087192608031252E-2</v>
      </c>
      <c r="K227" s="53">
        <f>(I227-(MAX($I$3:I227)))/(MAX($I$3:I227))</f>
        <v>-7.0025880008535532E-2</v>
      </c>
      <c r="L227" s="51"/>
      <c r="R227" s="27"/>
      <c r="S227" s="115"/>
      <c r="T227" s="115"/>
    </row>
    <row r="228" spans="1:20" outlineLevel="1">
      <c r="A228" s="50">
        <f t="shared" si="28"/>
        <v>41243</v>
      </c>
      <c r="B228" s="51">
        <v>17.771599999999999</v>
      </c>
      <c r="C228" s="52">
        <v>30310.41</v>
      </c>
      <c r="D228" s="57">
        <f t="shared" si="25"/>
        <v>-7.2535072675650181E-4</v>
      </c>
      <c r="E228" s="53">
        <f>(C228-(MAX($C$3:C228)))/(MAX($C$3:C228))</f>
        <v>-0.29260503366206958</v>
      </c>
      <c r="F228" s="54">
        <f t="shared" si="26"/>
        <v>43421.103276938928</v>
      </c>
      <c r="G228" s="53">
        <v>5.7993685942507867E-3</v>
      </c>
      <c r="H228" s="53">
        <f>(F228-(MAX($F$3:F228)))/(MAX($F$3:F228))</f>
        <v>-1.2772829792396759E-2</v>
      </c>
      <c r="I228" s="54">
        <f t="shared" si="27"/>
        <v>27270.176612394869</v>
      </c>
      <c r="J228" s="53">
        <v>-4.2690288718439939E-3</v>
      </c>
      <c r="K228" s="53">
        <f>(I228-(MAX($I$3:I228)))/(MAX($I$3:I228))</f>
        <v>-7.39959663768468E-2</v>
      </c>
      <c r="L228" s="51"/>
      <c r="R228" s="27"/>
      <c r="S228" s="115"/>
      <c r="T228" s="115"/>
    </row>
    <row r="229" spans="1:20" outlineLevel="1">
      <c r="A229" s="50">
        <f t="shared" si="28"/>
        <v>41274</v>
      </c>
      <c r="B229" s="51">
        <v>17.186800000000002</v>
      </c>
      <c r="C229" s="52">
        <v>29313</v>
      </c>
      <c r="D229" s="57">
        <f t="shared" si="25"/>
        <v>-3.2906434986157529E-2</v>
      </c>
      <c r="E229" s="53">
        <f>(C229-(MAX($C$3:C229)))/(MAX($C$3:C229))</f>
        <v>-0.31588293763549369</v>
      </c>
      <c r="F229" s="54">
        <f t="shared" si="26"/>
        <v>43816.855328306207</v>
      </c>
      <c r="G229" s="53">
        <v>9.1142790371581128E-3</v>
      </c>
      <c r="H229" s="53">
        <f>(F229-(MAX($F$3:F229)))/(MAX($F$3:F229))</f>
        <v>-3.7749658900607438E-3</v>
      </c>
      <c r="I229" s="54">
        <f t="shared" si="27"/>
        <v>27404.395984475384</v>
      </c>
      <c r="J229" s="53">
        <v>4.9218372872403826E-3</v>
      </c>
      <c r="K229" s="53">
        <f>(I229-(MAX($I$3:I229)))/(MAX($I$3:I229))</f>
        <v>-6.9438325196025386E-2</v>
      </c>
      <c r="L229" s="51"/>
      <c r="R229" s="27"/>
      <c r="S229" s="115"/>
      <c r="T229" s="115"/>
    </row>
    <row r="230" spans="1:20" outlineLevel="1">
      <c r="A230" s="50">
        <f t="shared" si="28"/>
        <v>41305</v>
      </c>
      <c r="B230" s="51">
        <v>18.267900000000001</v>
      </c>
      <c r="C230" s="52">
        <v>31156.880000000001</v>
      </c>
      <c r="D230" s="57">
        <f t="shared" si="25"/>
        <v>6.2902925500965878E-2</v>
      </c>
      <c r="E230" s="53">
        <f>(C230-(MAX($C$3:C230)))/(MAX($C$3:C230))</f>
        <v>-0.27284982028303351</v>
      </c>
      <c r="F230" s="54">
        <f t="shared" si="26"/>
        <v>46086.393617579604</v>
      </c>
      <c r="G230" s="53">
        <v>5.1796010285732441E-2</v>
      </c>
      <c r="H230" s="53">
        <f>(F230-(MAX($F$3:F230)))/(MAX($F$3:F230))</f>
        <v>0</v>
      </c>
      <c r="I230" s="54">
        <f t="shared" si="27"/>
        <v>27788.853262117558</v>
      </c>
      <c r="J230" s="53">
        <v>1.4029036723158139E-2</v>
      </c>
      <c r="K230" s="53">
        <f>(I230-(MAX($I$3:I230)))/(MAX($I$3:I230))</f>
        <v>-5.6383441287036838E-2</v>
      </c>
      <c r="L230" s="51"/>
      <c r="R230" s="27"/>
      <c r="S230" s="115"/>
      <c r="T230" s="115"/>
    </row>
    <row r="231" spans="1:20" outlineLevel="1">
      <c r="A231" s="50">
        <f t="shared" si="28"/>
        <v>41333</v>
      </c>
      <c r="B231" s="51">
        <v>17.9282</v>
      </c>
      <c r="C231" s="52">
        <v>30577.5</v>
      </c>
      <c r="D231" s="57">
        <f t="shared" si="25"/>
        <v>-1.8595459795597735E-2</v>
      </c>
      <c r="E231" s="53">
        <f>(C231-(MAX($C$3:C231)))/(MAX($C$3:C231))</f>
        <v>-0.28637159368025478</v>
      </c>
      <c r="F231" s="54">
        <f t="shared" si="26"/>
        <v>46712.038770404288</v>
      </c>
      <c r="G231" s="53">
        <v>1.3575485164151191E-2</v>
      </c>
      <c r="H231" s="53">
        <f>(F231-(MAX($F$3:F231)))/(MAX($F$3:F231))</f>
        <v>0</v>
      </c>
      <c r="I231" s="54">
        <f t="shared" si="27"/>
        <v>27550.758699027461</v>
      </c>
      <c r="J231" s="53">
        <v>-8.5679880650085805E-3</v>
      </c>
      <c r="K231" s="53">
        <f>(I231-(MAX($I$3:I231)))/(MAX($I$3:I231))</f>
        <v>-6.4468336700033949E-2</v>
      </c>
      <c r="L231" s="51"/>
      <c r="R231" s="27"/>
      <c r="S231" s="115"/>
      <c r="T231" s="115"/>
    </row>
    <row r="232" spans="1:20" outlineLevel="1">
      <c r="A232" s="50">
        <f t="shared" si="28"/>
        <v>41364</v>
      </c>
      <c r="B232" s="51">
        <v>18.301600000000001</v>
      </c>
      <c r="C232" s="52">
        <v>31214.35</v>
      </c>
      <c r="D232" s="57">
        <f t="shared" si="25"/>
        <v>2.0827523120000802E-2</v>
      </c>
      <c r="E232" s="53">
        <f>(C232-(MAX($C$3:C232)))/(MAX($C$3:C232))</f>
        <v>-0.27150856529125217</v>
      </c>
      <c r="F232" s="54">
        <f t="shared" si="26"/>
        <v>48463.88018965302</v>
      </c>
      <c r="G232" s="53">
        <v>3.7502996344459749E-2</v>
      </c>
      <c r="H232" s="53">
        <f>(F232-(MAX($F$3:F232)))/(MAX($F$3:F232))</f>
        <v>0</v>
      </c>
      <c r="I232" s="54">
        <f t="shared" si="27"/>
        <v>27676.473006341912</v>
      </c>
      <c r="J232" s="53">
        <v>4.5630070913034171E-3</v>
      </c>
      <c r="K232" s="53">
        <f>(I232-(MAX($I$3:I232)))/(MAX($I$3:I232))</f>
        <v>-6.0199499086257345E-2</v>
      </c>
      <c r="L232" s="51"/>
      <c r="R232" s="27"/>
      <c r="S232" s="115"/>
      <c r="T232" s="115"/>
    </row>
    <row r="233" spans="1:20" outlineLevel="1">
      <c r="A233" s="50">
        <f t="shared" si="28"/>
        <v>41394</v>
      </c>
      <c r="B233" s="51">
        <v>18.541599999999999</v>
      </c>
      <c r="C233" s="52">
        <v>31623.69</v>
      </c>
      <c r="D233" s="57">
        <f t="shared" si="25"/>
        <v>1.3113607553437934E-2</v>
      </c>
      <c r="E233" s="53">
        <f>(C233-(MAX($C$3:C233)))/(MAX($C$3:C233))</f>
        <v>-0.26195524497916239</v>
      </c>
      <c r="F233" s="54">
        <f t="shared" si="26"/>
        <v>49397.624088038167</v>
      </c>
      <c r="G233" s="53">
        <v>1.9266800238262771E-2</v>
      </c>
      <c r="H233" s="53">
        <f>(F233-(MAX($F$3:F233)))/(MAX($F$3:F233))</f>
        <v>0</v>
      </c>
      <c r="I233" s="54">
        <f t="shared" si="27"/>
        <v>27901.346918756753</v>
      </c>
      <c r="J233" s="53">
        <v>8.1250928311318305E-3</v>
      </c>
      <c r="K233" s="53">
        <f>(I233-(MAX($I$3:I233)))/(MAX($I$3:I233))</f>
        <v>-5.2563532773589022E-2</v>
      </c>
      <c r="L233" s="51"/>
      <c r="T233" s="115"/>
    </row>
    <row r="234" spans="1:20" outlineLevel="1">
      <c r="A234" s="50">
        <f t="shared" si="28"/>
        <v>41425</v>
      </c>
      <c r="B234" s="51">
        <v>18.367999999999999</v>
      </c>
      <c r="C234" s="52">
        <v>31327.599999999999</v>
      </c>
      <c r="D234" s="57">
        <f t="shared" si="25"/>
        <v>-9.362730292962862E-3</v>
      </c>
      <c r="E234" s="53">
        <f>(C234-(MAX($C$3:C234)))/(MAX($C$3:C234))</f>
        <v>-0.26886549711969754</v>
      </c>
      <c r="F234" s="54">
        <f t="shared" si="26"/>
        <v>50553.0381230645</v>
      </c>
      <c r="G234" s="53">
        <v>2.3390073031996694E-2</v>
      </c>
      <c r="H234" s="53">
        <f>(F234-(MAX($F$3:F234)))/(MAX($F$3:F234))</f>
        <v>0</v>
      </c>
      <c r="I234" s="54">
        <f t="shared" si="27"/>
        <v>27459.669455382875</v>
      </c>
      <c r="J234" s="53">
        <v>-1.5829969236250796E-2</v>
      </c>
      <c r="K234" s="53">
        <f>(I234-(MAX($I$3:I234)))/(MAX($I$3:I234))</f>
        <v>-6.7561422903085186E-2</v>
      </c>
      <c r="L234" s="51"/>
      <c r="T234" s="115"/>
    </row>
    <row r="235" spans="1:20" outlineLevel="1">
      <c r="A235" s="50">
        <f t="shared" si="28"/>
        <v>41455</v>
      </c>
      <c r="B235" s="51">
        <v>18.300999999999998</v>
      </c>
      <c r="C235" s="52">
        <v>31213.33</v>
      </c>
      <c r="D235" s="57">
        <f t="shared" si="25"/>
        <v>-3.6476480836237224E-3</v>
      </c>
      <c r="E235" s="53">
        <f>(C235-(MAX($C$3:C235)))/(MAX($C$3:C235))</f>
        <v>-0.27153237040855877</v>
      </c>
      <c r="F235" s="54">
        <f t="shared" si="26"/>
        <v>49874.206133981796</v>
      </c>
      <c r="G235" s="53">
        <v>-1.3428114595806839E-2</v>
      </c>
      <c r="H235" s="53">
        <f>(F235-(MAX($F$3:F235)))/(MAX($F$3:F235))</f>
        <v>-1.3428114595806884E-2</v>
      </c>
      <c r="I235" s="54">
        <f t="shared" si="27"/>
        <v>27126.195315977304</v>
      </c>
      <c r="J235" s="53">
        <v>-1.2144142519537882E-2</v>
      </c>
      <c r="K235" s="53">
        <f>(I235-(MAX($I$3:I235)))/(MAX($I$3:I235))</f>
        <v>-7.8885089874065228E-2</v>
      </c>
      <c r="L235" s="51"/>
    </row>
    <row r="236" spans="1:20" outlineLevel="1">
      <c r="A236" s="50">
        <f t="shared" si="28"/>
        <v>41486</v>
      </c>
      <c r="B236" s="51">
        <v>18.9605</v>
      </c>
      <c r="C236" s="52">
        <v>32338.14</v>
      </c>
      <c r="D236" s="57">
        <f t="shared" si="25"/>
        <v>3.6036282170373246E-2</v>
      </c>
      <c r="E236" s="53">
        <f>(C236-(MAX($C$3:C236)))/(MAX($C$3:C236))</f>
        <v>-0.24528116060682514</v>
      </c>
      <c r="F236" s="54">
        <f t="shared" si="26"/>
        <v>52412.127998320371</v>
      </c>
      <c r="G236" s="53">
        <v>5.0886461380873271E-2</v>
      </c>
      <c r="H236" s="53">
        <f>(F236-(MAX($F$3:F236)))/(MAX($F$3:F236))</f>
        <v>0</v>
      </c>
      <c r="I236" s="54">
        <f t="shared" si="27"/>
        <v>26929.473167938148</v>
      </c>
      <c r="J236" s="53">
        <v>-7.2521098424476182E-3</v>
      </c>
      <c r="K236" s="53">
        <f>(I236-(MAX($I$3:I236)))/(MAX($I$3:I236))</f>
        <v>-8.5565116379814801E-2</v>
      </c>
      <c r="L236" s="51"/>
    </row>
    <row r="237" spans="1:20" outlineLevel="1">
      <c r="A237" s="50">
        <f t="shared" si="28"/>
        <v>41517</v>
      </c>
      <c r="B237" s="51">
        <v>17.952500000000001</v>
      </c>
      <c r="C237" s="52">
        <v>30618.95</v>
      </c>
      <c r="D237" s="57">
        <f t="shared" si="25"/>
        <v>-5.3163154980090166E-2</v>
      </c>
      <c r="E237" s="53">
        <f>(C237-(MAX($C$3:C237)))/(MAX($C$3:C237))</f>
        <v>-0.28540421906029068</v>
      </c>
      <c r="F237" s="54">
        <f t="shared" si="26"/>
        <v>50894.203684588028</v>
      </c>
      <c r="G237" s="53">
        <v>-2.8961318147223247E-2</v>
      </c>
      <c r="H237" s="53">
        <f>(F237-(MAX($F$3:F237)))/(MAX($F$3:F237))</f>
        <v>-2.8961318147223237E-2</v>
      </c>
      <c r="I237" s="54">
        <f t="shared" si="27"/>
        <v>26688.647534050946</v>
      </c>
      <c r="J237" s="53">
        <v>-8.9428275252679823E-3</v>
      </c>
      <c r="K237" s="53">
        <f>(I237-(MAX($I$3:I237)))/(MAX($I$3:I237))</f>
        <v>-9.3742749827118582E-2</v>
      </c>
      <c r="L237" s="51"/>
    </row>
    <row r="238" spans="1:20" outlineLevel="1">
      <c r="A238" s="50">
        <f t="shared" si="28"/>
        <v>41547</v>
      </c>
      <c r="B238" s="51">
        <v>18.136199999999999</v>
      </c>
      <c r="C238" s="52">
        <v>30932.26</v>
      </c>
      <c r="D238" s="57">
        <f t="shared" si="25"/>
        <v>1.0232558139534831E-2</v>
      </c>
      <c r="E238" s="53">
        <f>(C238-(MAX($C$3:C238)))/(MAX($C$3:C238))</f>
        <v>-0.27809208052757745</v>
      </c>
      <c r="F238" s="54">
        <f t="shared" si="26"/>
        <v>52490.158685725241</v>
      </c>
      <c r="G238" s="53">
        <v>3.135828612287539E-2</v>
      </c>
      <c r="H238" s="53">
        <f>(F238-(MAX($F$3:F238)))/(MAX($F$3:F238))</f>
        <v>0</v>
      </c>
      <c r="I238" s="54">
        <f t="shared" si="27"/>
        <v>26530.084776595548</v>
      </c>
      <c r="J238" s="53">
        <v>-5.9412061721410003E-3</v>
      </c>
      <c r="K238" s="53">
        <f>(I238-(MAX($I$3:I238)))/(MAX($I$3:I238))</f>
        <v>-9.91270109953932E-2</v>
      </c>
      <c r="L238" s="51"/>
    </row>
    <row r="239" spans="1:20" outlineLevel="1">
      <c r="A239" s="50">
        <f t="shared" si="28"/>
        <v>41578</v>
      </c>
      <c r="B239" s="51">
        <v>18.9697</v>
      </c>
      <c r="C239" s="52">
        <v>32353.83</v>
      </c>
      <c r="D239" s="57">
        <f t="shared" si="25"/>
        <v>4.595780814062489E-2</v>
      </c>
      <c r="E239" s="53">
        <f>(C239-(MAX($C$3:C239)))/(MAX($C$3:C239))</f>
        <v>-0.24491498189060704</v>
      </c>
      <c r="F239" s="54">
        <f t="shared" si="26"/>
        <v>54902.986510838527</v>
      </c>
      <c r="G239" s="53">
        <v>4.5967241965482186E-2</v>
      </c>
      <c r="H239" s="53">
        <f>(F239-(MAX($F$3:F239)))/(MAX($F$3:F239))</f>
        <v>0</v>
      </c>
      <c r="I239" s="54">
        <f t="shared" si="27"/>
        <v>26709.191990496976</v>
      </c>
      <c r="J239" s="53">
        <v>6.7510984382317396E-3</v>
      </c>
      <c r="K239" s="53">
        <f>(I239-(MAX($I$3:I239)))/(MAX($I$3:I239))</f>
        <v>-9.3045128766279087E-2</v>
      </c>
      <c r="L239" s="51"/>
    </row>
    <row r="240" spans="1:20" outlineLevel="1">
      <c r="A240" s="50">
        <f t="shared" si="28"/>
        <v>41608</v>
      </c>
      <c r="B240" s="51">
        <v>20.479299999999999</v>
      </c>
      <c r="C240" s="52">
        <v>34928.54</v>
      </c>
      <c r="D240" s="57">
        <f t="shared" si="25"/>
        <v>7.957954000326839E-2</v>
      </c>
      <c r="E240" s="53">
        <f>(C240-(MAX($C$3:C240)))/(MAX($C$3:C240))</f>
        <v>-0.18482549798788411</v>
      </c>
      <c r="F240" s="54">
        <f t="shared" si="26"/>
        <v>56576.097415889519</v>
      </c>
      <c r="G240" s="53">
        <v>3.0473950715243836E-2</v>
      </c>
      <c r="H240" s="53">
        <f>(F240-(MAX($F$3:F240)))/(MAX($F$3:F240))</f>
        <v>0</v>
      </c>
      <c r="I240" s="54">
        <f t="shared" si="27"/>
        <v>26850.08311338288</v>
      </c>
      <c r="J240" s="53">
        <v>5.2750050595327114E-3</v>
      </c>
      <c r="K240" s="53">
        <f>(I240-(MAX($I$3:I240)))/(MAX($I$3:I240))</f>
        <v>-8.8260937231753323E-2</v>
      </c>
      <c r="L240" s="51"/>
    </row>
    <row r="241" spans="1:12" outlineLevel="1">
      <c r="A241" s="50">
        <f t="shared" si="28"/>
        <v>41639</v>
      </c>
      <c r="B241" s="51">
        <v>21.549700000000001</v>
      </c>
      <c r="C241" s="52">
        <v>36754.160000000003</v>
      </c>
      <c r="D241" s="57">
        <f t="shared" si="25"/>
        <v>5.2267411483791104E-2</v>
      </c>
      <c r="E241" s="53">
        <f>(C241-(MAX($C$3:C241)))/(MAX($C$3:C241))</f>
        <v>-0.14221853891191469</v>
      </c>
      <c r="F241" s="54">
        <f t="shared" si="26"/>
        <v>58008.467904193676</v>
      </c>
      <c r="G241" s="53">
        <v>2.5317590886038577E-2</v>
      </c>
      <c r="H241" s="53">
        <f>(F241-(MAX($F$3:F241)))/(MAX($F$3:F241))</f>
        <v>0</v>
      </c>
      <c r="I241" s="54">
        <f t="shared" si="27"/>
        <v>27015.8846259614</v>
      </c>
      <c r="J241" s="53">
        <v>6.1750837745406795E-3</v>
      </c>
      <c r="K241" s="53">
        <f>(I241-(MAX($I$3:I241)))/(MAX($I$3:I241))</f>
        <v>-8.2630872138638164E-2</v>
      </c>
      <c r="L241" s="51"/>
    </row>
    <row r="242" spans="1:12" outlineLevel="1">
      <c r="A242" s="50">
        <f t="shared" si="28"/>
        <v>41670</v>
      </c>
      <c r="B242" s="51">
        <v>20.844200000000001</v>
      </c>
      <c r="C242" s="52">
        <v>35550.89</v>
      </c>
      <c r="D242" s="57">
        <f t="shared" si="25"/>
        <v>-3.2738274778767229E-2</v>
      </c>
      <c r="E242" s="53">
        <f>(C242-(MAX($C$3:C242)))/(MAX($C$3:C242))</f>
        <v>-0.17030087567824165</v>
      </c>
      <c r="F242" s="54">
        <f t="shared" si="26"/>
        <v>56002.764315831795</v>
      </c>
      <c r="G242" s="53">
        <v>-3.4576048305128282E-2</v>
      </c>
      <c r="H242" s="53">
        <f>(F242-(MAX($F$3:F242)))/(MAX($F$3:F242))</f>
        <v>-3.4576048305128226E-2</v>
      </c>
      <c r="I242" s="54">
        <f t="shared" si="27"/>
        <v>26739.432220776336</v>
      </c>
      <c r="J242" s="53">
        <v>-1.0232957721451164E-2</v>
      </c>
      <c r="K242" s="53">
        <f>(I242-(MAX($I$3:I242)))/(MAX($I$3:I242))</f>
        <v>-9.2018271639007956E-2</v>
      </c>
      <c r="L242" s="51"/>
    </row>
    <row r="243" spans="1:12" outlineLevel="1">
      <c r="A243" s="50">
        <f t="shared" si="28"/>
        <v>41698</v>
      </c>
      <c r="B243" s="51">
        <v>21.0853</v>
      </c>
      <c r="C243" s="52">
        <v>35962.1</v>
      </c>
      <c r="D243" s="57">
        <f t="shared" si="25"/>
        <v>1.1566766774450343E-2</v>
      </c>
      <c r="E243" s="53">
        <f>(C243-(MAX($C$3:C243)))/(MAX($C$3:C243))</f>
        <v>-0.1607039126510896</v>
      </c>
      <c r="F243" s="54">
        <f t="shared" si="26"/>
        <v>58564.655247826129</v>
      </c>
      <c r="G243" s="53">
        <v>4.5745794217341818E-2</v>
      </c>
      <c r="H243" s="53">
        <f>(F243-(MAX($F$3:F243)))/(MAX($F$3:F243))</f>
        <v>0</v>
      </c>
      <c r="I243" s="54">
        <f t="shared" si="27"/>
        <v>27024.824394037732</v>
      </c>
      <c r="J243" s="53">
        <v>1.0673082767989728E-2</v>
      </c>
      <c r="K243" s="53">
        <f>(I243-(MAX($I$3:I243)))/(MAX($I$3:I243))</f>
        <v>-8.2327307500388747E-2</v>
      </c>
      <c r="L243" s="51"/>
    </row>
    <row r="244" spans="1:12" outlineLevel="1">
      <c r="A244" s="50">
        <f t="shared" si="28"/>
        <v>41729</v>
      </c>
      <c r="B244" s="51">
        <v>20.9133</v>
      </c>
      <c r="C244" s="52">
        <v>35668.75</v>
      </c>
      <c r="D244" s="57">
        <f t="shared" si="25"/>
        <v>-8.1573418447923318E-3</v>
      </c>
      <c r="E244" s="53">
        <f>(C244-(MAX($C$3:C244)))/(MAX($C$3:C244))</f>
        <v>-0.16755021771180079</v>
      </c>
      <c r="F244" s="54">
        <f t="shared" si="26"/>
        <v>59056.808439911088</v>
      </c>
      <c r="G244" s="53">
        <v>8.4035872831886849E-3</v>
      </c>
      <c r="H244" s="53">
        <f>(F244-(MAX($F$3:F244)))/(MAX($F$3:F244))</f>
        <v>0</v>
      </c>
      <c r="I244" s="54">
        <f t="shared" si="27"/>
        <v>26779.406025176853</v>
      </c>
      <c r="J244" s="53">
        <v>-9.0812197438375764E-3</v>
      </c>
      <c r="K244" s="53">
        <f>(I244-(MAX($I$3:I244)))/(MAX($I$3:I244))</f>
        <v>-9.0660894873896822E-2</v>
      </c>
      <c r="L244" s="51"/>
    </row>
    <row r="245" spans="1:12" outlineLevel="1">
      <c r="A245" s="50">
        <f t="shared" si="28"/>
        <v>41759</v>
      </c>
      <c r="B245" s="51">
        <v>21.0501</v>
      </c>
      <c r="C245" s="52">
        <v>35902.07</v>
      </c>
      <c r="D245" s="57">
        <f t="shared" si="25"/>
        <v>6.5412919051512919E-3</v>
      </c>
      <c r="E245" s="53">
        <f>(C245-(MAX($C$3:C245)))/(MAX($C$3:C245))</f>
        <v>-0.16210491381964076</v>
      </c>
      <c r="F245" s="54">
        <f t="shared" si="26"/>
        <v>59493.325401962975</v>
      </c>
      <c r="G245" s="53">
        <v>7.3914756584929631E-3</v>
      </c>
      <c r="H245" s="53">
        <f>(F245-(MAX($F$3:F245)))/(MAX($F$3:F245))</f>
        <v>0</v>
      </c>
      <c r="I245" s="54">
        <f t="shared" si="27"/>
        <v>26799.648079320097</v>
      </c>
      <c r="J245" s="53">
        <v>7.5588137108839604E-4</v>
      </c>
      <c r="K245" s="53">
        <f>(I245-(MAX($I$3:I245)))/(MAX($I$3:I245))</f>
        <v>-8.9973542384329794E-2</v>
      </c>
      <c r="L245" s="51"/>
    </row>
    <row r="246" spans="1:12" outlineLevel="1">
      <c r="A246" s="50">
        <f t="shared" si="28"/>
        <v>41790</v>
      </c>
      <c r="B246" s="51">
        <v>21.2347</v>
      </c>
      <c r="C246" s="52">
        <v>36216.910000000003</v>
      </c>
      <c r="D246" s="57">
        <f t="shared" si="25"/>
        <v>8.7695545389332441E-3</v>
      </c>
      <c r="E246" s="53">
        <f>(C246-(MAX($C$3:C246)))/(MAX($C$3:C246))</f>
        <v>-0.15475706761096736</v>
      </c>
      <c r="F246" s="54">
        <f t="shared" si="26"/>
        <v>60890.004723830811</v>
      </c>
      <c r="G246" s="53">
        <v>2.3476235568129056E-2</v>
      </c>
      <c r="H246" s="53">
        <f>(F246-(MAX($F$3:F246)))/(MAX($F$3:F246))</f>
        <v>0</v>
      </c>
      <c r="I246" s="54">
        <f t="shared" si="27"/>
        <v>27017.5383885548</v>
      </c>
      <c r="J246" s="53">
        <v>8.1303421817258137E-3</v>
      </c>
      <c r="K246" s="53">
        <f>(I246-(MAX($I$3:I246)))/(MAX($I$3:I246))</f>
        <v>-8.2574715889490613E-2</v>
      </c>
      <c r="L246" s="51"/>
    </row>
    <row r="247" spans="1:12" outlineLevel="1">
      <c r="A247" s="50">
        <f t="shared" si="28"/>
        <v>41820</v>
      </c>
      <c r="B247" s="51">
        <v>21.687100000000001</v>
      </c>
      <c r="C247" s="52">
        <v>36988.5</v>
      </c>
      <c r="D247" s="57">
        <f t="shared" si="25"/>
        <v>2.1304751185559523E-2</v>
      </c>
      <c r="E247" s="53">
        <f>(C247-(MAX($C$3:C247)))/(MAX($C$3:C247))</f>
        <v>-0.13674942990244804</v>
      </c>
      <c r="F247" s="54">
        <f t="shared" si="26"/>
        <v>62147.768427314193</v>
      </c>
      <c r="G247" s="53">
        <v>2.0656324616626698E-2</v>
      </c>
      <c r="H247" s="53">
        <f>(F247-(MAX($F$3:F247)))/(MAX($F$3:F247))</f>
        <v>0</v>
      </c>
      <c r="I247" s="54">
        <f t="shared" si="27"/>
        <v>27183.557252788454</v>
      </c>
      <c r="J247" s="53">
        <v>6.1448553101337566E-3</v>
      </c>
      <c r="K247" s="53">
        <f>(I247-(MAX($I$3:I247)))/(MAX($I$3:I247))</f>
        <v>-7.6937270260773155E-2</v>
      </c>
      <c r="L247" s="51"/>
    </row>
    <row r="248" spans="1:12" outlineLevel="1">
      <c r="A248" s="50">
        <f t="shared" si="28"/>
        <v>41851</v>
      </c>
      <c r="B248" s="51">
        <v>21.4999</v>
      </c>
      <c r="C248" s="52">
        <v>36669.22</v>
      </c>
      <c r="D248" s="57">
        <f t="shared" si="25"/>
        <v>-8.6318594925094416E-3</v>
      </c>
      <c r="E248" s="53">
        <f>(C248-(MAX($C$3:C248)))/(MAX($C$3:C248))</f>
        <v>-0.14420089838645644</v>
      </c>
      <c r="F248" s="54">
        <f t="shared" si="26"/>
        <v>61290.655562748172</v>
      </c>
      <c r="G248" s="53">
        <v>-1.3791530834586063E-2</v>
      </c>
      <c r="H248" s="53">
        <f>(F248-(MAX($F$3:F248)))/(MAX($F$3:F248))</f>
        <v>-1.3791530834586114E-2</v>
      </c>
      <c r="I248" s="54">
        <f t="shared" si="27"/>
        <v>27171.300509453355</v>
      </c>
      <c r="J248" s="53">
        <v>-4.5088813142157846E-4</v>
      </c>
      <c r="K248" s="53">
        <f>(I248-(MAX($I$3:I248)))/(MAX($I$3:I248))</f>
        <v>-7.7353468290170119E-2</v>
      </c>
      <c r="L248" s="51"/>
    </row>
    <row r="249" spans="1:12" outlineLevel="1">
      <c r="A249" s="50">
        <f t="shared" si="28"/>
        <v>41882</v>
      </c>
      <c r="B249" s="51">
        <v>22.194500000000001</v>
      </c>
      <c r="C249" s="52">
        <v>37853.9</v>
      </c>
      <c r="D249" s="57">
        <f t="shared" si="25"/>
        <v>3.2307127009893133E-2</v>
      </c>
      <c r="E249" s="53">
        <f>(C249-(MAX($C$3:C249)))/(MAX($C$3:C249))</f>
        <v>-0.11655242155221965</v>
      </c>
      <c r="F249" s="54">
        <f t="shared" si="26"/>
        <v>63742.673688262112</v>
      </c>
      <c r="G249" s="53">
        <v>4.0006394172168891E-2</v>
      </c>
      <c r="H249" s="53">
        <f>(F249-(MAX($F$3:F249)))/(MAX($F$3:F249))</f>
        <v>0</v>
      </c>
      <c r="I249" s="54">
        <f t="shared" si="27"/>
        <v>27599.379319273496</v>
      </c>
      <c r="J249" s="53">
        <v>1.5754814889011426E-2</v>
      </c>
      <c r="K249" s="53">
        <f>(I249-(MAX($I$3:I249)))/(MAX($I$3:I249))</f>
        <v>-6.2817342975093282E-2</v>
      </c>
      <c r="L249" s="51"/>
    </row>
    <row r="250" spans="1:12" outlineLevel="1">
      <c r="A250" s="50">
        <f t="shared" si="28"/>
        <v>41912</v>
      </c>
      <c r="B250" s="51">
        <v>22.576799999999999</v>
      </c>
      <c r="C250" s="52">
        <v>38505.94</v>
      </c>
      <c r="D250" s="57">
        <f t="shared" si="25"/>
        <v>1.7224988172745315E-2</v>
      </c>
      <c r="E250" s="53">
        <f>(C250-(MAX($C$3:C250)))/(MAX($C$3:C250))</f>
        <v>-0.10133488362214926</v>
      </c>
      <c r="F250" s="54">
        <f t="shared" si="26"/>
        <v>62848.819917070483</v>
      </c>
      <c r="G250" s="53">
        <v>-1.4022847167708741E-2</v>
      </c>
      <c r="H250" s="53">
        <f>(F250-(MAX($F$3:F250)))/(MAX($F$3:F250))</f>
        <v>-1.4022847167708739E-2</v>
      </c>
      <c r="I250" s="54">
        <f t="shared" si="27"/>
        <v>28224.860682314069</v>
      </c>
      <c r="J250" s="53">
        <v>2.2662877878698584E-2</v>
      </c>
      <c r="K250" s="53">
        <f>(I250-(MAX($I$3:I250)))/(MAX($I$3:I250))</f>
        <v>-4.1578086868903602E-2</v>
      </c>
      <c r="L250" s="51"/>
    </row>
    <row r="251" spans="1:12" outlineLevel="1">
      <c r="A251" s="50">
        <f t="shared" si="28"/>
        <v>41943</v>
      </c>
      <c r="B251" s="51">
        <v>22.846399999999999</v>
      </c>
      <c r="C251" s="52">
        <v>38965.75</v>
      </c>
      <c r="D251" s="57">
        <f t="shared" si="25"/>
        <v>1.1941462031820338E-2</v>
      </c>
      <c r="E251" s="53">
        <f>(C251-(MAX($C$3:C251)))/(MAX($C$3:C251))</f>
        <v>-9.0603676770383085E-2</v>
      </c>
      <c r="F251" s="54">
        <f t="shared" si="26"/>
        <v>64383.889987228111</v>
      </c>
      <c r="G251" s="53">
        <v>2.4424803396200012E-2</v>
      </c>
      <c r="H251" s="53">
        <f>(F251-(MAX($F$3:F251)))/(MAX($F$3:F251))</f>
        <v>0</v>
      </c>
      <c r="I251" s="54">
        <f t="shared" si="27"/>
        <v>28042.701095168813</v>
      </c>
      <c r="J251" s="53">
        <v>-6.4538701960501488E-3</v>
      </c>
      <c r="K251" s="53">
        <f>(I251-(MAX($I$3:I251)))/(MAX($I$3:I251))</f>
        <v>-4.7763617489301788E-2</v>
      </c>
      <c r="L251" s="51"/>
    </row>
    <row r="252" spans="1:12" outlineLevel="1">
      <c r="A252" s="50">
        <f t="shared" si="28"/>
        <v>41973</v>
      </c>
      <c r="B252" s="51">
        <v>23.738700000000001</v>
      </c>
      <c r="C252" s="52">
        <v>40487.620000000003</v>
      </c>
      <c r="D252" s="57">
        <f t="shared" si="25"/>
        <v>3.9056481546326793E-2</v>
      </c>
      <c r="E252" s="53">
        <f>(C252-(MAX($C$3:C252)))/(MAX($C$3:C252))</f>
        <v>-5.5085741598252184E-2</v>
      </c>
      <c r="F252" s="54">
        <f t="shared" si="26"/>
        <v>66115.436429483656</v>
      </c>
      <c r="G252" s="53">
        <v>2.6894094820909986E-2</v>
      </c>
      <c r="H252" s="53">
        <f>(F252-(MAX($F$3:F252)))/(MAX($F$3:F252))</f>
        <v>0</v>
      </c>
      <c r="I252" s="54">
        <f t="shared" si="27"/>
        <v>28846.854968800562</v>
      </c>
      <c r="J252" s="53">
        <v>2.8676049104638057E-2</v>
      </c>
      <c r="K252" s="53">
        <f>(I252-(MAX($I$3:I252)))/(MAX($I$3:I252))</f>
        <v>-2.0457240225202081E-2</v>
      </c>
      <c r="L252" s="51"/>
    </row>
    <row r="253" spans="1:12" outlineLevel="1">
      <c r="A253" s="50">
        <f t="shared" si="28"/>
        <v>42004</v>
      </c>
      <c r="B253" s="51">
        <v>24.5167</v>
      </c>
      <c r="C253" s="52">
        <v>41814.54</v>
      </c>
      <c r="D253" s="57">
        <f t="shared" si="25"/>
        <v>3.2773488017456609E-2</v>
      </c>
      <c r="E253" s="53">
        <f>(C253-(MAX($C$3:C253)))/(MAX($C$3:C253))</f>
        <v>-2.4117617817243434E-2</v>
      </c>
      <c r="F253" s="54">
        <f t="shared" si="26"/>
        <v>65948.877652780895</v>
      </c>
      <c r="G253" s="53">
        <v>-2.5192116349471716E-3</v>
      </c>
      <c r="H253" s="53">
        <f>(F253-(MAX($F$3:F253)))/(MAX($F$3:F253))</f>
        <v>-2.5192116349471057E-3</v>
      </c>
      <c r="I253" s="54">
        <f t="shared" si="27"/>
        <v>29072.664438339671</v>
      </c>
      <c r="J253" s="53">
        <v>7.8278713496959806E-3</v>
      </c>
      <c r="K253" s="53">
        <f>(I253-(MAX($I$3:I253)))/(MAX($I$3:I253))</f>
        <v>-1.2789505520158834E-2</v>
      </c>
      <c r="L253" s="51"/>
    </row>
    <row r="254" spans="1:12" outlineLevel="1">
      <c r="A254" s="50">
        <f t="shared" si="28"/>
        <v>42035</v>
      </c>
      <c r="B254" s="51">
        <v>25.3032</v>
      </c>
      <c r="C254" s="52">
        <v>43155.96</v>
      </c>
      <c r="D254" s="57">
        <f t="shared" si="25"/>
        <v>3.2080173922265143E-2</v>
      </c>
      <c r="E254" s="53">
        <f>(C254-(MAX($C$3:C254)))/(MAX($C$3:C254))</f>
        <v>0</v>
      </c>
      <c r="F254" s="54">
        <f t="shared" si="26"/>
        <v>63969.067655755163</v>
      </c>
      <c r="G254" s="53">
        <v>-3.0020374379218118E-2</v>
      </c>
      <c r="H254" s="53">
        <f>(F254-(MAX($F$3:F254)))/(MAX($F$3:F254))</f>
        <v>-3.2463958337743598E-2</v>
      </c>
      <c r="I254" s="54">
        <f t="shared" si="27"/>
        <v>29963.626673017083</v>
      </c>
      <c r="J254" s="53">
        <v>3.0646046789658987E-2</v>
      </c>
      <c r="K254" s="53">
        <f>(I254-(MAX($I$3:I254)))/(MAX($I$3:I254))</f>
        <v>0</v>
      </c>
      <c r="L254" s="51"/>
    </row>
    <row r="255" spans="1:12" outlineLevel="1">
      <c r="A255" s="50">
        <f t="shared" si="28"/>
        <v>42063</v>
      </c>
      <c r="B255" s="51">
        <v>25.2576</v>
      </c>
      <c r="C255" s="52">
        <v>43078.18</v>
      </c>
      <c r="D255" s="57">
        <f t="shared" si="25"/>
        <v>-1.8021436023901716E-3</v>
      </c>
      <c r="E255" s="53">
        <f>(C255-(MAX($C$3:C255)))/(MAX($C$3:C255))</f>
        <v>-1.8023003079991463E-3</v>
      </c>
      <c r="F255" s="54">
        <f t="shared" si="26"/>
        <v>67645.607712091223</v>
      </c>
      <c r="G255" s="53">
        <v>5.747371645497612E-2</v>
      </c>
      <c r="H255" s="53">
        <f>(F255-(MAX($F$3:F255)))/(MAX($F$3:F255))</f>
        <v>0</v>
      </c>
      <c r="I255" s="54">
        <f t="shared" si="27"/>
        <v>29916.499164141107</v>
      </c>
      <c r="J255" s="53">
        <v>-1.5728239238281816E-3</v>
      </c>
      <c r="K255" s="53">
        <f>(I255-(MAX($I$3:I255)))/(MAX($I$3:I255))</f>
        <v>-1.5728239238281239E-3</v>
      </c>
      <c r="L255" s="51"/>
    </row>
    <row r="256" spans="1:12" outlineLevel="1">
      <c r="A256" s="50">
        <f t="shared" si="28"/>
        <v>42094</v>
      </c>
      <c r="B256" s="51">
        <v>25.6753</v>
      </c>
      <c r="C256" s="52">
        <v>43790.59</v>
      </c>
      <c r="D256" s="57">
        <f t="shared" si="25"/>
        <v>1.6537596604586424E-2</v>
      </c>
      <c r="E256" s="53">
        <f>(C256-(MAX($C$3:C256)))/(MAX($C$3:C256))</f>
        <v>0</v>
      </c>
      <c r="F256" s="54">
        <f t="shared" si="26"/>
        <v>66575.74750249309</v>
      </c>
      <c r="G256" s="53">
        <v>-1.581566410271007E-2</v>
      </c>
      <c r="H256" s="53">
        <f>(F256-(MAX($F$3:F256)))/(MAX($F$3:F256))</f>
        <v>-1.5815664102710139E-2</v>
      </c>
      <c r="I256" s="54">
        <f t="shared" si="27"/>
        <v>30095.785929409823</v>
      </c>
      <c r="J256" s="53">
        <v>5.9929059307719523E-3</v>
      </c>
      <c r="K256" s="53">
        <f>(I256-(MAX($I$3:I256)))/(MAX($I$3:I256))</f>
        <v>0</v>
      </c>
      <c r="L256" s="51"/>
    </row>
    <row r="257" spans="1:18" outlineLevel="1">
      <c r="A257" s="50">
        <f t="shared" si="28"/>
        <v>42124</v>
      </c>
      <c r="B257" s="51">
        <v>24.693100000000001</v>
      </c>
      <c r="C257" s="52">
        <v>42115.4</v>
      </c>
      <c r="D257" s="57">
        <f t="shared" si="25"/>
        <v>-3.825466498930874E-2</v>
      </c>
      <c r="E257" s="53">
        <f>(C257-(MAX($C$3:C257)))/(MAX($C$3:C257))</f>
        <v>-3.8254565649834704E-2</v>
      </c>
      <c r="F257" s="54">
        <f t="shared" si="26"/>
        <v>67214.514407684052</v>
      </c>
      <c r="G257" s="53">
        <v>9.5945885574479917E-3</v>
      </c>
      <c r="H257" s="53">
        <f>(F257-(MAX($F$3:F257)))/(MAX($F$3:F257))</f>
        <v>-6.3728203350905295E-3</v>
      </c>
      <c r="I257" s="54">
        <f t="shared" si="27"/>
        <v>29637.098336503805</v>
      </c>
      <c r="J257" s="53">
        <v>-1.5240924227128638E-2</v>
      </c>
      <c r="K257" s="53">
        <f>(I257-(MAX($I$3:I257)))/(MAX($I$3:I257))</f>
        <v>-1.5240924227128621E-2</v>
      </c>
      <c r="L257" s="51"/>
    </row>
    <row r="258" spans="1:18" outlineLevel="1">
      <c r="A258" s="50">
        <f t="shared" si="28"/>
        <v>42155</v>
      </c>
      <c r="B258" s="51">
        <v>25.014099999999999</v>
      </c>
      <c r="C258" s="52">
        <v>42662.879999999997</v>
      </c>
      <c r="D258" s="57">
        <f t="shared" si="25"/>
        <v>1.2999582879427818E-2</v>
      </c>
      <c r="E258" s="53">
        <f>(C258-(MAX($C$3:C258)))/(MAX($C$3:C258))</f>
        <v>-2.5752336289600098E-2</v>
      </c>
      <c r="F258" s="54">
        <f t="shared" si="26"/>
        <v>68078.800496876982</v>
      </c>
      <c r="G258" s="53">
        <v>1.2858622825877575E-2</v>
      </c>
      <c r="H258" s="53">
        <f>(F258-(MAX($F$3:F258)))/(MAX($F$3:F258))</f>
        <v>0</v>
      </c>
      <c r="I258" s="54">
        <f t="shared" si="27"/>
        <v>29567.895459523897</v>
      </c>
      <c r="J258" s="53">
        <v>-2.3350085151443434E-3</v>
      </c>
      <c r="K258" s="53">
        <f>(I258-(MAX($I$3:I258)))/(MAX($I$3:I258))</f>
        <v>-1.7540345054423968E-2</v>
      </c>
      <c r="L258" s="51"/>
    </row>
    <row r="259" spans="1:18" outlineLevel="1">
      <c r="A259" s="50">
        <f t="shared" si="28"/>
        <v>42185</v>
      </c>
      <c r="B259" s="51">
        <v>24.4605</v>
      </c>
      <c r="C259" s="52">
        <v>41718.69</v>
      </c>
      <c r="D259" s="57">
        <f t="shared" si="25"/>
        <v>-2.2131517823947289E-2</v>
      </c>
      <c r="E259" s="53">
        <f>(C259-(MAX($C$3:C259)))/(MAX($C$3:C259))</f>
        <v>-4.7313817877310954E-2</v>
      </c>
      <c r="F259" s="54">
        <f t="shared" si="26"/>
        <v>66760.851689206887</v>
      </c>
      <c r="G259" s="53">
        <v>-1.9359166114135018E-2</v>
      </c>
      <c r="H259" s="53">
        <f>(F259-(MAX($F$3:F259)))/(MAX($F$3:F259))</f>
        <v>-1.9359166114134952E-2</v>
      </c>
      <c r="I259" s="54">
        <f t="shared" si="27"/>
        <v>28935.317092439633</v>
      </c>
      <c r="J259" s="53">
        <v>-2.1394095090406906E-2</v>
      </c>
      <c r="K259" s="53">
        <f>(I259-(MAX($I$3:I259)))/(MAX($I$3:I259))</f>
        <v>-3.8559180334817977E-2</v>
      </c>
      <c r="L259" s="51"/>
    </row>
    <row r="260" spans="1:18" outlineLevel="1">
      <c r="A260" s="50">
        <f t="shared" si="28"/>
        <v>42216</v>
      </c>
      <c r="B260" s="51">
        <v>25.437899999999999</v>
      </c>
      <c r="C260" s="52">
        <v>43385.69</v>
      </c>
      <c r="D260" s="57">
        <f t="shared" si="25"/>
        <v>3.9958300116514245E-2</v>
      </c>
      <c r="E260" s="53">
        <f>(C260-(MAX($C$3:C260)))/(MAX($C$3:C260))</f>
        <v>-9.2462787096495892E-3</v>
      </c>
      <c r="F260" s="54">
        <f t="shared" si="26"/>
        <v>68159.630491453339</v>
      </c>
      <c r="G260" s="53">
        <v>2.0952081449742588E-2</v>
      </c>
      <c r="H260" s="53">
        <f>(F260-(MAX($F$3:F260)))/(MAX($F$3:F260))</f>
        <v>0</v>
      </c>
      <c r="I260" s="54">
        <f t="shared" si="27"/>
        <v>29198.539396877481</v>
      </c>
      <c r="J260" s="53">
        <v>9.0969213711027397E-3</v>
      </c>
      <c r="K260" s="53">
        <f>(I260-(MAX($I$3:I260)))/(MAX($I$3:I260))</f>
        <v>-2.9813028795355263E-2</v>
      </c>
      <c r="L260" s="51"/>
    </row>
    <row r="261" spans="1:18" outlineLevel="1">
      <c r="A261" s="50">
        <f t="shared" si="28"/>
        <v>42247</v>
      </c>
      <c r="B261" s="51">
        <v>24.688800000000001</v>
      </c>
      <c r="C261" s="52">
        <v>42108.06</v>
      </c>
      <c r="D261" s="57">
        <f t="shared" ref="D261:D277" si="29">B261/B260-1</f>
        <v>-2.9448185581356867E-2</v>
      </c>
      <c r="E261" s="53">
        <f>(C261-(MAX($C$3:C261)))/(MAX($C$3:C261))</f>
        <v>-3.8422181569145314E-2</v>
      </c>
      <c r="F261" s="54">
        <f t="shared" ref="F261:F324" si="30">F260*(1+G261)</f>
        <v>64047.273299858258</v>
      </c>
      <c r="G261" s="53">
        <v>-6.0334206068073382E-2</v>
      </c>
      <c r="H261" s="53">
        <f>(F261-(MAX($F$3:F261)))/(MAX($F$3:F261))</f>
        <v>-6.0334206068073354E-2</v>
      </c>
      <c r="I261" s="54">
        <f t="shared" ref="I261:I284" si="31">I260*(1+J261)</f>
        <v>28689.086017389996</v>
      </c>
      <c r="J261" s="53">
        <v>-1.7447906299791316E-2</v>
      </c>
      <c r="K261" s="53">
        <f>(I261-(MAX($I$3:I261)))/(MAX($I$3:I261))</f>
        <v>-4.6740760162212264E-2</v>
      </c>
      <c r="L261" s="51"/>
    </row>
    <row r="262" spans="1:18" outlineLevel="1">
      <c r="A262" s="50">
        <f t="shared" ref="A262:A325" si="32">EOMONTH(A261,1)</f>
        <v>42277</v>
      </c>
      <c r="B262" s="51">
        <v>24.873200000000001</v>
      </c>
      <c r="C262" s="52">
        <v>42422.57</v>
      </c>
      <c r="D262" s="57">
        <f t="shared" si="29"/>
        <v>7.4689737856841187E-3</v>
      </c>
      <c r="E262" s="53">
        <f>(C262-(MAX($C$3:C262)))/(MAX($C$3:C262))</f>
        <v>-3.1240044950296329E-2</v>
      </c>
      <c r="F262" s="54">
        <f t="shared" si="30"/>
        <v>62462.51552740694</v>
      </c>
      <c r="G262" s="53">
        <v>-2.4743563477429453E-2</v>
      </c>
      <c r="H262" s="53">
        <f>(F262-(MAX($F$3:F262)))/(MAX($F$3:F262))</f>
        <v>-8.3584886287797158E-2</v>
      </c>
      <c r="I262" s="54">
        <f t="shared" si="31"/>
        <v>28855.1426819115</v>
      </c>
      <c r="J262" s="53">
        <v>5.788147605010785E-3</v>
      </c>
      <c r="K262" s="53">
        <f>(I262-(MAX($I$3:I262)))/(MAX($I$3:I262))</f>
        <v>-4.1223154976190779E-2</v>
      </c>
      <c r="L262" s="51"/>
    </row>
    <row r="263" spans="1:18" outlineLevel="1">
      <c r="A263" s="50">
        <f t="shared" si="32"/>
        <v>42308</v>
      </c>
      <c r="B263" s="51">
        <v>24.734100000000002</v>
      </c>
      <c r="C263" s="52">
        <v>42185.33</v>
      </c>
      <c r="D263" s="57">
        <f t="shared" si="29"/>
        <v>-5.592364472605027E-3</v>
      </c>
      <c r="E263" s="53">
        <f>(C263-(MAX($C$3:C263)))/(MAX($C$3:C263))</f>
        <v>-3.6657647225122908E-2</v>
      </c>
      <c r="F263" s="54">
        <f t="shared" si="30"/>
        <v>67731.511450915859</v>
      </c>
      <c r="G263" s="53">
        <v>8.4354526535150853E-2</v>
      </c>
      <c r="H263" s="53">
        <f>(F263-(MAX($F$3:F263)))/(MAX($F$3:F263))</f>
        <v>-6.2811232609478809E-3</v>
      </c>
      <c r="I263" s="54">
        <f t="shared" si="31"/>
        <v>28556.803910061753</v>
      </c>
      <c r="J263" s="53">
        <v>-1.0339188932057097E-2</v>
      </c>
      <c r="K263" s="53">
        <f>(I263-(MAX($I$3:I263)))/(MAX($I$3:I263))</f>
        <v>-5.113612992057355E-2</v>
      </c>
      <c r="L263" s="51"/>
    </row>
    <row r="264" spans="1:18" outlineLevel="1">
      <c r="A264" s="50">
        <f t="shared" si="32"/>
        <v>42338</v>
      </c>
      <c r="B264" s="51">
        <v>25.133900000000001</v>
      </c>
      <c r="C264" s="52">
        <v>42867.21</v>
      </c>
      <c r="D264" s="57">
        <f t="shared" si="29"/>
        <v>1.6163919447240715E-2</v>
      </c>
      <c r="E264" s="53">
        <f>(C264-(MAX($C$3:C264)))/(MAX($C$3:C264))</f>
        <v>-2.108626533691365E-2</v>
      </c>
      <c r="F264" s="54">
        <f t="shared" si="30"/>
        <v>67932.886610563844</v>
      </c>
      <c r="G264" s="53">
        <v>2.9731384304618746E-3</v>
      </c>
      <c r="H264" s="53">
        <f>(F264-(MAX($F$3:F264)))/(MAX($F$3:F264))</f>
        <v>-3.3266594794396183E-3</v>
      </c>
      <c r="I264" s="54">
        <f t="shared" si="31"/>
        <v>29001.117943513116</v>
      </c>
      <c r="J264" s="53">
        <v>1.5558955226597115E-2</v>
      </c>
      <c r="K264" s="53">
        <f>(I264-(MAX($I$3:I264)))/(MAX($I$3:I264))</f>
        <v>-3.6372799449872137E-2</v>
      </c>
      <c r="L264" s="51"/>
    </row>
    <row r="265" spans="1:18" outlineLevel="1">
      <c r="A265" s="50">
        <f t="shared" si="32"/>
        <v>42369</v>
      </c>
      <c r="B265" s="51">
        <v>25.000800000000002</v>
      </c>
      <c r="C265" s="52">
        <v>42640.2</v>
      </c>
      <c r="D265" s="57">
        <f t="shared" si="29"/>
        <v>-5.2956365705282282E-3</v>
      </c>
      <c r="E265" s="53">
        <f>(C265-(MAX($C$3:C265)))/(MAX($C$3:C265))</f>
        <v>-2.6270255778695822E-2</v>
      </c>
      <c r="F265" s="54">
        <f t="shared" si="30"/>
        <v>66861.451790681764</v>
      </c>
      <c r="G265" s="53">
        <v>-1.5771960729775159E-2</v>
      </c>
      <c r="H265" s="53">
        <f>(F265-(MAX($F$3:F265)))/(MAX($F$3:F265))</f>
        <v>-1.9046152266543707E-2</v>
      </c>
      <c r="I265" s="54">
        <f t="shared" si="31"/>
        <v>28637.734326346872</v>
      </c>
      <c r="J265" s="53">
        <v>-1.2529986529278725E-2</v>
      </c>
      <c r="K265" s="53">
        <f>(I265-(MAX($I$3:I265)))/(MAX($I$3:I265))</f>
        <v>-4.8447035292011852E-2</v>
      </c>
      <c r="L265" s="51"/>
    </row>
    <row r="266" spans="1:18" outlineLevel="1">
      <c r="A266" s="50">
        <f t="shared" si="32"/>
        <v>42400</v>
      </c>
      <c r="B266" s="51">
        <v>25.077000000000002</v>
      </c>
      <c r="C266" s="52">
        <v>42770.16</v>
      </c>
      <c r="D266" s="57">
        <f t="shared" si="29"/>
        <v>3.0479024671210553E-3</v>
      </c>
      <c r="E266" s="53">
        <f>(C266-(MAX($C$3:C266)))/(MAX($C$3:C266))</f>
        <v>-2.3302494896734506E-2</v>
      </c>
      <c r="F266" s="54">
        <f t="shared" si="30"/>
        <v>63543.572965690953</v>
      </c>
      <c r="G266" s="53">
        <v>-4.9623194473518928E-2</v>
      </c>
      <c r="H266" s="53">
        <f>(F266-(MAX($F$3:F266)))/(MAX($F$3:F266))</f>
        <v>-6.7724215822167672E-2</v>
      </c>
      <c r="I266" s="54">
        <f t="shared" si="31"/>
        <v>28940.58078252264</v>
      </c>
      <c r="J266" s="53">
        <v>1.0575084352854924E-2</v>
      </c>
      <c r="K266" s="53">
        <f>(I266-(MAX($I$3:I266)))/(MAX($I$3:I266))</f>
        <v>-3.8384282424015655E-2</v>
      </c>
      <c r="L266" s="51"/>
    </row>
    <row r="267" spans="1:18" outlineLevel="1">
      <c r="A267" s="50">
        <f t="shared" si="32"/>
        <v>42429</v>
      </c>
      <c r="B267" s="51">
        <v>25.249099999999999</v>
      </c>
      <c r="C267" s="52">
        <v>43063.69</v>
      </c>
      <c r="D267" s="57">
        <f t="shared" si="29"/>
        <v>6.862862383857582E-3</v>
      </c>
      <c r="E267" s="53">
        <f>(C267-(MAX($C$3:C267)))/(MAX($C$3:C267))</f>
        <v>-1.6599456641255443E-2</v>
      </c>
      <c r="F267" s="54">
        <f t="shared" si="30"/>
        <v>63457.844183564528</v>
      </c>
      <c r="G267" s="53">
        <v>-1.3491338010330756E-3</v>
      </c>
      <c r="H267" s="53">
        <f>(F267-(MAX($F$3:F267)))/(MAX($F$3:F267))</f>
        <v>-6.8981980594486597E-2</v>
      </c>
      <c r="I267" s="54">
        <f t="shared" si="31"/>
        <v>29442.00160084217</v>
      </c>
      <c r="J267" s="53">
        <v>1.7325872693693123E-2</v>
      </c>
      <c r="K267" s="53">
        <f>(I267-(MAX($I$3:I267)))/(MAX($I$3:I267))</f>
        <v>-2.1723450921039771E-2</v>
      </c>
      <c r="L267" s="51"/>
    </row>
    <row r="268" spans="1:18" outlineLevel="1">
      <c r="A268" s="50">
        <f t="shared" si="32"/>
        <v>42460</v>
      </c>
      <c r="B268" s="51">
        <v>24.183800000000002</v>
      </c>
      <c r="C268" s="52">
        <v>41246.76</v>
      </c>
      <c r="D268" s="57">
        <f t="shared" si="29"/>
        <v>-4.2191602869013023E-2</v>
      </c>
      <c r="E268" s="53">
        <f>(C268-(MAX($C$3:C268)))/(MAX($C$3:C268))</f>
        <v>-5.8090790738375406E-2</v>
      </c>
      <c r="F268" s="54">
        <f t="shared" si="30"/>
        <v>67762.65374319852</v>
      </c>
      <c r="G268" s="53">
        <v>6.7837311762143582E-2</v>
      </c>
      <c r="H268" s="53">
        <f>(F268-(MAX($F$3:F268)))/(MAX($F$3:F268))</f>
        <v>-5.8242209559014142E-3</v>
      </c>
      <c r="I268" s="54">
        <f t="shared" si="31"/>
        <v>28885.458512766556</v>
      </c>
      <c r="J268" s="53">
        <v>-1.8903031649169399E-2</v>
      </c>
      <c r="K268" s="53">
        <f>(I268-(MAX($I$3:I268)))/(MAX($I$3:I268))</f>
        <v>-4.0215843489919516E-2</v>
      </c>
      <c r="L268" s="51"/>
    </row>
    <row r="269" spans="1:18" outlineLevel="1">
      <c r="A269" s="50">
        <f t="shared" si="32"/>
        <v>42490</v>
      </c>
      <c r="B269" s="51">
        <v>23.7578</v>
      </c>
      <c r="C269" s="52">
        <v>40520.19</v>
      </c>
      <c r="D269" s="57">
        <f t="shared" si="29"/>
        <v>-1.7615097710037331E-2</v>
      </c>
      <c r="E269" s="53">
        <f>(C269-(MAX($C$3:C269)))/(MAX($C$3:C269))</f>
        <v>-7.46827115140489E-2</v>
      </c>
      <c r="F269" s="54">
        <f t="shared" si="30"/>
        <v>68025.43870392075</v>
      </c>
      <c r="G269" s="53">
        <v>3.8780205054853578E-3</v>
      </c>
      <c r="H269" s="53">
        <f>(F269-(MAX($F$3:F269)))/(MAX($F$3:F269))</f>
        <v>-1.9687868987114812E-3</v>
      </c>
      <c r="I269" s="54">
        <f t="shared" si="31"/>
        <v>28824.344897386374</v>
      </c>
      <c r="J269" s="53">
        <v>-2.1157225305310501E-3</v>
      </c>
      <c r="K269" s="53">
        <f>(I269-(MAX($I$3:I269)))/(MAX($I$3:I269))</f>
        <v>-4.2246480454294688E-2</v>
      </c>
      <c r="L269" s="51"/>
    </row>
    <row r="270" spans="1:18" outlineLevel="1">
      <c r="A270" s="50">
        <f t="shared" si="32"/>
        <v>42521</v>
      </c>
      <c r="B270" s="51">
        <v>23.959599999999998</v>
      </c>
      <c r="C270" s="52">
        <v>40864.370000000003</v>
      </c>
      <c r="D270" s="57">
        <f t="shared" si="29"/>
        <v>8.4940524796066619E-3</v>
      </c>
      <c r="E270" s="53">
        <f>(C270-(MAX($C$3:C270)))/(MAX($C$3:C270))</f>
        <v>-6.6823032071501989E-2</v>
      </c>
      <c r="F270" s="54">
        <f t="shared" si="30"/>
        <v>69246.986370873172</v>
      </c>
      <c r="G270" s="53">
        <v>1.7957218508640294E-2</v>
      </c>
      <c r="H270" s="53">
        <f>(F270-(MAX($F$3:F270)))/(MAX($F$3:F270))</f>
        <v>0</v>
      </c>
      <c r="I270" s="54">
        <f t="shared" si="31"/>
        <v>28554.573693078652</v>
      </c>
      <c r="J270" s="53">
        <v>-9.3591443367784244E-3</v>
      </c>
      <c r="K270" s="53">
        <f>(I270-(MAX($I$3:I270)))/(MAX($I$3:I270))</f>
        <v>-5.1210233882780509E-2</v>
      </c>
      <c r="L270" s="51"/>
    </row>
    <row r="271" spans="1:18" outlineLevel="1">
      <c r="A271" s="50">
        <f t="shared" si="32"/>
        <v>42551</v>
      </c>
      <c r="B271" s="51">
        <v>25.152799999999999</v>
      </c>
      <c r="C271" s="52">
        <v>42899.44</v>
      </c>
      <c r="D271" s="57">
        <f t="shared" si="29"/>
        <v>4.9800497504131958E-2</v>
      </c>
      <c r="E271" s="53">
        <f>(C271-(MAX($C$3:C271)))/(MAX($C$3:C271))</f>
        <v>-2.0350262465063711E-2</v>
      </c>
      <c r="F271" s="54">
        <f t="shared" si="30"/>
        <v>69426.491943244022</v>
      </c>
      <c r="G271" s="53">
        <v>2.5922510390481435E-3</v>
      </c>
      <c r="H271" s="53">
        <f>(F271-(MAX($F$3:F271)))/(MAX($F$3:F271))</f>
        <v>0</v>
      </c>
      <c r="I271" s="54">
        <f t="shared" si="31"/>
        <v>29134.515159332917</v>
      </c>
      <c r="J271" s="53">
        <v>2.0309932569395617E-2</v>
      </c>
      <c r="K271" s="53">
        <f>(I271-(MAX($I$3:I271)))/(MAX($I$3:I271))</f>
        <v>-3.1940377710407128E-2</v>
      </c>
      <c r="L271" s="51"/>
    </row>
    <row r="272" spans="1:18" outlineLevel="1">
      <c r="A272" s="50">
        <f t="shared" si="32"/>
        <v>42582</v>
      </c>
      <c r="B272" s="51">
        <v>25.210699999999999</v>
      </c>
      <c r="C272" s="52">
        <v>42998.19</v>
      </c>
      <c r="D272" s="57">
        <f t="shared" si="29"/>
        <v>2.3019306001716977E-3</v>
      </c>
      <c r="E272" s="53">
        <f>(C272-(MAX($C$3:C272)))/(MAX($C$3:C272))</f>
        <v>-1.8095211779516885E-2</v>
      </c>
      <c r="F272" s="54">
        <f t="shared" si="30"/>
        <v>71986.108438161522</v>
      </c>
      <c r="G272" s="53">
        <v>3.6868008497534133E-2</v>
      </c>
      <c r="H272" s="53">
        <f>(F272-(MAX($F$3:F272)))/(MAX($F$3:F272))</f>
        <v>0</v>
      </c>
      <c r="I272" s="54">
        <f t="shared" si="31"/>
        <v>29239.514908906011</v>
      </c>
      <c r="J272" s="53">
        <v>3.6039641984382254E-3</v>
      </c>
      <c r="K272" s="53">
        <f>(I272-(MAX($I$3:I272)))/(MAX($I$3:I272))</f>
        <v>-2.8451525489721755E-2</v>
      </c>
      <c r="L272" s="51"/>
      <c r="M272" s="1"/>
      <c r="N272" s="1"/>
      <c r="O272" s="46"/>
      <c r="P272" s="46"/>
      <c r="Q272" s="1"/>
      <c r="R272" s="1"/>
    </row>
    <row r="273" spans="1:18">
      <c r="A273" s="50">
        <f t="shared" si="32"/>
        <v>42613</v>
      </c>
      <c r="B273" s="51">
        <v>24.872900000000001</v>
      </c>
      <c r="C273" s="52">
        <v>42422.06</v>
      </c>
      <c r="D273" s="57">
        <f t="shared" si="29"/>
        <v>-1.339907261599238E-2</v>
      </c>
      <c r="E273" s="53">
        <f>(C273-(MAX($C$3:C273)))/(MAX($C$3:C273))</f>
        <v>-3.1251691288014138E-2</v>
      </c>
      <c r="F273" s="54">
        <f t="shared" si="30"/>
        <v>72087.233409731052</v>
      </c>
      <c r="G273" s="53">
        <v>1.4047845308431395E-3</v>
      </c>
      <c r="H273" s="53">
        <f>(F273-(MAX($F$3:F273)))/(MAX($F$3:F273))</f>
        <v>0</v>
      </c>
      <c r="I273" s="54">
        <f t="shared" si="31"/>
        <v>28750.199632770182</v>
      </c>
      <c r="J273" s="53">
        <v>-1.6734726197074834E-2</v>
      </c>
      <c r="K273" s="53">
        <f>(I273-(MAX($I$3:I273)))/(MAX($I$3:I273))</f>
        <v>-4.4710123197836973E-2</v>
      </c>
      <c r="L273" s="51"/>
      <c r="Q273" s="55"/>
      <c r="R273" s="55"/>
    </row>
    <row r="274" spans="1:18">
      <c r="A274" s="50">
        <f t="shared" si="32"/>
        <v>42643</v>
      </c>
      <c r="B274" s="51">
        <v>25.002199999999998</v>
      </c>
      <c r="C274" s="52">
        <v>42642.58</v>
      </c>
      <c r="D274" s="57">
        <f t="shared" si="29"/>
        <v>5.1984288120805466E-3</v>
      </c>
      <c r="E274" s="53">
        <f>(C274-(MAX($C$3:C274)))/(MAX($C$3:C274))</f>
        <v>-2.6215906202679499E-2</v>
      </c>
      <c r="F274" s="54">
        <f t="shared" si="30"/>
        <v>72100.705075493781</v>
      </c>
      <c r="G274" s="53">
        <v>1.8688004970535133E-4</v>
      </c>
      <c r="H274" s="53">
        <f>(F274-(MAX($F$3:F274)))/(MAX($F$3:F274))</f>
        <v>0</v>
      </c>
      <c r="I274" s="54">
        <f t="shared" si="31"/>
        <v>28617.804124578386</v>
      </c>
      <c r="J274" s="53">
        <v>-4.6050291783326092E-3</v>
      </c>
      <c r="K274" s="53">
        <f>(I274-(MAX($I$3:I274)))/(MAX($I$3:I274))</f>
        <v>-4.9109260954276743E-2</v>
      </c>
      <c r="L274" s="51"/>
      <c r="N274" s="57"/>
      <c r="P274" s="57"/>
      <c r="Q274" s="55"/>
      <c r="R274" s="57"/>
    </row>
    <row r="275" spans="1:18">
      <c r="A275" s="50">
        <f t="shared" si="32"/>
        <v>42674</v>
      </c>
      <c r="B275" s="51">
        <v>24.9</v>
      </c>
      <c r="C275" s="52">
        <v>42468.28</v>
      </c>
      <c r="D275" s="57">
        <f t="shared" si="29"/>
        <v>-4.0876402876546258E-3</v>
      </c>
      <c r="E275" s="53">
        <f>(C275-(MAX($C$3:C275)))/(MAX($C$3:C275))</f>
        <v>-3.0196213387396649E-2</v>
      </c>
      <c r="F275" s="54">
        <f t="shared" si="30"/>
        <v>70785.555574995145</v>
      </c>
      <c r="G275" s="53">
        <v>-1.8240452699062937E-2</v>
      </c>
      <c r="H275" s="53">
        <f>(F275-(MAX($F$3:F275)))/(MAX($F$3:F275))</f>
        <v>-1.8240452699062996E-2</v>
      </c>
      <c r="I275" s="54">
        <f t="shared" si="31"/>
        <v>28246.860449842305</v>
      </c>
      <c r="J275" s="53">
        <v>-1.2961989435712695E-2</v>
      </c>
      <c r="K275" s="53">
        <f>(I275-(MAX($I$3:I275)))/(MAX($I$3:I275))</f>
        <v>-6.1434696668304485E-2</v>
      </c>
      <c r="L275" s="51"/>
      <c r="N275" s="57"/>
      <c r="P275" s="57"/>
      <c r="Q275" s="55"/>
      <c r="R275" s="57"/>
    </row>
    <row r="276" spans="1:18">
      <c r="A276" s="50">
        <f t="shared" si="32"/>
        <v>42704</v>
      </c>
      <c r="B276" s="51">
        <v>24.59</v>
      </c>
      <c r="C276" s="52">
        <v>41939.56</v>
      </c>
      <c r="D276" s="57">
        <f t="shared" si="29"/>
        <v>-1.2449799196787126E-2</v>
      </c>
      <c r="E276" s="53">
        <f>(C276-(MAX($C$3:C276)))/(MAX($C$3:C276))</f>
        <v>-4.2270040207268253E-2</v>
      </c>
      <c r="F276" s="54">
        <f t="shared" si="30"/>
        <v>73407.10674108153</v>
      </c>
      <c r="G276" s="53">
        <v>3.7035114647209877E-2</v>
      </c>
      <c r="H276" s="53">
        <f>(F276-(MAX($F$3:F276)))/(MAX($F$3:F276))</f>
        <v>0</v>
      </c>
      <c r="I276" s="54">
        <f t="shared" si="31"/>
        <v>28192.229583828259</v>
      </c>
      <c r="J276" s="53">
        <v>-1.9340509049157184E-3</v>
      </c>
      <c r="K276" s="53">
        <f>(I276-(MAX($I$3:I276)))/(MAX($I$3:I276))</f>
        <v>-6.3249929742535654E-2</v>
      </c>
      <c r="N276" s="57"/>
      <c r="P276" s="57"/>
      <c r="Q276" s="55"/>
      <c r="R276" s="57"/>
    </row>
    <row r="277" spans="1:18">
      <c r="A277" s="50">
        <f t="shared" si="32"/>
        <v>42735</v>
      </c>
      <c r="B277" s="51">
        <v>24.33</v>
      </c>
      <c r="C277" s="52">
        <v>41496.11</v>
      </c>
      <c r="D277" s="57">
        <f t="shared" si="29"/>
        <v>-1.0573403822692229E-2</v>
      </c>
      <c r="E277" s="53">
        <f>(C277-(MAX($C$3:C277)))/(MAX($C$3:C277))</f>
        <v>-5.2396645032642769E-2</v>
      </c>
      <c r="F277" s="54">
        <f t="shared" si="30"/>
        <v>74858.022639396702</v>
      </c>
      <c r="G277" s="53">
        <v>1.9765332850302686E-2</v>
      </c>
      <c r="H277" s="53">
        <f>(F277-(MAX($F$3:F277)))/(MAX($F$3:F277))</f>
        <v>0</v>
      </c>
      <c r="I277" s="54">
        <f t="shared" si="31"/>
        <v>28286.701953235352</v>
      </c>
      <c r="J277" s="53">
        <v>3.3510073804621232E-3</v>
      </c>
      <c r="K277" s="53">
        <f>(I277-(MAX($I$3:I277)))/(MAX($I$3:I277))</f>
        <v>-6.0110873343454434E-2</v>
      </c>
      <c r="N277" s="117"/>
    </row>
    <row r="278" spans="1:18">
      <c r="A278" s="50">
        <f t="shared" si="32"/>
        <v>42766</v>
      </c>
      <c r="B278" s="118"/>
      <c r="C278" s="119">
        <v>41854.28</v>
      </c>
      <c r="D278" s="57">
        <f>C278/C277-1</f>
        <v>8.6314114744732162E-3</v>
      </c>
      <c r="E278" s="53">
        <f>(C278-(MAX($C$3:C278)))/(MAX($C$3:C278))</f>
        <v>-4.4217490561328308E-2</v>
      </c>
      <c r="F278" s="54">
        <f t="shared" si="30"/>
        <v>76277.796245429214</v>
      </c>
      <c r="G278" s="120">
        <v>1.8966218395479073E-2</v>
      </c>
      <c r="H278" s="53">
        <f>(F278-(MAX($F$3:F278)))/(MAX($F$3:F278))</f>
        <v>0</v>
      </c>
      <c r="I278" s="54">
        <f t="shared" si="31"/>
        <v>28009.966045891419</v>
      </c>
      <c r="J278" s="120">
        <v>-9.7832510768290915E-3</v>
      </c>
      <c r="K278" s="53">
        <f>(I278-(MAX($I$3:I278)))/(MAX($I$3:I278))</f>
        <v>-6.9306044653917015E-2</v>
      </c>
    </row>
    <row r="279" spans="1:18">
      <c r="A279" s="50">
        <f t="shared" si="32"/>
        <v>42794</v>
      </c>
      <c r="B279" s="118"/>
      <c r="C279" s="119">
        <v>42655.89</v>
      </c>
      <c r="D279" s="57">
        <f t="shared" ref="D279:D328" si="33">C279/C278-1</f>
        <v>1.9152402096034082E-2</v>
      </c>
      <c r="E279" s="53">
        <f>(C279-(MAX($C$3:C279)))/(MAX($C$3:C279))</f>
        <v>-2.5911959624202303E-2</v>
      </c>
      <c r="F279" s="54">
        <f t="shared" si="30"/>
        <v>79306.646604965237</v>
      </c>
      <c r="G279" s="120">
        <v>3.970815241948622E-2</v>
      </c>
      <c r="H279" s="53">
        <f>(F279-(MAX($F$3:F279)))/(MAX($F$3:F279))</f>
        <v>0</v>
      </c>
      <c r="I279" s="54">
        <f t="shared" si="31"/>
        <v>28194.639352178641</v>
      </c>
      <c r="J279" s="120">
        <v>6.593128530918424E-3</v>
      </c>
      <c r="K279" s="53">
        <f>(I279-(MAX($I$3:I279)))/(MAX($I$3:I279))</f>
        <v>-6.316985978337146E-2</v>
      </c>
    </row>
    <row r="280" spans="1:18">
      <c r="A280" s="50">
        <f t="shared" si="32"/>
        <v>42825</v>
      </c>
      <c r="B280" s="118"/>
      <c r="C280" s="119">
        <v>41479.06</v>
      </c>
      <c r="D280" s="57">
        <f t="shared" si="33"/>
        <v>-2.7588921483059026E-2</v>
      </c>
      <c r="E280" s="53">
        <f>(C280-(MAX($C$3:C280)))/(MAX($C$3:C280))</f>
        <v>-5.2785998087716994E-2</v>
      </c>
      <c r="F280" s="54">
        <f t="shared" si="30"/>
        <v>79399.023741623911</v>
      </c>
      <c r="G280" s="120">
        <v>1.1648095161407301E-3</v>
      </c>
      <c r="H280" s="53">
        <f>(F280-(MAX($F$3:F280)))/(MAX($F$3:F280))</f>
        <v>0</v>
      </c>
      <c r="I280" s="54">
        <f t="shared" si="31"/>
        <v>28055.666593901089</v>
      </c>
      <c r="J280" s="120">
        <v>-4.9290489777735758E-3</v>
      </c>
      <c r="K280" s="53">
        <f>(I280-(MAX($I$3:I280)))/(MAX($I$3:I280))</f>
        <v>-6.7787541428353748E-2</v>
      </c>
    </row>
    <row r="281" spans="1:18">
      <c r="A281" s="50">
        <f t="shared" si="32"/>
        <v>42855</v>
      </c>
      <c r="B281" s="118"/>
      <c r="C281" s="119">
        <v>41342.61</v>
      </c>
      <c r="D281" s="57">
        <f t="shared" si="33"/>
        <v>-3.2896116739384862E-3</v>
      </c>
      <c r="E281" s="53">
        <f>(C281-(MAX($C$3:C281)))/(MAX($C$3:C281))</f>
        <v>-5.5901964326125687E-2</v>
      </c>
      <c r="F281" s="54">
        <f t="shared" si="30"/>
        <v>80214.496912014234</v>
      </c>
      <c r="G281" s="120">
        <v>1.0270569233243876E-2</v>
      </c>
      <c r="H281" s="53">
        <f>(F281-(MAX($F$3:F281)))/(MAX($F$3:F281))</f>
        <v>0</v>
      </c>
      <c r="I281" s="54">
        <f t="shared" si="31"/>
        <v>28085.576071661759</v>
      </c>
      <c r="J281" s="120">
        <v>1.066076176110986E-3</v>
      </c>
      <c r="K281" s="53">
        <f>(I281-(MAX($I$3:I281)))/(MAX($I$3:I281))</f>
        <v>-6.6793731935196707E-2</v>
      </c>
      <c r="L281" s="6"/>
    </row>
    <row r="282" spans="1:18">
      <c r="A282" s="50">
        <f t="shared" si="32"/>
        <v>42886</v>
      </c>
      <c r="B282" s="118"/>
      <c r="C282" s="119">
        <v>40984.449999999997</v>
      </c>
      <c r="D282" s="57">
        <f t="shared" si="33"/>
        <v>-8.663216957032982E-3</v>
      </c>
      <c r="E282" s="53">
        <f>(C282-(MAX($C$3:C282)))/(MAX($C$3:C282))</f>
        <v>-6.4080890437877167E-2</v>
      </c>
      <c r="F282" s="54">
        <f t="shared" si="30"/>
        <v>81343.317528911561</v>
      </c>
      <c r="G282" s="120">
        <v>1.40725262932897E-2</v>
      </c>
      <c r="H282" s="53">
        <f>(F282-(MAX($F$3:F282)))/(MAX($F$3:F282))</f>
        <v>0</v>
      </c>
      <c r="I282" s="54">
        <f t="shared" si="31"/>
        <v>28106.243379043306</v>
      </c>
      <c r="J282" s="120">
        <v>7.3586909269063305E-4</v>
      </c>
      <c r="K282" s="53">
        <f>(I282-(MAX($I$3:I282)))/(MAX($I$3:I282))</f>
        <v>-6.6107014285422663E-2</v>
      </c>
    </row>
    <row r="283" spans="1:18">
      <c r="A283" s="50">
        <f t="shared" si="32"/>
        <v>42916</v>
      </c>
      <c r="B283" s="118"/>
      <c r="C283" s="119">
        <v>40558.06</v>
      </c>
      <c r="D283" s="57">
        <f t="shared" si="33"/>
        <v>-1.0403701891815054E-2</v>
      </c>
      <c r="E283" s="53">
        <f>(C283-(MAX($C$3:C283)))/(MAX($C$3:C283))</f>
        <v>-7.3817913848614483E-2</v>
      </c>
      <c r="F283" s="54">
        <f t="shared" si="30"/>
        <v>81851.041867137843</v>
      </c>
      <c r="G283" s="120">
        <v>6.2417461403123653E-3</v>
      </c>
      <c r="H283" s="53">
        <f>(F283-(MAX($F$3:F283)))/(MAX($F$3:F283))</f>
        <v>0</v>
      </c>
      <c r="I283" s="54">
        <f t="shared" si="31"/>
        <v>27818.498137863295</v>
      </c>
      <c r="J283" s="120">
        <v>-1.0237769498379956E-2</v>
      </c>
      <c r="K283" s="53">
        <f>(I283-(MAX($I$3:I283)))/(MAX($I$3:I283))</f>
        <v>-7.5667995409322286E-2</v>
      </c>
    </row>
    <row r="284" spans="1:18">
      <c r="A284" s="50">
        <f t="shared" si="32"/>
        <v>42947</v>
      </c>
      <c r="B284" s="118"/>
      <c r="C284" s="119">
        <v>40353.39</v>
      </c>
      <c r="D284" s="57">
        <f t="shared" si="33"/>
        <v>-5.0463459051048876E-3</v>
      </c>
      <c r="E284" s="53">
        <f>(C284-(MAX($C$3:C284)))/(MAX($C$3:C284))</f>
        <v>-7.8491749026446039E-2</v>
      </c>
      <c r="F284" s="54">
        <f t="shared" si="30"/>
        <v>83534.125303987239</v>
      </c>
      <c r="G284" s="120">
        <v>2.0562761309518951E-2</v>
      </c>
      <c r="H284" s="53">
        <f>(F284-(MAX($F$3:F284)))/(MAX($F$3:F284))</f>
        <v>0</v>
      </c>
      <c r="I284" s="54">
        <f t="shared" si="31"/>
        <v>27980.59522223259</v>
      </c>
      <c r="J284" s="120">
        <v>5.8269531146495357E-3</v>
      </c>
      <c r="K284" s="53">
        <f>(I284-(MAX($I$3:I284)))/(MAX($I$3:I284))</f>
        <v>-7.0281956156202349E-2</v>
      </c>
    </row>
    <row r="285" spans="1:18">
      <c r="A285" s="50">
        <f t="shared" si="32"/>
        <v>42978</v>
      </c>
      <c r="B285" s="118"/>
      <c r="C285" s="119">
        <v>41001.5</v>
      </c>
      <c r="D285" s="57">
        <f t="shared" si="33"/>
        <v>1.6060856349367381E-2</v>
      </c>
      <c r="E285" s="53">
        <f>(C285-(MAX($C$3:C285)))/(MAX($C$3:C285))</f>
        <v>-6.3691537382802949E-2</v>
      </c>
      <c r="F285" s="54">
        <f t="shared" si="30"/>
        <v>83789.911996780778</v>
      </c>
      <c r="G285" s="120">
        <v>3.0620622633290573E-3</v>
      </c>
      <c r="H285" s="53">
        <f>(F285-(MAX($F$3:F285)))/(MAX($F$3:F285))</f>
        <v>0</v>
      </c>
      <c r="I285" s="54">
        <f>I284*(1+J285)</f>
        <v>28125.956229156654</v>
      </c>
      <c r="J285" s="120">
        <v>5.1950648572538505E-3</v>
      </c>
      <c r="K285" s="53">
        <f>(I285-(MAX($I$3:I285)))/(MAX($I$3:I285))</f>
        <v>-6.5452010619474699E-2</v>
      </c>
    </row>
    <row r="286" spans="1:18">
      <c r="A286" s="50">
        <f t="shared" si="32"/>
        <v>43008</v>
      </c>
      <c r="B286" s="118"/>
      <c r="C286" s="119">
        <v>40319.279999999999</v>
      </c>
      <c r="D286" s="57">
        <f t="shared" si="33"/>
        <v>-1.6638903454751719E-2</v>
      </c>
      <c r="E286" s="53">
        <f>(C286-(MAX($C$3:C286)))/(MAX($C$3:C286))</f>
        <v>-7.9270683496157457E-2</v>
      </c>
      <c r="F286" s="54">
        <f t="shared" si="30"/>
        <v>85518.309218468421</v>
      </c>
      <c r="G286" s="120">
        <v>2.0627748382813005E-2</v>
      </c>
      <c r="H286" s="53">
        <f>(F286-(MAX($F$3:F286)))/(MAX($F$3:F286))</f>
        <v>0</v>
      </c>
      <c r="I286" s="54">
        <f t="shared" ref="I286:I328" si="34">I285*(1+J286)</f>
        <v>27804.814433661886</v>
      </c>
      <c r="J286" s="120">
        <v>-1.1417986747837561E-2</v>
      </c>
      <c r="K286" s="53">
        <f>(I286-(MAX($I$3:I286)))/(MAX($I$3:I286))</f>
        <v>-7.6122667177439721E-2</v>
      </c>
    </row>
    <row r="287" spans="1:18">
      <c r="A287" s="50">
        <f t="shared" si="32"/>
        <v>43039</v>
      </c>
      <c r="B287" s="118"/>
      <c r="C287" s="119">
        <v>41018.559999999998</v>
      </c>
      <c r="D287" s="57">
        <f t="shared" si="33"/>
        <v>1.7343563674748097E-2</v>
      </c>
      <c r="E287" s="53">
        <f>(C287-(MAX($C$3:C287)))/(MAX($C$3:C287))</f>
        <v>-6.3301955968165735E-2</v>
      </c>
      <c r="F287" s="54">
        <f>F286*(1+G287)</f>
        <v>87513.865318333686</v>
      </c>
      <c r="G287" s="120">
        <v>2.3334840434781512E-2</v>
      </c>
      <c r="H287" s="53">
        <f>(F287-(MAX($F$3:F287)))/(MAX($F$3:F287))</f>
        <v>0</v>
      </c>
      <c r="I287" s="54">
        <f t="shared" si="34"/>
        <v>28339.858608023274</v>
      </c>
      <c r="J287" s="120">
        <v>1.9242860823183161E-2</v>
      </c>
      <c r="K287" s="53">
        <f>(I287-(MAX($I$3:I287)))/(MAX($I$3:I287))</f>
        <v>-5.8344624244241583E-2</v>
      </c>
      <c r="L287" s="6"/>
    </row>
    <row r="288" spans="1:18">
      <c r="A288" s="50">
        <f t="shared" si="32"/>
        <v>43069</v>
      </c>
      <c r="B288" s="118"/>
      <c r="C288" s="119">
        <v>41786.06</v>
      </c>
      <c r="D288" s="57">
        <f t="shared" si="33"/>
        <v>1.8711042025853608E-2</v>
      </c>
      <c r="E288" s="53">
        <f>(C288-(MAX($C$3:C288)))/(MAX($C$3:C288))</f>
        <v>-4.5775359500751164E-2</v>
      </c>
      <c r="F288" s="54">
        <f t="shared" si="30"/>
        <v>90197.87602568361</v>
      </c>
      <c r="G288" s="120">
        <v>3.0669548163445581E-2</v>
      </c>
      <c r="H288" s="53">
        <f>(F288-(MAX($F$3:F288)))/(MAX($F$3:F288))</f>
        <v>0</v>
      </c>
      <c r="I288" s="54">
        <f t="shared" si="34"/>
        <v>28332.771054051551</v>
      </c>
      <c r="J288" s="120">
        <v>-2.5009136671261256E-4</v>
      </c>
      <c r="K288" s="53">
        <f>(I288-(MAX($I$3:I288)))/(MAX($I$3:I288))</f>
        <v>-5.8580124124136643E-2</v>
      </c>
      <c r="L288" s="6"/>
    </row>
    <row r="289" spans="1:12">
      <c r="A289" s="50">
        <f t="shared" si="32"/>
        <v>43100</v>
      </c>
      <c r="B289" s="118"/>
      <c r="C289" s="119">
        <v>43094.62</v>
      </c>
      <c r="D289" s="57">
        <f t="shared" si="33"/>
        <v>3.1315706721332548E-2</v>
      </c>
      <c r="E289" s="53">
        <f>(C289-(MAX($C$3:C289)))/(MAX($C$3:C289))</f>
        <v>-1.5893140512607706E-2</v>
      </c>
      <c r="F289" s="54">
        <f t="shared" si="30"/>
        <v>91200.727819864565</v>
      </c>
      <c r="G289" s="120">
        <v>1.1118352652732089E-2</v>
      </c>
      <c r="H289" s="53">
        <f>(F289-(MAX($F$3:F289)))/(MAX($F$3:F289))</f>
        <v>0</v>
      </c>
      <c r="I289" s="54">
        <f t="shared" si="34"/>
        <v>28483.698153361413</v>
      </c>
      <c r="J289" s="120">
        <v>5.3269445131904902E-3</v>
      </c>
      <c r="K289" s="53">
        <f>(I289-(MAX($I$3:I289)))/(MAX($I$3:I289))</f>
        <v>-5.3565232681731259E-2</v>
      </c>
    </row>
    <row r="290" spans="1:12">
      <c r="A290" s="50">
        <f t="shared" si="32"/>
        <v>43131</v>
      </c>
      <c r="B290" s="118"/>
      <c r="C290" s="119">
        <v>46508.06</v>
      </c>
      <c r="D290" s="57">
        <f t="shared" si="33"/>
        <v>7.9208031072091956E-2</v>
      </c>
      <c r="E290" s="53">
        <f>(C290-(MAX($C$3:C290)))/(MAX($C$3:C290))</f>
        <v>0</v>
      </c>
      <c r="F290" s="54">
        <f t="shared" si="30"/>
        <v>96422.310478156651</v>
      </c>
      <c r="G290" s="120">
        <v>5.7253738902232287E-2</v>
      </c>
      <c r="H290" s="53">
        <f>(F290-(MAX($F$3:F290)))/(MAX($F$3:F290))</f>
        <v>0</v>
      </c>
      <c r="I290" s="54">
        <f t="shared" si="34"/>
        <v>29209.926733592052</v>
      </c>
      <c r="J290" s="120">
        <v>2.5496288309210913E-2</v>
      </c>
      <c r="K290" s="53">
        <f>(I290-(MAX($I$3:I290)))/(MAX($I$3:I290))</f>
        <v>-2.9434658988323783E-2</v>
      </c>
      <c r="L290" s="6"/>
    </row>
    <row r="291" spans="1:12">
      <c r="A291" s="50">
        <f t="shared" si="32"/>
        <v>43159</v>
      </c>
      <c r="B291" s="118"/>
      <c r="C291" s="119">
        <v>44118.65</v>
      </c>
      <c r="D291" s="57">
        <f t="shared" si="33"/>
        <v>-5.137625607260321E-2</v>
      </c>
      <c r="E291" s="53">
        <f>(C291-(MAX($C$3:C291)))/(MAX($C$3:C291))</f>
        <v>-5.1376256072603252E-2</v>
      </c>
      <c r="F291" s="54">
        <f t="shared" si="30"/>
        <v>92868.590023969067</v>
      </c>
      <c r="G291" s="120">
        <v>-3.6855790289246793E-2</v>
      </c>
      <c r="H291" s="53">
        <f>(F291-(MAX($F$3:F291)))/(MAX($F$3:F291))</f>
        <v>-3.6855790289246779E-2</v>
      </c>
      <c r="I291" s="54">
        <f t="shared" si="34"/>
        <v>28126.70278484168</v>
      </c>
      <c r="J291" s="120">
        <v>-3.7084103586765949E-2</v>
      </c>
      <c r="K291" s="53">
        <f>(I291-(MAX($I$3:I291)))/(MAX($I$3:I291))</f>
        <v>-6.5427204632125618E-2</v>
      </c>
      <c r="L291" s="6"/>
    </row>
    <row r="292" spans="1:12">
      <c r="A292" s="50">
        <f t="shared" si="32"/>
        <v>43190</v>
      </c>
      <c r="B292" s="118"/>
      <c r="C292" s="119">
        <v>44460</v>
      </c>
      <c r="D292" s="57">
        <f t="shared" si="33"/>
        <v>7.7370907768030683E-3</v>
      </c>
      <c r="E292" s="53">
        <f>(C292-(MAX($C$3:C292)))/(MAX($C$3:C292))</f>
        <v>-4.4036668052806281E-2</v>
      </c>
      <c r="F292" s="54">
        <f t="shared" si="30"/>
        <v>90508.424165019154</v>
      </c>
      <c r="G292" s="120">
        <v>-2.5414037817746205E-2</v>
      </c>
      <c r="H292" s="53">
        <f>(F292-(MAX($F$3:F292)))/(MAX($F$3:F292))</f>
        <v>-6.1333173658779092E-2</v>
      </c>
      <c r="I292" s="54">
        <f t="shared" si="34"/>
        <v>27975.492183372953</v>
      </c>
      <c r="J292" s="120">
        <v>-5.3760514563484518E-3</v>
      </c>
      <c r="K292" s="53">
        <f>(I292-(MAX($I$3:I292)))/(MAX($I$3:I292))</f>
        <v>-7.0451516069726675E-2</v>
      </c>
    </row>
    <row r="293" spans="1:12">
      <c r="A293" s="50">
        <f t="shared" si="32"/>
        <v>43220</v>
      </c>
      <c r="B293" s="118"/>
      <c r="C293" s="119">
        <v>44716</v>
      </c>
      <c r="D293" s="57">
        <f t="shared" si="33"/>
        <v>5.7579847053530475E-3</v>
      </c>
      <c r="E293" s="53">
        <f>(C293-(MAX($C$3:C293)))/(MAX($C$3:C293))</f>
        <v>-3.8532245808575928E-2</v>
      </c>
      <c r="F293" s="54">
        <f t="shared" si="30"/>
        <v>90855.713210980291</v>
      </c>
      <c r="G293" s="120">
        <v>3.8370908472336041E-3</v>
      </c>
      <c r="H293" s="53">
        <f>(F293-(MAX($F$3:F293)))/(MAX($F$3:F293))</f>
        <v>-5.7731423770823319E-2</v>
      </c>
      <c r="I293" s="54">
        <f t="shared" si="34"/>
        <v>28039.922774011902</v>
      </c>
      <c r="J293" s="120">
        <v>2.3031083856048795E-3</v>
      </c>
      <c r="K293" s="53">
        <f>(I293-(MAX($I$3:I293)))/(MAX($I$3:I293))</f>
        <v>-6.8310665161560591E-2</v>
      </c>
      <c r="L293" s="6"/>
    </row>
    <row r="294" spans="1:12">
      <c r="A294" s="50">
        <f t="shared" si="32"/>
        <v>43251</v>
      </c>
      <c r="B294" s="118"/>
      <c r="C294" s="119">
        <v>43231.16</v>
      </c>
      <c r="D294" s="57">
        <f t="shared" si="33"/>
        <v>-3.3206011271133318E-2</v>
      </c>
      <c r="E294" s="53">
        <f>(C294-(MAX($C$3:C294)))/(MAX($C$3:C294))</f>
        <v>-7.0458754891087577E-2</v>
      </c>
      <c r="F294" s="54">
        <f t="shared" si="30"/>
        <v>93043.721678884496</v>
      </c>
      <c r="G294" s="120">
        <v>2.4082233142822096E-2</v>
      </c>
      <c r="H294" s="53">
        <f>(F294-(MAX($F$3:F294)))/(MAX($F$3:F294))</f>
        <v>-3.5039492234917292E-2</v>
      </c>
      <c r="I294" s="54">
        <f t="shared" si="34"/>
        <v>27907.347714452822</v>
      </c>
      <c r="J294" s="120">
        <v>-4.7280821929350791E-3</v>
      </c>
      <c r="K294" s="53">
        <f>(I294-(MAX($I$3:I294)))/(MAX($I$3:I294))</f>
        <v>-7.2715768914957735E-2</v>
      </c>
      <c r="L294" s="6"/>
    </row>
    <row r="295" spans="1:12">
      <c r="A295" s="50">
        <f t="shared" si="32"/>
        <v>43281</v>
      </c>
      <c r="B295" s="118"/>
      <c r="C295" s="119">
        <v>42633.81</v>
      </c>
      <c r="D295" s="57">
        <f t="shared" si="33"/>
        <v>-1.3817579727215423E-2</v>
      </c>
      <c r="E295" s="53">
        <f>(C295-(MAX($C$3:C295)))/(MAX($C$3:C295))</f>
        <v>-8.3302765155115047E-2</v>
      </c>
      <c r="F295" s="54">
        <f t="shared" si="30"/>
        <v>93616.354952149355</v>
      </c>
      <c r="G295" s="120">
        <v>6.154453658261394E-3</v>
      </c>
      <c r="H295" s="53">
        <f>(F295-(MAX($F$3:F295)))/(MAX($F$3:F295))</f>
        <v>-2.9100687507824782E-2</v>
      </c>
      <c r="I295" s="54">
        <f t="shared" si="34"/>
        <v>27871.739843298881</v>
      </c>
      <c r="J295" s="120">
        <v>-1.2759317552595295E-3</v>
      </c>
      <c r="K295" s="53">
        <f>(I295-(MAX($I$3:I295)))/(MAX($I$3:I295))</f>
        <v>-7.3898920311550598E-2</v>
      </c>
      <c r="L295" s="6"/>
    </row>
    <row r="296" spans="1:12">
      <c r="A296" s="50">
        <f t="shared" si="32"/>
        <v>43312</v>
      </c>
      <c r="B296" s="118"/>
      <c r="C296" s="119">
        <v>43060.49</v>
      </c>
      <c r="D296" s="57">
        <f t="shared" si="33"/>
        <v>1.0008019456858364E-2</v>
      </c>
      <c r="E296" s="53">
        <f>(C296-(MAX($C$3:C296)))/(MAX($C$3:C296))</f>
        <v>-7.4128441392739233E-2</v>
      </c>
      <c r="F296" s="54">
        <f t="shared" si="30"/>
        <v>97100.267683748287</v>
      </c>
      <c r="G296" s="120">
        <v>3.7214787238615266E-2</v>
      </c>
      <c r="H296" s="53">
        <f>(F296-(MAX($F$3:F296)))/(MAX($F$3:F296))</f>
        <v>0</v>
      </c>
      <c r="I296" s="54">
        <f t="shared" si="34"/>
        <v>27888.655472111397</v>
      </c>
      <c r="J296" s="120">
        <v>6.069096837018062E-4</v>
      </c>
      <c r="K296" s="53">
        <f>(I296-(MAX($I$3:I296)))/(MAX($I$3:I296))</f>
        <v>-7.3336860598200965E-2</v>
      </c>
      <c r="L296" s="6"/>
    </row>
    <row r="297" spans="1:12">
      <c r="A297" s="50">
        <f t="shared" si="32"/>
        <v>43343</v>
      </c>
      <c r="B297" s="118"/>
      <c r="C297" s="119">
        <v>44477.06</v>
      </c>
      <c r="D297" s="57">
        <f t="shared" si="33"/>
        <v>3.2897210412607958E-2</v>
      </c>
      <c r="E297" s="53">
        <f>(C297-(MAX($C$3:C297)))/(MAX($C$3:C297))</f>
        <v>-4.3669849914186917E-2</v>
      </c>
      <c r="F297" s="54">
        <f t="shared" si="30"/>
        <v>100264.18461430799</v>
      </c>
      <c r="G297" s="120">
        <v>3.2584018623557753E-2</v>
      </c>
      <c r="H297" s="53">
        <f>(F297-(MAX($F$3:F297)))/(MAX($F$3:F297))</f>
        <v>0</v>
      </c>
      <c r="I297" s="54">
        <f t="shared" si="34"/>
        <v>28097.152409815571</v>
      </c>
      <c r="J297" s="120">
        <v>7.4760483850744297E-3</v>
      </c>
      <c r="K297" s="53">
        <f>(I297-(MAX($I$3:I297)))/(MAX($I$3:I297))</f>
        <v>-6.6409082131368188E-2</v>
      </c>
      <c r="L297" s="6"/>
    </row>
    <row r="298" spans="1:12">
      <c r="A298" s="50">
        <f t="shared" si="32"/>
        <v>43373</v>
      </c>
      <c r="B298" s="118"/>
      <c r="C298" s="119">
        <v>43947.98</v>
      </c>
      <c r="D298" s="57">
        <f t="shared" si="33"/>
        <v>-1.1895570435635716E-2</v>
      </c>
      <c r="E298" s="53">
        <f>(C298-(MAX($C$3:C298)))/(MAX($C$3:C298))</f>
        <v>-5.5045942574254755E-2</v>
      </c>
      <c r="F298" s="54">
        <f t="shared" si="30"/>
        <v>100834.89336389246</v>
      </c>
      <c r="G298" s="120">
        <v>5.6920499755706011E-3</v>
      </c>
      <c r="H298" s="53">
        <f>(F298-(MAX($F$3:F298)))/(MAX($F$3:F298))</f>
        <v>0</v>
      </c>
      <c r="I298" s="54">
        <f t="shared" si="34"/>
        <v>28010.722051648394</v>
      </c>
      <c r="J298" s="120">
        <v>-3.0761251854469762E-3</v>
      </c>
      <c r="K298" s="53">
        <f>(I298-(MAX($I$3:I298)))/(MAX($I$3:I298))</f>
        <v>-6.9280924666728499E-2</v>
      </c>
      <c r="L298" s="6"/>
    </row>
    <row r="299" spans="1:12">
      <c r="A299" s="50">
        <f t="shared" si="32"/>
        <v>43404</v>
      </c>
      <c r="B299" s="118"/>
      <c r="C299" s="119">
        <v>39595.85</v>
      </c>
      <c r="D299" s="57">
        <f t="shared" si="33"/>
        <v>-9.9029124888106446E-2</v>
      </c>
      <c r="E299" s="53">
        <f>(C299-(MAX($C$3:C299)))/(MAX($C$3:C299))</f>
        <v>-0.14862391594059179</v>
      </c>
      <c r="F299" s="54">
        <f t="shared" si="30"/>
        <v>93942.824151022636</v>
      </c>
      <c r="G299" s="120">
        <v>-6.8350042162466096E-2</v>
      </c>
      <c r="H299" s="53">
        <f>(F299-(MAX($F$3:F299)))/(MAX($F$3:F299))</f>
        <v>-6.8350042162466151E-2</v>
      </c>
      <c r="I299" s="54">
        <f t="shared" si="34"/>
        <v>27558.214805805717</v>
      </c>
      <c r="J299" s="120">
        <v>-1.6154786906539154E-2</v>
      </c>
      <c r="K299" s="53">
        <f>(I299-(MAX($I$3:I299)))/(MAX($I$3:I299))</f>
        <v>-8.4316492998588649E-2</v>
      </c>
      <c r="L299" s="6"/>
    </row>
    <row r="300" spans="1:12">
      <c r="A300" s="50">
        <f t="shared" si="32"/>
        <v>43434</v>
      </c>
      <c r="B300" s="118"/>
      <c r="C300" s="119">
        <v>39220.370000000003</v>
      </c>
      <c r="D300" s="57">
        <f t="shared" si="33"/>
        <v>-9.4828119613544759E-3</v>
      </c>
      <c r="E300" s="53">
        <f>(C300-(MAX($C$3:C300)))/(MAX($C$3:C300))</f>
        <v>-0.15669735525412146</v>
      </c>
      <c r="F300" s="54">
        <f t="shared" si="30"/>
        <v>95857.200342915152</v>
      </c>
      <c r="G300" s="120">
        <v>2.0378099223576251E-2</v>
      </c>
      <c r="H300" s="53">
        <f>(F300-(MAX($F$3:F300)))/(MAX($F$3:F300))</f>
        <v>-4.9364786880012244E-2</v>
      </c>
      <c r="I300" s="54">
        <f t="shared" si="34"/>
        <v>27523.986645158271</v>
      </c>
      <c r="J300" s="120">
        <v>-1.2420311289624841E-3</v>
      </c>
      <c r="K300" s="53">
        <f>(I300-(MAX($I$3:I300)))/(MAX($I$3:I300))</f>
        <v>-8.5453800418561959E-2</v>
      </c>
      <c r="L300" s="6"/>
    </row>
    <row r="301" spans="1:12">
      <c r="A301" s="50">
        <f t="shared" si="32"/>
        <v>43465</v>
      </c>
      <c r="B301" s="118"/>
      <c r="C301" s="119">
        <v>39800.22</v>
      </c>
      <c r="D301" s="57">
        <f t="shared" si="33"/>
        <v>1.4784409224084305E-2</v>
      </c>
      <c r="E301" s="53">
        <f>(C301-(MAX($C$3:C301)))/(MAX($C$3:C301))</f>
        <v>-0.14422962385444579</v>
      </c>
      <c r="F301" s="54">
        <f t="shared" si="30"/>
        <v>87202.267438808922</v>
      </c>
      <c r="G301" s="120">
        <v>-9.028985692409619E-2</v>
      </c>
      <c r="H301" s="53">
        <f>(F301-(MAX($F$3:F301)))/(MAX($F$3:F301))</f>
        <v>-0.1351975042596236</v>
      </c>
      <c r="I301" s="54">
        <f t="shared" si="34"/>
        <v>27580.35632441338</v>
      </c>
      <c r="J301" s="120">
        <v>2.0480201499089024E-3</v>
      </c>
      <c r="K301" s="53">
        <f>(I301-(MAX($I$3:I301)))/(MAX($I$3:I301))</f>
        <v>-8.3580791373796523E-2</v>
      </c>
      <c r="L301" s="6"/>
    </row>
    <row r="302" spans="1:12">
      <c r="A302" s="50">
        <f t="shared" si="32"/>
        <v>43496</v>
      </c>
      <c r="B302" s="118"/>
      <c r="C302" s="119">
        <v>40902.910000000003</v>
      </c>
      <c r="D302" s="57">
        <f t="shared" si="33"/>
        <v>2.7705625747797447E-2</v>
      </c>
      <c r="E302" s="53">
        <f>(C302-(MAX($C$3:C302)))/(MAX($C$3:C302))</f>
        <v>-0.12051997008690525</v>
      </c>
      <c r="F302" s="54">
        <f t="shared" si="30"/>
        <v>94190.212922301755</v>
      </c>
      <c r="G302" s="120">
        <v>8.0134905762586639E-2</v>
      </c>
      <c r="H302" s="53">
        <f>(F302-(MAX($F$3:F302)))/(MAX($F$3:F302))</f>
        <v>-6.5896637760218771E-2</v>
      </c>
      <c r="I302" s="54">
        <f t="shared" si="34"/>
        <v>27420.224855012242</v>
      </c>
      <c r="J302" s="120">
        <v>-5.8059971204721394E-3</v>
      </c>
      <c r="K302" s="53">
        <f>(I302-(MAX($I$3:I302)))/(MAX($I$3:I302))</f>
        <v>-8.8901518660225554E-2</v>
      </c>
      <c r="L302" s="6"/>
    </row>
    <row r="303" spans="1:12">
      <c r="A303" s="50">
        <f t="shared" si="32"/>
        <v>43524</v>
      </c>
      <c r="B303" s="118"/>
      <c r="C303" s="119">
        <v>40196.5</v>
      </c>
      <c r="D303" s="57">
        <f t="shared" si="33"/>
        <v>-1.7270409366962003E-2</v>
      </c>
      <c r="E303" s="53">
        <f>(C303-(MAX($C$3:C303)))/(MAX($C$3:C303))</f>
        <v>-0.13570895023357238</v>
      </c>
      <c r="F303" s="54">
        <f t="shared" si="30"/>
        <v>97214.514407684124</v>
      </c>
      <c r="G303" s="120">
        <v>3.2108447274422636E-2</v>
      </c>
      <c r="H303" s="53">
        <f>(F303-(MAX($F$3:F303)))/(MAX($F$3:F303))</f>
        <v>-3.5904029204881831E-2</v>
      </c>
      <c r="I303" s="54">
        <f t="shared" si="34"/>
        <v>27493.623563943416</v>
      </c>
      <c r="J303" s="120">
        <v>2.6768091552595852E-3</v>
      </c>
      <c r="K303" s="53">
        <f>(I303-(MAX($I$3:I303)))/(MAX($I$3:I303))</f>
        <v>-8.6462681904032113E-2</v>
      </c>
      <c r="L303" s="6"/>
    </row>
    <row r="304" spans="1:12">
      <c r="A304" s="50">
        <f t="shared" si="32"/>
        <v>43555</v>
      </c>
      <c r="B304" s="118"/>
      <c r="C304" s="119">
        <v>42987.68</v>
      </c>
      <c r="D304" s="57">
        <f t="shared" si="33"/>
        <v>6.9438383938900117E-2</v>
      </c>
      <c r="E304" s="53">
        <f>(C304-(MAX($C$3:C304)))/(MAX($C$3:C304))</f>
        <v>-7.5693976484936101E-2</v>
      </c>
      <c r="F304" s="54">
        <f t="shared" si="30"/>
        <v>99103.521878335145</v>
      </c>
      <c r="G304" s="120">
        <v>1.9431331650016537E-2</v>
      </c>
      <c r="H304" s="53">
        <f>(F304-(MAX($F$3:F304)))/(MAX($F$3:F304))</f>
        <v>-1.7170360653917239E-2</v>
      </c>
      <c r="I304" s="54">
        <f t="shared" si="34"/>
        <v>27952.273356561585</v>
      </c>
      <c r="J304" s="120">
        <v>1.6682042348890924E-2</v>
      </c>
      <c r="K304" s="53">
        <f>(I304-(MAX($I$3:I304)))/(MAX($I$3:I304))</f>
        <v>-7.122301367626295E-2</v>
      </c>
      <c r="L304" s="6"/>
    </row>
    <row r="305" spans="1:12">
      <c r="A305" s="50">
        <f t="shared" si="32"/>
        <v>43585</v>
      </c>
      <c r="B305" s="118"/>
      <c r="C305" s="119">
        <v>42229.58</v>
      </c>
      <c r="D305" s="57">
        <f t="shared" si="33"/>
        <v>-1.7635285272431522E-2</v>
      </c>
      <c r="E305" s="53">
        <f>(C305-(MAX($C$3:C305)))/(MAX($C$3:C305))</f>
        <v>-9.1994376888651044E-2</v>
      </c>
      <c r="F305" s="54">
        <f t="shared" si="30"/>
        <v>103116.15375194642</v>
      </c>
      <c r="G305" s="120">
        <v>4.0489296420135323E-2</v>
      </c>
      <c r="H305" s="53">
        <f>(F305-(MAX($F$3:F305)))/(MAX($F$3:F305))</f>
        <v>0</v>
      </c>
      <c r="I305" s="54">
        <f t="shared" si="34"/>
        <v>28264.390333332361</v>
      </c>
      <c r="J305" s="120">
        <v>1.1166067703667126E-2</v>
      </c>
      <c r="K305" s="53">
        <f>(I305-(MAX($I$3:I305)))/(MAX($I$3:I305))</f>
        <v>-6.0852226965364235E-2</v>
      </c>
      <c r="L305" s="6"/>
    </row>
    <row r="306" spans="1:12">
      <c r="A306" s="50">
        <f t="shared" si="32"/>
        <v>43616</v>
      </c>
      <c r="B306" s="118"/>
      <c r="C306" s="119">
        <v>42712.01</v>
      </c>
      <c r="D306" s="57">
        <f t="shared" si="33"/>
        <v>1.1423982904873897E-2</v>
      </c>
      <c r="E306" s="53">
        <f>(C306-(MAX($C$3:C306)))/(MAX($C$3:C306))</f>
        <v>-8.162133617269772E-2</v>
      </c>
      <c r="F306" s="54">
        <f t="shared" si="30"/>
        <v>96563.325576919728</v>
      </c>
      <c r="G306" s="120">
        <v>-6.3548027506824978E-2</v>
      </c>
      <c r="H306" s="53">
        <f>(F306-(MAX($F$3:F306)))/(MAX($F$3:F306))</f>
        <v>-6.3548027506825033E-2</v>
      </c>
      <c r="I306" s="54">
        <f t="shared" si="34"/>
        <v>28179.651538046433</v>
      </c>
      <c r="J306" s="120">
        <v>-2.9980761759433872E-3</v>
      </c>
      <c r="K306" s="53">
        <f>(I306-(MAX($I$3:I306)))/(MAX($I$3:I306))</f>
        <v>-6.3667863529389648E-2</v>
      </c>
      <c r="L306" s="6"/>
    </row>
    <row r="307" spans="1:12">
      <c r="A307" s="50">
        <f t="shared" si="32"/>
        <v>43646</v>
      </c>
      <c r="B307" s="118"/>
      <c r="C307" s="119">
        <v>44951.85</v>
      </c>
      <c r="D307" s="57">
        <f t="shared" si="33"/>
        <v>5.2440519657117379E-2</v>
      </c>
      <c r="E307" s="53">
        <f>(C307-(MAX($C$3:C307)))/(MAX($C$3:C307))</f>
        <v>-3.3461081799584826E-2</v>
      </c>
      <c r="F307" s="54">
        <f t="shared" si="30"/>
        <v>103368.79122417202</v>
      </c>
      <c r="G307" s="120">
        <v>7.0476711594105623E-2</v>
      </c>
      <c r="H307" s="53">
        <f>(F307-(MAX($F$3:F307)))/(MAX($F$3:F307))</f>
        <v>0</v>
      </c>
      <c r="I307" s="54">
        <f t="shared" si="34"/>
        <v>28782.556679169084</v>
      </c>
      <c r="J307" s="120">
        <v>2.139505310449441E-2</v>
      </c>
      <c r="K307" s="53">
        <f>(I307-(MAX($I$3:I307)))/(MAX($I$3:I307))</f>
        <v>-4.3634987746156269E-2</v>
      </c>
      <c r="L307" s="6"/>
    </row>
    <row r="308" spans="1:12">
      <c r="A308" s="50">
        <f t="shared" si="32"/>
        <v>43677</v>
      </c>
      <c r="B308" s="118"/>
      <c r="C308" s="119">
        <v>46502.51</v>
      </c>
      <c r="D308" s="57">
        <f t="shared" si="33"/>
        <v>3.4496021854495407E-2</v>
      </c>
      <c r="E308" s="53">
        <f>(C308-(MAX($C$3:C308)))/(MAX($C$3:C308))</f>
        <v>-1.1933415412286891E-4</v>
      </c>
      <c r="F308" s="54">
        <f t="shared" si="30"/>
        <v>104854.5235054324</v>
      </c>
      <c r="G308" s="120">
        <v>1.4373122328946719E-2</v>
      </c>
      <c r="H308" s="53">
        <f>(F308-(MAX($F$3:F308)))/(MAX($F$3:F308))</f>
        <v>0</v>
      </c>
      <c r="I308" s="54">
        <f t="shared" si="34"/>
        <v>29018.543876211592</v>
      </c>
      <c r="J308" s="120">
        <v>8.1989657719774289E-3</v>
      </c>
      <c r="K308" s="53">
        <f>(I308-(MAX($I$3:I308)))/(MAX($I$3:I308))</f>
        <v>-3.5793783745170206E-2</v>
      </c>
      <c r="L308" s="6"/>
    </row>
    <row r="309" spans="1:12">
      <c r="A309" s="50">
        <f t="shared" si="32"/>
        <v>43708</v>
      </c>
      <c r="B309" s="118"/>
      <c r="C309" s="119">
        <v>48346.07</v>
      </c>
      <c r="D309" s="57">
        <f t="shared" si="33"/>
        <v>3.9644311672638599E-2</v>
      </c>
      <c r="E309" s="53">
        <f>(C309-(MAX($C$3:C309)))/(MAX($C$3:C309))</f>
        <v>0</v>
      </c>
      <c r="F309" s="54">
        <f t="shared" si="30"/>
        <v>103193.48461255837</v>
      </c>
      <c r="G309" s="120">
        <v>-1.5841366088397368E-2</v>
      </c>
      <c r="H309" s="53">
        <f>(F309-(MAX($F$3:F309)))/(MAX($F$3:F309))</f>
        <v>-1.5841366088397434E-2</v>
      </c>
      <c r="I309" s="54">
        <f t="shared" si="34"/>
        <v>29702.747986425889</v>
      </c>
      <c r="J309" s="120">
        <v>2.3578168261405574E-2</v>
      </c>
      <c r="K309" s="53">
        <f>(I309-(MAX($I$3:I309)))/(MAX($I$3:I309))</f>
        <v>-1.3059567339620611E-2</v>
      </c>
      <c r="L309" s="6"/>
    </row>
    <row r="310" spans="1:12">
      <c r="A310" s="50">
        <f t="shared" si="32"/>
        <v>43738</v>
      </c>
      <c r="B310" s="118"/>
      <c r="C310" s="119">
        <v>48759.58</v>
      </c>
      <c r="D310" s="57">
        <f t="shared" si="33"/>
        <v>8.5531254143305091E-3</v>
      </c>
      <c r="E310" s="53">
        <f>(C310-(MAX($C$3:C310)))/(MAX($C$3:C310))</f>
        <v>0</v>
      </c>
      <c r="F310" s="54">
        <f t="shared" si="30"/>
        <v>105124.30673408331</v>
      </c>
      <c r="G310" s="120">
        <v>1.8710697955149458E-2</v>
      </c>
      <c r="H310" s="53">
        <f>(F310-(MAX($F$3:F310)))/(MAX($F$3:F310))</f>
        <v>0</v>
      </c>
      <c r="I310" s="54">
        <f t="shared" si="34"/>
        <v>29102.895218547063</v>
      </c>
      <c r="J310" s="120">
        <v>-2.0195194335317357E-2</v>
      </c>
      <c r="K310" s="53">
        <f>(I310-(MAX($I$3:I310)))/(MAX($I$3:I310))</f>
        <v>-3.2991021174579159E-2</v>
      </c>
      <c r="L310" s="6"/>
    </row>
    <row r="311" spans="1:12">
      <c r="A311" s="50">
        <f t="shared" si="32"/>
        <v>43769</v>
      </c>
      <c r="B311" s="118"/>
      <c r="C311" s="119">
        <v>47726</v>
      </c>
      <c r="D311" s="57">
        <f t="shared" si="33"/>
        <v>-2.1197475449952652E-2</v>
      </c>
      <c r="E311" s="53">
        <f>(C311-(MAX($C$3:C311)))/(MAX($C$3:C311))</f>
        <v>-2.1197475449952638E-2</v>
      </c>
      <c r="F311" s="54">
        <f t="shared" si="30"/>
        <v>107401.19320468183</v>
      </c>
      <c r="G311" s="120">
        <v>2.1658991543773043E-2</v>
      </c>
      <c r="H311" s="53">
        <f>(F311-(MAX($F$3:F311)))/(MAX($F$3:F311))</f>
        <v>0</v>
      </c>
      <c r="I311" s="54">
        <f t="shared" si="34"/>
        <v>28822.143030619154</v>
      </c>
      <c r="J311" s="120">
        <v>-9.6468817215473734E-3</v>
      </c>
      <c r="K311" s="53">
        <f>(I311-(MAX($I$3:I311)))/(MAX($I$3:I311))</f>
        <v>-4.2319642416982245E-2</v>
      </c>
      <c r="L311" s="6"/>
    </row>
    <row r="312" spans="1:12">
      <c r="A312" s="50">
        <f t="shared" si="32"/>
        <v>43799</v>
      </c>
      <c r="B312" s="118"/>
      <c r="C312" s="119">
        <v>48846</v>
      </c>
      <c r="D312" s="57">
        <f t="shared" si="33"/>
        <v>2.3467292461132327E-2</v>
      </c>
      <c r="E312" s="53">
        <f>(C312-(MAX($C$3:C312)))/(MAX($C$3:C312))</f>
        <v>0</v>
      </c>
      <c r="F312" s="54">
        <f t="shared" si="30"/>
        <v>111299.75331105552</v>
      </c>
      <c r="G312" s="120">
        <v>3.6299039052051674E-2</v>
      </c>
      <c r="H312" s="53">
        <f>(F312-(MAX($F$3:F312)))/(MAX($F$3:F312))</f>
        <v>0</v>
      </c>
      <c r="I312" s="54">
        <f t="shared" si="34"/>
        <v>28925.725269397899</v>
      </c>
      <c r="J312" s="120">
        <v>3.5938423686505683E-3</v>
      </c>
      <c r="K312" s="53">
        <f>(I312-(MAX($I$3:I312)))/(MAX($I$3:I312))</f>
        <v>-3.8877890172275997E-2</v>
      </c>
      <c r="L312" s="6"/>
    </row>
    <row r="313" spans="1:12">
      <c r="A313" s="50">
        <f t="shared" si="32"/>
        <v>43830</v>
      </c>
      <c r="B313" s="118"/>
      <c r="C313" s="119">
        <v>47092</v>
      </c>
      <c r="D313" s="57">
        <f t="shared" si="33"/>
        <v>-3.5908774515825193E-2</v>
      </c>
      <c r="E313" s="53">
        <f>(C313-(MAX($C$3:C313)))/(MAX($C$3:C313))</f>
        <v>-3.5908774515825248E-2</v>
      </c>
      <c r="F313" s="54">
        <f t="shared" si="30"/>
        <v>114659.09687352378</v>
      </c>
      <c r="G313" s="120">
        <v>3.0182848232194415E-2</v>
      </c>
      <c r="H313" s="53">
        <f>(F313-(MAX($F$3:F313)))/(MAX($F$3:F313))</f>
        <v>0</v>
      </c>
      <c r="I313" s="54">
        <f t="shared" si="34"/>
        <v>29006.230432444714</v>
      </c>
      <c r="J313" s="120">
        <v>2.7831683491783554E-3</v>
      </c>
      <c r="K313" s="53">
        <f>(I313-(MAX($I$3:I313)))/(MAX($I$3:I313))</f>
        <v>-3.6202925536508009E-2</v>
      </c>
      <c r="L313" s="6"/>
    </row>
    <row r="314" spans="1:12">
      <c r="A314" s="50">
        <f t="shared" si="32"/>
        <v>43861</v>
      </c>
      <c r="B314" s="118"/>
      <c r="C314" s="119">
        <v>50426</v>
      </c>
      <c r="D314" s="57">
        <f t="shared" si="33"/>
        <v>7.0797587700671016E-2</v>
      </c>
      <c r="E314" s="53">
        <f>(C314-(MAX($C$3:C314)))/(MAX($C$3:C314))</f>
        <v>0</v>
      </c>
      <c r="F314" s="54">
        <f t="shared" si="30"/>
        <v>114614.13300208197</v>
      </c>
      <c r="G314" s="120">
        <v>-3.9215267403869269E-4</v>
      </c>
      <c r="H314" s="53">
        <f>(F314-(MAX($F$3:F314)))/(MAX($F$3:F314))</f>
        <v>-3.9215267403866445E-4</v>
      </c>
      <c r="I314" s="54">
        <f t="shared" si="34"/>
        <v>29135.65861804035</v>
      </c>
      <c r="J314" s="120">
        <v>4.4620822377134939E-3</v>
      </c>
      <c r="K314" s="53">
        <f>(I314-(MAX($I$3:I314)))/(MAX($I$3:I314))</f>
        <v>-3.1902383729784239E-2</v>
      </c>
      <c r="L314" s="6"/>
    </row>
    <row r="315" spans="1:12">
      <c r="A315" s="50">
        <f t="shared" si="32"/>
        <v>43890</v>
      </c>
      <c r="B315" s="118"/>
      <c r="C315" s="119">
        <v>47866</v>
      </c>
      <c r="D315" s="57">
        <f t="shared" si="33"/>
        <v>-5.0767461230317723E-2</v>
      </c>
      <c r="E315" s="53">
        <f>(C315-(MAX($C$3:C315)))/(MAX($C$3:C315))</f>
        <v>-5.0767461230317695E-2</v>
      </c>
      <c r="F315" s="54">
        <f t="shared" si="30"/>
        <v>105179.2431373235</v>
      </c>
      <c r="G315" s="120">
        <v>-8.2318729964890869E-2</v>
      </c>
      <c r="H315" s="53">
        <f>(F315-(MAX($F$3:F315)))/(MAX($F$3:F315))</f>
        <v>-8.2678601128850324E-2</v>
      </c>
      <c r="I315" s="54">
        <f t="shared" si="34"/>
        <v>28862.069584659861</v>
      </c>
      <c r="J315" s="120">
        <v>-9.3901784396624999E-3</v>
      </c>
      <c r="K315" s="53">
        <f>(I315-(MAX($I$3:I315)))/(MAX($I$3:I315))</f>
        <v>-4.0992993093573467E-2</v>
      </c>
      <c r="L315" s="6"/>
    </row>
    <row r="316" spans="1:12">
      <c r="A316" s="50">
        <f t="shared" si="32"/>
        <v>43921</v>
      </c>
      <c r="B316" s="118"/>
      <c r="C316" s="119">
        <v>44651</v>
      </c>
      <c r="D316" s="57">
        <f t="shared" si="33"/>
        <v>-6.7166673630551954E-2</v>
      </c>
      <c r="E316" s="53">
        <f>(C316-(MAX($C$3:C316)))/(MAX($C$3:C316))</f>
        <v>-0.1145242533613612</v>
      </c>
      <c r="F316" s="54">
        <f t="shared" si="30"/>
        <v>92188.183424602394</v>
      </c>
      <c r="G316" s="120">
        <v>-0.12351353104680352</v>
      </c>
      <c r="H316" s="53">
        <f>(F316-(MAX($F$3:F316)))/(MAX($F$3:F316))</f>
        <v>-0.19598020620821935</v>
      </c>
      <c r="I316" s="54">
        <f t="shared" si="34"/>
        <v>29345.714817618311</v>
      </c>
      <c r="J316" s="120">
        <v>1.6757122407310199E-2</v>
      </c>
      <c r="K316" s="53">
        <f>(I316-(MAX($I$3:I316)))/(MAX($I$3:I316))</f>
        <v>-2.49227952893743E-2</v>
      </c>
      <c r="L316" s="6"/>
    </row>
    <row r="317" spans="1:12">
      <c r="A317" s="50">
        <f t="shared" si="32"/>
        <v>43951</v>
      </c>
      <c r="B317" s="118"/>
      <c r="C317" s="119">
        <v>45147</v>
      </c>
      <c r="D317" s="57">
        <f t="shared" si="33"/>
        <v>1.1108373832612983E-2</v>
      </c>
      <c r="E317" s="53">
        <f>(C317-(MAX($C$3:C317)))/(MAX($C$3:C317))</f>
        <v>-0.10468805774798715</v>
      </c>
      <c r="F317" s="54">
        <f t="shared" si="30"/>
        <v>104006.15847577724</v>
      </c>
      <c r="G317" s="120">
        <v>0.12819403324982925</v>
      </c>
      <c r="H317" s="53">
        <f>(F317-(MAX($F$3:F317)))/(MAX($F$3:F317))</f>
        <v>-9.2909666029354923E-2</v>
      </c>
      <c r="I317" s="54">
        <f t="shared" si="34"/>
        <v>29383.978158993654</v>
      </c>
      <c r="J317" s="120">
        <v>1.3038817290069726E-3</v>
      </c>
      <c r="K317" s="53">
        <f>(I317-(MAX($I$3:I317)))/(MAX($I$3:I317))</f>
        <v>-2.3651409937780886E-2</v>
      </c>
      <c r="L317" s="6"/>
    </row>
    <row r="318" spans="1:12">
      <c r="A318" s="50">
        <f t="shared" si="32"/>
        <v>43982</v>
      </c>
      <c r="B318" s="118"/>
      <c r="C318" s="119">
        <v>44632</v>
      </c>
      <c r="D318" s="57">
        <f t="shared" si="33"/>
        <v>-1.1407180986555021E-2</v>
      </c>
      <c r="E318" s="53">
        <f>(C318-(MAX($C$3:C318)))/(MAX($C$3:C318))</f>
        <v>-0.11490104311267997</v>
      </c>
      <c r="F318" s="54">
        <f t="shared" si="30"/>
        <v>108959.70747240058</v>
      </c>
      <c r="G318" s="120">
        <v>4.7627458500709929E-2</v>
      </c>
      <c r="H318" s="53">
        <f>(F318-(MAX($F$3:F318)))/(MAX($F$3:F318))</f>
        <v>-4.9707258791772888E-2</v>
      </c>
      <c r="I318" s="54">
        <f t="shared" si="34"/>
        <v>29359.767074626248</v>
      </c>
      <c r="J318" s="120">
        <v>-8.2395529415391078E-4</v>
      </c>
      <c r="K318" s="53">
        <f>(I318-(MAX($I$3:I318)))/(MAX($I$3:I318))</f>
        <v>-2.4455877527502348E-2</v>
      </c>
      <c r="L318" s="6"/>
    </row>
    <row r="319" spans="1:12">
      <c r="A319" s="50">
        <f t="shared" si="32"/>
        <v>44012</v>
      </c>
      <c r="B319" s="118"/>
      <c r="C319" s="119">
        <v>44116</v>
      </c>
      <c r="D319" s="57">
        <f t="shared" si="33"/>
        <v>-1.1561211686682227E-2</v>
      </c>
      <c r="E319" s="53">
        <f>(C319-(MAX($C$3:C319)))/(MAX($C$3:C319))</f>
        <v>-0.12513385951691589</v>
      </c>
      <c r="F319" s="54">
        <f t="shared" si="30"/>
        <v>111126.7211365187</v>
      </c>
      <c r="G319" s="120">
        <v>1.9888211104706066E-2</v>
      </c>
      <c r="H319" s="53">
        <f>(F319-(MAX($F$3:F319)))/(MAX($F$3:F319))</f>
        <v>-3.0807636143353904E-2</v>
      </c>
      <c r="I319" s="54">
        <f t="shared" si="34"/>
        <v>29200.193159470884</v>
      </c>
      <c r="J319" s="120">
        <v>-5.4351219732009515E-3</v>
      </c>
      <c r="K319" s="53">
        <f>(I319-(MAX($I$3:I319)))/(MAX($I$3:I319))</f>
        <v>-2.9758078823379708E-2</v>
      </c>
      <c r="L319" s="6"/>
    </row>
    <row r="320" spans="1:12">
      <c r="A320" s="50">
        <f t="shared" si="32"/>
        <v>44043</v>
      </c>
      <c r="B320" s="118"/>
      <c r="C320" s="130">
        <v>44890</v>
      </c>
      <c r="D320" s="57">
        <f t="shared" si="33"/>
        <v>1.7544655000453435E-2</v>
      </c>
      <c r="E320" s="53">
        <f>(C320-(MAX($C$3:C320)))/(MAX($C$3:C320))</f>
        <v>-0.10978463491056201</v>
      </c>
      <c r="F320" s="54">
        <f t="shared" si="30"/>
        <v>117392.62032646919</v>
      </c>
      <c r="G320" s="120">
        <v>5.6385171143966906E-2</v>
      </c>
      <c r="H320" s="53">
        <f>(F320-(MAX($F$3:F320)))/(MAX($F$3:F320))</f>
        <v>0</v>
      </c>
      <c r="I320" s="54">
        <f t="shared" si="34"/>
        <v>29739.75446823025</v>
      </c>
      <c r="J320" s="120">
        <v>1.8478004779374668E-2</v>
      </c>
      <c r="K320" s="53">
        <f>(I320-(MAX($I$3:I320)))/(MAX($I$3:I320))</f>
        <v>-1.1829943966728457E-2</v>
      </c>
      <c r="L320" s="6"/>
    </row>
    <row r="321" spans="1:12">
      <c r="A321" s="50">
        <f t="shared" si="32"/>
        <v>44074</v>
      </c>
      <c r="B321" s="118"/>
      <c r="C321" s="130">
        <v>45009</v>
      </c>
      <c r="D321" s="57">
        <f t="shared" si="33"/>
        <v>2.650924482067385E-3</v>
      </c>
      <c r="E321" s="53">
        <f>(C321-(MAX($C$3:C321)))/(MAX($C$3:C321))</f>
        <v>-0.10742474120493396</v>
      </c>
      <c r="F321" s="54">
        <f t="shared" si="30"/>
        <v>125830.7818814843</v>
      </c>
      <c r="G321" s="120">
        <v>7.1879829682211405E-2</v>
      </c>
      <c r="H321" s="53">
        <f>(F321-(MAX($F$3:F321)))/(MAX($F$3:F321))</f>
        <v>0</v>
      </c>
      <c r="I321" s="54">
        <f t="shared" si="34"/>
        <v>29793.260775680777</v>
      </c>
      <c r="J321" s="120">
        <v>1.7991509481924961E-3</v>
      </c>
      <c r="K321" s="53">
        <f>(I321-(MAX($I$3:I321)))/(MAX($I$3:I321))</f>
        <v>-1.0052076873440816E-2</v>
      </c>
      <c r="L321" s="6"/>
    </row>
    <row r="322" spans="1:12">
      <c r="A322" s="50">
        <f t="shared" si="32"/>
        <v>44104</v>
      </c>
      <c r="B322" s="118"/>
      <c r="C322" s="130">
        <v>43719</v>
      </c>
      <c r="D322" s="57">
        <f t="shared" si="33"/>
        <v>-2.8660934479770694E-2</v>
      </c>
      <c r="E322" s="53">
        <f>(C322-(MAX($C$3:C322)))/(MAX($C$3:C322))</f>
        <v>-0.13300678221552373</v>
      </c>
      <c r="F322" s="54">
        <f t="shared" si="30"/>
        <v>121049.5652326049</v>
      </c>
      <c r="G322" s="120">
        <v>-3.7997194147475488E-2</v>
      </c>
      <c r="H322" s="53">
        <f>(F322-(MAX($F$3:F322)))/(MAX($F$3:F322))</f>
        <v>-3.7997194147475509E-2</v>
      </c>
      <c r="I322" s="54">
        <f t="shared" si="34"/>
        <v>29476.768415591454</v>
      </c>
      <c r="J322" s="120">
        <v>-1.0622951360452104E-2</v>
      </c>
      <c r="K322" s="53">
        <f>(I322-(MAX($I$3:I322)))/(MAX($I$3:I322))</f>
        <v>-2.0568245510194868E-2</v>
      </c>
      <c r="L322" s="6"/>
    </row>
    <row r="323" spans="1:12">
      <c r="A323" s="50">
        <f t="shared" si="32"/>
        <v>44135</v>
      </c>
      <c r="B323" s="118"/>
      <c r="C323" s="130">
        <v>43361</v>
      </c>
      <c r="D323" s="57">
        <f t="shared" si="33"/>
        <v>-8.1886593929413332E-3</v>
      </c>
      <c r="E323" s="53">
        <f>(C323-(MAX($C$3:C323)))/(MAX($C$3:C323))</f>
        <v>-0.14010629437195099</v>
      </c>
      <c r="F323" s="54">
        <f t="shared" si="30"/>
        <v>117830.5369421068</v>
      </c>
      <c r="G323" s="120">
        <v>-2.6592646444557833E-2</v>
      </c>
      <c r="H323" s="53">
        <f>(F323-(MAX($F$3:F323)))/(MAX($F$3:F323))</f>
        <v>-6.3579394642184289E-2</v>
      </c>
      <c r="I323" s="54">
        <f t="shared" si="34"/>
        <v>29328.440086071227</v>
      </c>
      <c r="J323" s="120">
        <v>-5.0320417567134568E-3</v>
      </c>
      <c r="K323" s="53">
        <f>(I323-(MAX($I$3:I323)))/(MAX($I$3:I323))</f>
        <v>-2.5496786996638647E-2</v>
      </c>
      <c r="L323" s="6"/>
    </row>
    <row r="324" spans="1:12">
      <c r="A324" s="50">
        <f t="shared" si="32"/>
        <v>44165</v>
      </c>
      <c r="B324" s="118"/>
      <c r="C324" s="130">
        <v>45147</v>
      </c>
      <c r="D324" s="57">
        <f t="shared" si="33"/>
        <v>4.1189086967551525E-2</v>
      </c>
      <c r="E324" s="53">
        <f>(C324-(MAX($C$3:C324)))/(MAX($C$3:C324))</f>
        <v>-0.10468805774798715</v>
      </c>
      <c r="F324" s="54">
        <f t="shared" si="30"/>
        <v>130728.69464807458</v>
      </c>
      <c r="G324" s="120">
        <v>0.10946362497104611</v>
      </c>
      <c r="H324" s="53">
        <f>(F324-(MAX($F$3:F324)))/(MAX($F$3:F324))</f>
        <v>0</v>
      </c>
      <c r="I324" s="54">
        <f t="shared" si="34"/>
        <v>29772.092614485227</v>
      </c>
      <c r="J324" s="120">
        <v>1.5127041435275768E-2</v>
      </c>
      <c r="K324" s="53">
        <f>(I324-(MAX($I$3:I324)))/(MAX($I$3:I324))</f>
        <v>-1.0755436514727485E-2</v>
      </c>
      <c r="L324" s="6"/>
    </row>
    <row r="325" spans="1:12">
      <c r="A325" s="50">
        <f t="shared" si="32"/>
        <v>44196</v>
      </c>
      <c r="B325" s="118"/>
      <c r="C325" s="130">
        <v>47396</v>
      </c>
      <c r="D325" s="57">
        <f t="shared" si="33"/>
        <v>4.9815048618955915E-2</v>
      </c>
      <c r="E325" s="53">
        <f>(C325-(MAX($C$3:C325)))/(MAX($C$3:C325))</f>
        <v>-6.008804981557133E-2</v>
      </c>
      <c r="F325" s="54">
        <f t="shared" ref="F325:F328" si="35">F324*(1+G325)</f>
        <v>135755.02563115628</v>
      </c>
      <c r="G325" s="120">
        <v>3.8448567061827754E-2</v>
      </c>
      <c r="H325" s="53">
        <f>(F325-(MAX($F$3:F325)))/(MAX($F$3:F325))</f>
        <v>0</v>
      </c>
      <c r="I325" s="54">
        <f t="shared" si="34"/>
        <v>30577.871900494491</v>
      </c>
      <c r="J325" s="120">
        <v>2.7064919367381757E-2</v>
      </c>
      <c r="K325" s="53">
        <f>(I325-(MAX($I$3:I325)))/(MAX($I$3:I325))</f>
        <v>0</v>
      </c>
      <c r="L325" s="6"/>
    </row>
    <row r="326" spans="1:12">
      <c r="A326" s="50">
        <f t="shared" ref="A326:A328" si="36">EOMONTH(A325,1)</f>
        <v>44227</v>
      </c>
      <c r="B326" s="118"/>
      <c r="C326" s="130">
        <v>47456</v>
      </c>
      <c r="D326" s="57">
        <f t="shared" si="33"/>
        <v>1.2659296143133769E-3</v>
      </c>
      <c r="E326" s="53">
        <f>(C326-(MAX($C$3:C326)))/(MAX($C$3:C326))</f>
        <v>-5.8898187442985764E-2</v>
      </c>
      <c r="F326" s="54">
        <f t="shared" si="35"/>
        <v>134384.41485732282</v>
      </c>
      <c r="G326" s="120">
        <v>-1.009620651214338E-2</v>
      </c>
      <c r="H326" s="53">
        <f>(F326-(MAX($F$3:F326)))/(MAX($F$3:F326))</f>
        <v>-1.0096206512143357E-2</v>
      </c>
      <c r="I326" s="54">
        <f t="shared" si="34"/>
        <v>30524.053740669202</v>
      </c>
      <c r="J326" s="120">
        <v>-1.7600361464140679E-3</v>
      </c>
      <c r="K326" s="53">
        <f>(I326-(MAX($I$3:I326)))/(MAX($I$3:I326))</f>
        <v>-1.7600361464140441E-3</v>
      </c>
      <c r="L326" s="6"/>
    </row>
    <row r="327" spans="1:12">
      <c r="A327" s="50">
        <f t="shared" si="36"/>
        <v>44255</v>
      </c>
      <c r="B327" s="118"/>
      <c r="C327" s="130">
        <v>47416</v>
      </c>
      <c r="D327" s="57">
        <f t="shared" si="33"/>
        <v>-8.4288604180715598E-4</v>
      </c>
      <c r="E327" s="53">
        <f>(C327-(MAX($C$3:C327)))/(MAX($C$3:C327))</f>
        <v>-5.9691429024709475E-2</v>
      </c>
      <c r="F327" s="54">
        <f t="shared" si="35"/>
        <v>138089.99772556292</v>
      </c>
      <c r="G327" s="120">
        <v>2.7574498666190994E-2</v>
      </c>
      <c r="H327" s="53">
        <f>(F327-(MAX($F$3:F327)))/(MAX($F$3:F327))</f>
        <v>0</v>
      </c>
      <c r="I327" s="54">
        <f t="shared" si="34"/>
        <v>31178.546824634032</v>
      </c>
      <c r="J327" s="120">
        <v>2.1441879559162436E-2</v>
      </c>
      <c r="K327" s="53">
        <f>(I327-(MAX($I$3:I327)))/(MAX($I$3:I327))</f>
        <v>0</v>
      </c>
      <c r="L327" s="6"/>
    </row>
    <row r="328" spans="1:12">
      <c r="A328" s="50">
        <f t="shared" si="36"/>
        <v>44286</v>
      </c>
      <c r="B328" s="118"/>
      <c r="C328" s="130">
        <v>47496</v>
      </c>
      <c r="D328" s="57">
        <f t="shared" si="33"/>
        <v>1.6871941960518999E-3</v>
      </c>
      <c r="E328" s="53">
        <f>(C328-(MAX($C$3:C328)))/(MAX($C$3:C328))</f>
        <v>-5.8104945861262046E-2</v>
      </c>
      <c r="F328" s="54">
        <f t="shared" si="35"/>
        <v>144137.72591283655</v>
      </c>
      <c r="G328" s="120">
        <v>4.3795555701961586E-2</v>
      </c>
      <c r="H328" s="53">
        <f>(F328-(MAX($F$3:F328)))/(MAX($F$3:F328))</f>
        <v>0</v>
      </c>
      <c r="I328" s="54">
        <f t="shared" si="34"/>
        <v>31262.728901060542</v>
      </c>
      <c r="J328" s="121">
        <v>2.7000000000000001E-3</v>
      </c>
      <c r="K328" s="53">
        <f>(I328-(MAX($I$3:I328)))/(MAX($I$3:I328))</f>
        <v>0</v>
      </c>
      <c r="L328" s="6"/>
    </row>
    <row r="329" spans="1:12">
      <c r="E329" s="28"/>
      <c r="H329" s="53"/>
      <c r="K329" s="53"/>
      <c r="L329" s="6" t="s">
        <v>87</v>
      </c>
    </row>
    <row r="330" spans="1:12">
      <c r="E330" s="28"/>
      <c r="H330" s="53"/>
      <c r="K330" s="53"/>
      <c r="L330" s="33" t="s">
        <v>41</v>
      </c>
    </row>
    <row r="331" spans="1:12">
      <c r="E331" s="28"/>
      <c r="H331" s="53"/>
      <c r="K331" s="53"/>
    </row>
    <row r="332" spans="1:12">
      <c r="E332" s="28"/>
      <c r="H332" s="53"/>
      <c r="K332" s="53"/>
    </row>
    <row r="333" spans="1:12">
      <c r="E333" s="28"/>
      <c r="H333" s="53"/>
      <c r="K333" s="53"/>
    </row>
    <row r="334" spans="1:12">
      <c r="E334" s="28"/>
      <c r="H334" s="53"/>
      <c r="K334" s="53"/>
    </row>
    <row r="335" spans="1:12">
      <c r="E335" s="28"/>
      <c r="H335" s="53"/>
      <c r="K335" s="53"/>
    </row>
    <row r="336" spans="1:12">
      <c r="E336" s="28"/>
      <c r="H336" s="53"/>
      <c r="K336" s="53"/>
    </row>
    <row r="337" spans="5:11">
      <c r="E337" s="28"/>
      <c r="H337" s="53"/>
      <c r="K337" s="53"/>
    </row>
    <row r="338" spans="5:11">
      <c r="E338" s="28"/>
      <c r="H338" s="53"/>
      <c r="K338" s="53"/>
    </row>
    <row r="339" spans="5:11">
      <c r="E339" s="28"/>
      <c r="H339" s="53"/>
      <c r="K339" s="53"/>
    </row>
    <row r="340" spans="5:11">
      <c r="E340" s="28"/>
      <c r="H340" s="53"/>
      <c r="K340" s="53"/>
    </row>
    <row r="341" spans="5:11">
      <c r="E341" s="28"/>
      <c r="H341" s="53"/>
      <c r="K341" s="53"/>
    </row>
    <row r="342" spans="5:11">
      <c r="E342" s="28"/>
      <c r="H342" s="53"/>
      <c r="K342" s="53"/>
    </row>
    <row r="343" spans="5:11">
      <c r="E343" s="28"/>
      <c r="H343" s="53"/>
      <c r="K343" s="53"/>
    </row>
    <row r="344" spans="5:11">
      <c r="E344" s="28"/>
      <c r="H344" s="53"/>
      <c r="K344" s="53"/>
    </row>
    <row r="345" spans="5:11">
      <c r="E345" s="28"/>
      <c r="H345" s="53"/>
      <c r="K345" s="53"/>
    </row>
    <row r="346" spans="5:11">
      <c r="E346" s="28"/>
      <c r="H346" s="53"/>
      <c r="K346" s="53"/>
    </row>
    <row r="347" spans="5:11">
      <c r="E347" s="28"/>
      <c r="H347" s="53"/>
      <c r="K347" s="53"/>
    </row>
    <row r="348" spans="5:11">
      <c r="E348" s="28"/>
      <c r="H348" s="53"/>
      <c r="K348" s="53"/>
    </row>
    <row r="349" spans="5:11">
      <c r="E349" s="28"/>
      <c r="H349" s="53"/>
      <c r="K349" s="53"/>
    </row>
    <row r="350" spans="5:11">
      <c r="E350" s="28"/>
      <c r="H350" s="53"/>
      <c r="K350" s="53"/>
    </row>
    <row r="351" spans="5:11">
      <c r="E351" s="28"/>
      <c r="H351" s="53"/>
      <c r="K351" s="53"/>
    </row>
    <row r="352" spans="5:11">
      <c r="E352" s="28"/>
      <c r="H352" s="53"/>
      <c r="K352" s="53"/>
    </row>
    <row r="353" spans="5:11">
      <c r="E353" s="28"/>
      <c r="H353" s="53"/>
      <c r="K353" s="53"/>
    </row>
    <row r="354" spans="5:11">
      <c r="E354" s="28"/>
      <c r="H354" s="53"/>
      <c r="K354" s="53"/>
    </row>
    <row r="355" spans="5:11">
      <c r="E355" s="28"/>
      <c r="H355" s="53"/>
      <c r="K355" s="53"/>
    </row>
    <row r="356" spans="5:11">
      <c r="E356" s="28"/>
      <c r="H356" s="53"/>
      <c r="K356" s="53"/>
    </row>
    <row r="357" spans="5:11">
      <c r="E357" s="28"/>
      <c r="H357" s="53"/>
      <c r="K357" s="53"/>
    </row>
    <row r="358" spans="5:11">
      <c r="E358" s="28"/>
      <c r="H358" s="53"/>
      <c r="K358" s="53"/>
    </row>
    <row r="359" spans="5:11">
      <c r="E359" s="28"/>
      <c r="H359" s="53"/>
      <c r="K359" s="53"/>
    </row>
    <row r="360" spans="5:11">
      <c r="E360" s="28"/>
      <c r="H360" s="53"/>
      <c r="K360" s="53"/>
    </row>
    <row r="361" spans="5:11">
      <c r="E361" s="28"/>
      <c r="H361" s="53"/>
      <c r="K361" s="53"/>
    </row>
    <row r="362" spans="5:11">
      <c r="E362" s="28"/>
      <c r="H362" s="53"/>
      <c r="K362" s="53"/>
    </row>
    <row r="363" spans="5:11">
      <c r="E363" s="28"/>
      <c r="H363" s="53"/>
      <c r="K363" s="53"/>
    </row>
    <row r="364" spans="5:11">
      <c r="E364" s="28"/>
      <c r="H364" s="53"/>
      <c r="K364" s="53"/>
    </row>
    <row r="365" spans="5:11">
      <c r="E365" s="28"/>
      <c r="H365" s="53"/>
      <c r="K365" s="53"/>
    </row>
    <row r="366" spans="5:11">
      <c r="E366" s="28"/>
      <c r="H366" s="53"/>
      <c r="K366" s="53"/>
    </row>
    <row r="367" spans="5:11">
      <c r="E367" s="28"/>
      <c r="H367" s="53"/>
      <c r="K367" s="53"/>
    </row>
    <row r="368" spans="5:11">
      <c r="E368" s="28"/>
      <c r="H368" s="53"/>
      <c r="K368" s="53"/>
    </row>
    <row r="369" spans="5:11">
      <c r="E369" s="28"/>
      <c r="H369" s="53"/>
      <c r="K369" s="53"/>
    </row>
    <row r="370" spans="5:11">
      <c r="E370" s="28"/>
      <c r="H370" s="53"/>
      <c r="K370" s="53"/>
    </row>
    <row r="371" spans="5:11">
      <c r="E371" s="28"/>
      <c r="H371" s="53"/>
      <c r="K371" s="53"/>
    </row>
    <row r="372" spans="5:11">
      <c r="E372" s="28"/>
      <c r="H372" s="53"/>
      <c r="K372" s="53"/>
    </row>
    <row r="373" spans="5:11">
      <c r="E373" s="28"/>
      <c r="H373" s="53"/>
      <c r="K373" s="53"/>
    </row>
    <row r="374" spans="5:11">
      <c r="E374" s="28"/>
      <c r="H374" s="53"/>
      <c r="K374" s="53"/>
    </row>
    <row r="375" spans="5:11">
      <c r="E375" s="28"/>
      <c r="H375" s="53"/>
      <c r="K375" s="53"/>
    </row>
    <row r="376" spans="5:11">
      <c r="E376" s="28"/>
      <c r="H376" s="53"/>
      <c r="K376" s="53"/>
    </row>
    <row r="377" spans="5:11">
      <c r="E377" s="28"/>
      <c r="H377" s="53"/>
      <c r="K377" s="53"/>
    </row>
    <row r="378" spans="5:11">
      <c r="E378" s="28"/>
      <c r="H378" s="53"/>
      <c r="K378" s="53"/>
    </row>
    <row r="379" spans="5:11">
      <c r="E379" s="28"/>
      <c r="H379" s="53"/>
      <c r="K379" s="53"/>
    </row>
    <row r="380" spans="5:11">
      <c r="E380" s="28"/>
      <c r="H380" s="53"/>
      <c r="K380" s="53"/>
    </row>
    <row r="381" spans="5:11">
      <c r="E381" s="28"/>
      <c r="H381" s="53"/>
      <c r="K381" s="53"/>
    </row>
    <row r="382" spans="5:11">
      <c r="E382" s="28"/>
      <c r="H382" s="53"/>
      <c r="K382" s="53"/>
    </row>
    <row r="383" spans="5:11">
      <c r="E383" s="28"/>
      <c r="H383" s="53"/>
      <c r="K383" s="53"/>
    </row>
    <row r="384" spans="5:11">
      <c r="E384" s="28"/>
      <c r="H384" s="53"/>
      <c r="K384" s="53"/>
    </row>
    <row r="385" spans="5:11">
      <c r="E385" s="28"/>
      <c r="H385" s="53"/>
      <c r="K385" s="53"/>
    </row>
    <row r="386" spans="5:11">
      <c r="E386" s="28"/>
      <c r="H386" s="53"/>
      <c r="K386" s="53"/>
    </row>
    <row r="387" spans="5:11">
      <c r="E387" s="28"/>
      <c r="H387" s="53"/>
      <c r="K387" s="53"/>
    </row>
    <row r="388" spans="5:11">
      <c r="E388" s="28"/>
      <c r="H388" s="53"/>
      <c r="K388" s="53"/>
    </row>
    <row r="389" spans="5:11">
      <c r="E389" s="28"/>
      <c r="H389" s="53"/>
      <c r="K389" s="53"/>
    </row>
    <row r="390" spans="5:11">
      <c r="E390" s="28"/>
      <c r="H390" s="53"/>
      <c r="K390" s="53"/>
    </row>
    <row r="391" spans="5:11">
      <c r="E391" s="53"/>
      <c r="H391" s="53"/>
      <c r="K391" s="53"/>
    </row>
    <row r="392" spans="5:11">
      <c r="E392" s="53"/>
      <c r="H392" s="53"/>
      <c r="K392" s="53"/>
    </row>
  </sheetData>
  <mergeCells count="2">
    <mergeCell ref="O3:P3"/>
    <mergeCell ref="AA5:AD5"/>
  </mergeCells>
  <hyperlinks>
    <hyperlink ref="L330" r:id="rId1" xr:uid="{1BD35D80-3D69-41DE-868A-5D471C0F9F81}"/>
  </hyperlinks>
  <pageMargins left="0.7" right="0.7" top="0.75" bottom="0.75" header="0.3" footer="0.3"/>
  <pageSetup orientation="portrait" horizontalDpi="1200" verticalDpi="12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F7179-6556-4554-BB3B-42F1EF1B6F17}">
  <dimension ref="A1:AV324"/>
  <sheetViews>
    <sheetView workbookViewId="0">
      <selection activeCell="H16" sqref="H16"/>
    </sheetView>
  </sheetViews>
  <sheetFormatPr defaultColWidth="8.7109375" defaultRowHeight="15" outlineLevelRow="1"/>
  <cols>
    <col min="1" max="1" width="11.85546875" style="50" bestFit="1" customWidth="1"/>
    <col min="2" max="2" width="11.28515625" style="54" bestFit="1" customWidth="1"/>
    <col min="3" max="3" width="10.28515625" style="53" bestFit="1" customWidth="1"/>
    <col min="4" max="4" width="7.42578125" style="49" bestFit="1" customWidth="1"/>
    <col min="5" max="5" width="9.140625" style="49" bestFit="1" customWidth="1"/>
    <col min="6" max="6" width="9" style="49" bestFit="1" customWidth="1"/>
    <col min="7" max="7" width="14.42578125" style="49" bestFit="1" customWidth="1"/>
    <col min="8" max="9" width="14.42578125" style="49" customWidth="1"/>
    <col min="10" max="10" width="12" style="54" bestFit="1" customWidth="1"/>
    <col min="11" max="11" width="8.5703125" style="53" bestFit="1" customWidth="1"/>
    <col min="12" max="12" width="7.42578125" style="49" bestFit="1" customWidth="1"/>
    <col min="13" max="13" width="14.7109375" style="54" bestFit="1" customWidth="1"/>
    <col min="14" max="14" width="8.5703125" style="53" bestFit="1" customWidth="1"/>
    <col min="15" max="15" width="7.85546875" style="49" bestFit="1" customWidth="1"/>
    <col min="16" max="16" width="8" style="55" customWidth="1"/>
    <col min="17" max="17" width="18.42578125" style="55" customWidth="1"/>
    <col min="18" max="18" width="11.85546875" style="55" bestFit="1" customWidth="1"/>
    <col min="19" max="19" width="11.42578125" style="49" bestFit="1" customWidth="1"/>
    <col min="20" max="20" width="9.85546875" style="49" customWidth="1"/>
    <col min="21" max="21" width="14.7109375" style="49" bestFit="1" customWidth="1"/>
    <col min="22" max="22" width="16.85546875" style="9" bestFit="1" customWidth="1"/>
    <col min="23" max="23" width="11.85546875" style="55" bestFit="1" customWidth="1"/>
    <col min="24" max="24" width="10.42578125" style="55" customWidth="1"/>
    <col min="25" max="26" width="8.7109375" style="55"/>
    <col min="27" max="27" width="16.28515625" style="55" customWidth="1"/>
    <col min="28" max="28" width="8.7109375" style="55"/>
    <col min="29" max="29" width="10.140625" style="55" bestFit="1" customWidth="1"/>
    <col min="30" max="32" width="8.7109375" style="55"/>
    <col min="33" max="33" width="24.85546875" style="55" customWidth="1"/>
    <col min="34" max="34" width="8.7109375" style="55"/>
    <col min="35" max="35" width="11.85546875" style="55" bestFit="1" customWidth="1"/>
    <col min="36" max="16384" width="8.7109375" style="55"/>
  </cols>
  <sheetData>
    <row r="1" spans="1:36" s="49" customFormat="1" ht="15.75" thickBot="1">
      <c r="A1" s="7" t="s">
        <v>16</v>
      </c>
      <c r="B1" s="8" t="s">
        <v>24</v>
      </c>
      <c r="C1" s="45" t="s">
        <v>15</v>
      </c>
      <c r="D1" s="46" t="s">
        <v>13</v>
      </c>
      <c r="E1" s="8" t="s">
        <v>59</v>
      </c>
      <c r="F1" s="45" t="s">
        <v>15</v>
      </c>
      <c r="G1" s="8" t="s">
        <v>61</v>
      </c>
      <c r="H1" s="8" t="s">
        <v>60</v>
      </c>
      <c r="I1" s="45" t="s">
        <v>15</v>
      </c>
      <c r="J1" s="8" t="s">
        <v>14</v>
      </c>
      <c r="K1" s="45" t="s">
        <v>15</v>
      </c>
      <c r="L1" s="46" t="s">
        <v>13</v>
      </c>
      <c r="M1" s="8" t="s">
        <v>26</v>
      </c>
      <c r="N1" s="45" t="s">
        <v>15</v>
      </c>
      <c r="O1" s="46" t="s">
        <v>13</v>
      </c>
      <c r="P1" s="1"/>
      <c r="Q1" s="47" t="s">
        <v>18</v>
      </c>
      <c r="R1" s="122">
        <f>'[1]RDM Fact Sheet Backup (''94)'!N1</f>
        <v>44286</v>
      </c>
      <c r="V1" s="9"/>
    </row>
    <row r="2" spans="1:36" s="49" customFormat="1">
      <c r="A2" s="7"/>
      <c r="B2" s="8"/>
      <c r="C2" s="45"/>
      <c r="D2" s="46"/>
      <c r="E2" s="8"/>
      <c r="F2" s="45"/>
      <c r="G2" s="8"/>
      <c r="H2" s="8"/>
      <c r="I2" s="45"/>
      <c r="J2" s="8"/>
      <c r="K2" s="45"/>
      <c r="L2" s="46"/>
      <c r="M2" s="8"/>
      <c r="N2" s="45"/>
      <c r="O2" s="46"/>
      <c r="P2" s="1"/>
      <c r="Q2" s="1"/>
      <c r="R2" s="50"/>
      <c r="V2" s="9"/>
    </row>
    <row r="3" spans="1:36" s="49" customFormat="1">
      <c r="A3" s="50">
        <v>43159</v>
      </c>
      <c r="B3" s="52">
        <v>10000</v>
      </c>
      <c r="C3" s="53"/>
      <c r="E3" s="52">
        <v>10000</v>
      </c>
      <c r="F3" s="53"/>
      <c r="G3" s="52">
        <f>E3*(1-0.0575)</f>
        <v>9425</v>
      </c>
      <c r="H3" s="52">
        <v>10000</v>
      </c>
      <c r="I3" s="53"/>
      <c r="J3" s="52">
        <v>10000</v>
      </c>
      <c r="K3" s="53"/>
      <c r="M3" s="52">
        <v>10000</v>
      </c>
      <c r="N3" s="53"/>
      <c r="P3" s="51"/>
      <c r="Q3" s="55" t="s">
        <v>12</v>
      </c>
      <c r="R3" s="123">
        <f>'[1]RDM Fact Sheet Backup (''94)'!N3</f>
        <v>1.7699999999999999E-4</v>
      </c>
      <c r="S3" s="142"/>
      <c r="T3" s="142"/>
      <c r="V3" s="9"/>
      <c r="Y3" s="29"/>
      <c r="Z3" s="29"/>
      <c r="AA3" s="29"/>
      <c r="AB3" s="29"/>
    </row>
    <row r="4" spans="1:36" s="49" customFormat="1">
      <c r="A4" s="34">
        <v>43190</v>
      </c>
      <c r="B4" s="52">
        <f>B3*(1+C4)</f>
        <v>10077.370907768031</v>
      </c>
      <c r="C4" s="124">
        <v>7.7370907768030683E-3</v>
      </c>
      <c r="D4" s="53">
        <f>(B4-(MAX($B$3:B4)))/(MAX($B$3:B4))</f>
        <v>0</v>
      </c>
      <c r="E4" s="52">
        <f>E3*(1+F4)</f>
        <v>10073.784376922227</v>
      </c>
      <c r="F4" s="120">
        <v>7.3784376922227946E-3</v>
      </c>
      <c r="G4" s="52">
        <f>G3*(1+F4)</f>
        <v>9494.5417752491994</v>
      </c>
      <c r="H4" s="52">
        <f>H3*(1+I4)</f>
        <v>10070.560814020106</v>
      </c>
      <c r="I4" s="120">
        <v>7.0560814020106388E-3</v>
      </c>
      <c r="J4" s="52">
        <f>J3*(1+K4)</f>
        <v>9745.8596218225375</v>
      </c>
      <c r="K4" s="120">
        <v>-2.5414037817746205E-2</v>
      </c>
      <c r="L4" s="53">
        <f>(J4-(MAX($J$3:J4)))/(MAX($J$3:J4))</f>
        <v>-2.541403781774625E-2</v>
      </c>
      <c r="M4" s="52">
        <f>M3*(1+N4)</f>
        <v>9946.2394854365157</v>
      </c>
      <c r="N4" s="120">
        <v>-5.3760514563484518E-3</v>
      </c>
      <c r="O4" s="53">
        <f>(M4-(MAX($M$3:M4)))/(MAX($M$3:M4))</f>
        <v>-5.3760514563484319E-3</v>
      </c>
      <c r="P4" s="51"/>
      <c r="Q4" s="55" t="s">
        <v>11</v>
      </c>
      <c r="R4" s="58">
        <f>COUNTA(C4:C40)</f>
        <v>37</v>
      </c>
      <c r="V4" s="9"/>
    </row>
    <row r="5" spans="1:36" s="49" customFormat="1" ht="15.75" thickBot="1">
      <c r="A5" s="50">
        <f t="shared" ref="A5:A40" si="0">EOMONTH(A4,1)</f>
        <v>43220</v>
      </c>
      <c r="B5" s="52">
        <f t="shared" ref="B5:B40" si="1">B4*(1+C5)</f>
        <v>10135.396255325129</v>
      </c>
      <c r="C5" s="124">
        <v>5.7579847053530475E-3</v>
      </c>
      <c r="D5" s="53">
        <f>(B5-(MAX($B$3:B5)))/(MAX($B$3:B5))</f>
        <v>0</v>
      </c>
      <c r="E5" s="52">
        <f t="shared" ref="E5:E40" si="2">E4*(1+F5)</f>
        <v>10132.035711444389</v>
      </c>
      <c r="F5" s="120">
        <v>5.7824678733056079E-3</v>
      </c>
      <c r="G5" s="52">
        <f t="shared" ref="G5:G40" si="3">G4*(1+F5)</f>
        <v>9549.4436580363363</v>
      </c>
      <c r="H5" s="52">
        <f t="shared" ref="H5:H40" si="4">H4*(1+I5)</f>
        <v>10121.515417121647</v>
      </c>
      <c r="I5" s="120">
        <v>5.0597582441092026E-3</v>
      </c>
      <c r="J5" s="52">
        <f t="shared" ref="J5:J40" si="5">J4*(1+K5)</f>
        <v>9783.2553705758564</v>
      </c>
      <c r="K5" s="120">
        <v>3.8370908472336041E-3</v>
      </c>
      <c r="L5" s="53">
        <f>(J5-(MAX($J$3:J5)))/(MAX($J$3:J5))</f>
        <v>-2.1674462942414357E-2</v>
      </c>
      <c r="M5" s="52">
        <f t="shared" ref="M5:M40" si="6">M4*(1+N5)</f>
        <v>9969.1467530006594</v>
      </c>
      <c r="N5" s="120">
        <v>2.3031083856048795E-3</v>
      </c>
      <c r="O5" s="53">
        <f>(M5-(MAX($M$3:M5)))/(MAX($M$3:M5))</f>
        <v>-3.0853246999340625E-3</v>
      </c>
      <c r="P5" s="51"/>
      <c r="Q5" t="s">
        <v>44</v>
      </c>
      <c r="R5" s="49">
        <f>COUNTA(C4:C40)</f>
        <v>37</v>
      </c>
      <c r="V5" s="9"/>
    </row>
    <row r="6" spans="1:36" s="49" customFormat="1" ht="15.75" thickBot="1">
      <c r="A6" s="50">
        <f t="shared" si="0"/>
        <v>43251</v>
      </c>
      <c r="B6" s="52">
        <f t="shared" si="1"/>
        <v>9798.8401730334008</v>
      </c>
      <c r="C6" s="124">
        <v>-3.3206011271133318E-2</v>
      </c>
      <c r="D6" s="53">
        <f>(B6-(MAX($B$3:B6)))/(MAX($B$3:B6))</f>
        <v>-3.3206011271133318E-2</v>
      </c>
      <c r="E6" s="52">
        <f t="shared" si="2"/>
        <v>9790.2893744675985</v>
      </c>
      <c r="F6" s="120">
        <v>-3.3729286661591584E-2</v>
      </c>
      <c r="G6" s="52">
        <f t="shared" si="3"/>
        <v>9227.347735435711</v>
      </c>
      <c r="H6" s="52">
        <f t="shared" si="4"/>
        <v>9776.5557900509739</v>
      </c>
      <c r="I6" s="120">
        <v>-3.4081816097136675E-2</v>
      </c>
      <c r="J6" s="52">
        <f t="shared" si="5"/>
        <v>10018.858007305831</v>
      </c>
      <c r="K6" s="120">
        <v>2.4082233142822096E-2</v>
      </c>
      <c r="L6" s="53">
        <f>(J6-(MAX($J$3:J6)))/(MAX($J$3:J6))</f>
        <v>0</v>
      </c>
      <c r="M6" s="52">
        <f t="shared" si="6"/>
        <v>9922.0118077590396</v>
      </c>
      <c r="N6" s="120">
        <v>-4.7280821929350791E-3</v>
      </c>
      <c r="O6" s="53">
        <f>(M6-(MAX($M$3:M6)))/(MAX($M$3:M6))</f>
        <v>-7.7988192240960414E-3</v>
      </c>
      <c r="P6" s="51"/>
      <c r="Q6" s="55"/>
      <c r="R6" s="59" t="str">
        <f>B1</f>
        <v>RDMIX</v>
      </c>
      <c r="S6" s="60" t="str">
        <f>J1</f>
        <v>S&amp;P 500  TR</v>
      </c>
      <c r="T6" s="61" t="s">
        <v>27</v>
      </c>
      <c r="V6" s="10"/>
      <c r="W6" s="62"/>
      <c r="X6" s="62" t="s">
        <v>36</v>
      </c>
      <c r="Y6" s="11" t="str">
        <f>B1</f>
        <v>RDMIX</v>
      </c>
      <c r="Z6" s="37" t="s">
        <v>59</v>
      </c>
      <c r="AA6" s="37" t="s">
        <v>63</v>
      </c>
      <c r="AB6" s="37" t="s">
        <v>60</v>
      </c>
      <c r="AC6" s="63" t="s">
        <v>0</v>
      </c>
      <c r="AD6" s="63" t="s">
        <v>27</v>
      </c>
      <c r="AE6" s="38" t="str">
        <f>Y6</f>
        <v>RDMIX</v>
      </c>
      <c r="AF6" s="39" t="str">
        <f>Z6</f>
        <v>RDMAX</v>
      </c>
      <c r="AG6" s="39" t="str">
        <f t="shared" ref="AG6:AH6" si="7">AA6</f>
        <v>RDMAX w/ LOAD</v>
      </c>
      <c r="AH6" s="39" t="str">
        <f t="shared" si="7"/>
        <v>RDMCX</v>
      </c>
      <c r="AI6" s="125" t="s">
        <v>0</v>
      </c>
      <c r="AJ6" s="126" t="str">
        <f>AD6</f>
        <v>BarCTA</v>
      </c>
    </row>
    <row r="7" spans="1:36" s="49" customFormat="1">
      <c r="A7" s="50">
        <f t="shared" si="0"/>
        <v>43281</v>
      </c>
      <c r="B7" s="52">
        <f t="shared" si="1"/>
        <v>9663.4439177082695</v>
      </c>
      <c r="C7" s="124">
        <v>-1.3817579727215423E-2</v>
      </c>
      <c r="D7" s="53">
        <f>(B7-(MAX($B$3:B7)))/(MAX($B$3:B7))</f>
        <v>-4.6564764290187133E-2</v>
      </c>
      <c r="E7" s="52">
        <f t="shared" si="2"/>
        <v>9654.3631258574223</v>
      </c>
      <c r="F7" s="120">
        <v>-1.3883782532992606E-2</v>
      </c>
      <c r="G7" s="52">
        <f t="shared" si="3"/>
        <v>9099.2372461206196</v>
      </c>
      <c r="H7" s="52">
        <f t="shared" si="4"/>
        <v>9635.4341620107643</v>
      </c>
      <c r="I7" s="120">
        <v>-1.4434697767880644E-2</v>
      </c>
      <c r="J7" s="52">
        <f t="shared" si="5"/>
        <v>10080.518604620496</v>
      </c>
      <c r="K7" s="120">
        <v>6.154453658261394E-3</v>
      </c>
      <c r="L7" s="53">
        <f>(J7-(MAX($J$3:J7)))/(MAX($J$3:J7))</f>
        <v>0</v>
      </c>
      <c r="M7" s="52">
        <f t="shared" si="6"/>
        <v>9909.3519978174591</v>
      </c>
      <c r="N7" s="120">
        <v>-1.2759317552595295E-3</v>
      </c>
      <c r="O7" s="53">
        <f>(M7-(MAX($M$3:M7)))/(MAX($M$3:M7))</f>
        <v>-9.0648002182540949E-3</v>
      </c>
      <c r="P7" s="51"/>
      <c r="Q7" s="65" t="s">
        <v>10</v>
      </c>
      <c r="R7" s="66">
        <f>STDEV(C4:C40)*SQRT(12)</f>
        <v>0.1220011509027933</v>
      </c>
      <c r="S7" s="67">
        <f>STDEV(K4:K40)*SQRT(12)</f>
        <v>0.18283266327770592</v>
      </c>
      <c r="T7" s="68">
        <f>STDEV(N4:N40)*SQRT(12)</f>
        <v>3.8580459582262978E-2</v>
      </c>
      <c r="V7" s="14" t="s">
        <v>22</v>
      </c>
      <c r="W7" s="127">
        <f>A3</f>
        <v>43159</v>
      </c>
      <c r="X7" s="70">
        <f>R4/12</f>
        <v>3.0833333333333335</v>
      </c>
      <c r="Y7" s="71">
        <f>SUMIF($A$3:$A$205,$W7,$B$3:$B$205)</f>
        <v>10000</v>
      </c>
      <c r="Z7" s="71">
        <f>SUMIF($A$3:$A$205,$W7,$E$3:$E$205)</f>
        <v>10000</v>
      </c>
      <c r="AA7" s="128">
        <f>Z7</f>
        <v>10000</v>
      </c>
      <c r="AB7" s="71">
        <f>SUMIF($A$3:$A$205,$W7,$H$3:$H$205)</f>
        <v>10000</v>
      </c>
      <c r="AC7" s="71">
        <f>SUMIF($A$3:$A$205,$W7,$J$3:$J$205)</f>
        <v>10000</v>
      </c>
      <c r="AD7" s="71">
        <f>SUMIF($A$3:$A$205,$W7,$M$3:$M$205)</f>
        <v>10000</v>
      </c>
      <c r="AE7" s="66">
        <f>POWER(Y8/Y7,365/($W$8-$W$7))-1</f>
        <v>2.4177133264351891E-2</v>
      </c>
      <c r="AF7" s="67">
        <f>POWER(Z8/Z7,365/($W$8-$W$7))-1</f>
        <v>2.1596950248735647E-2</v>
      </c>
      <c r="AG7" s="67">
        <f t="shared" ref="AG7:AJ7" si="8">POWER(AA8/AA7,365/($W$8-$W$7))-1</f>
        <v>2.1901396024390785E-3</v>
      </c>
      <c r="AH7" s="67">
        <f t="shared" si="8"/>
        <v>1.4295380669146596E-2</v>
      </c>
      <c r="AI7" s="67">
        <f t="shared" si="8"/>
        <v>0.15300020672391468</v>
      </c>
      <c r="AJ7" s="68">
        <f t="shared" si="8"/>
        <v>3.4828027873780698E-2</v>
      </c>
    </row>
    <row r="8" spans="1:36" s="49" customFormat="1" ht="15.75" thickBot="1">
      <c r="A8" s="50">
        <f t="shared" si="0"/>
        <v>43312</v>
      </c>
      <c r="B8" s="52">
        <f t="shared" si="1"/>
        <v>9760.1558524569537</v>
      </c>
      <c r="C8" s="124">
        <v>1.0008019456858364E-2</v>
      </c>
      <c r="D8" s="53">
        <f>(B8-(MAX($B$3:B8)))/(MAX($B$3:B8))</f>
        <v>-3.7022765900348968E-2</v>
      </c>
      <c r="E8" s="52">
        <f t="shared" si="2"/>
        <v>9747.5710823454992</v>
      </c>
      <c r="F8" s="120">
        <v>9.6544904384667785E-3</v>
      </c>
      <c r="G8" s="52">
        <f t="shared" si="3"/>
        <v>9187.0857451106313</v>
      </c>
      <c r="H8" s="52">
        <f t="shared" si="4"/>
        <v>9721.6740687784313</v>
      </c>
      <c r="I8" s="120">
        <v>8.950287586176664E-3</v>
      </c>
      <c r="J8" s="52">
        <f t="shared" si="5"/>
        <v>10455.662959746351</v>
      </c>
      <c r="K8" s="120">
        <v>3.7214787238615266E-2</v>
      </c>
      <c r="L8" s="53">
        <f>(J8-(MAX($J$3:J8)))/(MAX($J$3:J8))</f>
        <v>0</v>
      </c>
      <c r="M8" s="52">
        <f t="shared" si="6"/>
        <v>9915.3660795041451</v>
      </c>
      <c r="N8" s="120">
        <v>6.069096837018062E-4</v>
      </c>
      <c r="O8" s="53">
        <f>(M8-(MAX($M$3:M8)))/(MAX($M$3:M8))</f>
        <v>-8.4633920495854904E-3</v>
      </c>
      <c r="P8" s="51"/>
      <c r="Q8" s="72" t="s">
        <v>9</v>
      </c>
      <c r="R8" s="73">
        <f>COVAR(C4:C40,$K$4:$K$40)/VAR($K$4:$K$40)</f>
        <v>0.30007742160563422</v>
      </c>
      <c r="S8" s="58"/>
      <c r="T8" s="74">
        <f>COVAR(N4:N40,$K$4:$K$40)/VAR($K$4:$K$40)</f>
        <v>4.8978538245083254E-2</v>
      </c>
      <c r="V8" s="13" t="s">
        <v>23</v>
      </c>
      <c r="W8" s="88">
        <f>R1</f>
        <v>44286</v>
      </c>
      <c r="X8" s="89" t="s">
        <v>33</v>
      </c>
      <c r="Y8" s="90">
        <f>SUMIF($A$3:$A$205,$W8,$B$3:$B$205)</f>
        <v>10765.515263952999</v>
      </c>
      <c r="Z8" s="90">
        <f>SUMIF($A$3:$A$205,$W8,$E$3:$E$205)</f>
        <v>10681.993668178007</v>
      </c>
      <c r="AA8" s="90">
        <f>SUMIF($A$3:$A$205,$W8,$G$3:$G$205)</f>
        <v>10067.779032257768</v>
      </c>
      <c r="AB8" s="90">
        <f>SUMIF($A$3:$A$205,$W8,$H$3:$H$205)</f>
        <v>10448.015003051201</v>
      </c>
      <c r="AC8" s="90">
        <f>SUMIF($A$3:$A$205,$W8,$J$3:$J$205)</f>
        <v>15520.610991901041</v>
      </c>
      <c r="AD8" s="90">
        <f>SUMIF($A$3:$A$205,$W8,$M$3:$M$205)</f>
        <v>11114.964004209187</v>
      </c>
      <c r="AE8" s="91"/>
      <c r="AF8" s="129"/>
      <c r="AG8" s="129"/>
      <c r="AH8" s="129"/>
      <c r="AI8" s="92"/>
      <c r="AJ8" s="93"/>
    </row>
    <row r="9" spans="1:36" s="49" customFormat="1">
      <c r="A9" s="50">
        <f t="shared" si="0"/>
        <v>43343</v>
      </c>
      <c r="B9" s="52">
        <f t="shared" si="1"/>
        <v>10081.237753195077</v>
      </c>
      <c r="C9" s="124">
        <v>3.2897210412607958E-2</v>
      </c>
      <c r="D9" s="53">
        <f>(B9-(MAX($B$3:B9)))/(MAX($B$3:B9))</f>
        <v>-5.3435012076215246E-3</v>
      </c>
      <c r="E9" s="52">
        <f t="shared" si="2"/>
        <v>10066.013004678347</v>
      </c>
      <c r="F9" s="120">
        <v>3.2668848438520248E-2</v>
      </c>
      <c r="G9" s="52">
        <f t="shared" si="3"/>
        <v>9487.21725690934</v>
      </c>
      <c r="H9" s="52">
        <f t="shared" si="4"/>
        <v>10031.358185495126</v>
      </c>
      <c r="I9" s="120">
        <v>3.18550194674041E-2</v>
      </c>
      <c r="J9" s="52">
        <f t="shared" si="5"/>
        <v>10796.350476348369</v>
      </c>
      <c r="K9" s="120">
        <v>3.2584018623557753E-2</v>
      </c>
      <c r="L9" s="53">
        <f>(J9-(MAX($J$3:J9)))/(MAX($J$3:J9))</f>
        <v>0</v>
      </c>
      <c r="M9" s="52">
        <f t="shared" si="6"/>
        <v>9989.4938360702436</v>
      </c>
      <c r="N9" s="120">
        <v>7.4760483850744297E-3</v>
      </c>
      <c r="O9" s="53">
        <f>(M9-(MAX($M$3:M9)))/(MAX($M$3:M9))</f>
        <v>-1.0506163929756439E-3</v>
      </c>
      <c r="P9" s="51"/>
      <c r="Q9" s="72" t="s">
        <v>8</v>
      </c>
      <c r="R9" s="77">
        <f>(Y8-Y7)/Y7</f>
        <v>7.6551526395299885E-2</v>
      </c>
      <c r="S9" s="53">
        <f>(AC8-AC7)/AC7</f>
        <v>0.55206109919010415</v>
      </c>
      <c r="T9" s="78">
        <f>(AD8-AD7)/AD7</f>
        <v>0.11149640042091868</v>
      </c>
      <c r="V9" s="9"/>
    </row>
    <row r="10" spans="1:36" s="49" customFormat="1">
      <c r="A10" s="50">
        <f t="shared" si="0"/>
        <v>43373</v>
      </c>
      <c r="B10" s="52">
        <f t="shared" si="1"/>
        <v>9961.3156794235547</v>
      </c>
      <c r="C10" s="124">
        <v>-1.1895570435635716E-2</v>
      </c>
      <c r="D10" s="53">
        <f>(B10-(MAX($B$3:B10)))/(MAX($B$3:B10))</f>
        <v>-1.7175507648269101E-2</v>
      </c>
      <c r="E10" s="52">
        <f t="shared" si="2"/>
        <v>9945.6295005559296</v>
      </c>
      <c r="F10" s="120">
        <v>-1.195940280093688E-2</v>
      </c>
      <c r="G10" s="52">
        <f t="shared" si="3"/>
        <v>9373.755804273962</v>
      </c>
      <c r="H10" s="52">
        <f t="shared" si="4"/>
        <v>9905.915650202478</v>
      </c>
      <c r="I10" s="120">
        <v>-1.2505039992892764E-2</v>
      </c>
      <c r="J10" s="52">
        <f t="shared" si="5"/>
        <v>10857.803842813519</v>
      </c>
      <c r="K10" s="120">
        <v>5.6920499755706011E-3</v>
      </c>
      <c r="L10" s="53">
        <f>(J10-(MAX($J$3:J10)))/(MAX($J$3:J10))</f>
        <v>0</v>
      </c>
      <c r="M10" s="52">
        <f t="shared" si="6"/>
        <v>9958.7649024912407</v>
      </c>
      <c r="N10" s="120">
        <v>-3.0761251854469762E-3</v>
      </c>
      <c r="O10" s="53">
        <f>(M10-(MAX($M$3:M10)))/(MAX($M$3:M10))</f>
        <v>-4.1235097508759283E-3</v>
      </c>
      <c r="P10" s="51"/>
      <c r="Q10" s="72" t="s">
        <v>7</v>
      </c>
      <c r="R10" s="77">
        <f>POWER(Y8/Y7,365/($W$8-$W$7))-1</f>
        <v>2.4177133264351891E-2</v>
      </c>
      <c r="S10" s="53">
        <f>POWER(AC8/AC7,365/($W$8-$W$7))-1</f>
        <v>0.15300020672391468</v>
      </c>
      <c r="T10" s="78">
        <f>POWER(AD8/AD7,365/($W$8-$W$7))-1</f>
        <v>3.4828027873780698E-2</v>
      </c>
    </row>
    <row r="11" spans="1:36" s="49" customFormat="1">
      <c r="A11" s="50">
        <f t="shared" si="0"/>
        <v>43404</v>
      </c>
      <c r="B11" s="52">
        <f t="shared" si="1"/>
        <v>8974.8553049560669</v>
      </c>
      <c r="C11" s="124">
        <v>-9.9029124888106446E-2</v>
      </c>
      <c r="D11" s="53">
        <f>(B11-(MAX($B$3:B11)))/(MAX($B$3:B11))</f>
        <v>-0.11450375704445845</v>
      </c>
      <c r="E11" s="52">
        <f t="shared" si="2"/>
        <v>8959.2182445818671</v>
      </c>
      <c r="F11" s="120">
        <v>-9.9180374245684932E-2</v>
      </c>
      <c r="G11" s="52">
        <f t="shared" si="3"/>
        <v>8444.063195518409</v>
      </c>
      <c r="H11" s="52">
        <f t="shared" si="4"/>
        <v>8918.0642539210003</v>
      </c>
      <c r="I11" s="120">
        <v>-9.972338057020369E-2</v>
      </c>
      <c r="J11" s="52">
        <f t="shared" si="5"/>
        <v>10115.672492365429</v>
      </c>
      <c r="K11" s="120">
        <v>-6.8350042162466096E-2</v>
      </c>
      <c r="L11" s="53">
        <f>(J11-(MAX($J$3:J11)))/(MAX($J$3:J11))</f>
        <v>-6.8350042162466013E-2</v>
      </c>
      <c r="M11" s="52">
        <f t="shared" si="6"/>
        <v>9797.8831776391744</v>
      </c>
      <c r="N11" s="120">
        <v>-1.6154786906539154E-2</v>
      </c>
      <c r="O11" s="53">
        <f>(M11-(MAX($M$3:M11)))/(MAX($M$3:M11))</f>
        <v>-2.0211682236082561E-2</v>
      </c>
      <c r="P11" s="51"/>
      <c r="Q11" s="72" t="s">
        <v>6</v>
      </c>
      <c r="R11" s="79">
        <f>((R10-R3)-R8*(S10-R3))*100</f>
        <v>-2.1858660570865243</v>
      </c>
      <c r="T11" s="80"/>
    </row>
    <row r="12" spans="1:36" s="49" customFormat="1">
      <c r="A12" s="50">
        <f t="shared" si="0"/>
        <v>43434</v>
      </c>
      <c r="B12" s="52">
        <f t="shared" si="1"/>
        <v>8889.7484397188036</v>
      </c>
      <c r="C12" s="124">
        <v>-9.4828119613544759E-3</v>
      </c>
      <c r="D12" s="53">
        <f>(B12-(MAX($B$3:B12)))/(MAX($B$3:B12))</f>
        <v>-0.12290075140889173</v>
      </c>
      <c r="E12" s="52">
        <f t="shared" si="2"/>
        <v>8873.7816603376705</v>
      </c>
      <c r="F12" s="120">
        <v>-9.5361650884958626E-3</v>
      </c>
      <c r="G12" s="52">
        <f t="shared" si="3"/>
        <v>8363.5392148682531</v>
      </c>
      <c r="H12" s="52">
        <f t="shared" si="4"/>
        <v>8827.9070222944774</v>
      </c>
      <c r="I12" s="120">
        <v>-1.0109506845825234E-2</v>
      </c>
      <c r="J12" s="52">
        <f t="shared" si="5"/>
        <v>10321.810670128052</v>
      </c>
      <c r="K12" s="120">
        <v>2.0378099223576251E-2</v>
      </c>
      <c r="L12" s="53">
        <f>(J12-(MAX($J$3:J12)))/(MAX($J$3:J12))</f>
        <v>-4.9364786880012175E-2</v>
      </c>
      <c r="M12" s="52">
        <f t="shared" si="6"/>
        <v>9785.713901734609</v>
      </c>
      <c r="N12" s="120">
        <v>-1.2420311289624841E-3</v>
      </c>
      <c r="O12" s="53">
        <f>(M12-(MAX($M$3:M12)))/(MAX($M$3:M12))</f>
        <v>-2.1428609826539106E-2</v>
      </c>
      <c r="P12" s="51"/>
      <c r="Q12" s="72" t="s">
        <v>5</v>
      </c>
      <c r="R12" s="81">
        <f>RSQ(C4:C40,K4:K40)</f>
        <v>0.21362142191274536</v>
      </c>
      <c r="T12" s="80"/>
      <c r="V12" s="9"/>
      <c r="W12" s="55"/>
      <c r="X12" s="55"/>
      <c r="Y12" s="55"/>
      <c r="Z12" s="55"/>
      <c r="AA12" s="55"/>
      <c r="AB12" s="55"/>
      <c r="AC12" s="55"/>
      <c r="AD12" s="55"/>
    </row>
    <row r="13" spans="1:36" s="49" customFormat="1">
      <c r="A13" s="50">
        <f t="shared" si="0"/>
        <v>43465</v>
      </c>
      <c r="B13" s="52">
        <f t="shared" si="1"/>
        <v>9021.1781185507716</v>
      </c>
      <c r="C13" s="124">
        <v>1.4784409224084305E-2</v>
      </c>
      <c r="D13" s="53">
        <f>(B13-(MAX($B$3:B13)))/(MAX($B$3:B13))</f>
        <v>-0.1099333571875839</v>
      </c>
      <c r="E13" s="52">
        <f t="shared" si="2"/>
        <v>9001.8492179147106</v>
      </c>
      <c r="F13" s="120">
        <v>1.4432128542158251E-2</v>
      </c>
      <c r="G13" s="52">
        <f t="shared" si="3"/>
        <v>8484.2428878846131</v>
      </c>
      <c r="H13" s="52">
        <f t="shared" si="4"/>
        <v>8949.3147129825084</v>
      </c>
      <c r="I13" s="120">
        <v>1.3752715154500494E-2</v>
      </c>
      <c r="J13" s="52">
        <f t="shared" si="5"/>
        <v>9389.8558615245802</v>
      </c>
      <c r="K13" s="120">
        <v>-9.028985692409619E-2</v>
      </c>
      <c r="L13" s="53">
        <f>(J13-(MAX($J$3:J13)))/(MAX($J$3:J13))</f>
        <v>-0.13519750425962362</v>
      </c>
      <c r="M13" s="52">
        <f t="shared" si="6"/>
        <v>9805.7552409866057</v>
      </c>
      <c r="N13" s="120">
        <v>2.0480201499089024E-3</v>
      </c>
      <c r="O13" s="53">
        <f>(M13-(MAX($M$3:M13)))/(MAX($M$3:M13))</f>
        <v>-1.942447590133943E-2</v>
      </c>
      <c r="P13" s="51"/>
      <c r="Q13" s="72" t="s">
        <v>4</v>
      </c>
      <c r="R13" s="85">
        <f>(R10-R3)/R7</f>
        <v>0.19672054801740721</v>
      </c>
      <c r="S13" s="58">
        <f>(S10-R3)/S7</f>
        <v>0.83586381111667307</v>
      </c>
      <c r="T13" s="86">
        <f>(T10-R3)/T7</f>
        <v>0.89814969155295399</v>
      </c>
      <c r="V13" s="9"/>
      <c r="W13" s="55"/>
      <c r="X13" s="55"/>
      <c r="Y13" s="55"/>
      <c r="Z13" s="55"/>
      <c r="AA13" s="55"/>
      <c r="AB13" s="55"/>
      <c r="AC13" s="55"/>
      <c r="AD13" s="55"/>
    </row>
    <row r="14" spans="1:36" s="49" customFormat="1">
      <c r="A14" s="50">
        <f t="shared" si="0"/>
        <v>43496</v>
      </c>
      <c r="B14" s="52">
        <f t="shared" si="1"/>
        <v>9271.1155033075593</v>
      </c>
      <c r="C14" s="124">
        <v>2.7705625747797447E-2</v>
      </c>
      <c r="D14" s="53">
        <f>(B14-(MAX($B$3:B14)))/(MAX($B$3:B14))</f>
        <v>-8.5273503891224553E-2</v>
      </c>
      <c r="E14" s="52">
        <f t="shared" si="2"/>
        <v>9248.8449664598829</v>
      </c>
      <c r="F14" s="120">
        <v>2.7438334342861692E-2</v>
      </c>
      <c r="G14" s="52">
        <f t="shared" si="3"/>
        <v>8717.0363808884376</v>
      </c>
      <c r="H14" s="52">
        <f t="shared" si="4"/>
        <v>9190.7590306579677</v>
      </c>
      <c r="I14" s="120">
        <v>2.6979084479530346E-2</v>
      </c>
      <c r="J14" s="52">
        <f t="shared" si="5"/>
        <v>10142.311076112124</v>
      </c>
      <c r="K14" s="120">
        <v>8.0134905762586639E-2</v>
      </c>
      <c r="L14" s="53">
        <f>(J14-(MAX($J$3:J14)))/(MAX($J$3:J14))</f>
        <v>-6.5896637760218826E-2</v>
      </c>
      <c r="M14" s="52">
        <f t="shared" si="6"/>
        <v>9748.8230542933834</v>
      </c>
      <c r="N14" s="120">
        <v>-5.8059971204721394E-3</v>
      </c>
      <c r="O14" s="53">
        <f>(M14-(MAX($M$3:M14)))/(MAX($M$3:M14))</f>
        <v>-2.511769457066166E-2</v>
      </c>
      <c r="P14" s="51"/>
      <c r="Q14" s="72" t="s">
        <v>3</v>
      </c>
      <c r="R14" s="87">
        <f>COUNTIF(C4:C99,"&gt;0")</f>
        <v>21</v>
      </c>
      <c r="S14" s="49">
        <f>COUNTIF(K4:K99,"&gt;0")</f>
        <v>26</v>
      </c>
      <c r="T14" s="80">
        <f>COUNTIF(N4:N99,"&gt;0")</f>
        <v>21</v>
      </c>
      <c r="V14" s="9"/>
      <c r="W14" s="55"/>
      <c r="X14" s="55"/>
      <c r="Y14" s="55"/>
      <c r="Z14" s="55"/>
      <c r="AA14" s="55"/>
      <c r="AB14" s="55"/>
      <c r="AC14" s="55"/>
      <c r="AD14" s="55"/>
    </row>
    <row r="15" spans="1:36" s="49" customFormat="1">
      <c r="A15" s="50">
        <f t="shared" si="0"/>
        <v>43524</v>
      </c>
      <c r="B15" s="52">
        <f t="shared" si="1"/>
        <v>9110.9995432770502</v>
      </c>
      <c r="C15" s="124">
        <v>-1.7270409366962003E-2</v>
      </c>
      <c r="D15" s="53">
        <f>(B15-(MAX($B$3:B15)))/(MAX($B$3:B15))</f>
        <v>-0.10107120493782984</v>
      </c>
      <c r="E15" s="52">
        <f t="shared" si="2"/>
        <v>9092.0204209541807</v>
      </c>
      <c r="F15" s="120">
        <v>-1.6956122204925261E-2</v>
      </c>
      <c r="G15" s="52">
        <f t="shared" si="3"/>
        <v>8569.2292467493135</v>
      </c>
      <c r="H15" s="52">
        <f t="shared" si="4"/>
        <v>9024.5175569603562</v>
      </c>
      <c r="I15" s="120">
        <v>-1.8087893844575209E-2</v>
      </c>
      <c r="J15" s="52">
        <f t="shared" si="5"/>
        <v>10467.964936540264</v>
      </c>
      <c r="K15" s="120">
        <v>3.2108447274422636E-2</v>
      </c>
      <c r="L15" s="53">
        <f>(J15-(MAX($J$3:J15)))/(MAX($J$3:J15))</f>
        <v>-3.5904029204881845E-2</v>
      </c>
      <c r="M15" s="52">
        <f t="shared" si="6"/>
        <v>9774.9187930981225</v>
      </c>
      <c r="N15" s="120">
        <v>2.6768091552595852E-3</v>
      </c>
      <c r="O15" s="53">
        <f>(M15-(MAX($M$3:M15)))/(MAX($M$3:M15))</f>
        <v>-2.2508120690187754E-2</v>
      </c>
      <c r="P15" s="51"/>
      <c r="Q15" s="72" t="s">
        <v>2</v>
      </c>
      <c r="R15" s="96">
        <f>R14/$R$4</f>
        <v>0.56756756756756754</v>
      </c>
      <c r="S15" s="97">
        <f>S14/$R$4</f>
        <v>0.70270270270270274</v>
      </c>
      <c r="T15" s="98">
        <f>T14/$R$4</f>
        <v>0.56756756756756754</v>
      </c>
      <c r="V15" s="9"/>
      <c r="W15" s="55"/>
      <c r="X15" s="55"/>
      <c r="Y15" s="55"/>
      <c r="Z15" s="55"/>
      <c r="AA15" s="55"/>
      <c r="AB15" s="55"/>
      <c r="AC15" s="55"/>
      <c r="AD15" s="55"/>
    </row>
    <row r="16" spans="1:36" s="49" customFormat="1">
      <c r="A16" s="50">
        <f t="shared" si="0"/>
        <v>43555</v>
      </c>
      <c r="B16" s="52">
        <f t="shared" si="1"/>
        <v>9743.6526276302648</v>
      </c>
      <c r="C16" s="124">
        <v>6.9438383938900117E-2</v>
      </c>
      <c r="D16" s="53">
        <f>(B16-(MAX($B$3:B16)))/(MAX($B$3:B16))</f>
        <v>-3.865104213257009E-2</v>
      </c>
      <c r="E16" s="52">
        <f t="shared" si="2"/>
        <v>9719.3283050646842</v>
      </c>
      <c r="F16" s="120">
        <v>6.8995432815434521E-2</v>
      </c>
      <c r="G16" s="52">
        <f t="shared" si="3"/>
        <v>9160.4669275234628</v>
      </c>
      <c r="H16" s="52">
        <f t="shared" si="4"/>
        <v>9641.9858878371997</v>
      </c>
      <c r="I16" s="120">
        <v>6.8421201131201537E-2</v>
      </c>
      <c r="J16" s="52">
        <f t="shared" si="5"/>
        <v>10671.371434922921</v>
      </c>
      <c r="K16" s="120">
        <v>1.9431331650016537E-2</v>
      </c>
      <c r="L16" s="53">
        <f>(J16-(MAX($J$3:J16)))/(MAX($J$3:J16))</f>
        <v>-1.7170360653917315E-2</v>
      </c>
      <c r="M16" s="52">
        <f t="shared" si="6"/>
        <v>9937.9844023615551</v>
      </c>
      <c r="N16" s="120">
        <v>1.6682042348890924E-2</v>
      </c>
      <c r="O16" s="53">
        <f>(M16-(MAX($M$3:M16)))/(MAX($M$3:M16))</f>
        <v>-6.2015597638444891E-3</v>
      </c>
      <c r="P16" s="51"/>
      <c r="Q16" s="72" t="s">
        <v>1</v>
      </c>
      <c r="R16" s="99">
        <f>MIN(D4:D99)</f>
        <v>-0.14010629437195099</v>
      </c>
      <c r="S16" s="100">
        <f>MIN(L4:L99)</f>
        <v>-0.19598020620821929</v>
      </c>
      <c r="T16" s="101">
        <f>MIN(O4:O99)</f>
        <v>-2.9647255405768239E-2</v>
      </c>
      <c r="V16" s="9"/>
      <c r="W16" s="55"/>
      <c r="X16" s="55"/>
      <c r="Y16" s="55"/>
      <c r="Z16" s="55"/>
      <c r="AA16" s="55"/>
      <c r="AB16" s="55"/>
      <c r="AC16" s="55"/>
      <c r="AD16" s="55"/>
    </row>
    <row r="17" spans="1:39" s="49" customFormat="1" ht="15.75" thickBot="1">
      <c r="A17" s="50">
        <f t="shared" si="0"/>
        <v>43585</v>
      </c>
      <c r="B17" s="52">
        <f t="shared" si="1"/>
        <v>9571.8205339465276</v>
      </c>
      <c r="C17" s="124">
        <v>-1.7635285272431522E-2</v>
      </c>
      <c r="D17" s="53">
        <f>(B17-(MAX($B$3:B17)))/(MAX($B$3:B17))</f>
        <v>-5.5604705250917014E-2</v>
      </c>
      <c r="E17" s="52">
        <f t="shared" si="2"/>
        <v>9542.8958403269207</v>
      </c>
      <c r="F17" s="120">
        <v>-1.8152742576441727E-2</v>
      </c>
      <c r="G17" s="52">
        <f t="shared" si="3"/>
        <v>8994.1793295081206</v>
      </c>
      <c r="H17" s="52">
        <f t="shared" si="4"/>
        <v>9459.9086283976703</v>
      </c>
      <c r="I17" s="120">
        <v>-1.8883792359539631E-2</v>
      </c>
      <c r="J17" s="52">
        <f t="shared" si="5"/>
        <v>11103.44775616088</v>
      </c>
      <c r="K17" s="120">
        <v>4.0489296420135323E-2</v>
      </c>
      <c r="L17" s="53">
        <f>(J17-(MAX($J$3:J17)))/(MAX($J$3:J17))</f>
        <v>0</v>
      </c>
      <c r="M17" s="52">
        <f t="shared" si="6"/>
        <v>10048.952609036312</v>
      </c>
      <c r="N17" s="120">
        <v>1.1166067703667126E-2</v>
      </c>
      <c r="O17" s="53">
        <f>(M17-(MAX($M$3:M17)))/(MAX($M$3:M17))</f>
        <v>0</v>
      </c>
      <c r="P17" s="51"/>
      <c r="Q17" s="105" t="s">
        <v>25</v>
      </c>
      <c r="R17" s="106">
        <f>CORREL(C4:C40,K4:K40)</f>
        <v>0.46219197517129762</v>
      </c>
      <c r="S17" s="107">
        <f>CORREL(K4:K40,K4:K40)</f>
        <v>1</v>
      </c>
      <c r="T17" s="108">
        <f>CORREL(K4:K40,N4:N40)</f>
        <v>0.23855659736607782</v>
      </c>
      <c r="V17" s="9"/>
      <c r="W17" s="55"/>
      <c r="X17" s="55"/>
      <c r="Y17" s="55"/>
      <c r="Z17" s="55"/>
      <c r="AA17" s="55"/>
      <c r="AB17" s="55"/>
      <c r="AC17" s="55"/>
      <c r="AD17" s="55"/>
      <c r="AM17" s="55"/>
    </row>
    <row r="18" spans="1:39">
      <c r="A18" s="50">
        <f t="shared" si="0"/>
        <v>43616</v>
      </c>
      <c r="B18" s="52">
        <f t="shared" si="1"/>
        <v>9681.1688480948542</v>
      </c>
      <c r="C18" s="124">
        <v>1.1423982904873897E-2</v>
      </c>
      <c r="D18" s="53">
        <f>(B18-(MAX($B$3:B18)))/(MAX($B$3:B18))</f>
        <v>-4.4815949548260091E-2</v>
      </c>
      <c r="E18" s="52">
        <f t="shared" si="2"/>
        <v>9652.6749625984503</v>
      </c>
      <c r="F18" s="120">
        <v>1.1503753588886445E-2</v>
      </c>
      <c r="G18" s="52">
        <f t="shared" si="3"/>
        <v>9097.6461522490372</v>
      </c>
      <c r="H18" s="52">
        <f t="shared" si="4"/>
        <v>9562.8265457519101</v>
      </c>
      <c r="I18" s="120">
        <v>1.0879377528583145E-2</v>
      </c>
      <c r="J18" s="52">
        <f t="shared" si="5"/>
        <v>10397.845552731775</v>
      </c>
      <c r="K18" s="120">
        <v>-6.3548027506824978E-2</v>
      </c>
      <c r="L18" s="53">
        <f>(J18-(MAX($J$3:J18)))/(MAX($J$3:J18))</f>
        <v>-6.354802750682495E-2</v>
      </c>
      <c r="M18" s="52">
        <f t="shared" si="6"/>
        <v>10018.825083625976</v>
      </c>
      <c r="N18" s="120">
        <v>-2.9980761759433872E-3</v>
      </c>
      <c r="O18" s="53">
        <f>(M18-(MAX($M$3:M18)))/(MAX($M$3:M18))</f>
        <v>-2.9980761759434561E-3</v>
      </c>
      <c r="P18" s="51"/>
      <c r="X18" s="18"/>
      <c r="AE18" s="49"/>
      <c r="AF18" s="49"/>
      <c r="AG18" s="49"/>
      <c r="AH18" s="49"/>
      <c r="AI18" s="49"/>
      <c r="AJ18" s="49"/>
      <c r="AK18" s="49"/>
      <c r="AL18" s="49"/>
    </row>
    <row r="19" spans="1:39">
      <c r="A19" s="50">
        <f t="shared" si="0"/>
        <v>43646</v>
      </c>
      <c r="B19" s="52">
        <f t="shared" si="1"/>
        <v>10188.854373377244</v>
      </c>
      <c r="C19" s="124">
        <v>5.2440519657117379E-2</v>
      </c>
      <c r="D19" s="53">
        <f>(B19-(MAX($B$3:B19)))/(MAX($B$3:B19))</f>
        <v>0</v>
      </c>
      <c r="E19" s="52">
        <f t="shared" si="2"/>
        <v>10154.525150721931</v>
      </c>
      <c r="F19" s="120">
        <v>5.199078908882937E-2</v>
      </c>
      <c r="G19" s="52">
        <f t="shared" si="3"/>
        <v>9570.6399545554177</v>
      </c>
      <c r="H19" s="52">
        <f t="shared" si="4"/>
        <v>10061.550966844747</v>
      </c>
      <c r="I19" s="120">
        <v>5.2152406896304626E-2</v>
      </c>
      <c r="J19" s="52">
        <f t="shared" si="5"/>
        <v>11130.651514951705</v>
      </c>
      <c r="K19" s="120">
        <v>7.0476711594105623E-2</v>
      </c>
      <c r="L19" s="53">
        <f>(J19-(MAX($J$3:J19)))/(MAX($J$3:J19))</f>
        <v>0</v>
      </c>
      <c r="M19" s="52">
        <f t="shared" si="6"/>
        <v>10233.178378334795</v>
      </c>
      <c r="N19" s="120">
        <v>2.139505310449441E-2</v>
      </c>
      <c r="O19" s="53">
        <f>(M19-(MAX($M$3:M19)))/(MAX($M$3:M19))</f>
        <v>0</v>
      </c>
      <c r="P19" s="51"/>
      <c r="X19" s="18"/>
      <c r="AE19" s="49"/>
      <c r="AF19" s="49"/>
      <c r="AG19" s="49"/>
      <c r="AH19" s="49"/>
      <c r="AI19" s="49"/>
      <c r="AJ19" s="49"/>
      <c r="AK19" s="49"/>
      <c r="AL19" s="49"/>
    </row>
    <row r="20" spans="1:39">
      <c r="A20" s="50">
        <f t="shared" si="0"/>
        <v>43677</v>
      </c>
      <c r="B20" s="52">
        <f t="shared" si="1"/>
        <v>10540.329316513536</v>
      </c>
      <c r="C20" s="124">
        <v>3.4496021854495407E-2</v>
      </c>
      <c r="D20" s="53">
        <f>(B20-(MAX($B$3:B20)))/(MAX($B$3:B20))</f>
        <v>0</v>
      </c>
      <c r="E20" s="52">
        <f t="shared" si="2"/>
        <v>10503.460734680888</v>
      </c>
      <c r="F20" s="120">
        <v>3.4362570261017966E-2</v>
      </c>
      <c r="G20" s="52">
        <f t="shared" si="3"/>
        <v>9899.5117424367345</v>
      </c>
      <c r="H20" s="52">
        <f t="shared" si="4"/>
        <v>10401.946910454855</v>
      </c>
      <c r="I20" s="120">
        <v>3.3831359074937506E-2</v>
      </c>
      <c r="J20" s="52">
        <f t="shared" si="5"/>
        <v>11290.633730776983</v>
      </c>
      <c r="K20" s="120">
        <v>1.4373122328946719E-2</v>
      </c>
      <c r="L20" s="53">
        <f>(J20-(MAX($J$3:J20)))/(MAX($J$3:J20))</f>
        <v>0</v>
      </c>
      <c r="M20" s="52">
        <f t="shared" si="6"/>
        <v>10317.0798575973</v>
      </c>
      <c r="N20" s="120">
        <v>8.1989657719774289E-3</v>
      </c>
      <c r="O20" s="53">
        <f>(M20-(MAX($M$3:M20)))/(MAX($M$3:M20))</f>
        <v>0</v>
      </c>
      <c r="P20" s="51"/>
      <c r="X20" s="24"/>
      <c r="AE20" s="49"/>
      <c r="AF20" s="49"/>
      <c r="AG20" s="49"/>
      <c r="AH20" s="49"/>
      <c r="AI20" s="49"/>
      <c r="AJ20" s="49"/>
      <c r="AK20" s="49"/>
      <c r="AL20" s="49"/>
    </row>
    <row r="21" spans="1:39">
      <c r="A21" s="50">
        <f t="shared" si="0"/>
        <v>43708</v>
      </c>
      <c r="B21" s="52">
        <f t="shared" si="1"/>
        <v>10958.19341706965</v>
      </c>
      <c r="C21" s="124">
        <v>3.9644311672638599E-2</v>
      </c>
      <c r="D21" s="53">
        <f>(B21-(MAX($B$3:B21)))/(MAX($B$3:B21))</f>
        <v>0</v>
      </c>
      <c r="E21" s="52">
        <f t="shared" si="2"/>
        <v>10919.049661106077</v>
      </c>
      <c r="F21" s="120">
        <v>3.9566856764930325E-2</v>
      </c>
      <c r="G21" s="52">
        <f t="shared" si="3"/>
        <v>10291.204305592475</v>
      </c>
      <c r="H21" s="52">
        <f t="shared" si="4"/>
        <v>10801.719705613043</v>
      </c>
      <c r="I21" s="120">
        <v>3.8432497166120072E-2</v>
      </c>
      <c r="J21" s="52">
        <f t="shared" si="5"/>
        <v>11111.774668477738</v>
      </c>
      <c r="K21" s="120">
        <v>-1.5841366088397368E-2</v>
      </c>
      <c r="L21" s="53">
        <f>(J21-(MAX($J$3:J21)))/(MAX($J$3:J21))</f>
        <v>-1.5841366088397296E-2</v>
      </c>
      <c r="M21" s="52">
        <f t="shared" si="6"/>
        <v>10560.337702446088</v>
      </c>
      <c r="N21" s="120">
        <v>2.3578168261405574E-2</v>
      </c>
      <c r="O21" s="53">
        <f>(M21-(MAX($M$3:M21)))/(MAX($M$3:M21))</f>
        <v>0</v>
      </c>
      <c r="P21" s="51"/>
      <c r="Q21" s="15"/>
      <c r="R21" s="16" t="s">
        <v>62</v>
      </c>
      <c r="X21" s="24"/>
      <c r="AE21" s="49"/>
      <c r="AF21" s="49"/>
      <c r="AG21" s="49"/>
      <c r="AH21" s="49"/>
      <c r="AI21" s="49"/>
      <c r="AJ21" s="49"/>
      <c r="AK21" s="49"/>
      <c r="AL21" s="49"/>
    </row>
    <row r="22" spans="1:39">
      <c r="A22" s="50">
        <f t="shared" si="0"/>
        <v>43738</v>
      </c>
      <c r="B22" s="52">
        <f t="shared" si="1"/>
        <v>11051.920219680338</v>
      </c>
      <c r="C22" s="124">
        <v>8.5531254143305091E-3</v>
      </c>
      <c r="D22" s="53">
        <f>(B22-(MAX($B$3:B22)))/(MAX($B$3:B22))</f>
        <v>0</v>
      </c>
      <c r="E22" s="52">
        <f t="shared" si="2"/>
        <v>11009.230566233244</v>
      </c>
      <c r="F22" s="120">
        <v>8.2590434081817321E-3</v>
      </c>
      <c r="G22" s="52">
        <f t="shared" si="3"/>
        <v>10376.19980867483</v>
      </c>
      <c r="H22" s="52">
        <f t="shared" si="4"/>
        <v>10884.835545805774</v>
      </c>
      <c r="I22" s="120">
        <v>7.6946858887239067E-3</v>
      </c>
      <c r="J22" s="52">
        <f t="shared" si="5"/>
        <v>11319.683728045306</v>
      </c>
      <c r="K22" s="120">
        <v>1.8710697955149458E-2</v>
      </c>
      <c r="L22" s="53">
        <f>(J22-(MAX($J$3:J22)))/(MAX($J$3:J22))</f>
        <v>0</v>
      </c>
      <c r="M22" s="52">
        <f t="shared" si="6"/>
        <v>10347.069630298611</v>
      </c>
      <c r="N22" s="120">
        <v>-2.0195194335317357E-2</v>
      </c>
      <c r="O22" s="53">
        <f>(M22-(MAX($M$3:M22)))/(MAX($M$3:M22))</f>
        <v>-2.0195194335317319E-2</v>
      </c>
      <c r="P22" s="51"/>
      <c r="Q22" s="17" t="s">
        <v>29</v>
      </c>
      <c r="R22" s="18">
        <f>AE7*100</f>
        <v>2.4177133264351891</v>
      </c>
      <c r="X22" s="18"/>
      <c r="AE22" s="49"/>
      <c r="AF22" s="49"/>
      <c r="AG22" s="49"/>
      <c r="AH22" s="49"/>
      <c r="AI22" s="49"/>
      <c r="AJ22" s="49"/>
      <c r="AK22" s="49"/>
      <c r="AL22" s="49"/>
    </row>
    <row r="23" spans="1:39">
      <c r="A23" s="50">
        <f t="shared" si="0"/>
        <v>43769</v>
      </c>
      <c r="B23" s="52">
        <f t="shared" si="1"/>
        <v>10817.647412148828</v>
      </c>
      <c r="C23" s="124">
        <v>-2.1197475449952652E-2</v>
      </c>
      <c r="D23" s="53">
        <f>(B23-(MAX($B$3:B23)))/(MAX($B$3:B23))</f>
        <v>-2.1197475449952707E-2</v>
      </c>
      <c r="E23" s="52">
        <f t="shared" si="2"/>
        <v>10769.604204772228</v>
      </c>
      <c r="F23" s="120">
        <v>-2.1765949947127217E-2</v>
      </c>
      <c r="G23" s="52">
        <f t="shared" si="3"/>
        <v>10150.351962997822</v>
      </c>
      <c r="H23" s="52">
        <f t="shared" si="4"/>
        <v>10643.929603901301</v>
      </c>
      <c r="I23" s="120">
        <v>-2.2132253711201089E-2</v>
      </c>
      <c r="J23" s="52">
        <f t="shared" si="5"/>
        <v>11564.856662189224</v>
      </c>
      <c r="K23" s="120">
        <v>2.1658991543773043E-2</v>
      </c>
      <c r="L23" s="53">
        <f>(J23-(MAX($J$3:J23)))/(MAX($J$3:J23))</f>
        <v>0</v>
      </c>
      <c r="M23" s="52">
        <f t="shared" si="6"/>
        <v>10247.252673410505</v>
      </c>
      <c r="N23" s="120">
        <v>-9.6468817215473734E-3</v>
      </c>
      <c r="O23" s="53">
        <f>(M23-(MAX($M$3:M23)))/(MAX($M$3:M23))</f>
        <v>-2.9647255405768239E-2</v>
      </c>
      <c r="P23" s="51"/>
      <c r="Q23" s="19" t="s">
        <v>30</v>
      </c>
      <c r="R23" s="18">
        <f>AJ7*100</f>
        <v>3.4828027873780698</v>
      </c>
      <c r="AE23" s="49"/>
      <c r="AF23" s="49"/>
      <c r="AG23" s="49"/>
      <c r="AH23" s="49"/>
      <c r="AI23" s="49"/>
      <c r="AJ23" s="49"/>
      <c r="AK23" s="49"/>
      <c r="AL23" s="49"/>
    </row>
    <row r="24" spans="1:39">
      <c r="A24" s="50">
        <f t="shared" si="0"/>
        <v>43799</v>
      </c>
      <c r="B24" s="52">
        <f t="shared" si="1"/>
        <v>11071.508307711136</v>
      </c>
      <c r="C24" s="124">
        <v>2.3467292461132327E-2</v>
      </c>
      <c r="D24" s="53">
        <f>(B24-(MAX($B$3:B24)))/(MAX($B$3:B24))</f>
        <v>0</v>
      </c>
      <c r="E24" s="52">
        <f t="shared" si="2"/>
        <v>11024.752921631529</v>
      </c>
      <c r="F24" s="120">
        <v>2.3691559318980371E-2</v>
      </c>
      <c r="G24" s="52">
        <f t="shared" si="3"/>
        <v>10390.829628637714</v>
      </c>
      <c r="H24" s="52">
        <f t="shared" si="4"/>
        <v>10884.835545805774</v>
      </c>
      <c r="I24" s="120">
        <v>2.2633176925200171E-2</v>
      </c>
      <c r="J24" s="52">
        <f t="shared" si="5"/>
        <v>11984.64984580141</v>
      </c>
      <c r="K24" s="120">
        <v>3.6299039052051674E-2</v>
      </c>
      <c r="L24" s="53">
        <f>(J24-(MAX($J$3:J24)))/(MAX($J$3:J24))</f>
        <v>0</v>
      </c>
      <c r="M24" s="52">
        <f t="shared" si="6"/>
        <v>10284.079684230475</v>
      </c>
      <c r="N24" s="120">
        <v>3.5938423686505683E-3</v>
      </c>
      <c r="O24" s="53">
        <f>(M24-(MAX($M$3:M24)))/(MAX($M$3:M24))</f>
        <v>-2.6159960599709133E-2</v>
      </c>
      <c r="P24" s="51"/>
      <c r="Q24" s="20" t="s">
        <v>31</v>
      </c>
      <c r="R24" s="21">
        <f>AI7*100</f>
        <v>15.300020672391469</v>
      </c>
      <c r="AE24" s="49"/>
      <c r="AF24" s="49"/>
      <c r="AG24" s="49"/>
      <c r="AH24" s="49"/>
      <c r="AI24" s="49"/>
      <c r="AJ24" s="49"/>
      <c r="AK24" s="49"/>
      <c r="AL24" s="49"/>
    </row>
    <row r="25" spans="1:39">
      <c r="A25" s="50">
        <f t="shared" si="0"/>
        <v>43830</v>
      </c>
      <c r="B25" s="52">
        <f t="shared" si="1"/>
        <v>10673.944012339451</v>
      </c>
      <c r="C25" s="124">
        <v>-3.5908774515825193E-2</v>
      </c>
      <c r="D25" s="53">
        <f>(B25-(MAX($B$3:B25)))/(MAX($B$3:B25))</f>
        <v>-3.5908774515825248E-2</v>
      </c>
      <c r="E25" s="52">
        <f t="shared" si="2"/>
        <v>10623.111975700918</v>
      </c>
      <c r="F25" s="120">
        <v>-3.6430834213305174E-2</v>
      </c>
      <c r="G25" s="52">
        <f t="shared" si="3"/>
        <v>10012.283037098114</v>
      </c>
      <c r="H25" s="52">
        <f t="shared" si="4"/>
        <v>10484.304935078419</v>
      </c>
      <c r="I25" s="120">
        <v>-3.6797121007647315E-2</v>
      </c>
      <c r="J25" s="52">
        <f t="shared" si="5"/>
        <v>12346.380713213226</v>
      </c>
      <c r="K25" s="120">
        <v>3.0182848232194415E-2</v>
      </c>
      <c r="L25" s="53">
        <f>(J25-(MAX($J$3:J25)))/(MAX($J$3:J25))</f>
        <v>0</v>
      </c>
      <c r="M25" s="52">
        <f t="shared" si="6"/>
        <v>10312.702009308054</v>
      </c>
      <c r="N25" s="120">
        <v>2.7831683491783554E-3</v>
      </c>
      <c r="O25" s="53">
        <f>(M25-(MAX($M$3:M25)))/(MAX($M$3:M25))</f>
        <v>-2.3449599824887646E-2</v>
      </c>
      <c r="P25" s="51"/>
      <c r="Q25" s="22" t="s">
        <v>32</v>
      </c>
      <c r="R25" s="21">
        <f>AF7*100</f>
        <v>2.1596950248735647</v>
      </c>
      <c r="AE25" s="49"/>
      <c r="AF25" s="49"/>
      <c r="AG25" s="49"/>
      <c r="AH25" s="49"/>
      <c r="AI25" s="49"/>
      <c r="AJ25" s="49"/>
      <c r="AK25" s="49"/>
      <c r="AL25" s="49"/>
    </row>
    <row r="26" spans="1:39">
      <c r="A26" s="50">
        <f t="shared" si="0"/>
        <v>43861</v>
      </c>
      <c r="B26" s="52">
        <f t="shared" si="1"/>
        <v>11429.633499665106</v>
      </c>
      <c r="C26" s="124">
        <v>7.0797587700671016E-2</v>
      </c>
      <c r="D26" s="53">
        <f>(B26-(MAX($B$3:B26)))/(MAX($B$3:B26))</f>
        <v>0</v>
      </c>
      <c r="E26" s="52">
        <f t="shared" si="2"/>
        <v>11376.916359730107</v>
      </c>
      <c r="F26" s="120">
        <v>7.0958904109589049E-2</v>
      </c>
      <c r="G26" s="52">
        <f t="shared" si="3"/>
        <v>10722.743669045623</v>
      </c>
      <c r="H26" s="52">
        <f t="shared" si="4"/>
        <v>11219.753562599799</v>
      </c>
      <c r="I26" s="120">
        <v>7.0147580795815401E-2</v>
      </c>
      <c r="J26" s="52">
        <f t="shared" si="5"/>
        <v>12341.539047001839</v>
      </c>
      <c r="K26" s="120">
        <v>-3.9215267403869269E-4</v>
      </c>
      <c r="L26" s="53">
        <f>(J26-(MAX($J$3:J26)))/(MAX($J$3:J26))</f>
        <v>-3.9215267403873552E-4</v>
      </c>
      <c r="M26" s="52">
        <f t="shared" si="6"/>
        <v>10358.718133766619</v>
      </c>
      <c r="N26" s="120">
        <v>4.4620822377134939E-3</v>
      </c>
      <c r="O26" s="53">
        <f>(M26-(MAX($M$3:M26)))/(MAX($M$3:M26))</f>
        <v>-1.9092151630034325E-2</v>
      </c>
      <c r="P26" s="51"/>
      <c r="Q26" s="19" t="s">
        <v>34</v>
      </c>
      <c r="R26" s="21">
        <f>AH7*100</f>
        <v>1.4295380669146596</v>
      </c>
      <c r="AE26" s="49"/>
      <c r="AF26" s="49"/>
      <c r="AG26" s="49"/>
      <c r="AH26" s="49"/>
      <c r="AI26" s="49"/>
      <c r="AJ26" s="49"/>
      <c r="AK26" s="49"/>
      <c r="AL26" s="49"/>
    </row>
    <row r="27" spans="1:39">
      <c r="A27" s="50">
        <f t="shared" si="0"/>
        <v>43890</v>
      </c>
      <c r="B27" s="52">
        <f t="shared" si="1"/>
        <v>10849.380024094116</v>
      </c>
      <c r="C27" s="124">
        <v>-5.0767461230317723E-2</v>
      </c>
      <c r="D27" s="53">
        <f>(B27-(MAX($B$3:B27)))/(MAX($B$3:B27))</f>
        <v>-5.0767461230317765E-2</v>
      </c>
      <c r="E27" s="52">
        <f t="shared" si="2"/>
        <v>10794.828032294441</v>
      </c>
      <c r="F27" s="120">
        <v>-5.1163980557687339E-2</v>
      </c>
      <c r="G27" s="52">
        <f t="shared" si="3"/>
        <v>10174.125420437507</v>
      </c>
      <c r="H27" s="52">
        <f t="shared" si="4"/>
        <v>10642.950311454535</v>
      </c>
      <c r="I27" s="120">
        <v>-5.1409618573797666E-2</v>
      </c>
      <c r="J27" s="52">
        <f t="shared" si="5"/>
        <v>11325.599226840539</v>
      </c>
      <c r="K27" s="120">
        <v>-8.2318729964890869E-2</v>
      </c>
      <c r="L27" s="53">
        <f>(J27-(MAX($J$3:J27)))/(MAX($J$3:J27))</f>
        <v>-8.2678601128850338E-2</v>
      </c>
      <c r="M27" s="52">
        <f t="shared" si="6"/>
        <v>10261.447922084382</v>
      </c>
      <c r="N27" s="120">
        <v>-9.3901784396624999E-3</v>
      </c>
      <c r="O27" s="53">
        <f>(M27-(MAX($M$3:M27)))/(MAX($M$3:M27))</f>
        <v>-2.8303051359093737E-2</v>
      </c>
      <c r="P27" s="51"/>
      <c r="Q27" s="19" t="s">
        <v>30</v>
      </c>
      <c r="R27" s="18">
        <f t="shared" ref="R27:R28" si="9">R23</f>
        <v>3.4828027873780698</v>
      </c>
      <c r="AE27" s="49"/>
      <c r="AF27" s="49"/>
      <c r="AG27" s="49"/>
      <c r="AH27" s="49"/>
      <c r="AI27" s="49"/>
      <c r="AJ27" s="49"/>
      <c r="AK27" s="49"/>
      <c r="AL27" s="49"/>
    </row>
    <row r="28" spans="1:39">
      <c r="A28" s="50">
        <f t="shared" si="0"/>
        <v>43921</v>
      </c>
      <c r="B28" s="52">
        <f t="shared" si="1"/>
        <v>10120.663256921956</v>
      </c>
      <c r="C28" s="124">
        <v>-6.7166673630551954E-2</v>
      </c>
      <c r="D28" s="53">
        <f>(B28-(MAX($B$3:B28)))/(MAX($B$3:B28))</f>
        <v>-0.11452425336136131</v>
      </c>
      <c r="E28" s="52">
        <f t="shared" si="2"/>
        <v>10072.068359061823</v>
      </c>
      <c r="F28" s="120">
        <v>-6.6954255414756858E-2</v>
      </c>
      <c r="G28" s="52">
        <f t="shared" si="3"/>
        <v>9492.924428415763</v>
      </c>
      <c r="H28" s="52">
        <f t="shared" si="4"/>
        <v>9921.862179484684</v>
      </c>
      <c r="I28" s="120">
        <v>-6.7752654185914585E-2</v>
      </c>
      <c r="J28" s="52">
        <f t="shared" si="5"/>
        <v>9926.7344751125165</v>
      </c>
      <c r="K28" s="120">
        <v>-0.12351353104680352</v>
      </c>
      <c r="L28" s="53">
        <f>(J28-(MAX($J$3:J28)))/(MAX($J$3:J28))</f>
        <v>-0.19598020620821929</v>
      </c>
      <c r="M28" s="52">
        <f t="shared" si="6"/>
        <v>10433.400260990989</v>
      </c>
      <c r="N28" s="120">
        <v>1.6757122407310199E-2</v>
      </c>
      <c r="O28" s="53">
        <f>(M28-(MAX($M$3:M28)))/(MAX($M$3:M28))</f>
        <v>-1.2020206647908236E-2</v>
      </c>
      <c r="P28" s="51"/>
      <c r="Q28" s="19" t="s">
        <v>31</v>
      </c>
      <c r="R28" s="21">
        <f t="shared" si="9"/>
        <v>15.300020672391469</v>
      </c>
      <c r="AE28" s="49"/>
      <c r="AF28" s="49"/>
      <c r="AG28" s="49"/>
      <c r="AH28" s="49"/>
      <c r="AI28" s="49"/>
      <c r="AJ28" s="49"/>
      <c r="AK28" s="49"/>
      <c r="AL28" s="49"/>
    </row>
    <row r="29" spans="1:39">
      <c r="A29" s="50">
        <f t="shared" si="0"/>
        <v>43951</v>
      </c>
      <c r="B29" s="52">
        <f t="shared" si="1"/>
        <v>10233.087367813836</v>
      </c>
      <c r="C29" s="124">
        <v>1.1108373832612983E-2</v>
      </c>
      <c r="D29" s="53">
        <f>(B29-(MAX($B$3:B29)))/(MAX($B$3:B29))</f>
        <v>-0.10468805774798721</v>
      </c>
      <c r="E29" s="52">
        <f t="shared" si="2"/>
        <v>10176.008293396415</v>
      </c>
      <c r="F29" s="120">
        <v>1.0319621613874119E-2</v>
      </c>
      <c r="G29" s="52">
        <f t="shared" si="3"/>
        <v>9590.8878165261158</v>
      </c>
      <c r="H29" s="52">
        <f t="shared" si="4"/>
        <v>10017.029712053272</v>
      </c>
      <c r="I29" s="120">
        <v>9.5917007157553247E-3</v>
      </c>
      <c r="J29" s="52">
        <f t="shared" si="5"/>
        <v>11199.282604477317</v>
      </c>
      <c r="K29" s="120">
        <v>0.12819403324982925</v>
      </c>
      <c r="L29" s="53">
        <f>(J29-(MAX($J$3:J29)))/(MAX($J$3:J29))</f>
        <v>-9.290966602935484E-2</v>
      </c>
      <c r="M29" s="52">
        <f t="shared" si="6"/>
        <v>10447.004180962713</v>
      </c>
      <c r="N29" s="120">
        <v>1.3038817290069726E-3</v>
      </c>
      <c r="O29" s="53">
        <f>(M29-(MAX($M$3:M29)))/(MAX($M$3:M29))</f>
        <v>-1.0731997846728299E-2</v>
      </c>
      <c r="P29" s="51"/>
      <c r="Q29" s="25" t="s">
        <v>35</v>
      </c>
      <c r="R29" s="44">
        <f>AG7*100</f>
        <v>0.21901396024390785</v>
      </c>
      <c r="AE29" s="49"/>
      <c r="AF29" s="49"/>
      <c r="AG29" s="49"/>
      <c r="AH29" s="49"/>
      <c r="AI29" s="49"/>
      <c r="AJ29" s="49"/>
      <c r="AK29" s="49"/>
      <c r="AL29" s="49"/>
    </row>
    <row r="30" spans="1:39">
      <c r="A30" s="50">
        <f t="shared" si="0"/>
        <v>43982</v>
      </c>
      <c r="B30" s="52">
        <f t="shared" si="1"/>
        <v>10116.356688157954</v>
      </c>
      <c r="C30" s="124">
        <v>-1.1407180986555021E-2</v>
      </c>
      <c r="D30" s="53">
        <f>(B30-(MAX($B$3:B30)))/(MAX($B$3:B30))</f>
        <v>-0.11490104311268003</v>
      </c>
      <c r="E30" s="52">
        <f t="shared" si="2"/>
        <v>10063.166096167424</v>
      </c>
      <c r="F30" s="120">
        <v>-1.1089043363124773E-2</v>
      </c>
      <c r="G30" s="52">
        <f t="shared" si="3"/>
        <v>9484.5340456377926</v>
      </c>
      <c r="H30" s="52">
        <f t="shared" si="4"/>
        <v>9899.1484783580418</v>
      </c>
      <c r="I30" s="120">
        <v>-1.1768082663605073E-2</v>
      </c>
      <c r="J30" s="52">
        <f t="shared" si="5"/>
        <v>11732.675971959783</v>
      </c>
      <c r="K30" s="120">
        <v>4.7627458500709929E-2</v>
      </c>
      <c r="L30" s="53">
        <f>(J30-(MAX($J$3:J30)))/(MAX($J$3:J30))</f>
        <v>-4.970725879177286E-2</v>
      </c>
      <c r="M30" s="52">
        <f t="shared" si="6"/>
        <v>10438.39631655976</v>
      </c>
      <c r="N30" s="120">
        <v>-8.2395529415391078E-4</v>
      </c>
      <c r="O30" s="53">
        <f>(M30-(MAX($M$3:M30)))/(MAX($M$3:M30))</f>
        <v>-1.1547110454439624E-2</v>
      </c>
      <c r="P30" s="51"/>
      <c r="AE30" s="49"/>
      <c r="AF30" s="49"/>
      <c r="AG30" s="49"/>
      <c r="AH30" s="49"/>
      <c r="AI30" s="49"/>
      <c r="AJ30" s="49"/>
      <c r="AK30" s="49"/>
      <c r="AL30" s="49"/>
    </row>
    <row r="31" spans="1:39">
      <c r="A31" s="50">
        <f t="shared" si="0"/>
        <v>44012</v>
      </c>
      <c r="B31" s="52">
        <f t="shared" si="1"/>
        <v>9999.3993469881752</v>
      </c>
      <c r="C31" s="124">
        <v>-1.1561211686682227E-2</v>
      </c>
      <c r="D31" s="53">
        <f>(B31-(MAX($B$3:B31)))/(MAX($B$3:B31))</f>
        <v>-0.12513385951691602</v>
      </c>
      <c r="E31" s="52">
        <f t="shared" si="2"/>
        <v>9941.1810343441866</v>
      </c>
      <c r="F31" s="120">
        <v>-1.2121936640765107E-2</v>
      </c>
      <c r="G31" s="52">
        <f t="shared" si="3"/>
        <v>9369.5631248693917</v>
      </c>
      <c r="H31" s="52">
        <f t="shared" si="4"/>
        <v>9776.6670013966559</v>
      </c>
      <c r="I31" s="120">
        <v>-1.2372930583793185E-2</v>
      </c>
      <c r="J31" s="52">
        <f t="shared" si="5"/>
        <v>11966.017908513231</v>
      </c>
      <c r="K31" s="120">
        <v>1.9888211104706066E-2</v>
      </c>
      <c r="L31" s="53">
        <f>(J31-(MAX($J$3:J31)))/(MAX($J$3:J31))</f>
        <v>-3.0807636143353856E-2</v>
      </c>
      <c r="M31" s="52">
        <f t="shared" si="6"/>
        <v>10381.662359374646</v>
      </c>
      <c r="N31" s="120">
        <v>-5.4351219732009515E-3</v>
      </c>
      <c r="O31" s="53">
        <f>(M31-(MAX($M$3:M31)))/(MAX($M$3:M31))</f>
        <v>-1.6919472473882639E-2</v>
      </c>
      <c r="P31" s="51"/>
      <c r="AE31" s="49"/>
      <c r="AF31" s="49"/>
      <c r="AG31" s="49"/>
      <c r="AH31" s="49"/>
      <c r="AI31" s="49"/>
      <c r="AJ31" s="49"/>
      <c r="AK31" s="49"/>
      <c r="AL31" s="49"/>
    </row>
    <row r="32" spans="1:39">
      <c r="A32" s="50">
        <f t="shared" si="0"/>
        <v>44043</v>
      </c>
      <c r="B32" s="52">
        <f t="shared" si="1"/>
        <v>10174.835358742843</v>
      </c>
      <c r="C32" s="124">
        <v>1.7544655000453435E-2</v>
      </c>
      <c r="D32" s="53">
        <f>(B32-(MAX($B$3:B32)))/(MAX($B$3:B32))</f>
        <v>-0.10978463491056202</v>
      </c>
      <c r="E32" s="52">
        <f t="shared" si="2"/>
        <v>10112.730046336233</v>
      </c>
      <c r="F32" s="120">
        <v>1.7256401568323643E-2</v>
      </c>
      <c r="G32" s="52">
        <f t="shared" si="3"/>
        <v>9531.2480686718955</v>
      </c>
      <c r="H32" s="52">
        <f t="shared" si="4"/>
        <v>9939.975637345171</v>
      </c>
      <c r="I32" s="120">
        <v>1.6703917186213335E-2</v>
      </c>
      <c r="J32" s="52">
        <f t="shared" si="5"/>
        <v>12640.723876196524</v>
      </c>
      <c r="K32" s="120">
        <v>5.6385171143966906E-2</v>
      </c>
      <c r="L32" s="53">
        <f>(J32-(MAX($J$3:J32)))/(MAX($J$3:J32))</f>
        <v>0</v>
      </c>
      <c r="M32" s="52">
        <f t="shared" si="6"/>
        <v>10573.494766069025</v>
      </c>
      <c r="N32" s="120">
        <v>1.8478004779374668E-2</v>
      </c>
      <c r="O32" s="53">
        <f>(M32-(MAX($M$3:M32)))/(MAX($M$3:M32))</f>
        <v>0</v>
      </c>
      <c r="P32" s="51"/>
      <c r="AE32" s="49"/>
      <c r="AF32" s="49"/>
      <c r="AG32" s="49"/>
      <c r="AH32" s="49"/>
      <c r="AI32" s="49"/>
      <c r="AJ32" s="49"/>
      <c r="AK32" s="49"/>
      <c r="AL32" s="49"/>
    </row>
    <row r="33" spans="1:38">
      <c r="A33" s="50">
        <f t="shared" si="0"/>
        <v>44074</v>
      </c>
      <c r="B33" s="52">
        <f t="shared" si="1"/>
        <v>10201.80807889634</v>
      </c>
      <c r="C33" s="124">
        <v>2.650924482067385E-3</v>
      </c>
      <c r="D33" s="53">
        <f>(B33-(MAX($B$3:B33)))/(MAX($B$3:B33))</f>
        <v>-0.10742474120493381</v>
      </c>
      <c r="E33" s="52">
        <f t="shared" si="2"/>
        <v>10135.346606122002</v>
      </c>
      <c r="F33" s="120">
        <v>2.2364445290381507E-3</v>
      </c>
      <c r="G33" s="52">
        <f t="shared" si="3"/>
        <v>9552.5641762699815</v>
      </c>
      <c r="H33" s="52">
        <f t="shared" si="4"/>
        <v>9958.0890952056579</v>
      </c>
      <c r="I33" s="120">
        <v>1.8222839291912596E-3</v>
      </c>
      <c r="J33" s="52">
        <f t="shared" si="5"/>
        <v>13549.336955477393</v>
      </c>
      <c r="K33" s="120">
        <v>7.1879829682211405E-2</v>
      </c>
      <c r="L33" s="53">
        <f>(J33-(MAX($J$3:J33)))/(MAX($J$3:J33))</f>
        <v>0</v>
      </c>
      <c r="M33" s="52">
        <f t="shared" si="6"/>
        <v>10592.518079203106</v>
      </c>
      <c r="N33" s="120">
        <v>1.7991509481924961E-3</v>
      </c>
      <c r="O33" s="53">
        <f>(M33-(MAX($M$3:M33)))/(MAX($M$3:M33))</f>
        <v>0</v>
      </c>
      <c r="P33" s="51"/>
      <c r="AE33" s="49"/>
      <c r="AF33" s="49"/>
      <c r="AG33" s="49"/>
      <c r="AH33" s="49"/>
      <c r="AI33" s="49"/>
      <c r="AJ33" s="49"/>
      <c r="AK33" s="49"/>
      <c r="AL33" s="49"/>
    </row>
    <row r="34" spans="1:38">
      <c r="A34" s="50">
        <f t="shared" si="0"/>
        <v>44104</v>
      </c>
      <c r="B34" s="52">
        <f t="shared" si="1"/>
        <v>9909.4147259718957</v>
      </c>
      <c r="C34" s="124">
        <v>-2.8660934479770694E-2</v>
      </c>
      <c r="D34" s="53">
        <f>(B34-(MAX($B$3:B34)))/(MAX($B$3:B34))</f>
        <v>-0.13300678221552364</v>
      </c>
      <c r="E34" s="52">
        <f t="shared" si="2"/>
        <v>9841.8125323067179</v>
      </c>
      <c r="F34" s="120">
        <v>-2.8961424332344166E-2</v>
      </c>
      <c r="G34" s="52">
        <f t="shared" si="3"/>
        <v>9275.9083116990769</v>
      </c>
      <c r="H34" s="52">
        <f t="shared" si="4"/>
        <v>9663.0984957634464</v>
      </c>
      <c r="I34" s="120">
        <v>-2.9623213512342983E-2</v>
      </c>
      <c r="J34" s="52">
        <f t="shared" si="5"/>
        <v>13034.500168610553</v>
      </c>
      <c r="K34" s="120">
        <v>-3.7997194147475488E-2</v>
      </c>
      <c r="L34" s="53">
        <f>(J34-(MAX($J$3:J34)))/(MAX($J$3:J34))</f>
        <v>-3.7997194147475509E-2</v>
      </c>
      <c r="M34" s="52">
        <f t="shared" si="6"/>
        <v>10479.994274863022</v>
      </c>
      <c r="N34" s="120">
        <v>-1.0622951360452104E-2</v>
      </c>
      <c r="O34" s="53">
        <f>(M34-(MAX($M$3:M34)))/(MAX($M$3:M34))</f>
        <v>-1.0622951360452099E-2</v>
      </c>
      <c r="P34" s="51"/>
      <c r="AE34" s="49"/>
      <c r="AF34" s="49"/>
      <c r="AG34" s="49"/>
      <c r="AH34" s="49"/>
      <c r="AI34" s="49"/>
      <c r="AJ34" s="49"/>
      <c r="AK34" s="49"/>
      <c r="AL34" s="49"/>
    </row>
    <row r="35" spans="1:38">
      <c r="A35" s="50">
        <f t="shared" si="0"/>
        <v>44135</v>
      </c>
      <c r="B35" s="52">
        <f t="shared" si="1"/>
        <v>9828.2699039975141</v>
      </c>
      <c r="C35" s="124">
        <v>-8.1886593929413332E-3</v>
      </c>
      <c r="D35" s="53">
        <f>(B35-(MAX($B$3:B35)))/(MAX($B$3:B35))</f>
        <v>-0.14010629437195099</v>
      </c>
      <c r="E35" s="52">
        <f t="shared" si="2"/>
        <v>9760.4891577578928</v>
      </c>
      <c r="F35" s="120">
        <v>-8.2630485270749343E-3</v>
      </c>
      <c r="G35" s="52">
        <f t="shared" si="3"/>
        <v>9199.2610311868102</v>
      </c>
      <c r="H35" s="52">
        <f t="shared" si="4"/>
        <v>9576.8439345230327</v>
      </c>
      <c r="I35" s="120">
        <v>-8.9261804873694839E-3</v>
      </c>
      <c r="J35" s="52">
        <f t="shared" si="5"/>
        <v>12687.878314045163</v>
      </c>
      <c r="K35" s="120">
        <v>-2.6592646444557833E-2</v>
      </c>
      <c r="L35" s="53">
        <f>(J35-(MAX($J$3:J35)))/(MAX($J$3:J35))</f>
        <v>-6.3579394642184317E-2</v>
      </c>
      <c r="M35" s="52">
        <f t="shared" si="6"/>
        <v>10427.258506061793</v>
      </c>
      <c r="N35" s="120">
        <v>-5.0320417567134568E-3</v>
      </c>
      <c r="O35" s="53">
        <f>(M35-(MAX($M$3:M35)))/(MAX($M$3:M35))</f>
        <v>-1.5601537982340246E-2</v>
      </c>
      <c r="P35" s="51"/>
      <c r="AE35" s="49"/>
      <c r="AF35" s="49"/>
      <c r="AG35" s="49"/>
      <c r="AH35" s="49"/>
      <c r="AI35" s="49"/>
      <c r="AJ35" s="49"/>
      <c r="AK35" s="49"/>
      <c r="AL35" s="49"/>
    </row>
    <row r="36" spans="1:38">
      <c r="A36" s="50">
        <f t="shared" si="0"/>
        <v>44165</v>
      </c>
      <c r="B36" s="52">
        <f t="shared" si="1"/>
        <v>10233.087367813838</v>
      </c>
      <c r="C36" s="124">
        <v>4.1189086967551525E-2</v>
      </c>
      <c r="D36" s="53">
        <f>(B36-(MAX($B$3:B36)))/(MAX($B$3:B36))</f>
        <v>-0.10468805774798706</v>
      </c>
      <c r="E36" s="52">
        <f t="shared" si="2"/>
        <v>10162.534598204893</v>
      </c>
      <c r="F36" s="120">
        <v>4.1191115931668687E-2</v>
      </c>
      <c r="G36" s="52">
        <f t="shared" si="3"/>
        <v>9578.1888588081074</v>
      </c>
      <c r="H36" s="52">
        <f t="shared" si="4"/>
        <v>9962.6893384718114</v>
      </c>
      <c r="I36" s="120">
        <v>4.0289411270227227E-2</v>
      </c>
      <c r="J36" s="52">
        <f t="shared" si="5"/>
        <v>14076.739467492072</v>
      </c>
      <c r="K36" s="120">
        <v>0.10946362497104611</v>
      </c>
      <c r="L36" s="53">
        <f>(J36-(MAX($J$3:J36)))/(MAX($J$3:J36))</f>
        <v>0</v>
      </c>
      <c r="M36" s="52">
        <f t="shared" si="6"/>
        <v>10584.992077539322</v>
      </c>
      <c r="N36" s="120">
        <v>1.5127041435275768E-2</v>
      </c>
      <c r="O36" s="53">
        <f>(M36-(MAX($M$3:M36)))/(MAX($M$3:M36))</f>
        <v>-7.1050165857731225E-4</v>
      </c>
      <c r="P36" s="51"/>
      <c r="AE36" s="49"/>
      <c r="AF36" s="49"/>
      <c r="AG36" s="49"/>
      <c r="AH36" s="49"/>
      <c r="AI36" s="49"/>
      <c r="AJ36" s="49"/>
      <c r="AK36" s="49"/>
      <c r="AL36" s="49"/>
    </row>
    <row r="37" spans="1:38">
      <c r="A37" s="50">
        <f t="shared" si="0"/>
        <v>44196</v>
      </c>
      <c r="B37" s="52">
        <f t="shared" si="1"/>
        <v>10742.849112563508</v>
      </c>
      <c r="C37" s="124">
        <v>4.9815048618955915E-2</v>
      </c>
      <c r="D37" s="53">
        <f>(B37-(MAX($B$3:B37)))/(MAX($B$3:B37))</f>
        <v>-6.0088049815571136E-2</v>
      </c>
      <c r="E37" s="52">
        <f t="shared" si="2"/>
        <v>10663.948540689362</v>
      </c>
      <c r="F37" s="120">
        <v>4.9339457360670469E-2</v>
      </c>
      <c r="G37" s="52">
        <f t="shared" si="3"/>
        <v>10050.771499599719</v>
      </c>
      <c r="H37" s="52">
        <f t="shared" si="4"/>
        <v>10448.015003051201</v>
      </c>
      <c r="I37" s="120">
        <v>4.8714322818966371E-2</v>
      </c>
      <c r="J37" s="52">
        <f t="shared" si="5"/>
        <v>14617.96992891982</v>
      </c>
      <c r="K37" s="120">
        <v>3.8448567061827754E-2</v>
      </c>
      <c r="L37" s="53">
        <f>(J37-(MAX($J$3:J37)))/(MAX($J$3:J37))</f>
        <v>0</v>
      </c>
      <c r="M37" s="52">
        <f t="shared" si="6"/>
        <v>10871.474034622299</v>
      </c>
      <c r="N37" s="120">
        <v>2.7064919367381757E-2</v>
      </c>
      <c r="O37" s="53">
        <f>(M37-(MAX($M$3:M37)))/(MAX($M$3:M37))</f>
        <v>0</v>
      </c>
      <c r="P37" s="51"/>
      <c r="AE37" s="49"/>
      <c r="AF37" s="49"/>
      <c r="AG37" s="49"/>
      <c r="AH37" s="49"/>
      <c r="AI37" s="49"/>
      <c r="AJ37" s="49"/>
      <c r="AK37" s="49"/>
      <c r="AL37" s="49"/>
    </row>
    <row r="38" spans="1:38">
      <c r="A38" s="50">
        <f t="shared" si="0"/>
        <v>44227</v>
      </c>
      <c r="B38" s="52">
        <f t="shared" si="1"/>
        <v>10756.448803397203</v>
      </c>
      <c r="C38" s="124">
        <v>1.2659296143133769E-3</v>
      </c>
      <c r="D38" s="53">
        <f>(B38-(MAX($B$3:B38)))/(MAX($B$3:B38))</f>
        <v>-5.8898187442985597E-2</v>
      </c>
      <c r="E38" s="52">
        <f t="shared" si="2"/>
        <v>10672.85080358376</v>
      </c>
      <c r="F38" s="120">
        <v>8.3479987365198127E-4</v>
      </c>
      <c r="G38" s="52">
        <f t="shared" si="3"/>
        <v>10059.16188237769</v>
      </c>
      <c r="H38" s="52">
        <f t="shared" si="4"/>
        <v>10452.615246317357</v>
      </c>
      <c r="I38" s="120">
        <v>4.4029830209968424E-4</v>
      </c>
      <c r="J38" s="52">
        <f t="shared" si="5"/>
        <v>14470.383885729143</v>
      </c>
      <c r="K38" s="120">
        <v>-1.009620651214338E-2</v>
      </c>
      <c r="L38" s="53">
        <f>(J38-(MAX($J$3:J38)))/(MAX($J$3:J38))</f>
        <v>-1.0096206512143402E-2</v>
      </c>
      <c r="M38" s="52">
        <f t="shared" si="6"/>
        <v>10852.339847356561</v>
      </c>
      <c r="N38" s="120">
        <v>-1.7600361464140679E-3</v>
      </c>
      <c r="O38" s="53">
        <f>(M38-(MAX($M$3:M38)))/(MAX($M$3:M38))</f>
        <v>-1.7600361464141054E-3</v>
      </c>
      <c r="P38" s="51"/>
      <c r="AE38" s="49"/>
      <c r="AF38" s="49"/>
      <c r="AG38" s="49"/>
      <c r="AH38" s="49"/>
      <c r="AI38" s="49"/>
      <c r="AJ38" s="49"/>
      <c r="AK38" s="49"/>
      <c r="AL38" s="49"/>
    </row>
    <row r="39" spans="1:38">
      <c r="A39" s="50">
        <f t="shared" si="0"/>
        <v>44255</v>
      </c>
      <c r="B39" s="52">
        <f t="shared" si="1"/>
        <v>10747.382342841405</v>
      </c>
      <c r="C39" s="124">
        <v>-8.4288604180715598E-4</v>
      </c>
      <c r="D39" s="53">
        <f>(B39-(MAX($B$3:B39)))/(MAX($B$3:B39))</f>
        <v>-5.9691429024709391E-2</v>
      </c>
      <c r="E39" s="52">
        <f t="shared" si="2"/>
        <v>10663.948540689362</v>
      </c>
      <c r="F39" s="120">
        <v>-8.3410356410196229E-4</v>
      </c>
      <c r="G39" s="52">
        <f t="shared" si="3"/>
        <v>10050.771499599719</v>
      </c>
      <c r="H39" s="52">
        <f t="shared" si="4"/>
        <v>10438.814516518891</v>
      </c>
      <c r="I39" s="120">
        <v>-1.3203135744739303E-3</v>
      </c>
      <c r="J39" s="52">
        <f t="shared" si="5"/>
        <v>14869.397466885453</v>
      </c>
      <c r="K39" s="120">
        <v>2.7574498666190994E-2</v>
      </c>
      <c r="L39" s="53">
        <f>(J39-(MAX($J$3:J39)))/(MAX($J$3:J39))</f>
        <v>0</v>
      </c>
      <c r="M39" s="52">
        <f t="shared" si="6"/>
        <v>11085.03441129868</v>
      </c>
      <c r="N39" s="120">
        <v>2.1441879559162436E-2</v>
      </c>
      <c r="O39" s="53">
        <f>(M39-(MAX($M$3:M39)))/(MAX($M$3:M39))</f>
        <v>0</v>
      </c>
      <c r="P39" s="51"/>
      <c r="AE39" s="49"/>
      <c r="AF39" s="49"/>
      <c r="AG39" s="49"/>
      <c r="AH39" s="49"/>
      <c r="AI39" s="49"/>
      <c r="AJ39" s="49"/>
      <c r="AK39" s="49"/>
      <c r="AL39" s="49"/>
    </row>
    <row r="40" spans="1:38">
      <c r="A40" s="50">
        <f t="shared" si="0"/>
        <v>44286</v>
      </c>
      <c r="B40" s="52">
        <f t="shared" si="1"/>
        <v>10765.515263952999</v>
      </c>
      <c r="C40" s="124">
        <v>1.6871941960518999E-3</v>
      </c>
      <c r="D40" s="53">
        <f>(B40-(MAX($B$3:B40)))/(MAX($B$3:B40))</f>
        <v>-5.8104945861261956E-2</v>
      </c>
      <c r="E40" s="52">
        <f t="shared" si="2"/>
        <v>10681.993668178007</v>
      </c>
      <c r="F40" s="120">
        <v>1.6921619060512594E-3</v>
      </c>
      <c r="G40" s="52">
        <f t="shared" si="3"/>
        <v>10067.779032257768</v>
      </c>
      <c r="H40" s="52">
        <f t="shared" si="4"/>
        <v>10448.015003051201</v>
      </c>
      <c r="I40" s="120">
        <v>8.8137273803945426E-4</v>
      </c>
      <c r="J40" s="52">
        <f t="shared" si="5"/>
        <v>15520.610991901041</v>
      </c>
      <c r="K40" s="120">
        <v>4.3795555701961586E-2</v>
      </c>
      <c r="L40" s="53">
        <f>(J40-(MAX($J$3:J40)))/(MAX($J$3:J40))</f>
        <v>0</v>
      </c>
      <c r="M40" s="52">
        <f t="shared" si="6"/>
        <v>11114.964004209187</v>
      </c>
      <c r="N40" s="120">
        <v>2.7000000000000001E-3</v>
      </c>
      <c r="O40" s="53">
        <f>(M40-(MAX($M$3:M40)))/(MAX($M$3:M40))</f>
        <v>0</v>
      </c>
      <c r="P40" s="51"/>
      <c r="AE40" s="49"/>
      <c r="AF40" s="49"/>
      <c r="AG40" s="49"/>
      <c r="AH40" s="49"/>
      <c r="AI40" s="49"/>
      <c r="AJ40" s="49"/>
      <c r="AK40" s="49"/>
      <c r="AL40" s="49"/>
    </row>
    <row r="41" spans="1:38">
      <c r="D41" s="28"/>
      <c r="E41" s="28"/>
      <c r="F41" s="28"/>
      <c r="G41" s="28"/>
      <c r="H41" s="28"/>
      <c r="I41" s="28"/>
      <c r="L41" s="53"/>
      <c r="O41" s="53"/>
      <c r="P41" s="51"/>
      <c r="AE41" s="49"/>
      <c r="AF41" s="49"/>
      <c r="AG41" s="49"/>
      <c r="AH41" s="49"/>
      <c r="AI41" s="49"/>
      <c r="AJ41" s="49"/>
      <c r="AK41" s="49"/>
      <c r="AL41" s="49"/>
    </row>
    <row r="42" spans="1:38">
      <c r="D42" s="28"/>
      <c r="E42" s="28"/>
      <c r="F42" s="28"/>
      <c r="G42" s="28"/>
      <c r="H42" s="28"/>
      <c r="I42" s="28"/>
      <c r="L42" s="53"/>
      <c r="O42" s="53"/>
      <c r="P42" s="51"/>
      <c r="AE42" s="49"/>
      <c r="AF42" s="49"/>
      <c r="AG42" s="49"/>
      <c r="AH42" s="49"/>
      <c r="AI42" s="49"/>
      <c r="AJ42" s="49"/>
      <c r="AK42" s="49"/>
      <c r="AL42" s="49"/>
    </row>
    <row r="43" spans="1:38">
      <c r="D43" s="28"/>
      <c r="E43" s="28"/>
      <c r="F43" s="28"/>
      <c r="G43" s="28"/>
      <c r="H43" s="28"/>
      <c r="I43" s="28"/>
      <c r="L43" s="53"/>
      <c r="O43" s="53"/>
      <c r="P43" s="51"/>
      <c r="AE43" s="49"/>
      <c r="AF43" s="49"/>
      <c r="AG43" s="49"/>
      <c r="AH43" s="49"/>
      <c r="AI43" s="49"/>
      <c r="AJ43" s="49"/>
      <c r="AK43" s="49"/>
      <c r="AL43" s="49"/>
    </row>
    <row r="44" spans="1:38">
      <c r="D44" s="28"/>
      <c r="E44" s="28"/>
      <c r="F44" s="28"/>
      <c r="G44" s="28"/>
      <c r="H44" s="28"/>
      <c r="I44" s="28"/>
      <c r="L44" s="53"/>
      <c r="O44" s="53"/>
      <c r="P44" s="51"/>
      <c r="AE44" s="49"/>
      <c r="AF44" s="49"/>
      <c r="AG44" s="49"/>
      <c r="AH44" s="49"/>
      <c r="AI44" s="49"/>
      <c r="AJ44" s="49"/>
      <c r="AK44" s="49"/>
      <c r="AL44" s="49"/>
    </row>
    <row r="45" spans="1:38">
      <c r="D45" s="28"/>
      <c r="E45" s="28"/>
      <c r="F45" s="28"/>
      <c r="G45" s="28"/>
      <c r="H45" s="28"/>
      <c r="I45" s="28"/>
      <c r="L45" s="53"/>
      <c r="O45" s="53"/>
      <c r="P45" s="51"/>
      <c r="V45" s="49"/>
      <c r="W45" s="49"/>
      <c r="X45" s="49"/>
      <c r="Y45" s="49"/>
      <c r="Z45" s="49"/>
      <c r="AA45" s="49"/>
      <c r="AB45" s="49"/>
      <c r="AC45" s="49"/>
      <c r="AD45" s="49"/>
      <c r="AE45" s="49"/>
      <c r="AF45" s="49"/>
      <c r="AG45" s="49"/>
      <c r="AH45" s="49"/>
      <c r="AI45" s="49"/>
      <c r="AJ45" s="49"/>
      <c r="AK45" s="49"/>
      <c r="AL45" s="49"/>
    </row>
    <row r="46" spans="1:38">
      <c r="D46" s="28"/>
      <c r="E46" s="28"/>
      <c r="F46" s="28"/>
      <c r="G46" s="28"/>
      <c r="H46" s="28"/>
      <c r="I46" s="28"/>
      <c r="L46" s="53"/>
      <c r="O46" s="53"/>
      <c r="P46" s="51"/>
      <c r="V46" s="49"/>
      <c r="W46" s="49"/>
      <c r="X46" s="49"/>
      <c r="Y46" s="49"/>
      <c r="Z46" s="49"/>
      <c r="AA46" s="49"/>
      <c r="AB46" s="49"/>
      <c r="AC46" s="49"/>
      <c r="AD46" s="49"/>
      <c r="AE46" s="49"/>
      <c r="AF46" s="49"/>
      <c r="AG46" s="49"/>
      <c r="AH46" s="49"/>
      <c r="AI46" s="49"/>
      <c r="AJ46" s="49"/>
      <c r="AK46" s="49"/>
      <c r="AL46" s="49"/>
    </row>
    <row r="47" spans="1:38">
      <c r="D47" s="28"/>
      <c r="E47" s="28"/>
      <c r="F47" s="28"/>
      <c r="G47" s="28"/>
      <c r="H47" s="28"/>
      <c r="I47" s="28"/>
      <c r="L47" s="53"/>
      <c r="O47" s="53"/>
      <c r="P47" s="51"/>
      <c r="V47" s="49"/>
      <c r="W47" s="49"/>
      <c r="X47" s="49"/>
      <c r="Y47" s="49"/>
      <c r="Z47" s="49"/>
      <c r="AA47" s="49"/>
      <c r="AB47" s="49"/>
      <c r="AC47" s="49"/>
      <c r="AD47" s="49"/>
      <c r="AE47" s="49"/>
      <c r="AF47" s="49"/>
      <c r="AG47" s="49"/>
      <c r="AH47" s="49"/>
      <c r="AI47" s="49"/>
      <c r="AJ47" s="49"/>
      <c r="AK47" s="49"/>
      <c r="AL47" s="49"/>
    </row>
    <row r="48" spans="1:38">
      <c r="D48" s="28"/>
      <c r="E48" s="28"/>
      <c r="F48" s="28"/>
      <c r="G48" s="28"/>
      <c r="H48" s="28"/>
      <c r="I48" s="28"/>
      <c r="L48" s="53"/>
      <c r="O48" s="53"/>
      <c r="P48" s="51"/>
      <c r="V48" s="49"/>
      <c r="W48" s="49"/>
      <c r="X48" s="49"/>
      <c r="Y48" s="49"/>
      <c r="Z48" s="49"/>
      <c r="AA48" s="49"/>
      <c r="AB48" s="49"/>
      <c r="AC48" s="49"/>
      <c r="AD48" s="49"/>
      <c r="AE48" s="49"/>
      <c r="AF48" s="49"/>
      <c r="AG48" s="49"/>
      <c r="AH48" s="49"/>
      <c r="AI48" s="49"/>
      <c r="AJ48" s="49"/>
      <c r="AK48" s="49"/>
      <c r="AL48" s="49"/>
    </row>
    <row r="49" spans="4:48">
      <c r="D49" s="28"/>
      <c r="E49" s="28"/>
      <c r="F49" s="28"/>
      <c r="G49" s="28"/>
      <c r="H49" s="28"/>
      <c r="I49" s="28"/>
      <c r="L49" s="53"/>
      <c r="O49" s="53"/>
      <c r="P49" s="51"/>
      <c r="V49" s="49"/>
      <c r="W49" s="49"/>
      <c r="X49" s="49"/>
      <c r="Y49" s="49"/>
      <c r="Z49" s="49"/>
      <c r="AA49" s="49"/>
      <c r="AB49" s="49"/>
      <c r="AC49" s="49"/>
      <c r="AD49" s="49"/>
      <c r="AE49" s="49"/>
      <c r="AF49" s="49"/>
      <c r="AG49" s="49"/>
      <c r="AH49" s="49"/>
      <c r="AI49" s="49"/>
      <c r="AJ49" s="49"/>
      <c r="AK49" s="49"/>
      <c r="AL49" s="49"/>
    </row>
    <row r="50" spans="4:48">
      <c r="D50" s="28"/>
      <c r="E50" s="28"/>
      <c r="F50" s="28"/>
      <c r="G50" s="28"/>
      <c r="H50" s="28"/>
      <c r="I50" s="28"/>
      <c r="L50" s="53"/>
      <c r="O50" s="53"/>
      <c r="P50" s="51"/>
      <c r="V50" s="49"/>
      <c r="W50" s="49"/>
      <c r="X50" s="49"/>
      <c r="Y50" s="49"/>
      <c r="Z50" s="49"/>
      <c r="AA50" s="49"/>
      <c r="AB50" s="49"/>
      <c r="AC50" s="49"/>
      <c r="AD50" s="49"/>
      <c r="AE50" s="49"/>
      <c r="AF50" s="49"/>
      <c r="AG50" s="49"/>
      <c r="AH50" s="49"/>
      <c r="AI50" s="49"/>
      <c r="AJ50" s="49"/>
      <c r="AK50" s="49"/>
      <c r="AL50" s="49"/>
      <c r="AM50" s="49"/>
    </row>
    <row r="51" spans="4:48">
      <c r="D51" s="28"/>
      <c r="E51" s="28"/>
      <c r="F51" s="28"/>
      <c r="G51" s="28"/>
      <c r="H51" s="28"/>
      <c r="I51" s="28"/>
      <c r="L51" s="53"/>
      <c r="O51" s="53"/>
      <c r="P51" s="51"/>
      <c r="V51" s="49"/>
      <c r="W51" s="49"/>
      <c r="X51" s="49"/>
      <c r="Y51" s="49"/>
      <c r="Z51" s="49"/>
      <c r="AA51" s="49"/>
      <c r="AB51" s="49"/>
      <c r="AC51" s="49"/>
      <c r="AD51" s="49"/>
      <c r="AE51" s="49"/>
      <c r="AF51" s="49"/>
      <c r="AG51" s="49"/>
      <c r="AH51" s="49"/>
      <c r="AI51" s="49"/>
      <c r="AJ51" s="49"/>
      <c r="AK51" s="49"/>
      <c r="AL51" s="49"/>
      <c r="AM51" s="49"/>
      <c r="AN51" s="49"/>
      <c r="AO51" s="49"/>
      <c r="AP51" s="49"/>
      <c r="AQ51" s="49"/>
      <c r="AR51" s="49"/>
      <c r="AS51" s="49"/>
      <c r="AT51" s="49"/>
      <c r="AU51" s="49"/>
      <c r="AV51" s="49"/>
    </row>
    <row r="52" spans="4:48">
      <c r="D52" s="28"/>
      <c r="E52" s="28"/>
      <c r="F52" s="28"/>
      <c r="G52" s="28"/>
      <c r="H52" s="28"/>
      <c r="I52" s="28"/>
      <c r="L52" s="53"/>
      <c r="O52" s="53"/>
      <c r="P52" s="51"/>
      <c r="V52" s="49"/>
      <c r="W52" s="49"/>
      <c r="X52" s="49"/>
      <c r="Y52" s="49"/>
      <c r="Z52" s="49"/>
      <c r="AA52" s="49"/>
      <c r="AB52" s="49"/>
      <c r="AC52" s="49"/>
      <c r="AD52" s="49"/>
      <c r="AE52" s="49"/>
      <c r="AF52" s="49"/>
      <c r="AG52" s="49"/>
      <c r="AH52" s="49"/>
      <c r="AI52" s="49"/>
      <c r="AJ52" s="49"/>
      <c r="AK52" s="49"/>
      <c r="AL52" s="49"/>
      <c r="AM52" s="49"/>
      <c r="AN52" s="49"/>
      <c r="AO52" s="49"/>
      <c r="AP52" s="49"/>
      <c r="AQ52" s="49"/>
      <c r="AR52" s="49"/>
      <c r="AS52" s="49"/>
      <c r="AT52" s="49"/>
      <c r="AU52" s="49"/>
      <c r="AV52" s="49"/>
    </row>
    <row r="53" spans="4:48">
      <c r="D53" s="28"/>
      <c r="E53" s="28"/>
      <c r="F53" s="28"/>
      <c r="G53" s="28"/>
      <c r="H53" s="28"/>
      <c r="I53" s="28"/>
      <c r="L53" s="53"/>
      <c r="O53" s="53"/>
      <c r="P53" s="51"/>
      <c r="V53" s="49"/>
      <c r="W53" s="49"/>
      <c r="X53" s="49"/>
      <c r="Y53" s="49"/>
      <c r="Z53" s="49"/>
      <c r="AA53" s="49"/>
      <c r="AB53" s="49"/>
      <c r="AC53" s="49"/>
      <c r="AD53" s="49"/>
      <c r="AE53" s="49"/>
      <c r="AF53" s="49"/>
      <c r="AG53" s="49"/>
      <c r="AH53" s="49"/>
      <c r="AI53" s="49"/>
      <c r="AJ53" s="49"/>
      <c r="AK53" s="49"/>
      <c r="AL53" s="49"/>
      <c r="AM53" s="49"/>
      <c r="AN53" s="49"/>
      <c r="AO53" s="49"/>
      <c r="AP53" s="49"/>
      <c r="AQ53" s="49"/>
      <c r="AR53" s="49"/>
      <c r="AS53" s="49"/>
      <c r="AT53" s="49"/>
      <c r="AU53" s="49"/>
      <c r="AV53" s="49"/>
    </row>
    <row r="54" spans="4:48">
      <c r="D54" s="28"/>
      <c r="E54" s="28"/>
      <c r="F54" s="28"/>
      <c r="G54" s="28"/>
      <c r="H54" s="28"/>
      <c r="I54" s="28"/>
      <c r="L54" s="53"/>
      <c r="O54" s="53"/>
      <c r="P54" s="51"/>
      <c r="V54" s="49"/>
      <c r="W54" s="49"/>
      <c r="X54" s="49"/>
      <c r="Y54" s="49"/>
      <c r="Z54" s="49"/>
      <c r="AA54" s="49"/>
      <c r="AB54" s="49"/>
      <c r="AC54" s="49"/>
      <c r="AD54" s="49"/>
      <c r="AE54" s="49"/>
      <c r="AF54" s="49"/>
      <c r="AG54" s="49"/>
      <c r="AH54" s="49"/>
      <c r="AI54" s="49"/>
      <c r="AJ54" s="49"/>
      <c r="AK54" s="49"/>
      <c r="AL54" s="49"/>
      <c r="AM54" s="49"/>
      <c r="AN54" s="49"/>
      <c r="AO54" s="49"/>
      <c r="AP54" s="49"/>
      <c r="AQ54" s="49"/>
      <c r="AR54" s="49"/>
      <c r="AS54" s="49"/>
      <c r="AT54" s="49"/>
      <c r="AU54" s="49"/>
      <c r="AV54" s="49"/>
    </row>
    <row r="55" spans="4:48">
      <c r="D55" s="28"/>
      <c r="E55" s="28"/>
      <c r="F55" s="28"/>
      <c r="G55" s="28"/>
      <c r="H55" s="28"/>
      <c r="I55" s="28"/>
      <c r="L55" s="53"/>
      <c r="O55" s="53"/>
      <c r="P55" s="51"/>
      <c r="V55" s="49"/>
      <c r="W55" s="49"/>
      <c r="X55" s="49"/>
      <c r="Y55" s="49"/>
      <c r="Z55" s="49"/>
      <c r="AA55" s="49"/>
      <c r="AB55" s="49"/>
      <c r="AC55" s="49"/>
      <c r="AD55" s="49"/>
      <c r="AE55" s="49"/>
      <c r="AF55" s="49"/>
      <c r="AG55" s="49"/>
      <c r="AH55" s="49"/>
      <c r="AI55" s="49"/>
      <c r="AJ55" s="49"/>
      <c r="AK55" s="49"/>
      <c r="AL55" s="49"/>
      <c r="AM55" s="49"/>
      <c r="AN55" s="49"/>
      <c r="AO55" s="49"/>
      <c r="AP55" s="49"/>
      <c r="AQ55" s="49"/>
      <c r="AR55" s="49"/>
      <c r="AS55" s="49"/>
      <c r="AT55" s="49"/>
      <c r="AU55" s="49"/>
      <c r="AV55" s="49"/>
    </row>
    <row r="56" spans="4:48">
      <c r="D56" s="28"/>
      <c r="E56" s="28"/>
      <c r="F56" s="28"/>
      <c r="G56" s="28"/>
      <c r="H56" s="28"/>
      <c r="I56" s="28"/>
      <c r="L56" s="53"/>
      <c r="O56" s="53"/>
      <c r="P56" s="51"/>
      <c r="AE56" s="49"/>
      <c r="AF56" s="49"/>
      <c r="AG56" s="49"/>
      <c r="AH56" s="49"/>
      <c r="AI56" s="49"/>
      <c r="AJ56" s="49"/>
      <c r="AK56" s="49"/>
      <c r="AL56" s="49"/>
      <c r="AM56" s="49"/>
      <c r="AN56" s="49"/>
      <c r="AO56" s="49"/>
      <c r="AP56" s="49"/>
      <c r="AQ56" s="49"/>
      <c r="AR56" s="49"/>
      <c r="AS56" s="49"/>
      <c r="AT56" s="49"/>
      <c r="AU56" s="49"/>
      <c r="AV56" s="49"/>
    </row>
    <row r="57" spans="4:48">
      <c r="D57" s="28"/>
      <c r="E57" s="28"/>
      <c r="F57" s="28"/>
      <c r="G57" s="28"/>
      <c r="H57" s="28"/>
      <c r="I57" s="28"/>
      <c r="L57" s="53"/>
      <c r="O57" s="53"/>
      <c r="P57" s="51"/>
      <c r="AE57" s="49"/>
      <c r="AF57" s="49"/>
      <c r="AG57" s="49"/>
      <c r="AH57" s="49"/>
      <c r="AI57" s="49"/>
      <c r="AJ57" s="49"/>
      <c r="AK57" s="49"/>
      <c r="AL57" s="49"/>
      <c r="AM57" s="49"/>
      <c r="AN57" s="49"/>
      <c r="AO57" s="49"/>
      <c r="AP57" s="49"/>
      <c r="AQ57" s="49"/>
      <c r="AR57" s="49"/>
      <c r="AS57" s="49"/>
      <c r="AT57" s="49"/>
      <c r="AU57" s="49"/>
      <c r="AV57" s="49"/>
    </row>
    <row r="58" spans="4:48" outlineLevel="1">
      <c r="D58" s="28"/>
      <c r="E58" s="28"/>
      <c r="F58" s="28"/>
      <c r="G58" s="28"/>
      <c r="H58" s="28"/>
      <c r="I58" s="28"/>
      <c r="L58" s="53"/>
      <c r="O58" s="53"/>
      <c r="P58" s="51"/>
      <c r="AL58" s="49"/>
      <c r="AM58" s="49"/>
      <c r="AN58" s="49"/>
      <c r="AO58" s="49"/>
      <c r="AP58" s="49"/>
      <c r="AQ58" s="49"/>
      <c r="AR58" s="49"/>
      <c r="AS58" s="49"/>
      <c r="AT58" s="49"/>
      <c r="AU58" s="49"/>
      <c r="AV58" s="49"/>
    </row>
    <row r="59" spans="4:48" outlineLevel="1">
      <c r="D59" s="28"/>
      <c r="E59" s="28"/>
      <c r="F59" s="28"/>
      <c r="G59" s="28"/>
      <c r="H59" s="28"/>
      <c r="I59" s="28"/>
      <c r="L59" s="53"/>
      <c r="O59" s="53"/>
      <c r="P59" s="51"/>
      <c r="AL59" s="49"/>
      <c r="AM59" s="49"/>
      <c r="AN59" s="49"/>
      <c r="AO59" s="49"/>
      <c r="AP59" s="49"/>
      <c r="AQ59" s="49"/>
      <c r="AR59" s="49"/>
      <c r="AS59" s="49"/>
      <c r="AT59" s="49"/>
      <c r="AU59" s="49"/>
      <c r="AV59" s="49"/>
    </row>
    <row r="60" spans="4:48" outlineLevel="1">
      <c r="D60" s="28"/>
      <c r="E60" s="28"/>
      <c r="F60" s="28"/>
      <c r="G60" s="28"/>
      <c r="H60" s="28"/>
      <c r="I60" s="28"/>
      <c r="L60" s="53"/>
      <c r="O60" s="53"/>
      <c r="P60" s="51"/>
      <c r="AL60" s="49"/>
      <c r="AM60" s="49"/>
      <c r="AN60" s="49"/>
      <c r="AO60" s="49"/>
      <c r="AP60" s="49"/>
      <c r="AQ60" s="49"/>
      <c r="AR60" s="49"/>
      <c r="AS60" s="49"/>
      <c r="AT60" s="49"/>
      <c r="AU60" s="49"/>
      <c r="AV60" s="49"/>
    </row>
    <row r="61" spans="4:48" outlineLevel="1">
      <c r="D61" s="28"/>
      <c r="E61" s="28"/>
      <c r="F61" s="28"/>
      <c r="G61" s="28"/>
      <c r="H61" s="28"/>
      <c r="I61" s="28"/>
      <c r="L61" s="53"/>
      <c r="O61" s="53"/>
      <c r="P61" s="51"/>
      <c r="AN61" s="49"/>
      <c r="AO61" s="49"/>
      <c r="AP61" s="49"/>
      <c r="AQ61" s="49"/>
      <c r="AR61" s="49"/>
      <c r="AS61" s="49"/>
      <c r="AT61" s="49"/>
      <c r="AU61" s="49"/>
      <c r="AV61" s="49"/>
    </row>
    <row r="62" spans="4:48" outlineLevel="1">
      <c r="D62" s="28"/>
      <c r="E62" s="28"/>
      <c r="F62" s="28"/>
      <c r="G62" s="28"/>
      <c r="H62" s="28"/>
      <c r="I62" s="28"/>
      <c r="L62" s="53"/>
      <c r="O62" s="53"/>
      <c r="P62" s="51"/>
    </row>
    <row r="63" spans="4:48" outlineLevel="1">
      <c r="D63" s="28"/>
      <c r="E63" s="28"/>
      <c r="F63" s="28"/>
      <c r="G63" s="28"/>
      <c r="H63" s="28"/>
      <c r="I63" s="28"/>
      <c r="L63" s="53"/>
      <c r="O63" s="53"/>
      <c r="P63" s="51"/>
    </row>
    <row r="64" spans="4:48" outlineLevel="1">
      <c r="D64" s="28"/>
      <c r="E64" s="28"/>
      <c r="F64" s="28"/>
      <c r="G64" s="28"/>
      <c r="H64" s="28"/>
      <c r="I64" s="28"/>
      <c r="L64" s="53"/>
      <c r="O64" s="53"/>
      <c r="P64" s="51"/>
    </row>
    <row r="65" spans="4:16" outlineLevel="1">
      <c r="D65" s="28"/>
      <c r="E65" s="28"/>
      <c r="F65" s="28"/>
      <c r="G65" s="28"/>
      <c r="H65" s="28"/>
      <c r="I65" s="28"/>
      <c r="L65" s="53"/>
      <c r="O65" s="53"/>
      <c r="P65" s="51"/>
    </row>
    <row r="66" spans="4:16" outlineLevel="1">
      <c r="D66" s="28"/>
      <c r="E66" s="28"/>
      <c r="F66" s="28"/>
      <c r="G66" s="28"/>
      <c r="H66" s="28"/>
      <c r="I66" s="28"/>
      <c r="L66" s="53"/>
      <c r="O66" s="53"/>
      <c r="P66" s="51"/>
    </row>
    <row r="67" spans="4:16" outlineLevel="1">
      <c r="D67" s="28"/>
      <c r="E67" s="28"/>
      <c r="F67" s="28"/>
      <c r="G67" s="28"/>
      <c r="H67" s="28"/>
      <c r="I67" s="28"/>
      <c r="L67" s="53"/>
      <c r="O67" s="53"/>
      <c r="P67" s="51"/>
    </row>
    <row r="68" spans="4:16" outlineLevel="1">
      <c r="D68" s="28"/>
      <c r="E68" s="28"/>
      <c r="F68" s="28"/>
      <c r="G68" s="28"/>
      <c r="H68" s="28"/>
      <c r="I68" s="28"/>
      <c r="L68" s="53"/>
      <c r="O68" s="53"/>
      <c r="P68" s="51"/>
    </row>
    <row r="69" spans="4:16" outlineLevel="1">
      <c r="D69" s="28"/>
      <c r="E69" s="28"/>
      <c r="F69" s="28"/>
      <c r="G69" s="28"/>
      <c r="H69" s="28"/>
      <c r="I69" s="28"/>
      <c r="L69" s="53"/>
      <c r="O69" s="53"/>
      <c r="P69" s="51"/>
    </row>
    <row r="70" spans="4:16" outlineLevel="1">
      <c r="D70" s="28"/>
      <c r="E70" s="28"/>
      <c r="F70" s="28"/>
      <c r="G70" s="28"/>
      <c r="H70" s="28"/>
      <c r="I70" s="28"/>
      <c r="L70" s="53"/>
      <c r="O70" s="53"/>
      <c r="P70" s="51"/>
    </row>
    <row r="71" spans="4:16" outlineLevel="1">
      <c r="D71" s="28"/>
      <c r="E71" s="28"/>
      <c r="F71" s="28"/>
      <c r="G71" s="28"/>
      <c r="H71" s="28"/>
      <c r="I71" s="28"/>
      <c r="L71" s="53"/>
      <c r="O71" s="53"/>
      <c r="P71" s="51"/>
    </row>
    <row r="72" spans="4:16" outlineLevel="1">
      <c r="D72" s="28"/>
      <c r="E72" s="28"/>
      <c r="F72" s="28"/>
      <c r="G72" s="28"/>
      <c r="H72" s="28"/>
      <c r="I72" s="28"/>
      <c r="L72" s="53"/>
      <c r="O72" s="53"/>
      <c r="P72" s="51"/>
    </row>
    <row r="73" spans="4:16" outlineLevel="1">
      <c r="D73" s="28"/>
      <c r="E73" s="28"/>
      <c r="F73" s="28"/>
      <c r="G73" s="28"/>
      <c r="H73" s="28"/>
      <c r="I73" s="28"/>
      <c r="L73" s="53"/>
      <c r="O73" s="53"/>
      <c r="P73" s="51"/>
    </row>
    <row r="74" spans="4:16" outlineLevel="1">
      <c r="D74" s="28"/>
      <c r="E74" s="28"/>
      <c r="F74" s="28"/>
      <c r="G74" s="28"/>
      <c r="H74" s="28"/>
      <c r="I74" s="28"/>
      <c r="L74" s="53"/>
      <c r="O74" s="53"/>
      <c r="P74" s="51"/>
    </row>
    <row r="75" spans="4:16" outlineLevel="1">
      <c r="D75" s="28"/>
      <c r="E75" s="28"/>
      <c r="F75" s="28"/>
      <c r="G75" s="28"/>
      <c r="H75" s="28"/>
      <c r="I75" s="28"/>
      <c r="L75" s="53"/>
      <c r="O75" s="53"/>
      <c r="P75" s="51"/>
    </row>
    <row r="76" spans="4:16" outlineLevel="1">
      <c r="D76" s="28"/>
      <c r="E76" s="28"/>
      <c r="F76" s="28"/>
      <c r="G76" s="28"/>
      <c r="H76" s="28"/>
      <c r="I76" s="28"/>
      <c r="L76" s="53"/>
      <c r="O76" s="53"/>
      <c r="P76" s="51"/>
    </row>
    <row r="77" spans="4:16" outlineLevel="1">
      <c r="D77" s="28"/>
      <c r="E77" s="28"/>
      <c r="F77" s="28"/>
      <c r="G77" s="28"/>
      <c r="H77" s="28"/>
      <c r="I77" s="28"/>
      <c r="L77" s="53"/>
      <c r="O77" s="53"/>
      <c r="P77" s="51"/>
    </row>
    <row r="78" spans="4:16" outlineLevel="1">
      <c r="D78" s="28"/>
      <c r="E78" s="28"/>
      <c r="F78" s="28"/>
      <c r="G78" s="28"/>
      <c r="H78" s="28"/>
      <c r="I78" s="28"/>
      <c r="L78" s="53"/>
      <c r="O78" s="53"/>
      <c r="P78" s="51"/>
    </row>
    <row r="79" spans="4:16" outlineLevel="1">
      <c r="D79" s="28"/>
      <c r="E79" s="28"/>
      <c r="F79" s="28"/>
      <c r="G79" s="28"/>
      <c r="H79" s="28"/>
      <c r="I79" s="28"/>
      <c r="L79" s="53"/>
      <c r="O79" s="53"/>
      <c r="P79" s="51"/>
    </row>
    <row r="80" spans="4:16" outlineLevel="1">
      <c r="D80" s="28"/>
      <c r="E80" s="28"/>
      <c r="F80" s="28"/>
      <c r="G80" s="28"/>
      <c r="H80" s="28"/>
      <c r="I80" s="28"/>
      <c r="L80" s="53"/>
      <c r="O80" s="53"/>
      <c r="P80" s="51"/>
    </row>
    <row r="81" spans="4:16" outlineLevel="1">
      <c r="D81" s="28"/>
      <c r="E81" s="28"/>
      <c r="F81" s="28"/>
      <c r="G81" s="28"/>
      <c r="H81" s="28"/>
      <c r="I81" s="28"/>
      <c r="L81" s="53"/>
      <c r="O81" s="53"/>
      <c r="P81" s="51"/>
    </row>
    <row r="82" spans="4:16" outlineLevel="1">
      <c r="D82" s="28"/>
      <c r="E82" s="28"/>
      <c r="F82" s="28"/>
      <c r="G82" s="28"/>
      <c r="H82" s="28"/>
      <c r="I82" s="28"/>
      <c r="L82" s="53"/>
      <c r="O82" s="53"/>
      <c r="P82" s="51"/>
    </row>
    <row r="83" spans="4:16" outlineLevel="1">
      <c r="D83" s="28"/>
      <c r="E83" s="28"/>
      <c r="F83" s="28"/>
      <c r="G83" s="28"/>
      <c r="H83" s="28"/>
      <c r="I83" s="28"/>
      <c r="L83" s="53"/>
      <c r="O83" s="53"/>
      <c r="P83" s="51"/>
    </row>
    <row r="84" spans="4:16" outlineLevel="1">
      <c r="D84" s="28"/>
      <c r="E84" s="28"/>
      <c r="F84" s="28"/>
      <c r="G84" s="28"/>
      <c r="H84" s="28"/>
      <c r="I84" s="28"/>
      <c r="L84" s="53"/>
      <c r="O84" s="53"/>
      <c r="P84" s="51"/>
    </row>
    <row r="85" spans="4:16" outlineLevel="1">
      <c r="D85" s="28"/>
      <c r="E85" s="28"/>
      <c r="F85" s="28"/>
      <c r="G85" s="28"/>
      <c r="H85" s="28"/>
      <c r="I85" s="28"/>
      <c r="L85" s="53"/>
      <c r="O85" s="53"/>
      <c r="P85" s="51"/>
    </row>
    <row r="86" spans="4:16" outlineLevel="1">
      <c r="D86" s="28"/>
      <c r="E86" s="28"/>
      <c r="F86" s="28"/>
      <c r="G86" s="28"/>
      <c r="H86" s="28"/>
      <c r="I86" s="28"/>
      <c r="L86" s="53"/>
      <c r="O86" s="53"/>
      <c r="P86" s="51"/>
    </row>
    <row r="87" spans="4:16" outlineLevel="1">
      <c r="D87" s="28"/>
      <c r="E87" s="28"/>
      <c r="F87" s="28"/>
      <c r="G87" s="28"/>
      <c r="H87" s="28"/>
      <c r="I87" s="28"/>
      <c r="L87" s="53"/>
      <c r="O87" s="53"/>
      <c r="P87" s="51"/>
    </row>
    <row r="88" spans="4:16" outlineLevel="1">
      <c r="D88" s="28"/>
      <c r="E88" s="28"/>
      <c r="F88" s="28"/>
      <c r="G88" s="28"/>
      <c r="H88" s="28"/>
      <c r="I88" s="28"/>
      <c r="L88" s="53"/>
      <c r="O88" s="53"/>
      <c r="P88" s="51"/>
    </row>
    <row r="89" spans="4:16" outlineLevel="1">
      <c r="D89" s="28"/>
      <c r="E89" s="28"/>
      <c r="F89" s="28"/>
      <c r="G89" s="28"/>
      <c r="H89" s="28"/>
      <c r="I89" s="28"/>
      <c r="L89" s="53"/>
      <c r="O89" s="53"/>
      <c r="P89" s="51"/>
    </row>
    <row r="90" spans="4:16" outlineLevel="1">
      <c r="D90" s="28"/>
      <c r="E90" s="28"/>
      <c r="F90" s="28"/>
      <c r="G90" s="28"/>
      <c r="H90" s="28"/>
      <c r="I90" s="28"/>
      <c r="L90" s="53"/>
      <c r="O90" s="53"/>
      <c r="P90" s="51"/>
    </row>
    <row r="91" spans="4:16" outlineLevel="1">
      <c r="D91" s="28"/>
      <c r="E91" s="28"/>
      <c r="F91" s="28"/>
      <c r="G91" s="28"/>
      <c r="H91" s="28"/>
      <c r="I91" s="28"/>
      <c r="L91" s="53"/>
      <c r="O91" s="53"/>
      <c r="P91" s="51"/>
    </row>
    <row r="92" spans="4:16" outlineLevel="1">
      <c r="D92" s="28"/>
      <c r="E92" s="28"/>
      <c r="F92" s="28"/>
      <c r="G92" s="28"/>
      <c r="H92" s="28"/>
      <c r="I92" s="28"/>
      <c r="L92" s="53"/>
      <c r="O92" s="53"/>
      <c r="P92" s="51"/>
    </row>
    <row r="93" spans="4:16" outlineLevel="1">
      <c r="D93" s="28"/>
      <c r="E93" s="28"/>
      <c r="F93" s="28"/>
      <c r="G93" s="28"/>
      <c r="H93" s="28"/>
      <c r="I93" s="28"/>
      <c r="L93" s="53"/>
      <c r="O93" s="53"/>
      <c r="P93" s="51"/>
    </row>
    <row r="94" spans="4:16" outlineLevel="1">
      <c r="D94" s="28"/>
      <c r="E94" s="28"/>
      <c r="F94" s="28"/>
      <c r="G94" s="28"/>
      <c r="H94" s="28"/>
      <c r="I94" s="28"/>
      <c r="L94" s="53"/>
      <c r="O94" s="53"/>
      <c r="P94" s="51"/>
    </row>
    <row r="95" spans="4:16" outlineLevel="1">
      <c r="D95" s="28"/>
      <c r="E95" s="28"/>
      <c r="F95" s="28"/>
      <c r="G95" s="28"/>
      <c r="H95" s="28"/>
      <c r="I95" s="28"/>
      <c r="L95" s="53"/>
      <c r="O95" s="53"/>
      <c r="P95" s="51"/>
    </row>
    <row r="96" spans="4:16" outlineLevel="1">
      <c r="D96" s="28"/>
      <c r="E96" s="28"/>
      <c r="F96" s="28"/>
      <c r="G96" s="28"/>
      <c r="H96" s="28"/>
      <c r="I96" s="28"/>
      <c r="L96" s="53"/>
      <c r="O96" s="53"/>
      <c r="P96" s="51"/>
    </row>
    <row r="97" spans="4:16" outlineLevel="1">
      <c r="D97" s="28"/>
      <c r="E97" s="28"/>
      <c r="F97" s="28"/>
      <c r="G97" s="28"/>
      <c r="H97" s="28"/>
      <c r="I97" s="28"/>
      <c r="L97" s="53"/>
      <c r="O97" s="53"/>
      <c r="P97" s="51"/>
    </row>
    <row r="98" spans="4:16" outlineLevel="1">
      <c r="D98" s="28"/>
      <c r="E98" s="28"/>
      <c r="F98" s="28"/>
      <c r="G98" s="28"/>
      <c r="H98" s="28"/>
      <c r="I98" s="28"/>
      <c r="L98" s="53"/>
      <c r="O98" s="53"/>
      <c r="P98" s="51"/>
    </row>
    <row r="99" spans="4:16" outlineLevel="1">
      <c r="D99" s="28"/>
      <c r="E99" s="28"/>
      <c r="F99" s="28"/>
      <c r="G99" s="28"/>
      <c r="H99" s="28"/>
      <c r="I99" s="28"/>
      <c r="L99" s="53"/>
      <c r="O99" s="53"/>
      <c r="P99" s="51"/>
    </row>
    <row r="100" spans="4:16" outlineLevel="1">
      <c r="D100" s="28"/>
      <c r="E100" s="28"/>
      <c r="F100" s="28"/>
      <c r="G100" s="28"/>
      <c r="H100" s="28"/>
      <c r="I100" s="28"/>
      <c r="L100" s="53"/>
      <c r="O100" s="53"/>
      <c r="P100" s="51"/>
    </row>
    <row r="101" spans="4:16" outlineLevel="1">
      <c r="D101" s="28"/>
      <c r="E101" s="28"/>
      <c r="F101" s="28"/>
      <c r="G101" s="28"/>
      <c r="H101" s="28"/>
      <c r="I101" s="28"/>
      <c r="L101" s="53"/>
      <c r="O101" s="53"/>
      <c r="P101" s="51"/>
    </row>
    <row r="102" spans="4:16" outlineLevel="1">
      <c r="D102" s="28"/>
      <c r="E102" s="28"/>
      <c r="F102" s="28"/>
      <c r="G102" s="28"/>
      <c r="H102" s="28"/>
      <c r="I102" s="28"/>
      <c r="L102" s="53"/>
      <c r="O102" s="53"/>
      <c r="P102" s="51"/>
    </row>
    <row r="103" spans="4:16" outlineLevel="1">
      <c r="D103" s="53"/>
      <c r="E103" s="53"/>
      <c r="F103" s="53"/>
      <c r="G103" s="53"/>
      <c r="H103" s="53"/>
      <c r="I103" s="53"/>
      <c r="L103" s="53"/>
      <c r="O103" s="53"/>
      <c r="P103" s="51"/>
    </row>
    <row r="104" spans="4:16" outlineLevel="1">
      <c r="D104" s="53"/>
      <c r="E104" s="53"/>
      <c r="F104" s="53"/>
      <c r="G104" s="53"/>
      <c r="H104" s="53"/>
      <c r="I104" s="53"/>
      <c r="L104" s="53"/>
      <c r="O104" s="53"/>
      <c r="P104" s="51"/>
    </row>
    <row r="105" spans="4:16" outlineLevel="1">
      <c r="P105" s="51"/>
    </row>
    <row r="106" spans="4:16" outlineLevel="1">
      <c r="P106" s="51"/>
    </row>
    <row r="107" spans="4:16" outlineLevel="1">
      <c r="P107" s="51"/>
    </row>
    <row r="108" spans="4:16" outlineLevel="1">
      <c r="P108" s="51"/>
    </row>
    <row r="109" spans="4:16" outlineLevel="1">
      <c r="P109" s="51"/>
    </row>
    <row r="110" spans="4:16" outlineLevel="1">
      <c r="P110" s="51"/>
    </row>
    <row r="111" spans="4:16" outlineLevel="1">
      <c r="P111" s="51"/>
    </row>
    <row r="112" spans="4:16" outlineLevel="1">
      <c r="P112" s="51"/>
    </row>
    <row r="113" spans="16:16" outlineLevel="1">
      <c r="P113" s="51"/>
    </row>
    <row r="114" spans="16:16" outlineLevel="1">
      <c r="P114" s="51"/>
    </row>
    <row r="115" spans="16:16" outlineLevel="1">
      <c r="P115" s="51"/>
    </row>
    <row r="116" spans="16:16" outlineLevel="1">
      <c r="P116" s="51"/>
    </row>
    <row r="117" spans="16:16" outlineLevel="1">
      <c r="P117" s="51"/>
    </row>
    <row r="118" spans="16:16" outlineLevel="1">
      <c r="P118" s="51"/>
    </row>
    <row r="119" spans="16:16" outlineLevel="1">
      <c r="P119" s="51"/>
    </row>
    <row r="120" spans="16:16" outlineLevel="1">
      <c r="P120" s="51"/>
    </row>
    <row r="121" spans="16:16" outlineLevel="1">
      <c r="P121" s="51"/>
    </row>
    <row r="122" spans="16:16" outlineLevel="1">
      <c r="P122" s="51"/>
    </row>
    <row r="123" spans="16:16" outlineLevel="1">
      <c r="P123" s="51"/>
    </row>
    <row r="124" spans="16:16" outlineLevel="1">
      <c r="P124" s="51"/>
    </row>
    <row r="125" spans="16:16" outlineLevel="1">
      <c r="P125" s="51"/>
    </row>
    <row r="126" spans="16:16" outlineLevel="1">
      <c r="P126" s="51"/>
    </row>
    <row r="127" spans="16:16" outlineLevel="1">
      <c r="P127" s="51"/>
    </row>
    <row r="128" spans="16:16" outlineLevel="1">
      <c r="P128" s="51"/>
    </row>
    <row r="129" spans="16:34" outlineLevel="1">
      <c r="P129" s="51"/>
    </row>
    <row r="130" spans="16:34" outlineLevel="1">
      <c r="P130" s="51"/>
    </row>
    <row r="131" spans="16:34" outlineLevel="1">
      <c r="P131" s="51"/>
      <c r="V131" s="27"/>
      <c r="W131" s="115"/>
      <c r="X131" s="115"/>
      <c r="Y131" s="115"/>
      <c r="Z131" s="115"/>
      <c r="AA131" s="115"/>
      <c r="AB131" s="115"/>
      <c r="AC131" s="115"/>
      <c r="AD131" s="115"/>
    </row>
    <row r="132" spans="16:34" outlineLevel="1">
      <c r="P132" s="51"/>
      <c r="W132" s="115"/>
      <c r="X132" s="115"/>
      <c r="Y132" s="115"/>
      <c r="Z132" s="115"/>
      <c r="AA132" s="115"/>
      <c r="AB132" s="115"/>
      <c r="AC132" s="115"/>
      <c r="AD132" s="115"/>
      <c r="AE132" s="115"/>
      <c r="AF132" s="115"/>
      <c r="AG132" s="115"/>
      <c r="AH132" s="115"/>
    </row>
    <row r="133" spans="16:34" outlineLevel="1">
      <c r="P133" s="51"/>
      <c r="W133" s="115"/>
      <c r="X133" s="115"/>
      <c r="Y133" s="115"/>
      <c r="Z133" s="115"/>
      <c r="AA133" s="115"/>
      <c r="AB133" s="115"/>
      <c r="AC133" s="115"/>
      <c r="AD133" s="115"/>
      <c r="AE133" s="115"/>
      <c r="AF133" s="115"/>
      <c r="AG133" s="115"/>
      <c r="AH133" s="115"/>
    </row>
    <row r="134" spans="16:34" outlineLevel="1">
      <c r="P134" s="51"/>
    </row>
    <row r="135" spans="16:34" outlineLevel="1">
      <c r="P135" s="51"/>
    </row>
    <row r="136" spans="16:34" outlineLevel="1">
      <c r="P136" s="51"/>
    </row>
    <row r="137" spans="16:34" outlineLevel="1">
      <c r="P137" s="51"/>
    </row>
    <row r="138" spans="16:34" outlineLevel="1">
      <c r="P138" s="51"/>
    </row>
    <row r="139" spans="16:34" outlineLevel="1">
      <c r="P139" s="51"/>
    </row>
    <row r="140" spans="16:34" outlineLevel="1">
      <c r="P140" s="51"/>
    </row>
    <row r="141" spans="16:34" outlineLevel="1">
      <c r="P141" s="51"/>
    </row>
    <row r="142" spans="16:34" outlineLevel="1">
      <c r="P142" s="51"/>
    </row>
    <row r="143" spans="16:34" outlineLevel="1">
      <c r="P143" s="51"/>
    </row>
    <row r="144" spans="16:34" outlineLevel="1">
      <c r="P144" s="51"/>
    </row>
    <row r="145" spans="16:16" outlineLevel="1">
      <c r="P145" s="51"/>
    </row>
    <row r="146" spans="16:16" outlineLevel="1">
      <c r="P146" s="51"/>
    </row>
    <row r="147" spans="16:16" outlineLevel="1">
      <c r="P147" s="51"/>
    </row>
    <row r="148" spans="16:16" outlineLevel="1">
      <c r="P148" s="51"/>
    </row>
    <row r="149" spans="16:16" outlineLevel="1">
      <c r="P149" s="51"/>
    </row>
    <row r="150" spans="16:16" outlineLevel="1">
      <c r="P150" s="51"/>
    </row>
    <row r="151" spans="16:16" outlineLevel="1">
      <c r="P151" s="51"/>
    </row>
    <row r="152" spans="16:16" outlineLevel="1">
      <c r="P152" s="51"/>
    </row>
    <row r="153" spans="16:16" outlineLevel="1">
      <c r="P153" s="51"/>
    </row>
    <row r="154" spans="16:16" outlineLevel="1">
      <c r="P154" s="51"/>
    </row>
    <row r="155" spans="16:16" outlineLevel="1">
      <c r="P155" s="51"/>
    </row>
    <row r="156" spans="16:16" outlineLevel="1">
      <c r="P156" s="51"/>
    </row>
    <row r="157" spans="16:16" outlineLevel="1">
      <c r="P157" s="51"/>
    </row>
    <row r="158" spans="16:16" outlineLevel="1">
      <c r="P158" s="51"/>
    </row>
    <row r="159" spans="16:16" outlineLevel="1">
      <c r="P159" s="51"/>
    </row>
    <row r="160" spans="16:16" outlineLevel="1">
      <c r="P160" s="51"/>
    </row>
    <row r="161" spans="16:16" outlineLevel="1">
      <c r="P161" s="51"/>
    </row>
    <row r="162" spans="16:16" outlineLevel="1">
      <c r="P162" s="51"/>
    </row>
    <row r="163" spans="16:16" outlineLevel="1">
      <c r="P163" s="51"/>
    </row>
    <row r="164" spans="16:16" outlineLevel="1">
      <c r="P164" s="51"/>
    </row>
    <row r="165" spans="16:16" outlineLevel="1">
      <c r="P165" s="51"/>
    </row>
    <row r="166" spans="16:16" outlineLevel="1">
      <c r="P166" s="51"/>
    </row>
    <row r="167" spans="16:16" outlineLevel="1">
      <c r="P167" s="51"/>
    </row>
    <row r="168" spans="16:16" outlineLevel="1">
      <c r="P168" s="51"/>
    </row>
    <row r="169" spans="16:16" outlineLevel="1">
      <c r="P169" s="51"/>
    </row>
    <row r="170" spans="16:16" outlineLevel="1">
      <c r="P170" s="51"/>
    </row>
    <row r="171" spans="16:16" outlineLevel="1">
      <c r="P171" s="51"/>
    </row>
    <row r="172" spans="16:16" outlineLevel="1">
      <c r="P172" s="51"/>
    </row>
    <row r="173" spans="16:16" outlineLevel="1">
      <c r="P173" s="51"/>
    </row>
    <row r="174" spans="16:16" outlineLevel="1">
      <c r="P174" s="51"/>
    </row>
    <row r="175" spans="16:16" outlineLevel="1">
      <c r="P175" s="51"/>
    </row>
    <row r="176" spans="16:16" outlineLevel="1">
      <c r="P176" s="51"/>
    </row>
    <row r="177" spans="16:16" outlineLevel="1">
      <c r="P177" s="51"/>
    </row>
    <row r="178" spans="16:16" outlineLevel="1">
      <c r="P178" s="51"/>
    </row>
    <row r="179" spans="16:16" outlineLevel="1">
      <c r="P179" s="51"/>
    </row>
    <row r="180" spans="16:16" outlineLevel="1">
      <c r="P180" s="51"/>
    </row>
    <row r="181" spans="16:16" outlineLevel="1">
      <c r="P181" s="51"/>
    </row>
    <row r="182" spans="16:16" outlineLevel="1">
      <c r="P182" s="51"/>
    </row>
    <row r="183" spans="16:16" outlineLevel="1">
      <c r="P183" s="51"/>
    </row>
    <row r="184" spans="16:16" outlineLevel="1">
      <c r="P184" s="51"/>
    </row>
    <row r="185" spans="16:16" outlineLevel="1">
      <c r="P185" s="51"/>
    </row>
    <row r="186" spans="16:16" outlineLevel="1">
      <c r="P186" s="51"/>
    </row>
    <row r="187" spans="16:16" outlineLevel="1">
      <c r="P187" s="51"/>
    </row>
    <row r="188" spans="16:16" outlineLevel="1">
      <c r="P188" s="51"/>
    </row>
    <row r="189" spans="16:16" outlineLevel="1">
      <c r="P189" s="51"/>
    </row>
    <row r="190" spans="16:16" outlineLevel="1">
      <c r="P190" s="51"/>
    </row>
    <row r="191" spans="16:16" outlineLevel="1">
      <c r="P191" s="51"/>
    </row>
    <row r="192" spans="16:16" outlineLevel="1">
      <c r="P192" s="51"/>
    </row>
    <row r="193" spans="16:16" outlineLevel="1">
      <c r="P193" s="51"/>
    </row>
    <row r="194" spans="16:16" outlineLevel="1">
      <c r="P194" s="51"/>
    </row>
    <row r="195" spans="16:16" outlineLevel="1">
      <c r="P195" s="51"/>
    </row>
    <row r="196" spans="16:16" outlineLevel="1">
      <c r="P196" s="51"/>
    </row>
    <row r="197" spans="16:16" outlineLevel="1">
      <c r="P197" s="51"/>
    </row>
    <row r="198" spans="16:16" outlineLevel="1">
      <c r="P198" s="51"/>
    </row>
    <row r="199" spans="16:16" outlineLevel="1">
      <c r="P199" s="51"/>
    </row>
    <row r="200" spans="16:16" outlineLevel="1">
      <c r="P200" s="51"/>
    </row>
    <row r="201" spans="16:16" outlineLevel="1">
      <c r="P201" s="51"/>
    </row>
    <row r="202" spans="16:16" outlineLevel="1">
      <c r="P202" s="51"/>
    </row>
    <row r="203" spans="16:16" outlineLevel="1">
      <c r="P203" s="51"/>
    </row>
    <row r="204" spans="16:16" outlineLevel="1">
      <c r="P204" s="51"/>
    </row>
    <row r="205" spans="16:16" outlineLevel="1">
      <c r="P205" s="51"/>
    </row>
    <row r="206" spans="16:16" outlineLevel="1">
      <c r="P206" s="51"/>
    </row>
    <row r="207" spans="16:16" outlineLevel="1">
      <c r="P207" s="51"/>
    </row>
    <row r="208" spans="16:16" outlineLevel="1">
      <c r="P208" s="51"/>
    </row>
    <row r="209" spans="16:21" outlineLevel="1">
      <c r="P209" s="51"/>
    </row>
    <row r="210" spans="16:21" outlineLevel="1">
      <c r="P210" s="51"/>
    </row>
    <row r="211" spans="16:21" outlineLevel="1">
      <c r="P211" s="51"/>
    </row>
    <row r="212" spans="16:21" outlineLevel="1">
      <c r="P212" s="51"/>
    </row>
    <row r="213" spans="16:21" outlineLevel="1">
      <c r="P213" s="51"/>
    </row>
    <row r="214" spans="16:21" outlineLevel="1">
      <c r="P214" s="51"/>
    </row>
    <row r="215" spans="16:21" outlineLevel="1">
      <c r="P215" s="51"/>
    </row>
    <row r="216" spans="16:21" outlineLevel="1">
      <c r="P216" s="51"/>
    </row>
    <row r="217" spans="16:21" outlineLevel="1">
      <c r="P217" s="51"/>
    </row>
    <row r="218" spans="16:21" outlineLevel="1">
      <c r="P218" s="51"/>
    </row>
    <row r="219" spans="16:21" outlineLevel="1">
      <c r="P219" s="51"/>
    </row>
    <row r="220" spans="16:21" outlineLevel="1">
      <c r="P220" s="51"/>
    </row>
    <row r="221" spans="16:21" outlineLevel="1">
      <c r="P221" s="51"/>
    </row>
    <row r="222" spans="16:21" outlineLevel="1">
      <c r="P222" s="51"/>
    </row>
    <row r="223" spans="16:21" outlineLevel="1">
      <c r="P223" s="51"/>
    </row>
    <row r="224" spans="16:21" outlineLevel="1">
      <c r="P224" s="51"/>
      <c r="T224" s="116"/>
      <c r="U224" s="116"/>
    </row>
    <row r="225" spans="16:24" outlineLevel="1">
      <c r="P225" s="51"/>
      <c r="T225" s="116"/>
      <c r="U225" s="116"/>
    </row>
    <row r="226" spans="16:24" outlineLevel="1">
      <c r="P226" s="51"/>
      <c r="T226" s="116"/>
      <c r="U226" s="116"/>
    </row>
    <row r="227" spans="16:24" outlineLevel="1">
      <c r="P227" s="51"/>
      <c r="T227" s="116"/>
      <c r="U227" s="116"/>
      <c r="V227" s="27"/>
      <c r="W227" s="115"/>
      <c r="X227" s="115"/>
    </row>
    <row r="228" spans="16:24" outlineLevel="1">
      <c r="P228" s="51"/>
      <c r="T228" s="116"/>
      <c r="U228" s="116"/>
      <c r="V228" s="27"/>
      <c r="W228" s="115"/>
      <c r="X228" s="115"/>
    </row>
    <row r="229" spans="16:24" outlineLevel="1">
      <c r="P229" s="51"/>
      <c r="T229" s="116"/>
      <c r="U229" s="116"/>
      <c r="V229" s="27"/>
      <c r="W229" s="115"/>
      <c r="X229" s="115"/>
    </row>
    <row r="230" spans="16:24" outlineLevel="1">
      <c r="P230" s="51"/>
      <c r="T230" s="116"/>
      <c r="U230" s="116"/>
      <c r="V230" s="27"/>
      <c r="W230" s="115"/>
      <c r="X230" s="115"/>
    </row>
    <row r="231" spans="16:24" outlineLevel="1">
      <c r="P231" s="51"/>
      <c r="T231" s="116"/>
      <c r="U231" s="116"/>
      <c r="V231" s="27"/>
      <c r="W231" s="115"/>
      <c r="X231" s="115"/>
    </row>
    <row r="232" spans="16:24" outlineLevel="1">
      <c r="P232" s="51"/>
      <c r="T232" s="116"/>
      <c r="U232" s="116"/>
      <c r="V232" s="27"/>
      <c r="W232" s="115"/>
      <c r="X232" s="115"/>
    </row>
    <row r="233" spans="16:24" outlineLevel="1">
      <c r="P233" s="51"/>
      <c r="T233" s="116"/>
      <c r="U233" s="116"/>
      <c r="V233" s="27"/>
      <c r="W233" s="115"/>
      <c r="X233" s="115"/>
    </row>
    <row r="234" spans="16:24" outlineLevel="1">
      <c r="P234" s="51"/>
      <c r="T234" s="116"/>
      <c r="U234" s="116"/>
      <c r="V234" s="27"/>
      <c r="W234" s="115"/>
      <c r="X234" s="115"/>
    </row>
    <row r="235" spans="16:24" outlineLevel="1">
      <c r="P235" s="51"/>
      <c r="V235" s="27"/>
      <c r="W235" s="115"/>
      <c r="X235" s="115"/>
    </row>
    <row r="236" spans="16:24" outlineLevel="1">
      <c r="P236" s="51"/>
      <c r="V236" s="27"/>
      <c r="W236" s="115"/>
      <c r="X236" s="115"/>
    </row>
    <row r="237" spans="16:24" outlineLevel="1">
      <c r="P237" s="51"/>
      <c r="V237" s="27"/>
      <c r="W237" s="115"/>
      <c r="X237" s="115"/>
    </row>
    <row r="238" spans="16:24" outlineLevel="1">
      <c r="P238" s="51"/>
    </row>
    <row r="239" spans="16:24" outlineLevel="1">
      <c r="P239" s="51"/>
    </row>
    <row r="240" spans="16:24" outlineLevel="1">
      <c r="P240" s="51"/>
    </row>
    <row r="241" spans="16:16" outlineLevel="1">
      <c r="P241" s="51"/>
    </row>
    <row r="242" spans="16:16" outlineLevel="1">
      <c r="P242" s="51"/>
    </row>
    <row r="243" spans="16:16" outlineLevel="1">
      <c r="P243" s="51"/>
    </row>
    <row r="244" spans="16:16" outlineLevel="1">
      <c r="P244" s="51"/>
    </row>
    <row r="245" spans="16:16" outlineLevel="1">
      <c r="P245" s="51"/>
    </row>
    <row r="246" spans="16:16" outlineLevel="1">
      <c r="P246" s="51"/>
    </row>
    <row r="247" spans="16:16" outlineLevel="1">
      <c r="P247" s="51"/>
    </row>
    <row r="248" spans="16:16" outlineLevel="1">
      <c r="P248" s="51"/>
    </row>
    <row r="249" spans="16:16" outlineLevel="1">
      <c r="P249" s="51"/>
    </row>
    <row r="250" spans="16:16" outlineLevel="1">
      <c r="P250" s="51"/>
    </row>
    <row r="251" spans="16:16" outlineLevel="1">
      <c r="P251" s="51"/>
    </row>
    <row r="252" spans="16:16" outlineLevel="1">
      <c r="P252" s="51"/>
    </row>
    <row r="253" spans="16:16" outlineLevel="1">
      <c r="P253" s="51"/>
    </row>
    <row r="254" spans="16:16" outlineLevel="1">
      <c r="P254" s="51"/>
    </row>
    <row r="255" spans="16:16" outlineLevel="1">
      <c r="P255" s="51"/>
    </row>
    <row r="256" spans="16:16" outlineLevel="1">
      <c r="P256" s="51"/>
    </row>
    <row r="257" spans="16:16" outlineLevel="1">
      <c r="P257" s="51"/>
    </row>
    <row r="258" spans="16:16" outlineLevel="1">
      <c r="P258" s="51"/>
    </row>
    <row r="259" spans="16:16" outlineLevel="1">
      <c r="P259" s="51"/>
    </row>
    <row r="260" spans="16:16" outlineLevel="1">
      <c r="P260" s="51"/>
    </row>
    <row r="261" spans="16:16" outlineLevel="1">
      <c r="P261" s="51"/>
    </row>
    <row r="262" spans="16:16" outlineLevel="1">
      <c r="P262" s="51"/>
    </row>
    <row r="263" spans="16:16" outlineLevel="1">
      <c r="P263" s="51"/>
    </row>
    <row r="264" spans="16:16" outlineLevel="1">
      <c r="P264" s="51"/>
    </row>
    <row r="265" spans="16:16" outlineLevel="1">
      <c r="P265" s="51"/>
    </row>
    <row r="266" spans="16:16" outlineLevel="1">
      <c r="P266" s="51"/>
    </row>
    <row r="267" spans="16:16" outlineLevel="1">
      <c r="P267" s="51"/>
    </row>
    <row r="268" spans="16:16" outlineLevel="1">
      <c r="P268" s="51"/>
    </row>
    <row r="269" spans="16:16" outlineLevel="1">
      <c r="P269" s="51"/>
    </row>
    <row r="270" spans="16:16" outlineLevel="1">
      <c r="P270" s="51"/>
    </row>
    <row r="271" spans="16:16" outlineLevel="1">
      <c r="P271" s="51"/>
    </row>
    <row r="272" spans="16:16" outlineLevel="1">
      <c r="P272" s="51"/>
    </row>
    <row r="273" spans="16:22" outlineLevel="1">
      <c r="P273" s="51"/>
    </row>
    <row r="274" spans="16:22" outlineLevel="1">
      <c r="P274" s="51"/>
    </row>
    <row r="275" spans="16:22" outlineLevel="1">
      <c r="P275" s="51"/>
    </row>
    <row r="276" spans="16:22" outlineLevel="1">
      <c r="P276" s="51"/>
    </row>
    <row r="277" spans="16:22" outlineLevel="1">
      <c r="P277" s="51"/>
      <c r="V277" s="1"/>
    </row>
    <row r="278" spans="16:22" outlineLevel="1">
      <c r="P278" s="51"/>
      <c r="V278" s="55"/>
    </row>
    <row r="279" spans="16:22" outlineLevel="1">
      <c r="P279" s="51"/>
      <c r="V279" s="57"/>
    </row>
    <row r="280" spans="16:22" outlineLevel="1">
      <c r="P280" s="51"/>
      <c r="V280" s="57"/>
    </row>
    <row r="281" spans="16:22" outlineLevel="1">
      <c r="P281" s="51"/>
      <c r="V281" s="57"/>
    </row>
    <row r="282" spans="16:22">
      <c r="P282" s="51"/>
    </row>
    <row r="283" spans="16:22">
      <c r="P283" s="51"/>
      <c r="Q283" s="1"/>
      <c r="R283" s="1"/>
      <c r="S283" s="46"/>
      <c r="T283" s="46"/>
      <c r="U283" s="1"/>
    </row>
    <row r="284" spans="16:22">
      <c r="P284" s="51"/>
      <c r="U284" s="55"/>
    </row>
    <row r="285" spans="16:22">
      <c r="R285" s="57"/>
      <c r="T285" s="57"/>
      <c r="U285" s="55"/>
    </row>
    <row r="286" spans="16:22">
      <c r="R286" s="57"/>
      <c r="T286" s="57"/>
      <c r="U286" s="55"/>
    </row>
    <row r="287" spans="16:22">
      <c r="R287" s="57"/>
      <c r="T287" s="57"/>
      <c r="U287" s="55"/>
    </row>
    <row r="288" spans="16:22">
      <c r="R288" s="117"/>
    </row>
    <row r="290" spans="16:16">
      <c r="P290" s="6"/>
    </row>
    <row r="296" spans="16:16">
      <c r="P296" s="6"/>
    </row>
    <row r="297" spans="16:16">
      <c r="P297" s="6"/>
    </row>
    <row r="299" spans="16:16">
      <c r="P299" s="6"/>
    </row>
    <row r="300" spans="16:16">
      <c r="P300" s="6"/>
    </row>
    <row r="302" spans="16:16">
      <c r="P302" s="6"/>
    </row>
    <row r="303" spans="16:16">
      <c r="P303" s="6"/>
    </row>
    <row r="304" spans="16:16">
      <c r="P304" s="6"/>
    </row>
    <row r="305" spans="16:16">
      <c r="P305" s="6"/>
    </row>
    <row r="306" spans="16:16">
      <c r="P306" s="6"/>
    </row>
    <row r="307" spans="16:16">
      <c r="P307" s="6"/>
    </row>
    <row r="308" spans="16:16">
      <c r="P308" s="6"/>
    </row>
    <row r="309" spans="16:16">
      <c r="P309" s="6"/>
    </row>
    <row r="310" spans="16:16">
      <c r="P310" s="6"/>
    </row>
    <row r="311" spans="16:16">
      <c r="P311" s="6"/>
    </row>
    <row r="312" spans="16:16">
      <c r="P312" s="6"/>
    </row>
    <row r="313" spans="16:16">
      <c r="P313" s="6"/>
    </row>
    <row r="314" spans="16:16">
      <c r="P314" s="6"/>
    </row>
    <row r="315" spans="16:16">
      <c r="P315" s="6"/>
    </row>
    <row r="316" spans="16:16">
      <c r="P316" s="6"/>
    </row>
    <row r="317" spans="16:16">
      <c r="P317" s="6"/>
    </row>
    <row r="318" spans="16:16">
      <c r="P318" s="6"/>
    </row>
    <row r="319" spans="16:16">
      <c r="P319" s="6"/>
    </row>
    <row r="320" spans="16:16">
      <c r="P320" s="6"/>
    </row>
    <row r="321" spans="16:16">
      <c r="P321" s="6"/>
    </row>
    <row r="322" spans="16:16">
      <c r="P322" s="6"/>
    </row>
    <row r="323" spans="16:16">
      <c r="P323" s="6" t="s">
        <v>58</v>
      </c>
    </row>
    <row r="324" spans="16:16">
      <c r="P324" s="33" t="s">
        <v>41</v>
      </c>
    </row>
  </sheetData>
  <mergeCells count="1">
    <mergeCell ref="S3:T3"/>
  </mergeCells>
  <conditionalFormatting sqref="V54:AB126">
    <cfRule type="containsBlanks" dxfId="5" priority="6">
      <formula>LEN(TRIM(V54))=0</formula>
    </cfRule>
  </conditionalFormatting>
  <conditionalFormatting sqref="V127:AB129">
    <cfRule type="containsBlanks" dxfId="4" priority="5">
      <formula>LEN(TRIM(V127))=0</formula>
    </cfRule>
  </conditionalFormatting>
  <conditionalFormatting sqref="V130:X132">
    <cfRule type="containsBlanks" dxfId="3" priority="4">
      <formula>LEN(TRIM(V130))=0</formula>
    </cfRule>
  </conditionalFormatting>
  <conditionalFormatting sqref="V133:X135">
    <cfRule type="containsBlanks" dxfId="2" priority="3">
      <formula>LEN(TRIM(V133))=0</formula>
    </cfRule>
  </conditionalFormatting>
  <conditionalFormatting sqref="Y130:AB132">
    <cfRule type="containsBlanks" dxfId="1" priority="2">
      <formula>LEN(TRIM(Y130))=0</formula>
    </cfRule>
  </conditionalFormatting>
  <conditionalFormatting sqref="Y133:AB135">
    <cfRule type="containsBlanks" dxfId="0" priority="1">
      <formula>LEN(TRIM(Y133))=0</formula>
    </cfRule>
  </conditionalFormatting>
  <hyperlinks>
    <hyperlink ref="P324" r:id="rId1" xr:uid="{04777637-1A40-4279-A356-80843AB2601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N32" sqref="N32"/>
    </sheetView>
  </sheetViews>
  <sheetFormatPr defaultRowHeight="1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C8F78-9486-4C22-9EFA-989DF32F50E2}">
  <dimension ref="A1:O610"/>
  <sheetViews>
    <sheetView zoomScale="85" zoomScaleNormal="85" workbookViewId="0">
      <selection activeCell="E22" sqref="E22"/>
    </sheetView>
  </sheetViews>
  <sheetFormatPr defaultRowHeight="15"/>
  <cols>
    <col min="1" max="1" width="12" bestFit="1" customWidth="1"/>
    <col min="2" max="3" width="10.42578125" customWidth="1"/>
    <col min="4" max="4" width="45.42578125" bestFit="1" customWidth="1"/>
    <col min="5" max="5" width="27.5703125" bestFit="1" customWidth="1"/>
    <col min="7" max="7" width="108" bestFit="1" customWidth="1"/>
    <col min="14" max="14" width="12" bestFit="1" customWidth="1"/>
  </cols>
  <sheetData>
    <row r="1" spans="1:15">
      <c r="B1" t="s">
        <v>24</v>
      </c>
      <c r="C1" t="s">
        <v>54</v>
      </c>
      <c r="D1" t="s">
        <v>55</v>
      </c>
      <c r="E1" t="s">
        <v>56</v>
      </c>
      <c r="G1" s="35" t="s">
        <v>57</v>
      </c>
    </row>
    <row r="2" spans="1:15">
      <c r="A2" s="34">
        <v>43434</v>
      </c>
      <c r="B2">
        <v>19.809999999999999</v>
      </c>
      <c r="C2">
        <f>SUMIF(N:N,A2,O:O)</f>
        <v>239.8989</v>
      </c>
      <c r="D2" s="36">
        <f>B2/B$2</f>
        <v>1</v>
      </c>
      <c r="E2" s="36">
        <f>C2/C$2</f>
        <v>1</v>
      </c>
      <c r="G2" s="35" t="s">
        <v>88</v>
      </c>
      <c r="N2" s="34">
        <v>43434</v>
      </c>
      <c r="O2">
        <v>239.8989</v>
      </c>
    </row>
    <row r="3" spans="1:15">
      <c r="A3" s="34">
        <v>43437</v>
      </c>
      <c r="B3">
        <v>19.93</v>
      </c>
      <c r="C3">
        <f t="shared" ref="C3:C66" si="0">SUMIF(N:N,A3,O:O)</f>
        <v>243.13849999999999</v>
      </c>
      <c r="D3" s="36">
        <f t="shared" ref="D3:E66" si="1">B3/B$2</f>
        <v>1.006057546693589</v>
      </c>
      <c r="E3" s="36">
        <f t="shared" si="1"/>
        <v>1.0135040219025597</v>
      </c>
      <c r="N3" s="34">
        <v>43437</v>
      </c>
      <c r="O3">
        <v>243.13849999999999</v>
      </c>
    </row>
    <row r="4" spans="1:15">
      <c r="A4" s="34">
        <v>43438</v>
      </c>
      <c r="B4">
        <v>19.829999999999998</v>
      </c>
      <c r="C4">
        <f t="shared" si="0"/>
        <v>237.89660000000001</v>
      </c>
      <c r="D4" s="36">
        <f t="shared" si="1"/>
        <v>1.0010095911155981</v>
      </c>
      <c r="E4" s="36">
        <f t="shared" si="1"/>
        <v>0.9916535673986</v>
      </c>
      <c r="N4" s="34">
        <v>43438</v>
      </c>
      <c r="O4">
        <v>237.89660000000001</v>
      </c>
    </row>
    <row r="5" spans="1:15">
      <c r="A5" s="34">
        <v>43440</v>
      </c>
      <c r="B5">
        <v>20.079999999999998</v>
      </c>
      <c r="C5">
        <f t="shared" si="0"/>
        <v>234.2535</v>
      </c>
      <c r="D5" s="36">
        <f t="shared" si="1"/>
        <v>1.0136294800605754</v>
      </c>
      <c r="E5" s="36">
        <f t="shared" si="1"/>
        <v>0.97646758697101155</v>
      </c>
      <c r="N5" s="34">
        <v>43439</v>
      </c>
      <c r="O5">
        <v>236.70060000000001</v>
      </c>
    </row>
    <row r="6" spans="1:15">
      <c r="A6" s="34">
        <v>43441</v>
      </c>
      <c r="B6">
        <v>20.010000000000002</v>
      </c>
      <c r="C6">
        <f t="shared" si="0"/>
        <v>231.66759999999999</v>
      </c>
      <c r="D6" s="36">
        <f t="shared" si="1"/>
        <v>1.010095911155982</v>
      </c>
      <c r="E6" s="36">
        <f t="shared" si="1"/>
        <v>0.96568846293167665</v>
      </c>
      <c r="N6" s="34">
        <v>43440</v>
      </c>
      <c r="O6">
        <v>234.2535</v>
      </c>
    </row>
    <row r="7" spans="1:15">
      <c r="A7" s="34">
        <v>43444</v>
      </c>
      <c r="B7">
        <v>19.95</v>
      </c>
      <c r="C7">
        <f t="shared" si="0"/>
        <v>229.86840000000001</v>
      </c>
      <c r="D7" s="36">
        <f t="shared" si="1"/>
        <v>1.0070671378091873</v>
      </c>
      <c r="E7" s="36">
        <f t="shared" si="1"/>
        <v>0.95818863696332079</v>
      </c>
      <c r="N7" s="34">
        <v>43441</v>
      </c>
      <c r="O7">
        <v>231.66759999999999</v>
      </c>
    </row>
    <row r="8" spans="1:15">
      <c r="A8" s="34">
        <v>43445</v>
      </c>
      <c r="B8">
        <v>19.89</v>
      </c>
      <c r="C8">
        <f t="shared" si="0"/>
        <v>230.1182</v>
      </c>
      <c r="D8" s="36">
        <f t="shared" si="1"/>
        <v>1.0040383644623929</v>
      </c>
      <c r="E8" s="36">
        <f t="shared" si="1"/>
        <v>0.95922990893247118</v>
      </c>
      <c r="N8" s="34">
        <v>43444</v>
      </c>
      <c r="O8">
        <v>229.86840000000001</v>
      </c>
    </row>
    <row r="9" spans="1:15">
      <c r="A9" s="34">
        <v>43446</v>
      </c>
      <c r="B9">
        <v>19.75</v>
      </c>
      <c r="C9">
        <f t="shared" si="0"/>
        <v>232.71940000000001</v>
      </c>
      <c r="D9" s="36">
        <f t="shared" si="1"/>
        <v>0.99697122665320548</v>
      </c>
      <c r="E9" s="36">
        <f t="shared" si="1"/>
        <v>0.97007280983781086</v>
      </c>
      <c r="N9" s="34">
        <v>43445</v>
      </c>
      <c r="O9">
        <v>230.1182</v>
      </c>
    </row>
    <row r="10" spans="1:15">
      <c r="A10" s="34">
        <v>43447</v>
      </c>
      <c r="B10">
        <v>19.77</v>
      </c>
      <c r="C10">
        <f t="shared" si="0"/>
        <v>232.76840000000001</v>
      </c>
      <c r="D10" s="36">
        <f t="shared" si="1"/>
        <v>0.99798081776880365</v>
      </c>
      <c r="E10" s="36">
        <f t="shared" si="1"/>
        <v>0.97027706254593082</v>
      </c>
      <c r="N10" s="34">
        <v>43446</v>
      </c>
      <c r="O10">
        <v>232.71940000000001</v>
      </c>
    </row>
    <row r="11" spans="1:15">
      <c r="A11" s="34">
        <v>43448</v>
      </c>
      <c r="B11">
        <v>19.79</v>
      </c>
      <c r="C11">
        <f t="shared" si="0"/>
        <v>229.08580000000001</v>
      </c>
      <c r="D11" s="36">
        <f t="shared" si="1"/>
        <v>0.99899040888440183</v>
      </c>
      <c r="E11" s="36">
        <f t="shared" si="1"/>
        <v>0.95492642942506201</v>
      </c>
      <c r="N11" s="34">
        <v>43447</v>
      </c>
      <c r="O11">
        <v>232.76840000000001</v>
      </c>
    </row>
    <row r="12" spans="1:15">
      <c r="A12" s="34">
        <v>43451</v>
      </c>
      <c r="B12">
        <v>19.690000000000001</v>
      </c>
      <c r="C12">
        <f t="shared" si="0"/>
        <v>226.04040000000001</v>
      </c>
      <c r="D12" s="36">
        <f t="shared" si="1"/>
        <v>0.99394245330641107</v>
      </c>
      <c r="E12" s="36">
        <f t="shared" si="1"/>
        <v>0.94223191519427563</v>
      </c>
      <c r="N12" s="34">
        <v>43448</v>
      </c>
      <c r="O12">
        <v>229.08580000000001</v>
      </c>
    </row>
    <row r="13" spans="1:15">
      <c r="A13" s="34">
        <v>43452</v>
      </c>
      <c r="B13">
        <v>19.809999999999999</v>
      </c>
      <c r="C13">
        <f t="shared" si="0"/>
        <v>225.28479999999999</v>
      </c>
      <c r="D13" s="36">
        <f t="shared" si="1"/>
        <v>1</v>
      </c>
      <c r="E13" s="36">
        <f t="shared" si="1"/>
        <v>0.93908225506661347</v>
      </c>
      <c r="N13" s="34">
        <v>43451</v>
      </c>
      <c r="O13">
        <v>226.04040000000001</v>
      </c>
    </row>
    <row r="14" spans="1:15">
      <c r="A14" s="34">
        <v>43453</v>
      </c>
      <c r="B14">
        <v>19.899999999999999</v>
      </c>
      <c r="C14">
        <f t="shared" si="0"/>
        <v>223.8115</v>
      </c>
      <c r="D14" s="36">
        <f t="shared" si="1"/>
        <v>1.0045431600201917</v>
      </c>
      <c r="E14" s="36">
        <f t="shared" si="1"/>
        <v>0.93294091802838608</v>
      </c>
      <c r="N14" s="34">
        <v>43452</v>
      </c>
      <c r="O14">
        <v>225.28479999999999</v>
      </c>
    </row>
    <row r="15" spans="1:15">
      <c r="A15" s="34">
        <v>43454</v>
      </c>
      <c r="B15">
        <v>19.82</v>
      </c>
      <c r="C15">
        <f t="shared" si="0"/>
        <v>220.48689999999999</v>
      </c>
      <c r="D15" s="36">
        <f t="shared" si="1"/>
        <v>1.0005047955577993</v>
      </c>
      <c r="E15" s="36">
        <f t="shared" si="1"/>
        <v>0.91908258020357736</v>
      </c>
      <c r="N15" s="34">
        <v>43453</v>
      </c>
      <c r="O15">
        <v>223.8115</v>
      </c>
    </row>
    <row r="16" spans="1:15">
      <c r="A16" s="34">
        <v>43455</v>
      </c>
      <c r="B16">
        <v>19.77</v>
      </c>
      <c r="C16">
        <f t="shared" si="0"/>
        <v>217.51669999999999</v>
      </c>
      <c r="D16" s="36">
        <f t="shared" si="1"/>
        <v>0.99798081776880365</v>
      </c>
      <c r="E16" s="36">
        <f t="shared" si="1"/>
        <v>0.90670153135341591</v>
      </c>
      <c r="N16" s="34">
        <v>43454</v>
      </c>
      <c r="O16">
        <v>220.48689999999999</v>
      </c>
    </row>
    <row r="17" spans="1:15">
      <c r="A17" s="34">
        <v>43458</v>
      </c>
      <c r="B17">
        <v>19.8</v>
      </c>
      <c r="C17">
        <f t="shared" si="0"/>
        <v>214.06270000000001</v>
      </c>
      <c r="D17" s="36">
        <f t="shared" si="1"/>
        <v>0.99949520444220097</v>
      </c>
      <c r="E17" s="36">
        <f t="shared" si="1"/>
        <v>0.89230379964226603</v>
      </c>
      <c r="N17" s="34">
        <v>43455</v>
      </c>
      <c r="O17">
        <v>217.51669999999999</v>
      </c>
    </row>
    <row r="18" spans="1:15">
      <c r="A18" s="34">
        <v>43460</v>
      </c>
      <c r="B18">
        <v>19.77</v>
      </c>
      <c r="C18">
        <f t="shared" si="0"/>
        <v>219.0025</v>
      </c>
      <c r="D18" s="36">
        <f t="shared" si="1"/>
        <v>0.99798081776880365</v>
      </c>
      <c r="E18" s="36">
        <f t="shared" si="1"/>
        <v>0.91289497367432693</v>
      </c>
      <c r="N18" s="34">
        <v>43458</v>
      </c>
      <c r="O18">
        <v>214.06270000000001</v>
      </c>
    </row>
    <row r="19" spans="1:15">
      <c r="A19" s="34">
        <v>43461</v>
      </c>
      <c r="B19">
        <v>19.940000000000001</v>
      </c>
      <c r="C19">
        <f t="shared" si="0"/>
        <v>220.3458</v>
      </c>
      <c r="D19" s="36">
        <f t="shared" si="1"/>
        <v>1.0065623422513883</v>
      </c>
      <c r="E19" s="36">
        <f t="shared" si="1"/>
        <v>0.91849441577264423</v>
      </c>
      <c r="N19" s="34">
        <v>43459</v>
      </c>
      <c r="O19">
        <v>213.19210000000001</v>
      </c>
    </row>
    <row r="20" spans="1:15">
      <c r="A20" s="34">
        <v>43462</v>
      </c>
      <c r="B20">
        <v>19.97</v>
      </c>
      <c r="C20">
        <f t="shared" si="0"/>
        <v>221.53659999999999</v>
      </c>
      <c r="D20" s="36">
        <f t="shared" si="1"/>
        <v>1.0080767289247854</v>
      </c>
      <c r="E20" s="36">
        <f t="shared" si="1"/>
        <v>0.92345817342222081</v>
      </c>
      <c r="N20" s="34">
        <v>43460</v>
      </c>
      <c r="O20">
        <v>219.0025</v>
      </c>
    </row>
    <row r="21" spans="1:15">
      <c r="A21" s="34">
        <v>43465</v>
      </c>
      <c r="B21">
        <v>20.100000000000001</v>
      </c>
      <c r="C21">
        <f t="shared" si="0"/>
        <v>223.0018</v>
      </c>
      <c r="D21" s="36">
        <f t="shared" si="1"/>
        <v>1.0146390711761737</v>
      </c>
      <c r="E21" s="36">
        <f t="shared" si="1"/>
        <v>0.92956574623726917</v>
      </c>
      <c r="N21" s="34">
        <v>43461</v>
      </c>
      <c r="O21">
        <v>220.3458</v>
      </c>
    </row>
    <row r="22" spans="1:15">
      <c r="A22" s="34">
        <v>43467</v>
      </c>
      <c r="B22">
        <v>20.13</v>
      </c>
      <c r="C22">
        <f t="shared" si="0"/>
        <v>222.4418</v>
      </c>
      <c r="D22" s="36">
        <f t="shared" si="1"/>
        <v>1.016153457849571</v>
      </c>
      <c r="E22" s="36">
        <f t="shared" si="1"/>
        <v>0.92723142957304094</v>
      </c>
      <c r="N22" s="34">
        <v>43462</v>
      </c>
      <c r="O22">
        <v>221.53659999999999</v>
      </c>
    </row>
    <row r="23" spans="1:15">
      <c r="A23" s="34">
        <v>43468</v>
      </c>
      <c r="B23">
        <v>20.440000000000001</v>
      </c>
      <c r="C23">
        <f t="shared" si="0"/>
        <v>219.3768</v>
      </c>
      <c r="D23" s="36">
        <f t="shared" si="1"/>
        <v>1.031802120141343</v>
      </c>
      <c r="E23" s="36">
        <f t="shared" si="1"/>
        <v>0.91445521425900667</v>
      </c>
      <c r="N23" s="34">
        <v>43465</v>
      </c>
      <c r="O23">
        <v>223.0018</v>
      </c>
    </row>
    <row r="24" spans="1:15">
      <c r="A24" s="34">
        <v>43469</v>
      </c>
      <c r="B24">
        <v>20.18</v>
      </c>
      <c r="C24">
        <f t="shared" si="0"/>
        <v>225.12090000000001</v>
      </c>
      <c r="D24" s="36">
        <f t="shared" si="1"/>
        <v>1.0186774356385664</v>
      </c>
      <c r="E24" s="36">
        <f t="shared" si="1"/>
        <v>0.93839905060006534</v>
      </c>
      <c r="N24" s="34">
        <v>43466</v>
      </c>
      <c r="O24">
        <v>223.01169999999999</v>
      </c>
    </row>
    <row r="25" spans="1:15">
      <c r="A25" s="34">
        <v>43472</v>
      </c>
      <c r="B25">
        <v>20.11</v>
      </c>
      <c r="C25">
        <f t="shared" si="0"/>
        <v>227.1027</v>
      </c>
      <c r="D25" s="36">
        <f t="shared" si="1"/>
        <v>1.0151438667339727</v>
      </c>
      <c r="E25" s="36">
        <f t="shared" si="1"/>
        <v>0.94666003053786407</v>
      </c>
      <c r="N25" s="34">
        <v>43467</v>
      </c>
      <c r="O25">
        <v>222.4418</v>
      </c>
    </row>
    <row r="26" spans="1:15">
      <c r="A26" s="34">
        <v>43473</v>
      </c>
      <c r="B26">
        <v>20.05</v>
      </c>
      <c r="C26">
        <f t="shared" si="0"/>
        <v>228.71440000000001</v>
      </c>
      <c r="D26" s="36">
        <f t="shared" si="1"/>
        <v>1.0121150933871783</v>
      </c>
      <c r="E26" s="36">
        <f t="shared" si="1"/>
        <v>0.95337827726596502</v>
      </c>
      <c r="N26" s="34">
        <v>43468</v>
      </c>
      <c r="O26">
        <v>219.3768</v>
      </c>
    </row>
    <row r="27" spans="1:15">
      <c r="A27" s="34">
        <v>43474</v>
      </c>
      <c r="B27">
        <v>20.010000000000002</v>
      </c>
      <c r="C27">
        <f t="shared" si="0"/>
        <v>230.84880000000001</v>
      </c>
      <c r="D27" s="36">
        <f t="shared" si="1"/>
        <v>1.010095911155982</v>
      </c>
      <c r="E27" s="36">
        <f t="shared" si="1"/>
        <v>0.96227535849476598</v>
      </c>
      <c r="N27" s="34">
        <v>43469</v>
      </c>
      <c r="O27">
        <v>225.12090000000001</v>
      </c>
    </row>
    <row r="28" spans="1:15">
      <c r="A28" s="34">
        <v>43475</v>
      </c>
      <c r="B28">
        <v>20</v>
      </c>
      <c r="C28">
        <f t="shared" si="0"/>
        <v>231.6942</v>
      </c>
      <c r="D28" s="36">
        <f t="shared" si="1"/>
        <v>1.0095911155981827</v>
      </c>
      <c r="E28" s="36">
        <f t="shared" si="1"/>
        <v>0.96579934297322745</v>
      </c>
      <c r="N28" s="34">
        <v>43472</v>
      </c>
      <c r="O28">
        <v>227.1027</v>
      </c>
    </row>
    <row r="29" spans="1:15">
      <c r="A29" s="34">
        <v>43476</v>
      </c>
      <c r="B29">
        <v>20.07</v>
      </c>
      <c r="C29">
        <f t="shared" si="0"/>
        <v>231.7064</v>
      </c>
      <c r="D29" s="36">
        <f t="shared" si="1"/>
        <v>1.0131246845027764</v>
      </c>
      <c r="E29" s="36">
        <f t="shared" si="1"/>
        <v>0.96585019772912672</v>
      </c>
      <c r="N29" s="34">
        <v>43473</v>
      </c>
      <c r="O29">
        <v>228.71440000000001</v>
      </c>
    </row>
    <row r="30" spans="1:15">
      <c r="A30" s="34">
        <v>43479</v>
      </c>
      <c r="B30">
        <v>20.05</v>
      </c>
      <c r="C30">
        <f t="shared" si="0"/>
        <v>230.5489</v>
      </c>
      <c r="D30" s="36">
        <f t="shared" si="1"/>
        <v>1.0121150933871783</v>
      </c>
      <c r="E30" s="36">
        <f t="shared" si="1"/>
        <v>0.9610252485526195</v>
      </c>
      <c r="N30" s="34">
        <v>43474</v>
      </c>
      <c r="O30">
        <v>230.84880000000001</v>
      </c>
    </row>
    <row r="31" spans="1:15">
      <c r="A31" s="34">
        <v>43480</v>
      </c>
      <c r="B31">
        <v>20.05</v>
      </c>
      <c r="C31">
        <f t="shared" si="0"/>
        <v>232.50620000000001</v>
      </c>
      <c r="D31" s="36">
        <f t="shared" si="1"/>
        <v>1.0121150933871783</v>
      </c>
      <c r="E31" s="36">
        <f t="shared" si="1"/>
        <v>0.96918410213635831</v>
      </c>
      <c r="N31" s="34">
        <v>43475</v>
      </c>
      <c r="O31">
        <v>231.6942</v>
      </c>
    </row>
    <row r="32" spans="1:15">
      <c r="A32" s="34">
        <v>43481</v>
      </c>
      <c r="B32">
        <v>20.010000000000002</v>
      </c>
      <c r="C32">
        <f t="shared" si="0"/>
        <v>232.9272</v>
      </c>
      <c r="D32" s="36">
        <f t="shared" si="1"/>
        <v>1.010095911155982</v>
      </c>
      <c r="E32" s="36">
        <f t="shared" si="1"/>
        <v>0.97093900805714406</v>
      </c>
      <c r="N32" s="34">
        <v>43476</v>
      </c>
      <c r="O32">
        <v>231.7064</v>
      </c>
    </row>
    <row r="33" spans="1:15">
      <c r="A33" s="34">
        <v>43482</v>
      </c>
      <c r="B33">
        <v>19.97</v>
      </c>
      <c r="C33">
        <f t="shared" si="0"/>
        <v>233.88159999999999</v>
      </c>
      <c r="D33" s="36">
        <f t="shared" si="1"/>
        <v>1.0080767289247854</v>
      </c>
      <c r="E33" s="36">
        <f t="shared" si="1"/>
        <v>0.97491735060060714</v>
      </c>
      <c r="N33" s="34">
        <v>43479</v>
      </c>
      <c r="O33">
        <v>230.5489</v>
      </c>
    </row>
    <row r="34" spans="1:15">
      <c r="A34" s="34">
        <v>43483</v>
      </c>
      <c r="B34">
        <v>19.87</v>
      </c>
      <c r="C34">
        <f t="shared" si="0"/>
        <v>236.75640000000001</v>
      </c>
      <c r="D34" s="36">
        <f t="shared" si="1"/>
        <v>1.0030287733467946</v>
      </c>
      <c r="E34" s="36">
        <f t="shared" si="1"/>
        <v>0.98690073193332695</v>
      </c>
      <c r="N34" s="34">
        <v>43480</v>
      </c>
      <c r="O34">
        <v>232.50620000000001</v>
      </c>
    </row>
    <row r="35" spans="1:15">
      <c r="A35" s="34">
        <v>43487</v>
      </c>
      <c r="B35">
        <v>20</v>
      </c>
      <c r="C35">
        <f t="shared" si="0"/>
        <v>234.2756</v>
      </c>
      <c r="D35" s="36">
        <f t="shared" si="1"/>
        <v>1.0095911155981827</v>
      </c>
      <c r="E35" s="36">
        <f t="shared" si="1"/>
        <v>0.97655970911079626</v>
      </c>
      <c r="N35" s="34">
        <v>43481</v>
      </c>
      <c r="O35">
        <v>232.9272</v>
      </c>
    </row>
    <row r="36" spans="1:15">
      <c r="A36" s="34">
        <v>43488</v>
      </c>
      <c r="B36">
        <v>19.940000000000001</v>
      </c>
      <c r="C36">
        <f t="shared" si="0"/>
        <v>234.4434</v>
      </c>
      <c r="D36" s="36">
        <f t="shared" si="1"/>
        <v>1.0065623422513883</v>
      </c>
      <c r="E36" s="36">
        <f t="shared" si="1"/>
        <v>0.97725917042554178</v>
      </c>
      <c r="N36" s="34">
        <v>43482</v>
      </c>
      <c r="O36">
        <v>233.88159999999999</v>
      </c>
    </row>
    <row r="37" spans="1:15">
      <c r="A37" s="34">
        <v>43489</v>
      </c>
      <c r="B37">
        <v>20.149999999999999</v>
      </c>
      <c r="C37">
        <f t="shared" si="0"/>
        <v>234.9854</v>
      </c>
      <c r="D37" s="36">
        <f t="shared" si="1"/>
        <v>1.0171630489651691</v>
      </c>
      <c r="E37" s="36">
        <f t="shared" si="1"/>
        <v>0.97951845548270544</v>
      </c>
      <c r="N37" s="34">
        <v>43483</v>
      </c>
      <c r="O37">
        <v>236.75640000000001</v>
      </c>
    </row>
    <row r="38" spans="1:15">
      <c r="A38" s="34">
        <v>43490</v>
      </c>
      <c r="B38">
        <v>20.05</v>
      </c>
      <c r="C38">
        <f t="shared" si="0"/>
        <v>237.28790000000001</v>
      </c>
      <c r="D38" s="36">
        <f t="shared" si="1"/>
        <v>1.0121150933871783</v>
      </c>
      <c r="E38" s="36">
        <f t="shared" si="1"/>
        <v>0.98911624855303637</v>
      </c>
      <c r="N38" s="34">
        <v>43486</v>
      </c>
      <c r="O38">
        <v>236.7766</v>
      </c>
    </row>
    <row r="39" spans="1:15">
      <c r="A39" s="34">
        <v>43493</v>
      </c>
      <c r="B39">
        <v>20.079999999999998</v>
      </c>
      <c r="C39">
        <f t="shared" si="0"/>
        <v>235.84700000000001</v>
      </c>
      <c r="D39" s="36">
        <f t="shared" si="1"/>
        <v>1.0136294800605754</v>
      </c>
      <c r="E39" s="36">
        <f t="shared" si="1"/>
        <v>0.98310996840752507</v>
      </c>
      <c r="N39" s="34">
        <v>43487</v>
      </c>
      <c r="O39">
        <v>234.2756</v>
      </c>
    </row>
    <row r="40" spans="1:15">
      <c r="A40" s="34">
        <v>43494</v>
      </c>
      <c r="B40">
        <v>20.260000000000002</v>
      </c>
      <c r="C40">
        <f t="shared" si="0"/>
        <v>235.9391</v>
      </c>
      <c r="D40" s="36">
        <f t="shared" si="1"/>
        <v>1.0227158001009593</v>
      </c>
      <c r="E40" s="36">
        <f t="shared" si="1"/>
        <v>0.98349388013033823</v>
      </c>
      <c r="N40" s="34">
        <v>43488</v>
      </c>
      <c r="O40">
        <v>234.4434</v>
      </c>
    </row>
    <row r="41" spans="1:15">
      <c r="A41" s="34">
        <v>43495</v>
      </c>
      <c r="B41">
        <v>20.38</v>
      </c>
      <c r="C41">
        <f t="shared" si="0"/>
        <v>238.37639999999999</v>
      </c>
      <c r="D41" s="36">
        <f t="shared" si="1"/>
        <v>1.0287733467945481</v>
      </c>
      <c r="E41" s="36">
        <f t="shared" si="1"/>
        <v>0.99365357656912967</v>
      </c>
      <c r="N41" s="34">
        <v>43489</v>
      </c>
      <c r="O41">
        <v>234.9854</v>
      </c>
    </row>
    <row r="42" spans="1:15">
      <c r="A42" s="34">
        <v>43496</v>
      </c>
      <c r="B42">
        <v>20.65</v>
      </c>
      <c r="C42">
        <f t="shared" si="0"/>
        <v>240.60990000000001</v>
      </c>
      <c r="D42" s="36">
        <f t="shared" si="1"/>
        <v>1.0424028268551238</v>
      </c>
      <c r="E42" s="36">
        <f t="shared" si="1"/>
        <v>1.0029637484790468</v>
      </c>
      <c r="N42" s="34">
        <v>43490</v>
      </c>
      <c r="O42">
        <v>237.28790000000001</v>
      </c>
    </row>
    <row r="43" spans="1:15">
      <c r="A43" s="34">
        <v>43497</v>
      </c>
      <c r="B43">
        <v>20.420000000000002</v>
      </c>
      <c r="C43">
        <f t="shared" si="0"/>
        <v>240.7407</v>
      </c>
      <c r="D43" s="36">
        <f t="shared" si="1"/>
        <v>1.0307925290257447</v>
      </c>
      <c r="E43" s="36">
        <f t="shared" si="1"/>
        <v>1.0035089781570488</v>
      </c>
      <c r="N43" s="34">
        <v>43493</v>
      </c>
      <c r="O43">
        <v>235.84700000000001</v>
      </c>
    </row>
    <row r="44" spans="1:15">
      <c r="A44" s="34">
        <v>43500</v>
      </c>
      <c r="B44">
        <v>20.309999999999999</v>
      </c>
      <c r="C44">
        <f t="shared" si="0"/>
        <v>241.54179999999999</v>
      </c>
      <c r="D44" s="36">
        <f t="shared" si="1"/>
        <v>1.0252397778899545</v>
      </c>
      <c r="E44" s="36">
        <f t="shared" si="1"/>
        <v>1.0068483015136793</v>
      </c>
      <c r="N44" s="34">
        <v>43494</v>
      </c>
      <c r="O44">
        <v>235.9391</v>
      </c>
    </row>
    <row r="45" spans="1:15">
      <c r="A45" s="34">
        <v>43501</v>
      </c>
      <c r="B45">
        <v>20.420000000000002</v>
      </c>
      <c r="C45">
        <f t="shared" si="0"/>
        <v>243.0686</v>
      </c>
      <c r="D45" s="36">
        <f t="shared" si="1"/>
        <v>1.0307925290257447</v>
      </c>
      <c r="E45" s="36">
        <f t="shared" si="1"/>
        <v>1.0132126491617928</v>
      </c>
      <c r="N45" s="34">
        <v>43495</v>
      </c>
      <c r="O45">
        <v>238.37639999999999</v>
      </c>
    </row>
    <row r="46" spans="1:15">
      <c r="A46" s="34">
        <v>43502</v>
      </c>
      <c r="B46">
        <v>20.38</v>
      </c>
      <c r="C46">
        <f t="shared" si="0"/>
        <v>242.5419</v>
      </c>
      <c r="D46" s="36">
        <f t="shared" si="1"/>
        <v>1.0287733467945481</v>
      </c>
      <c r="E46" s="36">
        <f t="shared" si="1"/>
        <v>1.0110171409706339</v>
      </c>
      <c r="N46" s="34">
        <v>43496</v>
      </c>
      <c r="O46">
        <v>240.60990000000001</v>
      </c>
    </row>
    <row r="47" spans="1:15">
      <c r="A47" s="34">
        <v>43503</v>
      </c>
      <c r="B47">
        <v>20.58</v>
      </c>
      <c r="C47">
        <f t="shared" si="0"/>
        <v>240.27109999999999</v>
      </c>
      <c r="D47" s="36">
        <f t="shared" si="1"/>
        <v>1.0388692579505301</v>
      </c>
      <c r="E47" s="36">
        <f t="shared" si="1"/>
        <v>1.0015514868971886</v>
      </c>
      <c r="N47" s="34">
        <v>43497</v>
      </c>
      <c r="O47">
        <v>240.7407</v>
      </c>
    </row>
    <row r="48" spans="1:15">
      <c r="A48" s="34">
        <v>43504</v>
      </c>
      <c r="B48">
        <v>20.65</v>
      </c>
      <c r="C48">
        <f t="shared" si="0"/>
        <v>239.47</v>
      </c>
      <c r="D48" s="36">
        <f t="shared" si="1"/>
        <v>1.0424028268551238</v>
      </c>
      <c r="E48" s="36">
        <f t="shared" si="1"/>
        <v>0.99821216354055808</v>
      </c>
      <c r="N48" s="34">
        <v>43500</v>
      </c>
      <c r="O48">
        <v>241.54179999999999</v>
      </c>
    </row>
    <row r="49" spans="1:15">
      <c r="A49" s="34">
        <v>43507</v>
      </c>
      <c r="B49">
        <v>20.51</v>
      </c>
      <c r="C49">
        <f t="shared" si="0"/>
        <v>239.56970000000001</v>
      </c>
      <c r="D49" s="36">
        <f t="shared" si="1"/>
        <v>1.0353356890459366</v>
      </c>
      <c r="E49" s="36">
        <f t="shared" si="1"/>
        <v>0.99862775527524306</v>
      </c>
      <c r="N49" s="34">
        <v>43501</v>
      </c>
      <c r="O49">
        <v>243.0686</v>
      </c>
    </row>
    <row r="50" spans="1:15">
      <c r="A50" s="34">
        <v>43508</v>
      </c>
      <c r="B50">
        <v>20.41</v>
      </c>
      <c r="C50">
        <f t="shared" si="0"/>
        <v>242.2218</v>
      </c>
      <c r="D50" s="36">
        <f t="shared" si="1"/>
        <v>1.0302877334679457</v>
      </c>
      <c r="E50" s="36">
        <f t="shared" si="1"/>
        <v>1.0096828288916706</v>
      </c>
      <c r="N50" s="34">
        <v>43502</v>
      </c>
      <c r="O50">
        <v>242.5419</v>
      </c>
    </row>
    <row r="51" spans="1:15">
      <c r="A51" s="34">
        <v>43509</v>
      </c>
      <c r="B51">
        <v>20.37</v>
      </c>
      <c r="C51">
        <f t="shared" si="0"/>
        <v>243.03710000000001</v>
      </c>
      <c r="D51" s="36">
        <f t="shared" si="1"/>
        <v>1.0282685512367493</v>
      </c>
      <c r="E51" s="36">
        <f t="shared" si="1"/>
        <v>1.0130813438494299</v>
      </c>
      <c r="N51" s="34">
        <v>43503</v>
      </c>
      <c r="O51">
        <v>240.27109999999999</v>
      </c>
    </row>
    <row r="52" spans="1:15">
      <c r="A52" s="34">
        <v>43510</v>
      </c>
      <c r="B52">
        <v>20.58</v>
      </c>
      <c r="C52">
        <f t="shared" si="0"/>
        <v>242.49639999999999</v>
      </c>
      <c r="D52" s="36">
        <f t="shared" si="1"/>
        <v>1.0388692579505301</v>
      </c>
      <c r="E52" s="36">
        <f t="shared" si="1"/>
        <v>1.0108274777416653</v>
      </c>
      <c r="N52" s="34">
        <v>43504</v>
      </c>
      <c r="O52">
        <v>239.47</v>
      </c>
    </row>
    <row r="53" spans="1:15">
      <c r="A53" s="34">
        <v>43511</v>
      </c>
      <c r="B53">
        <v>20.63</v>
      </c>
      <c r="C53">
        <f t="shared" si="0"/>
        <v>244.25800000000001</v>
      </c>
      <c r="D53" s="36">
        <f t="shared" si="1"/>
        <v>1.0413932357395255</v>
      </c>
      <c r="E53" s="36">
        <f t="shared" si="1"/>
        <v>1.0181705710197089</v>
      </c>
      <c r="N53" s="34">
        <v>43507</v>
      </c>
      <c r="O53">
        <v>239.56970000000001</v>
      </c>
    </row>
    <row r="54" spans="1:15">
      <c r="A54" s="34">
        <v>43515</v>
      </c>
      <c r="B54">
        <v>20.79</v>
      </c>
      <c r="C54">
        <f t="shared" si="0"/>
        <v>245.4162</v>
      </c>
      <c r="D54" s="36">
        <f t="shared" si="1"/>
        <v>1.0494699646643111</v>
      </c>
      <c r="E54" s="36">
        <f t="shared" si="1"/>
        <v>1.0229984380920463</v>
      </c>
      <c r="N54" s="34">
        <v>43508</v>
      </c>
      <c r="O54">
        <v>242.2218</v>
      </c>
    </row>
    <row r="55" spans="1:15">
      <c r="A55" s="34">
        <v>43516</v>
      </c>
      <c r="B55">
        <v>20.73</v>
      </c>
      <c r="C55">
        <f t="shared" si="0"/>
        <v>246.58260000000001</v>
      </c>
      <c r="D55" s="36">
        <f t="shared" si="1"/>
        <v>1.0464411913175165</v>
      </c>
      <c r="E55" s="36">
        <f t="shared" si="1"/>
        <v>1.0278604862298244</v>
      </c>
      <c r="N55" s="34">
        <v>43509</v>
      </c>
      <c r="O55">
        <v>243.03710000000001</v>
      </c>
    </row>
    <row r="56" spans="1:15">
      <c r="A56" s="34">
        <v>43517</v>
      </c>
      <c r="B56">
        <v>20.51</v>
      </c>
      <c r="C56">
        <f t="shared" si="0"/>
        <v>246.0265</v>
      </c>
      <c r="D56" s="36">
        <f t="shared" si="1"/>
        <v>1.0353356890459366</v>
      </c>
      <c r="E56" s="36">
        <f t="shared" si="1"/>
        <v>1.0255424264137936</v>
      </c>
      <c r="N56" s="34">
        <v>43510</v>
      </c>
      <c r="O56">
        <v>242.49639999999999</v>
      </c>
    </row>
    <row r="57" spans="1:15">
      <c r="A57" s="34">
        <v>43518</v>
      </c>
      <c r="B57">
        <v>20.7</v>
      </c>
      <c r="C57">
        <f t="shared" si="0"/>
        <v>247.26070000000001</v>
      </c>
      <c r="D57" s="36">
        <f t="shared" si="1"/>
        <v>1.0449268046441191</v>
      </c>
      <c r="E57" s="36">
        <f t="shared" si="1"/>
        <v>1.0306870936048478</v>
      </c>
      <c r="N57" s="34">
        <v>43511</v>
      </c>
      <c r="O57">
        <v>244.25800000000001</v>
      </c>
    </row>
    <row r="58" spans="1:15">
      <c r="A58" s="34">
        <v>43521</v>
      </c>
      <c r="B58">
        <v>20.58</v>
      </c>
      <c r="C58">
        <f t="shared" si="0"/>
        <v>248.03059999999999</v>
      </c>
      <c r="D58" s="36">
        <f t="shared" si="1"/>
        <v>1.0388692579505301</v>
      </c>
      <c r="E58" s="36">
        <f t="shared" si="1"/>
        <v>1.0338963621758999</v>
      </c>
      <c r="N58" s="34">
        <v>43514</v>
      </c>
      <c r="O58">
        <v>245.05779999999999</v>
      </c>
    </row>
    <row r="59" spans="1:15">
      <c r="A59" s="34">
        <v>43522</v>
      </c>
      <c r="B59">
        <v>20.69</v>
      </c>
      <c r="C59">
        <f t="shared" si="0"/>
        <v>247.9598</v>
      </c>
      <c r="D59" s="36">
        <f t="shared" si="1"/>
        <v>1.0444220090863201</v>
      </c>
      <c r="E59" s="36">
        <f t="shared" si="1"/>
        <v>1.0336012378547796</v>
      </c>
      <c r="N59" s="34">
        <v>43515</v>
      </c>
      <c r="O59">
        <v>245.4162</v>
      </c>
    </row>
    <row r="60" spans="1:15">
      <c r="A60" s="34">
        <v>43523</v>
      </c>
      <c r="B60">
        <v>20.41</v>
      </c>
      <c r="C60">
        <f t="shared" si="0"/>
        <v>247.9239</v>
      </c>
      <c r="D60" s="36">
        <f t="shared" si="1"/>
        <v>1.0302877334679457</v>
      </c>
      <c r="E60" s="36">
        <f t="shared" si="1"/>
        <v>1.0334515914829121</v>
      </c>
      <c r="N60" s="34">
        <v>43516</v>
      </c>
      <c r="O60">
        <v>246.58260000000001</v>
      </c>
    </row>
    <row r="61" spans="1:15">
      <c r="A61" s="34">
        <v>43524</v>
      </c>
      <c r="B61">
        <v>20.3</v>
      </c>
      <c r="C61">
        <f t="shared" si="0"/>
        <v>247.0455</v>
      </c>
      <c r="D61" s="36">
        <f t="shared" si="1"/>
        <v>1.0247349823321557</v>
      </c>
      <c r="E61" s="36">
        <f t="shared" si="1"/>
        <v>1.0297900490581657</v>
      </c>
      <c r="N61" s="34">
        <v>43517</v>
      </c>
      <c r="O61">
        <v>246.0265</v>
      </c>
    </row>
    <row r="62" spans="1:15">
      <c r="A62" s="34">
        <v>43525</v>
      </c>
      <c r="B62">
        <v>20.07</v>
      </c>
      <c r="C62">
        <f t="shared" si="0"/>
        <v>248.1722</v>
      </c>
      <c r="D62" s="36">
        <f t="shared" si="1"/>
        <v>1.0131246845027764</v>
      </c>
      <c r="E62" s="36">
        <f t="shared" si="1"/>
        <v>1.0344866108181405</v>
      </c>
      <c r="N62" s="34">
        <v>43518</v>
      </c>
      <c r="O62">
        <v>247.26070000000001</v>
      </c>
    </row>
    <row r="63" spans="1:15">
      <c r="A63" s="34">
        <v>43528</v>
      </c>
      <c r="B63">
        <v>20.18</v>
      </c>
      <c r="C63">
        <f t="shared" si="0"/>
        <v>247.6362</v>
      </c>
      <c r="D63" s="36">
        <f t="shared" si="1"/>
        <v>1.0186774356385664</v>
      </c>
      <c r="E63" s="36">
        <f t="shared" si="1"/>
        <v>1.0322523362966649</v>
      </c>
      <c r="N63" s="34">
        <v>43521</v>
      </c>
      <c r="O63">
        <v>248.03059999999999</v>
      </c>
    </row>
    <row r="64" spans="1:15">
      <c r="A64" s="34">
        <v>43529</v>
      </c>
      <c r="B64">
        <v>20.2</v>
      </c>
      <c r="C64">
        <f t="shared" si="0"/>
        <v>247.38120000000001</v>
      </c>
      <c r="D64" s="36">
        <f t="shared" si="1"/>
        <v>1.0196870267541647</v>
      </c>
      <c r="E64" s="36">
        <f t="shared" si="1"/>
        <v>1.0311893885299184</v>
      </c>
      <c r="N64" s="34">
        <v>43522</v>
      </c>
      <c r="O64">
        <v>247.9598</v>
      </c>
    </row>
    <row r="65" spans="1:15">
      <c r="A65" s="34">
        <v>43530</v>
      </c>
      <c r="B65">
        <v>20.25</v>
      </c>
      <c r="C65">
        <f t="shared" si="0"/>
        <v>246.49090000000001</v>
      </c>
      <c r="D65" s="36">
        <f t="shared" si="1"/>
        <v>1.0222110045431601</v>
      </c>
      <c r="E65" s="36">
        <f t="shared" si="1"/>
        <v>1.0274782418760571</v>
      </c>
      <c r="N65" s="34">
        <v>43523</v>
      </c>
      <c r="O65">
        <v>247.9239</v>
      </c>
    </row>
    <row r="66" spans="1:15">
      <c r="A66" s="34">
        <v>43531</v>
      </c>
      <c r="B66">
        <v>20.399999999999999</v>
      </c>
      <c r="C66">
        <f t="shared" si="0"/>
        <v>244.4573</v>
      </c>
      <c r="D66" s="36">
        <f t="shared" si="1"/>
        <v>1.0297829379101464</v>
      </c>
      <c r="E66" s="36">
        <f t="shared" si="1"/>
        <v>1.019001337646817</v>
      </c>
      <c r="N66" s="34">
        <v>43524</v>
      </c>
      <c r="O66">
        <v>247.0455</v>
      </c>
    </row>
    <row r="67" spans="1:15">
      <c r="A67" s="34">
        <v>43532</v>
      </c>
      <c r="B67">
        <v>20.48</v>
      </c>
      <c r="C67">
        <f t="shared" ref="C67:C130" si="2">SUMIF(N:N,A67,O:O)</f>
        <v>243.0215</v>
      </c>
      <c r="D67" s="36">
        <f t="shared" ref="D67:E130" si="3">B67/B$2</f>
        <v>1.0338213023725391</v>
      </c>
      <c r="E67" s="36">
        <f t="shared" si="3"/>
        <v>1.0130163164566408</v>
      </c>
      <c r="N67" s="34">
        <v>43525</v>
      </c>
      <c r="O67">
        <v>248.1722</v>
      </c>
    </row>
    <row r="68" spans="1:15">
      <c r="A68" s="34">
        <v>43535</v>
      </c>
      <c r="B68">
        <v>20.61</v>
      </c>
      <c r="C68">
        <f t="shared" si="2"/>
        <v>245.79060000000001</v>
      </c>
      <c r="D68" s="36">
        <f t="shared" si="3"/>
        <v>1.0403836446239274</v>
      </c>
      <c r="E68" s="36">
        <f t="shared" si="3"/>
        <v>1.0245590955189874</v>
      </c>
      <c r="N68" s="34">
        <v>43528</v>
      </c>
      <c r="O68">
        <v>247.6362</v>
      </c>
    </row>
    <row r="69" spans="1:15">
      <c r="A69" s="34">
        <v>43536</v>
      </c>
      <c r="B69">
        <v>20.8</v>
      </c>
      <c r="C69">
        <f t="shared" si="2"/>
        <v>246.9999</v>
      </c>
      <c r="D69" s="36">
        <f t="shared" si="3"/>
        <v>1.0499747602221101</v>
      </c>
      <c r="E69" s="36">
        <f t="shared" si="3"/>
        <v>1.0295999689869357</v>
      </c>
      <c r="N69" s="34">
        <v>43529</v>
      </c>
      <c r="O69">
        <v>247.38120000000001</v>
      </c>
    </row>
    <row r="70" spans="1:15">
      <c r="A70" s="34">
        <v>43537</v>
      </c>
      <c r="B70">
        <v>20.88</v>
      </c>
      <c r="C70">
        <f t="shared" si="2"/>
        <v>248.2663</v>
      </c>
      <c r="D70" s="36">
        <f t="shared" si="3"/>
        <v>1.0540131246845028</v>
      </c>
      <c r="E70" s="36">
        <f t="shared" si="3"/>
        <v>1.0348788593861831</v>
      </c>
      <c r="N70" s="34">
        <v>43530</v>
      </c>
      <c r="O70">
        <v>246.49090000000001</v>
      </c>
    </row>
    <row r="71" spans="1:15">
      <c r="A71" s="34">
        <v>43538</v>
      </c>
      <c r="B71">
        <v>20.77</v>
      </c>
      <c r="C71">
        <f t="shared" si="2"/>
        <v>248.32300000000001</v>
      </c>
      <c r="D71" s="36">
        <f t="shared" si="3"/>
        <v>1.0484603735487128</v>
      </c>
      <c r="E71" s="36">
        <f t="shared" si="3"/>
        <v>1.0351152089484363</v>
      </c>
      <c r="N71" s="34">
        <v>43531</v>
      </c>
      <c r="O71">
        <v>244.4573</v>
      </c>
    </row>
    <row r="72" spans="1:15">
      <c r="A72" s="34">
        <v>43539</v>
      </c>
      <c r="B72">
        <v>20.87</v>
      </c>
      <c r="C72">
        <f t="shared" si="2"/>
        <v>249.88409999999999</v>
      </c>
      <c r="D72" s="36">
        <f t="shared" si="3"/>
        <v>1.0535083291267038</v>
      </c>
      <c r="E72" s="36">
        <f t="shared" si="3"/>
        <v>1.0416225334922335</v>
      </c>
      <c r="N72" s="34">
        <v>43532</v>
      </c>
      <c r="O72">
        <v>243.0215</v>
      </c>
    </row>
    <row r="73" spans="1:15">
      <c r="A73" s="34">
        <v>43542</v>
      </c>
      <c r="B73">
        <v>20.78</v>
      </c>
      <c r="C73">
        <f t="shared" si="2"/>
        <v>251.18289999999999</v>
      </c>
      <c r="D73" s="36">
        <f t="shared" si="3"/>
        <v>1.0489651691065121</v>
      </c>
      <c r="E73" s="36">
        <f t="shared" si="3"/>
        <v>1.047036480784197</v>
      </c>
      <c r="N73" s="34">
        <v>43535</v>
      </c>
      <c r="O73">
        <v>245.79060000000001</v>
      </c>
    </row>
    <row r="74" spans="1:15">
      <c r="A74" s="34">
        <v>43543</v>
      </c>
      <c r="B74">
        <v>20.69</v>
      </c>
      <c r="C74">
        <f t="shared" si="2"/>
        <v>251.50149999999999</v>
      </c>
      <c r="D74" s="36">
        <f t="shared" si="3"/>
        <v>1.0444220090863201</v>
      </c>
      <c r="E74" s="36">
        <f t="shared" si="3"/>
        <v>1.0483645402292383</v>
      </c>
      <c r="N74" s="34">
        <v>43536</v>
      </c>
      <c r="O74">
        <v>246.9999</v>
      </c>
    </row>
    <row r="75" spans="1:15">
      <c r="A75" s="34">
        <v>43544</v>
      </c>
      <c r="B75">
        <v>20.98</v>
      </c>
      <c r="C75">
        <f t="shared" si="2"/>
        <v>250.5609</v>
      </c>
      <c r="D75" s="36">
        <f t="shared" si="3"/>
        <v>1.0590610802624938</v>
      </c>
      <c r="E75" s="36">
        <f t="shared" si="3"/>
        <v>1.0444437219178579</v>
      </c>
      <c r="N75" s="34">
        <v>43537</v>
      </c>
      <c r="O75">
        <v>248.2663</v>
      </c>
    </row>
    <row r="76" spans="1:15">
      <c r="A76" s="34">
        <v>43545</v>
      </c>
      <c r="B76">
        <v>21.25</v>
      </c>
      <c r="C76">
        <f t="shared" si="2"/>
        <v>252.2816</v>
      </c>
      <c r="D76" s="36">
        <f t="shared" si="3"/>
        <v>1.0726905603230692</v>
      </c>
      <c r="E76" s="36">
        <f t="shared" si="3"/>
        <v>1.0516163267109604</v>
      </c>
      <c r="N76" s="34">
        <v>43538</v>
      </c>
      <c r="O76">
        <v>248.32300000000001</v>
      </c>
    </row>
    <row r="77" spans="1:15">
      <c r="A77" s="34">
        <v>43546</v>
      </c>
      <c r="B77">
        <v>21.36</v>
      </c>
      <c r="C77">
        <f t="shared" si="2"/>
        <v>248.5523</v>
      </c>
      <c r="D77" s="36">
        <f t="shared" si="3"/>
        <v>1.0782433114588592</v>
      </c>
      <c r="E77" s="36">
        <f t="shared" si="3"/>
        <v>1.0360710282539853</v>
      </c>
      <c r="N77" s="34">
        <v>43539</v>
      </c>
      <c r="O77">
        <v>249.88409999999999</v>
      </c>
    </row>
    <row r="78" spans="1:15">
      <c r="A78" s="34">
        <v>43549</v>
      </c>
      <c r="B78">
        <v>21.47</v>
      </c>
      <c r="C78">
        <f t="shared" si="2"/>
        <v>247.42060000000001</v>
      </c>
      <c r="D78" s="36">
        <f t="shared" si="3"/>
        <v>1.0837960625946492</v>
      </c>
      <c r="E78" s="36">
        <f t="shared" si="3"/>
        <v>1.0313536243809371</v>
      </c>
      <c r="N78" s="34">
        <v>43542</v>
      </c>
      <c r="O78">
        <v>251.18289999999999</v>
      </c>
    </row>
    <row r="79" spans="1:15">
      <c r="A79" s="34">
        <v>43550</v>
      </c>
      <c r="B79">
        <v>21.63</v>
      </c>
      <c r="C79">
        <f t="shared" si="2"/>
        <v>249.1276</v>
      </c>
      <c r="D79" s="36">
        <f t="shared" si="3"/>
        <v>1.0918727915194346</v>
      </c>
      <c r="E79" s="36">
        <f t="shared" si="3"/>
        <v>1.0384691217842184</v>
      </c>
      <c r="N79" s="34">
        <v>43543</v>
      </c>
      <c r="O79">
        <v>251.50149999999999</v>
      </c>
    </row>
    <row r="80" spans="1:15">
      <c r="A80" s="34">
        <v>43551</v>
      </c>
      <c r="B80">
        <v>21.72</v>
      </c>
      <c r="C80">
        <f t="shared" si="2"/>
        <v>248.23699999999999</v>
      </c>
      <c r="D80" s="36">
        <f t="shared" si="3"/>
        <v>1.0964159515396266</v>
      </c>
      <c r="E80" s="36">
        <f t="shared" si="3"/>
        <v>1.0347567246035725</v>
      </c>
      <c r="N80" s="34">
        <v>43544</v>
      </c>
      <c r="O80">
        <v>250.5609</v>
      </c>
    </row>
    <row r="81" spans="1:15">
      <c r="A81" s="34">
        <v>43552</v>
      </c>
      <c r="B81">
        <v>21.81</v>
      </c>
      <c r="C81">
        <f t="shared" si="2"/>
        <v>248.4409</v>
      </c>
      <c r="D81" s="36">
        <f t="shared" si="3"/>
        <v>1.1009591115598183</v>
      </c>
      <c r="E81" s="36">
        <f t="shared" si="3"/>
        <v>1.0356066659747085</v>
      </c>
      <c r="N81" s="34">
        <v>43545</v>
      </c>
      <c r="O81">
        <v>252.2816</v>
      </c>
    </row>
    <row r="82" spans="1:15">
      <c r="A82" s="34">
        <v>43553</v>
      </c>
      <c r="B82">
        <v>21.71</v>
      </c>
      <c r="C82">
        <f t="shared" si="2"/>
        <v>250.1524</v>
      </c>
      <c r="D82" s="36">
        <f t="shared" si="3"/>
        <v>1.0959111559818275</v>
      </c>
      <c r="E82" s="36">
        <f t="shared" si="3"/>
        <v>1.0427409212797558</v>
      </c>
      <c r="N82" s="34">
        <v>43546</v>
      </c>
      <c r="O82">
        <v>248.5523</v>
      </c>
    </row>
    <row r="83" spans="1:15">
      <c r="A83" s="34">
        <v>43556</v>
      </c>
      <c r="B83">
        <v>21.47</v>
      </c>
      <c r="C83">
        <f t="shared" si="2"/>
        <v>253.01130000000001</v>
      </c>
      <c r="D83" s="36">
        <f t="shared" si="3"/>
        <v>1.0837960625946492</v>
      </c>
      <c r="E83" s="36">
        <f t="shared" si="3"/>
        <v>1.0546580246929018</v>
      </c>
      <c r="N83" s="34">
        <v>43549</v>
      </c>
      <c r="O83">
        <v>247.42060000000001</v>
      </c>
    </row>
    <row r="84" spans="1:15">
      <c r="A84" s="34">
        <v>43557</v>
      </c>
      <c r="B84">
        <v>21.6</v>
      </c>
      <c r="C84">
        <f t="shared" si="2"/>
        <v>253.03980000000001</v>
      </c>
      <c r="D84" s="36">
        <f t="shared" si="3"/>
        <v>1.0903584048460375</v>
      </c>
      <c r="E84" s="36">
        <f t="shared" si="3"/>
        <v>1.0547768247374207</v>
      </c>
      <c r="N84" s="34">
        <v>43550</v>
      </c>
      <c r="O84">
        <v>249.1276</v>
      </c>
    </row>
    <row r="85" spans="1:15">
      <c r="A85" s="34">
        <v>43558</v>
      </c>
      <c r="B85">
        <v>21.48</v>
      </c>
      <c r="C85">
        <f t="shared" si="2"/>
        <v>254.4716</v>
      </c>
      <c r="D85" s="36">
        <f t="shared" si="3"/>
        <v>1.0843008581524483</v>
      </c>
      <c r="E85" s="36">
        <f t="shared" si="3"/>
        <v>1.0607451722371382</v>
      </c>
      <c r="N85" s="34">
        <v>43551</v>
      </c>
      <c r="O85">
        <v>248.23699999999999</v>
      </c>
    </row>
    <row r="86" spans="1:15">
      <c r="A86" s="34">
        <v>43559</v>
      </c>
      <c r="B86">
        <v>21.48</v>
      </c>
      <c r="C86">
        <f t="shared" si="2"/>
        <v>254.5223</v>
      </c>
      <c r="D86" s="36">
        <f t="shared" si="3"/>
        <v>1.0843008581524483</v>
      </c>
      <c r="E86" s="36">
        <f t="shared" si="3"/>
        <v>1.0609565112637032</v>
      </c>
      <c r="N86" s="34">
        <v>43552</v>
      </c>
      <c r="O86">
        <v>248.4409</v>
      </c>
    </row>
    <row r="87" spans="1:15">
      <c r="A87" s="34">
        <v>43560</v>
      </c>
      <c r="B87">
        <v>21.62</v>
      </c>
      <c r="C87">
        <f t="shared" si="2"/>
        <v>255.4058</v>
      </c>
      <c r="D87" s="36">
        <f t="shared" si="3"/>
        <v>1.0913679959616356</v>
      </c>
      <c r="E87" s="36">
        <f t="shared" si="3"/>
        <v>1.0646393126437845</v>
      </c>
      <c r="N87" s="34">
        <v>43553</v>
      </c>
      <c r="O87">
        <v>250.1524</v>
      </c>
    </row>
    <row r="88" spans="1:15">
      <c r="A88" s="34">
        <v>43563</v>
      </c>
      <c r="B88">
        <v>21.49</v>
      </c>
      <c r="C88">
        <f t="shared" si="2"/>
        <v>255.82579999999999</v>
      </c>
      <c r="D88" s="36">
        <f t="shared" si="3"/>
        <v>1.0848056537102473</v>
      </c>
      <c r="E88" s="36">
        <f t="shared" si="3"/>
        <v>1.0663900501419556</v>
      </c>
      <c r="N88" s="34">
        <v>43556</v>
      </c>
      <c r="O88">
        <v>253.01130000000001</v>
      </c>
    </row>
    <row r="89" spans="1:15">
      <c r="A89" s="34">
        <v>43564</v>
      </c>
      <c r="B89">
        <v>21.45</v>
      </c>
      <c r="C89">
        <f t="shared" si="2"/>
        <v>254.9836</v>
      </c>
      <c r="D89" s="36">
        <f t="shared" si="3"/>
        <v>1.0827864714790509</v>
      </c>
      <c r="E89" s="36">
        <f t="shared" si="3"/>
        <v>1.0628794046158612</v>
      </c>
      <c r="N89" s="34">
        <v>43557</v>
      </c>
      <c r="O89">
        <v>253.03980000000001</v>
      </c>
    </row>
    <row r="90" spans="1:15">
      <c r="A90" s="34">
        <v>43565</v>
      </c>
      <c r="B90">
        <v>21.64</v>
      </c>
      <c r="C90">
        <f t="shared" si="2"/>
        <v>255.58199999999999</v>
      </c>
      <c r="D90" s="36">
        <f t="shared" si="3"/>
        <v>1.0923775870772339</v>
      </c>
      <c r="E90" s="36">
        <f t="shared" si="3"/>
        <v>1.0653737887084935</v>
      </c>
      <c r="N90" s="34">
        <v>43558</v>
      </c>
      <c r="O90">
        <v>254.4716</v>
      </c>
    </row>
    <row r="91" spans="1:15">
      <c r="A91" s="34">
        <v>43566</v>
      </c>
      <c r="B91">
        <v>21.55</v>
      </c>
      <c r="C91">
        <f t="shared" si="2"/>
        <v>255.3271</v>
      </c>
      <c r="D91" s="36">
        <f t="shared" si="3"/>
        <v>1.0878344270570419</v>
      </c>
      <c r="E91" s="36">
        <f t="shared" si="3"/>
        <v>1.0643112577840081</v>
      </c>
      <c r="N91" s="34">
        <v>43559</v>
      </c>
      <c r="O91">
        <v>254.5223</v>
      </c>
    </row>
    <row r="92" spans="1:15">
      <c r="A92" s="34">
        <v>43567</v>
      </c>
      <c r="B92">
        <v>21.52</v>
      </c>
      <c r="C92">
        <f t="shared" si="2"/>
        <v>256.62779999999998</v>
      </c>
      <c r="D92" s="36">
        <f t="shared" si="3"/>
        <v>1.0863200403836446</v>
      </c>
      <c r="E92" s="36">
        <f t="shared" si="3"/>
        <v>1.0697331250789395</v>
      </c>
      <c r="N92" s="34">
        <v>43560</v>
      </c>
      <c r="O92">
        <v>255.4058</v>
      </c>
    </row>
    <row r="93" spans="1:15">
      <c r="A93" s="34">
        <v>43570</v>
      </c>
      <c r="B93">
        <v>21.45</v>
      </c>
      <c r="C93">
        <f t="shared" si="2"/>
        <v>256.7706</v>
      </c>
      <c r="D93" s="36">
        <f t="shared" si="3"/>
        <v>1.0827864714790509</v>
      </c>
      <c r="E93" s="36">
        <f t="shared" si="3"/>
        <v>1.0703283758283177</v>
      </c>
      <c r="N93" s="34">
        <v>43563</v>
      </c>
      <c r="O93">
        <v>255.82579999999999</v>
      </c>
    </row>
    <row r="94" spans="1:15">
      <c r="A94" s="34">
        <v>43571</v>
      </c>
      <c r="B94">
        <v>20.95</v>
      </c>
      <c r="C94">
        <f t="shared" si="2"/>
        <v>257.18259999999998</v>
      </c>
      <c r="D94" s="36">
        <f t="shared" si="3"/>
        <v>1.0575466935890965</v>
      </c>
      <c r="E94" s="36">
        <f t="shared" si="3"/>
        <v>1.0720457659455711</v>
      </c>
      <c r="N94" s="34">
        <v>43564</v>
      </c>
      <c r="O94">
        <v>254.9836</v>
      </c>
    </row>
    <row r="95" spans="1:15">
      <c r="A95" s="34">
        <v>43572</v>
      </c>
      <c r="B95">
        <v>20.79</v>
      </c>
      <c r="C95">
        <f t="shared" si="2"/>
        <v>257.05110000000002</v>
      </c>
      <c r="D95" s="36">
        <f t="shared" si="3"/>
        <v>1.0494699646643111</v>
      </c>
      <c r="E95" s="36">
        <f t="shared" si="3"/>
        <v>1.0714976183717393</v>
      </c>
      <c r="N95" s="34">
        <v>43565</v>
      </c>
      <c r="O95">
        <v>255.58199999999999</v>
      </c>
    </row>
    <row r="96" spans="1:15">
      <c r="A96" s="34">
        <v>43573</v>
      </c>
      <c r="B96">
        <v>20.99</v>
      </c>
      <c r="C96">
        <f t="shared" si="2"/>
        <v>256.87799999999999</v>
      </c>
      <c r="D96" s="36">
        <f t="shared" si="3"/>
        <v>1.0595658758202928</v>
      </c>
      <c r="E96" s="36">
        <f t="shared" si="3"/>
        <v>1.0707760644171356</v>
      </c>
      <c r="N96" s="34">
        <v>43566</v>
      </c>
      <c r="O96">
        <v>255.3271</v>
      </c>
    </row>
    <row r="97" spans="1:15">
      <c r="A97" s="34">
        <v>43577</v>
      </c>
      <c r="B97">
        <v>20.77</v>
      </c>
      <c r="C97">
        <f t="shared" si="2"/>
        <v>256.92869999999999</v>
      </c>
      <c r="D97" s="36">
        <f t="shared" si="3"/>
        <v>1.0484603735487128</v>
      </c>
      <c r="E97" s="36">
        <f t="shared" si="3"/>
        <v>1.0709874034437006</v>
      </c>
      <c r="N97" s="34">
        <v>43567</v>
      </c>
      <c r="O97">
        <v>256.62779999999998</v>
      </c>
    </row>
    <row r="98" spans="1:15">
      <c r="A98" s="34">
        <v>43578</v>
      </c>
      <c r="B98">
        <v>21.03</v>
      </c>
      <c r="C98">
        <f t="shared" si="2"/>
        <v>258.32299999999998</v>
      </c>
      <c r="D98" s="36">
        <f t="shared" si="3"/>
        <v>1.0615850580514892</v>
      </c>
      <c r="E98" s="36">
        <f t="shared" si="3"/>
        <v>1.0767994350953671</v>
      </c>
      <c r="N98" s="34">
        <v>43570</v>
      </c>
      <c r="O98">
        <v>256.7706</v>
      </c>
    </row>
    <row r="99" spans="1:15">
      <c r="A99" s="34">
        <v>43579</v>
      </c>
      <c r="B99">
        <v>21.12</v>
      </c>
      <c r="C99">
        <f t="shared" si="2"/>
        <v>257.60109999999997</v>
      </c>
      <c r="D99" s="36">
        <f t="shared" si="3"/>
        <v>1.0661282180716811</v>
      </c>
      <c r="E99" s="36">
        <f t="shared" si="3"/>
        <v>1.0737902508098203</v>
      </c>
      <c r="N99" s="34">
        <v>43571</v>
      </c>
      <c r="O99">
        <v>257.18259999999998</v>
      </c>
    </row>
    <row r="100" spans="1:15">
      <c r="A100" s="34">
        <v>43580</v>
      </c>
      <c r="B100">
        <v>21.05</v>
      </c>
      <c r="C100">
        <f t="shared" si="2"/>
        <v>257.0548</v>
      </c>
      <c r="D100" s="36">
        <f t="shared" si="3"/>
        <v>1.0625946491670875</v>
      </c>
      <c r="E100" s="36">
        <f t="shared" si="3"/>
        <v>1.0715130415354135</v>
      </c>
      <c r="N100" s="34">
        <v>43572</v>
      </c>
      <c r="O100">
        <v>257.05110000000002</v>
      </c>
    </row>
    <row r="101" spans="1:15">
      <c r="A101" s="34">
        <v>43581</v>
      </c>
      <c r="B101">
        <v>21.26</v>
      </c>
      <c r="C101">
        <f t="shared" si="2"/>
        <v>257.99970000000002</v>
      </c>
      <c r="D101" s="36">
        <f t="shared" si="3"/>
        <v>1.0731953558808685</v>
      </c>
      <c r="E101" s="36">
        <f t="shared" si="3"/>
        <v>1.075451784064037</v>
      </c>
      <c r="N101" s="34">
        <v>43573</v>
      </c>
      <c r="O101">
        <v>256.87799999999999</v>
      </c>
    </row>
    <row r="102" spans="1:15">
      <c r="A102" s="34">
        <v>43584</v>
      </c>
      <c r="B102">
        <v>21.11</v>
      </c>
      <c r="C102">
        <f t="shared" si="2"/>
        <v>258.35730000000001</v>
      </c>
      <c r="D102" s="36">
        <f t="shared" si="3"/>
        <v>1.0656234225138819</v>
      </c>
      <c r="E102" s="36">
        <f t="shared" si="3"/>
        <v>1.0769424119910513</v>
      </c>
      <c r="N102" s="34">
        <v>43574</v>
      </c>
      <c r="O102">
        <v>256.89449999999999</v>
      </c>
    </row>
    <row r="103" spans="1:15">
      <c r="A103" s="34">
        <v>43585</v>
      </c>
      <c r="B103">
        <v>21.32</v>
      </c>
      <c r="C103">
        <f t="shared" si="2"/>
        <v>258.59890000000001</v>
      </c>
      <c r="D103" s="36">
        <f t="shared" si="3"/>
        <v>1.0762241292276629</v>
      </c>
      <c r="E103" s="36">
        <f t="shared" si="3"/>
        <v>1.0779495028947612</v>
      </c>
      <c r="N103" s="34">
        <v>43577</v>
      </c>
      <c r="O103">
        <v>256.92869999999999</v>
      </c>
    </row>
    <row r="104" spans="1:15">
      <c r="A104" s="34">
        <v>43586</v>
      </c>
      <c r="B104">
        <v>21.13</v>
      </c>
      <c r="C104">
        <f t="shared" si="2"/>
        <v>257.72859999999997</v>
      </c>
      <c r="D104" s="36">
        <f t="shared" si="3"/>
        <v>1.0666330136294802</v>
      </c>
      <c r="E104" s="36">
        <f t="shared" si="3"/>
        <v>1.0743217246931935</v>
      </c>
      <c r="N104" s="34">
        <v>43578</v>
      </c>
      <c r="O104">
        <v>258.32299999999998</v>
      </c>
    </row>
    <row r="105" spans="1:15">
      <c r="A105" s="34">
        <v>43587</v>
      </c>
      <c r="B105">
        <v>20.97</v>
      </c>
      <c r="C105">
        <f t="shared" si="2"/>
        <v>256.80369999999999</v>
      </c>
      <c r="D105" s="36">
        <f t="shared" si="3"/>
        <v>1.0585562847046945</v>
      </c>
      <c r="E105" s="36">
        <f t="shared" si="3"/>
        <v>1.0704663506168639</v>
      </c>
      <c r="N105" s="34">
        <v>43579</v>
      </c>
      <c r="O105">
        <v>257.60109999999997</v>
      </c>
    </row>
    <row r="106" spans="1:15">
      <c r="A106" s="34">
        <v>43588</v>
      </c>
      <c r="B106">
        <v>21.3</v>
      </c>
      <c r="C106">
        <f t="shared" si="2"/>
        <v>258.68110000000001</v>
      </c>
      <c r="D106" s="36">
        <f t="shared" si="3"/>
        <v>1.0752145381120648</v>
      </c>
      <c r="E106" s="36">
        <f t="shared" si="3"/>
        <v>1.0782921472336888</v>
      </c>
      <c r="N106" s="34">
        <v>43580</v>
      </c>
      <c r="O106">
        <v>257.0548</v>
      </c>
    </row>
    <row r="107" spans="1:15">
      <c r="A107" s="34">
        <v>43591</v>
      </c>
      <c r="B107">
        <v>21.25</v>
      </c>
      <c r="C107">
        <f t="shared" si="2"/>
        <v>257.00599999999997</v>
      </c>
      <c r="D107" s="36">
        <f t="shared" si="3"/>
        <v>1.0726905603230692</v>
      </c>
      <c r="E107" s="36">
        <f t="shared" si="3"/>
        <v>1.0713096225118164</v>
      </c>
      <c r="N107" s="34">
        <v>43581</v>
      </c>
      <c r="O107">
        <v>257.99970000000002</v>
      </c>
    </row>
    <row r="108" spans="1:15">
      <c r="A108" s="34">
        <v>43592</v>
      </c>
      <c r="B108">
        <v>20.93</v>
      </c>
      <c r="C108">
        <f t="shared" si="2"/>
        <v>253.6018</v>
      </c>
      <c r="D108" s="36">
        <f t="shared" si="3"/>
        <v>1.0565371024734982</v>
      </c>
      <c r="E108" s="36">
        <f t="shared" si="3"/>
        <v>1.0571194782468782</v>
      </c>
      <c r="N108" s="34">
        <v>43584</v>
      </c>
      <c r="O108">
        <v>258.35730000000001</v>
      </c>
    </row>
    <row r="109" spans="1:15">
      <c r="A109" s="34">
        <v>43593</v>
      </c>
      <c r="B109">
        <v>20.85</v>
      </c>
      <c r="C109">
        <f t="shared" si="2"/>
        <v>253.06710000000001</v>
      </c>
      <c r="D109" s="36">
        <f t="shared" si="3"/>
        <v>1.0524987380111057</v>
      </c>
      <c r="E109" s="36">
        <f t="shared" si="3"/>
        <v>1.0548906226748018</v>
      </c>
      <c r="N109" s="34">
        <v>43585</v>
      </c>
      <c r="O109">
        <v>258.59890000000001</v>
      </c>
    </row>
    <row r="110" spans="1:15">
      <c r="A110" s="34">
        <v>43594</v>
      </c>
      <c r="B110">
        <v>20.85</v>
      </c>
      <c r="C110">
        <f t="shared" si="2"/>
        <v>251.20949999999999</v>
      </c>
      <c r="D110" s="36">
        <f t="shared" si="3"/>
        <v>1.0524987380111057</v>
      </c>
      <c r="E110" s="36">
        <f t="shared" si="3"/>
        <v>1.0471473608257478</v>
      </c>
      <c r="N110" s="34">
        <v>43586</v>
      </c>
      <c r="O110">
        <v>257.72859999999997</v>
      </c>
    </row>
    <row r="111" spans="1:15">
      <c r="A111" s="34">
        <v>43595</v>
      </c>
      <c r="B111">
        <v>20.98</v>
      </c>
      <c r="C111">
        <f t="shared" si="2"/>
        <v>252.1284</v>
      </c>
      <c r="D111" s="36">
        <f t="shared" si="3"/>
        <v>1.0590610802624938</v>
      </c>
      <c r="E111" s="36">
        <f t="shared" si="3"/>
        <v>1.0509777243663894</v>
      </c>
      <c r="N111" s="34">
        <v>43587</v>
      </c>
      <c r="O111">
        <v>256.80369999999999</v>
      </c>
    </row>
    <row r="112" spans="1:15">
      <c r="A112" s="34">
        <v>43598</v>
      </c>
      <c r="B112">
        <v>20.69</v>
      </c>
      <c r="C112">
        <f t="shared" si="2"/>
        <v>247.4991</v>
      </c>
      <c r="D112" s="36">
        <f t="shared" si="3"/>
        <v>1.0444220090863201</v>
      </c>
      <c r="E112" s="36">
        <f t="shared" si="3"/>
        <v>1.0316808455561906</v>
      </c>
      <c r="N112" s="34">
        <v>43588</v>
      </c>
      <c r="O112">
        <v>258.68110000000001</v>
      </c>
    </row>
    <row r="113" spans="1:15">
      <c r="A113" s="34">
        <v>43599</v>
      </c>
      <c r="B113">
        <v>20.82</v>
      </c>
      <c r="C113">
        <f t="shared" si="2"/>
        <v>248.76589999999999</v>
      </c>
      <c r="D113" s="36">
        <f t="shared" si="3"/>
        <v>1.0509843513377084</v>
      </c>
      <c r="E113" s="36">
        <f t="shared" si="3"/>
        <v>1.0369614033244838</v>
      </c>
      <c r="N113" s="34">
        <v>43591</v>
      </c>
      <c r="O113">
        <v>257.00599999999997</v>
      </c>
    </row>
    <row r="114" spans="1:15">
      <c r="A114" s="34">
        <v>43600</v>
      </c>
      <c r="B114">
        <v>21.07</v>
      </c>
      <c r="C114">
        <f t="shared" si="2"/>
        <v>250.0591</v>
      </c>
      <c r="D114" s="36">
        <f t="shared" si="3"/>
        <v>1.0636042402826855</v>
      </c>
      <c r="E114" s="36">
        <f t="shared" si="3"/>
        <v>1.0423520074498049</v>
      </c>
      <c r="N114" s="34">
        <v>43592</v>
      </c>
      <c r="O114">
        <v>253.6018</v>
      </c>
    </row>
    <row r="115" spans="1:15">
      <c r="A115" s="34">
        <v>43601</v>
      </c>
      <c r="B115">
        <v>21.12</v>
      </c>
      <c r="C115">
        <f t="shared" si="2"/>
        <v>251.66820000000001</v>
      </c>
      <c r="D115" s="36">
        <f t="shared" si="3"/>
        <v>1.0661282180716811</v>
      </c>
      <c r="E115" s="36">
        <f t="shared" si="3"/>
        <v>1.0490594162791076</v>
      </c>
      <c r="N115" s="34">
        <v>43593</v>
      </c>
      <c r="O115">
        <v>253.06710000000001</v>
      </c>
    </row>
    <row r="116" spans="1:15">
      <c r="A116" s="34">
        <v>43602</v>
      </c>
      <c r="B116">
        <v>21.09</v>
      </c>
      <c r="C116">
        <f t="shared" si="2"/>
        <v>250.28149999999999</v>
      </c>
      <c r="D116" s="36">
        <f t="shared" si="3"/>
        <v>1.0646138313982838</v>
      </c>
      <c r="E116" s="36">
        <f t="shared" si="3"/>
        <v>1.0432790646393126</v>
      </c>
      <c r="N116" s="34">
        <v>43594</v>
      </c>
      <c r="O116">
        <v>251.20949999999999</v>
      </c>
    </row>
    <row r="117" spans="1:15">
      <c r="A117" s="34">
        <v>43605</v>
      </c>
      <c r="B117">
        <v>20.88</v>
      </c>
      <c r="C117">
        <f t="shared" si="2"/>
        <v>249.02610000000001</v>
      </c>
      <c r="D117" s="36">
        <f t="shared" si="3"/>
        <v>1.0540131246845028</v>
      </c>
      <c r="E117" s="36">
        <f t="shared" si="3"/>
        <v>1.038046026888827</v>
      </c>
      <c r="N117" s="34">
        <v>43595</v>
      </c>
      <c r="O117">
        <v>252.1284</v>
      </c>
    </row>
    <row r="118" spans="1:15">
      <c r="A118" s="34">
        <v>43606</v>
      </c>
      <c r="B118">
        <v>20.96</v>
      </c>
      <c r="C118">
        <f t="shared" si="2"/>
        <v>250.5701</v>
      </c>
      <c r="D118" s="36">
        <f t="shared" si="3"/>
        <v>1.0580514891468957</v>
      </c>
      <c r="E118" s="36">
        <f t="shared" si="3"/>
        <v>1.0444820714059131</v>
      </c>
      <c r="N118" s="34">
        <v>43598</v>
      </c>
      <c r="O118">
        <v>247.4991</v>
      </c>
    </row>
    <row r="119" spans="1:15">
      <c r="A119" s="34">
        <v>43607</v>
      </c>
      <c r="B119">
        <v>21.02</v>
      </c>
      <c r="C119">
        <f t="shared" si="2"/>
        <v>249.9357</v>
      </c>
      <c r="D119" s="36">
        <f t="shared" si="3"/>
        <v>1.0610802624936901</v>
      </c>
      <c r="E119" s="36">
        <f t="shared" si="3"/>
        <v>1.0418376240991518</v>
      </c>
      <c r="N119" s="34">
        <v>43599</v>
      </c>
      <c r="O119">
        <v>248.76589999999999</v>
      </c>
    </row>
    <row r="120" spans="1:15">
      <c r="A120" s="34">
        <v>43608</v>
      </c>
      <c r="B120">
        <v>21.18</v>
      </c>
      <c r="C120">
        <f t="shared" si="2"/>
        <v>247.06110000000001</v>
      </c>
      <c r="D120" s="36">
        <f t="shared" si="3"/>
        <v>1.0691569914184755</v>
      </c>
      <c r="E120" s="36">
        <f t="shared" si="3"/>
        <v>1.0298550764509551</v>
      </c>
      <c r="N120" s="34">
        <v>43600</v>
      </c>
      <c r="O120">
        <v>250.0591</v>
      </c>
    </row>
    <row r="121" spans="1:15">
      <c r="A121" s="34">
        <v>43609</v>
      </c>
      <c r="B121">
        <v>21.16</v>
      </c>
      <c r="C121">
        <f t="shared" si="2"/>
        <v>247.93340000000001</v>
      </c>
      <c r="D121" s="36">
        <f t="shared" si="3"/>
        <v>1.0681474003028775</v>
      </c>
      <c r="E121" s="36">
        <f t="shared" si="3"/>
        <v>1.0334911914977518</v>
      </c>
      <c r="N121" s="34">
        <v>43601</v>
      </c>
      <c r="O121">
        <v>251.66820000000001</v>
      </c>
    </row>
    <row r="122" spans="1:15">
      <c r="A122" s="34">
        <v>43613</v>
      </c>
      <c r="B122">
        <v>21.31</v>
      </c>
      <c r="C122">
        <f t="shared" si="2"/>
        <v>246.90360000000001</v>
      </c>
      <c r="D122" s="36">
        <f t="shared" si="3"/>
        <v>1.0757193336698636</v>
      </c>
      <c r="E122" s="36">
        <f t="shared" si="3"/>
        <v>1.0291985498891409</v>
      </c>
      <c r="N122" s="34">
        <v>43602</v>
      </c>
      <c r="O122">
        <v>250.28149999999999</v>
      </c>
    </row>
    <row r="123" spans="1:15">
      <c r="A123" s="34">
        <v>43614</v>
      </c>
      <c r="B123">
        <v>21.27</v>
      </c>
      <c r="C123">
        <f t="shared" si="2"/>
        <v>244.7764</v>
      </c>
      <c r="D123" s="36">
        <f t="shared" si="3"/>
        <v>1.0737001514386675</v>
      </c>
      <c r="E123" s="36">
        <f t="shared" si="3"/>
        <v>1.0203314813031656</v>
      </c>
      <c r="N123" s="34">
        <v>43605</v>
      </c>
      <c r="O123">
        <v>249.02610000000001</v>
      </c>
    </row>
    <row r="124" spans="1:15">
      <c r="A124" s="34">
        <v>43615</v>
      </c>
      <c r="B124">
        <v>21.31</v>
      </c>
      <c r="C124">
        <f t="shared" si="2"/>
        <v>245.25960000000001</v>
      </c>
      <c r="D124" s="36">
        <f t="shared" si="3"/>
        <v>1.0757193336698636</v>
      </c>
      <c r="E124" s="36">
        <f t="shared" si="3"/>
        <v>1.0223456631105854</v>
      </c>
      <c r="N124" s="34">
        <v>43606</v>
      </c>
      <c r="O124">
        <v>250.5701</v>
      </c>
    </row>
    <row r="125" spans="1:15">
      <c r="A125" s="34">
        <v>43616</v>
      </c>
      <c r="B125">
        <v>21.57</v>
      </c>
      <c r="C125">
        <f t="shared" si="2"/>
        <v>243.25909999999999</v>
      </c>
      <c r="D125" s="36">
        <f t="shared" si="3"/>
        <v>1.0888440181726402</v>
      </c>
      <c r="E125" s="36">
        <f t="shared" si="3"/>
        <v>1.0140067336698917</v>
      </c>
      <c r="N125" s="34">
        <v>43607</v>
      </c>
      <c r="O125">
        <v>249.9357</v>
      </c>
    </row>
    <row r="126" spans="1:15">
      <c r="A126" s="34">
        <v>43619</v>
      </c>
      <c r="B126">
        <v>21.84</v>
      </c>
      <c r="C126">
        <f t="shared" si="2"/>
        <v>243.44669999999999</v>
      </c>
      <c r="D126" s="36">
        <f t="shared" si="3"/>
        <v>1.1024734982332156</v>
      </c>
      <c r="E126" s="36">
        <f t="shared" si="3"/>
        <v>1.0147887297524081</v>
      </c>
      <c r="N126" s="34">
        <v>43608</v>
      </c>
      <c r="O126">
        <v>247.06110000000001</v>
      </c>
    </row>
    <row r="127" spans="1:15">
      <c r="A127" s="34">
        <v>43620</v>
      </c>
      <c r="B127">
        <v>21.76</v>
      </c>
      <c r="C127">
        <f t="shared" si="2"/>
        <v>246.79220000000001</v>
      </c>
      <c r="D127" s="36">
        <f t="shared" si="3"/>
        <v>1.0984351337708229</v>
      </c>
      <c r="E127" s="36">
        <f t="shared" si="3"/>
        <v>1.0287341876098641</v>
      </c>
      <c r="N127" s="34">
        <v>43609</v>
      </c>
      <c r="O127">
        <v>247.93340000000001</v>
      </c>
    </row>
    <row r="128" spans="1:15">
      <c r="A128" s="34">
        <v>43621</v>
      </c>
      <c r="B128">
        <v>21.85</v>
      </c>
      <c r="C128">
        <f t="shared" si="2"/>
        <v>248.69929999999999</v>
      </c>
      <c r="D128" s="36">
        <f t="shared" si="3"/>
        <v>1.1029782937910149</v>
      </c>
      <c r="E128" s="36">
        <f t="shared" si="3"/>
        <v>1.0366837863783451</v>
      </c>
      <c r="N128" s="34">
        <v>43612</v>
      </c>
      <c r="O128">
        <v>248.17320000000001</v>
      </c>
    </row>
    <row r="129" spans="1:15">
      <c r="A129" s="34">
        <v>43622</v>
      </c>
      <c r="B129">
        <v>21.92</v>
      </c>
      <c r="C129">
        <f t="shared" si="2"/>
        <v>249.5592</v>
      </c>
      <c r="D129" s="36">
        <f t="shared" si="3"/>
        <v>1.1065118626956085</v>
      </c>
      <c r="E129" s="36">
        <f t="shared" si="3"/>
        <v>1.0402682129847198</v>
      </c>
      <c r="N129" s="34">
        <v>43613</v>
      </c>
      <c r="O129">
        <v>246.90360000000001</v>
      </c>
    </row>
    <row r="130" spans="1:15">
      <c r="A130" s="34">
        <v>43623</v>
      </c>
      <c r="B130">
        <v>22.22</v>
      </c>
      <c r="C130">
        <f t="shared" si="2"/>
        <v>252.08420000000001</v>
      </c>
      <c r="D130" s="36">
        <f t="shared" si="3"/>
        <v>1.121655729429581</v>
      </c>
      <c r="E130" s="36">
        <f t="shared" si="3"/>
        <v>1.0507934800868199</v>
      </c>
      <c r="N130" s="34">
        <v>43614</v>
      </c>
      <c r="O130">
        <v>244.7764</v>
      </c>
    </row>
    <row r="131" spans="1:15">
      <c r="A131" s="34">
        <v>43626</v>
      </c>
      <c r="B131">
        <v>21.97</v>
      </c>
      <c r="C131">
        <f t="shared" ref="C131:C194" si="4">SUMIF(N:N,A131,O:O)</f>
        <v>253.41849999999999</v>
      </c>
      <c r="D131" s="36">
        <f t="shared" ref="D131:E194" si="5">B131/B$2</f>
        <v>1.1090358404846037</v>
      </c>
      <c r="E131" s="36">
        <f t="shared" si="5"/>
        <v>1.056355406381605</v>
      </c>
      <c r="N131" s="34">
        <v>43615</v>
      </c>
      <c r="O131">
        <v>245.25960000000001</v>
      </c>
    </row>
    <row r="132" spans="1:15">
      <c r="A132" s="34">
        <v>43627</v>
      </c>
      <c r="B132">
        <v>21.99</v>
      </c>
      <c r="C132">
        <f t="shared" si="4"/>
        <v>254.17779999999999</v>
      </c>
      <c r="D132" s="36">
        <f t="shared" si="5"/>
        <v>1.110045431600202</v>
      </c>
      <c r="E132" s="36">
        <f t="shared" si="5"/>
        <v>1.0595204896729413</v>
      </c>
      <c r="N132" s="34">
        <v>43616</v>
      </c>
      <c r="O132">
        <v>243.25909999999999</v>
      </c>
    </row>
    <row r="133" spans="1:15">
      <c r="A133" s="34">
        <v>43628</v>
      </c>
      <c r="B133">
        <v>22</v>
      </c>
      <c r="C133">
        <f t="shared" si="4"/>
        <v>253.46289999999999</v>
      </c>
      <c r="D133" s="36">
        <f t="shared" si="5"/>
        <v>1.110550227158001</v>
      </c>
      <c r="E133" s="36">
        <f t="shared" si="5"/>
        <v>1.0565404843456974</v>
      </c>
      <c r="N133" s="34">
        <v>43619</v>
      </c>
      <c r="O133">
        <v>243.44669999999999</v>
      </c>
    </row>
    <row r="134" spans="1:15">
      <c r="A134" s="34">
        <v>43629</v>
      </c>
      <c r="B134">
        <v>22.21</v>
      </c>
      <c r="C134">
        <f t="shared" si="4"/>
        <v>253.65860000000001</v>
      </c>
      <c r="D134" s="36">
        <f t="shared" si="5"/>
        <v>1.121150933871782</v>
      </c>
      <c r="E134" s="36">
        <f t="shared" si="5"/>
        <v>1.0573562446513927</v>
      </c>
      <c r="N134" s="34">
        <v>43620</v>
      </c>
      <c r="O134">
        <v>246.79220000000001</v>
      </c>
    </row>
    <row r="135" spans="1:15">
      <c r="A135" s="34">
        <v>43630</v>
      </c>
      <c r="B135">
        <v>22.2</v>
      </c>
      <c r="C135">
        <f t="shared" si="4"/>
        <v>252.84299999999999</v>
      </c>
      <c r="D135" s="36">
        <f t="shared" si="5"/>
        <v>1.120646138313983</v>
      </c>
      <c r="E135" s="36">
        <f t="shared" si="5"/>
        <v>1.053956479166849</v>
      </c>
      <c r="N135" s="34">
        <v>43621</v>
      </c>
      <c r="O135">
        <v>248.69929999999999</v>
      </c>
    </row>
    <row r="136" spans="1:15">
      <c r="A136" s="34">
        <v>43633</v>
      </c>
      <c r="B136">
        <v>22.31</v>
      </c>
      <c r="C136">
        <f t="shared" si="4"/>
        <v>252.72</v>
      </c>
      <c r="D136" s="36">
        <f t="shared" si="5"/>
        <v>1.1261988894497728</v>
      </c>
      <c r="E136" s="36">
        <f t="shared" si="5"/>
        <v>1.0534437631852418</v>
      </c>
      <c r="N136" s="34">
        <v>43622</v>
      </c>
      <c r="O136">
        <v>249.5592</v>
      </c>
    </row>
    <row r="137" spans="1:15">
      <c r="A137" s="34">
        <v>43634</v>
      </c>
      <c r="B137">
        <v>22.52</v>
      </c>
      <c r="C137">
        <f t="shared" si="4"/>
        <v>255.2132</v>
      </c>
      <c r="D137" s="36">
        <f t="shared" si="5"/>
        <v>1.1367995961635537</v>
      </c>
      <c r="E137" s="36">
        <f t="shared" si="5"/>
        <v>1.0638364744481947</v>
      </c>
      <c r="N137" s="34">
        <v>43623</v>
      </c>
      <c r="O137">
        <v>252.08420000000001</v>
      </c>
    </row>
    <row r="138" spans="1:15">
      <c r="A138" s="34">
        <v>43635</v>
      </c>
      <c r="B138">
        <v>22.73</v>
      </c>
      <c r="C138">
        <f t="shared" si="4"/>
        <v>256.75869999999998</v>
      </c>
      <c r="D138" s="36">
        <f t="shared" si="5"/>
        <v>1.1474003028773347</v>
      </c>
      <c r="E138" s="36">
        <f t="shared" si="5"/>
        <v>1.0702787715992028</v>
      </c>
      <c r="N138" s="34">
        <v>43626</v>
      </c>
      <c r="O138">
        <v>253.41849999999999</v>
      </c>
    </row>
    <row r="139" spans="1:15">
      <c r="A139" s="34">
        <v>43636</v>
      </c>
      <c r="B139">
        <v>22.99</v>
      </c>
      <c r="C139">
        <f t="shared" si="4"/>
        <v>259.51299999999998</v>
      </c>
      <c r="D139" s="36">
        <f t="shared" si="5"/>
        <v>1.1605249873801111</v>
      </c>
      <c r="E139" s="36">
        <f t="shared" si="5"/>
        <v>1.0817598580068519</v>
      </c>
      <c r="N139" s="34">
        <v>43627</v>
      </c>
      <c r="O139">
        <v>254.17779999999999</v>
      </c>
    </row>
    <row r="140" spans="1:15">
      <c r="A140" s="34">
        <v>43637</v>
      </c>
      <c r="B140">
        <v>22.6</v>
      </c>
      <c r="C140">
        <f t="shared" si="4"/>
        <v>258.9588</v>
      </c>
      <c r="D140" s="36">
        <f t="shared" si="5"/>
        <v>1.1408379606259467</v>
      </c>
      <c r="E140" s="36">
        <f t="shared" si="5"/>
        <v>1.0794497181937892</v>
      </c>
      <c r="N140" s="34">
        <v>43628</v>
      </c>
      <c r="O140">
        <v>253.46289999999999</v>
      </c>
    </row>
    <row r="141" spans="1:15">
      <c r="A141" s="34">
        <v>43640</v>
      </c>
      <c r="B141">
        <v>22.79</v>
      </c>
      <c r="C141">
        <f t="shared" si="4"/>
        <v>258.9907</v>
      </c>
      <c r="D141" s="36">
        <f t="shared" si="5"/>
        <v>1.1504290762241292</v>
      </c>
      <c r="E141" s="36">
        <f t="shared" si="5"/>
        <v>1.079582690875198</v>
      </c>
      <c r="N141" s="34">
        <v>43629</v>
      </c>
      <c r="O141">
        <v>253.65860000000001</v>
      </c>
    </row>
    <row r="142" spans="1:15">
      <c r="A142" s="34">
        <v>43641</v>
      </c>
      <c r="B142">
        <v>22.72</v>
      </c>
      <c r="C142">
        <f t="shared" si="4"/>
        <v>257.27120000000002</v>
      </c>
      <c r="D142" s="36">
        <f t="shared" si="5"/>
        <v>1.1468955073195357</v>
      </c>
      <c r="E142" s="36">
        <f t="shared" si="5"/>
        <v>1.0724150881892331</v>
      </c>
      <c r="N142" s="34">
        <v>43630</v>
      </c>
      <c r="O142">
        <v>252.84299999999999</v>
      </c>
    </row>
    <row r="143" spans="1:15">
      <c r="A143" s="34">
        <v>43642</v>
      </c>
      <c r="B143">
        <v>22.37</v>
      </c>
      <c r="C143">
        <f t="shared" si="4"/>
        <v>256.81970000000001</v>
      </c>
      <c r="D143" s="36">
        <f t="shared" si="5"/>
        <v>1.1292276627965676</v>
      </c>
      <c r="E143" s="36">
        <f t="shared" si="5"/>
        <v>1.0705330453786992</v>
      </c>
      <c r="N143" s="34">
        <v>43633</v>
      </c>
      <c r="O143">
        <v>252.72</v>
      </c>
    </row>
    <row r="144" spans="1:15">
      <c r="A144" s="34">
        <v>43643</v>
      </c>
      <c r="B144">
        <v>22.63</v>
      </c>
      <c r="C144">
        <f t="shared" si="4"/>
        <v>257.93029999999999</v>
      </c>
      <c r="D144" s="36">
        <f t="shared" si="5"/>
        <v>1.1423523472993438</v>
      </c>
      <c r="E144" s="36">
        <f t="shared" si="5"/>
        <v>1.0751624955345773</v>
      </c>
      <c r="N144" s="34">
        <v>43634</v>
      </c>
      <c r="O144">
        <v>255.2132</v>
      </c>
    </row>
    <row r="145" spans="1:15">
      <c r="A145" s="34">
        <v>43644</v>
      </c>
      <c r="B145">
        <v>22.7</v>
      </c>
      <c r="C145">
        <f t="shared" si="4"/>
        <v>259.18759999999997</v>
      </c>
      <c r="D145" s="36">
        <f t="shared" si="5"/>
        <v>1.1458859162039374</v>
      </c>
      <c r="E145" s="36">
        <f t="shared" si="5"/>
        <v>1.0804034532880309</v>
      </c>
      <c r="N145" s="34">
        <v>43635</v>
      </c>
      <c r="O145">
        <v>256.75869999999998</v>
      </c>
    </row>
    <row r="146" spans="1:15">
      <c r="A146" s="34">
        <v>43647</v>
      </c>
      <c r="B146">
        <v>22.53</v>
      </c>
      <c r="C146">
        <f t="shared" si="4"/>
        <v>260.91969999999998</v>
      </c>
      <c r="D146" s="36">
        <f t="shared" si="5"/>
        <v>1.137304391721353</v>
      </c>
      <c r="E146" s="36">
        <f t="shared" si="5"/>
        <v>1.0876235780989407</v>
      </c>
      <c r="N146" s="34">
        <v>43636</v>
      </c>
      <c r="O146">
        <v>259.51299999999998</v>
      </c>
    </row>
    <row r="147" spans="1:15">
      <c r="A147" s="34">
        <v>43648</v>
      </c>
      <c r="B147">
        <v>22.91</v>
      </c>
      <c r="C147">
        <f t="shared" si="4"/>
        <v>261.6035</v>
      </c>
      <c r="D147" s="36">
        <f t="shared" si="5"/>
        <v>1.1564866229177184</v>
      </c>
      <c r="E147" s="36">
        <f t="shared" si="5"/>
        <v>1.090473945482868</v>
      </c>
      <c r="N147" s="34">
        <v>43637</v>
      </c>
      <c r="O147">
        <v>258.9588</v>
      </c>
    </row>
    <row r="148" spans="1:15">
      <c r="A148" s="34">
        <v>43649</v>
      </c>
      <c r="B148">
        <v>23.12</v>
      </c>
      <c r="C148">
        <f t="shared" si="4"/>
        <v>263.0727</v>
      </c>
      <c r="D148" s="36">
        <f t="shared" si="5"/>
        <v>1.1670873296314994</v>
      </c>
      <c r="E148" s="36">
        <f t="shared" si="5"/>
        <v>1.0965981919883752</v>
      </c>
      <c r="N148" s="34">
        <v>43640</v>
      </c>
      <c r="O148">
        <v>258.9907</v>
      </c>
    </row>
    <row r="149" spans="1:15">
      <c r="A149" s="34">
        <v>43651</v>
      </c>
      <c r="B149">
        <v>22.67</v>
      </c>
      <c r="C149">
        <f t="shared" si="4"/>
        <v>262.29289999999997</v>
      </c>
      <c r="D149" s="36">
        <f t="shared" si="5"/>
        <v>1.1443715295305403</v>
      </c>
      <c r="E149" s="36">
        <f t="shared" si="5"/>
        <v>1.0933476560334374</v>
      </c>
      <c r="N149" s="34">
        <v>43641</v>
      </c>
      <c r="O149">
        <v>257.27120000000002</v>
      </c>
    </row>
    <row r="150" spans="1:15">
      <c r="A150" s="34">
        <v>43654</v>
      </c>
      <c r="B150">
        <v>22.7</v>
      </c>
      <c r="C150">
        <f t="shared" si="4"/>
        <v>260.76249999999999</v>
      </c>
      <c r="D150" s="36">
        <f t="shared" si="5"/>
        <v>1.1458859162039374</v>
      </c>
      <c r="E150" s="36">
        <f t="shared" si="5"/>
        <v>1.0869683020639112</v>
      </c>
      <c r="N150" s="34">
        <v>43642</v>
      </c>
      <c r="O150">
        <v>256.81970000000001</v>
      </c>
    </row>
    <row r="151" spans="1:15">
      <c r="A151" s="34">
        <v>43655</v>
      </c>
      <c r="B151">
        <v>22.66</v>
      </c>
      <c r="C151">
        <f t="shared" si="4"/>
        <v>260.58730000000003</v>
      </c>
      <c r="D151" s="36">
        <f t="shared" si="5"/>
        <v>1.1438667339727411</v>
      </c>
      <c r="E151" s="36">
        <f t="shared" si="5"/>
        <v>1.086237994421817</v>
      </c>
      <c r="N151" s="34">
        <v>43643</v>
      </c>
      <c r="O151">
        <v>257.93029999999999</v>
      </c>
    </row>
    <row r="152" spans="1:15">
      <c r="A152" s="34">
        <v>43656</v>
      </c>
      <c r="B152">
        <v>22.7</v>
      </c>
      <c r="C152">
        <f t="shared" si="4"/>
        <v>261.56560000000002</v>
      </c>
      <c r="D152" s="36">
        <f t="shared" si="5"/>
        <v>1.1458859162039374</v>
      </c>
      <c r="E152" s="36">
        <f t="shared" si="5"/>
        <v>1.0903159622657712</v>
      </c>
      <c r="N152" s="34">
        <v>43644</v>
      </c>
      <c r="O152">
        <v>259.18759999999997</v>
      </c>
    </row>
    <row r="153" spans="1:15">
      <c r="A153" s="34">
        <v>43657</v>
      </c>
      <c r="B153">
        <v>22.38</v>
      </c>
      <c r="C153">
        <f t="shared" si="4"/>
        <v>262.19600000000003</v>
      </c>
      <c r="D153" s="36">
        <f t="shared" si="5"/>
        <v>1.1297324583543664</v>
      </c>
      <c r="E153" s="36">
        <f t="shared" si="5"/>
        <v>1.0929437358820737</v>
      </c>
      <c r="N153" s="34">
        <v>43647</v>
      </c>
      <c r="O153">
        <v>260.91969999999998</v>
      </c>
    </row>
    <row r="154" spans="1:15">
      <c r="A154" s="34">
        <v>43658</v>
      </c>
      <c r="B154">
        <v>22.23</v>
      </c>
      <c r="C154">
        <f t="shared" si="4"/>
        <v>262.8519</v>
      </c>
      <c r="D154" s="36">
        <f t="shared" si="5"/>
        <v>1.1221605249873803</v>
      </c>
      <c r="E154" s="36">
        <f t="shared" si="5"/>
        <v>1.0956778042750508</v>
      </c>
      <c r="N154" s="34">
        <v>43648</v>
      </c>
      <c r="O154">
        <v>261.6035</v>
      </c>
    </row>
    <row r="155" spans="1:15">
      <c r="A155" s="34">
        <v>43661</v>
      </c>
      <c r="B155">
        <v>22.44</v>
      </c>
      <c r="C155">
        <f t="shared" si="4"/>
        <v>263.23250000000002</v>
      </c>
      <c r="D155" s="36">
        <f t="shared" si="5"/>
        <v>1.1327612317011613</v>
      </c>
      <c r="E155" s="36">
        <f t="shared" si="5"/>
        <v>1.0972643059222031</v>
      </c>
      <c r="N155" s="34">
        <v>43649</v>
      </c>
      <c r="O155">
        <v>263.0727</v>
      </c>
    </row>
    <row r="156" spans="1:15">
      <c r="A156" s="34">
        <v>43662</v>
      </c>
      <c r="B156">
        <v>22.46</v>
      </c>
      <c r="C156">
        <f t="shared" si="4"/>
        <v>262.65839999999997</v>
      </c>
      <c r="D156" s="36">
        <f t="shared" si="5"/>
        <v>1.1337708228167593</v>
      </c>
      <c r="E156" s="36">
        <f t="shared" si="5"/>
        <v>1.0948712144991077</v>
      </c>
      <c r="N156" s="34">
        <v>43650</v>
      </c>
      <c r="O156">
        <v>263.4246</v>
      </c>
    </row>
    <row r="157" spans="1:15">
      <c r="A157" s="34">
        <v>43663</v>
      </c>
      <c r="B157">
        <v>22.52</v>
      </c>
      <c r="C157">
        <f t="shared" si="4"/>
        <v>261.45510000000002</v>
      </c>
      <c r="D157" s="36">
        <f t="shared" si="5"/>
        <v>1.1367995961635537</v>
      </c>
      <c r="E157" s="36">
        <f t="shared" si="5"/>
        <v>1.0898553515668477</v>
      </c>
      <c r="N157" s="34">
        <v>43651</v>
      </c>
      <c r="O157">
        <v>262.29289999999997</v>
      </c>
    </row>
    <row r="158" spans="1:15">
      <c r="A158" s="34">
        <v>43664</v>
      </c>
      <c r="B158">
        <v>22.36</v>
      </c>
      <c r="C158">
        <f t="shared" si="4"/>
        <v>261.42329999999998</v>
      </c>
      <c r="D158" s="36">
        <f t="shared" si="5"/>
        <v>1.1287228672387684</v>
      </c>
      <c r="E158" s="36">
        <f t="shared" si="5"/>
        <v>1.0897227957277003</v>
      </c>
      <c r="N158" s="34">
        <v>43654</v>
      </c>
      <c r="O158">
        <v>260.76249999999999</v>
      </c>
    </row>
    <row r="159" spans="1:15">
      <c r="A159" s="34">
        <v>43665</v>
      </c>
      <c r="B159">
        <v>22.49</v>
      </c>
      <c r="C159">
        <f t="shared" si="4"/>
        <v>261.20209999999997</v>
      </c>
      <c r="D159" s="36">
        <f t="shared" si="5"/>
        <v>1.1352852094901564</v>
      </c>
      <c r="E159" s="36">
        <f t="shared" si="5"/>
        <v>1.0888007406453302</v>
      </c>
      <c r="N159" s="34">
        <v>43655</v>
      </c>
      <c r="O159">
        <v>260.58730000000003</v>
      </c>
    </row>
    <row r="160" spans="1:15">
      <c r="A160" s="34">
        <v>43668</v>
      </c>
      <c r="B160">
        <v>22.66</v>
      </c>
      <c r="C160">
        <f t="shared" si="4"/>
        <v>261.42630000000003</v>
      </c>
      <c r="D160" s="36">
        <f t="shared" si="5"/>
        <v>1.1438667339727411</v>
      </c>
      <c r="E160" s="36">
        <f t="shared" si="5"/>
        <v>1.0897353009955444</v>
      </c>
      <c r="N160" s="34">
        <v>43656</v>
      </c>
      <c r="O160">
        <v>261.56560000000002</v>
      </c>
    </row>
    <row r="161" spans="1:15">
      <c r="A161" s="34">
        <v>43669</v>
      </c>
      <c r="B161">
        <v>22.93</v>
      </c>
      <c r="C161">
        <f t="shared" si="4"/>
        <v>262.72910000000002</v>
      </c>
      <c r="D161" s="36">
        <f t="shared" si="5"/>
        <v>1.1574962140333165</v>
      </c>
      <c r="E161" s="36">
        <f t="shared" si="5"/>
        <v>1.0951659219779666</v>
      </c>
      <c r="N161" s="34">
        <v>43657</v>
      </c>
      <c r="O161">
        <v>262.19600000000003</v>
      </c>
    </row>
    <row r="162" spans="1:15">
      <c r="A162" s="34">
        <v>43670</v>
      </c>
      <c r="B162">
        <v>23.05</v>
      </c>
      <c r="C162">
        <f t="shared" si="4"/>
        <v>263.59320000000002</v>
      </c>
      <c r="D162" s="36">
        <f t="shared" si="5"/>
        <v>1.1635537607269058</v>
      </c>
      <c r="E162" s="36">
        <f t="shared" si="5"/>
        <v>1.098767855959323</v>
      </c>
      <c r="N162" s="34">
        <v>43658</v>
      </c>
      <c r="O162">
        <v>262.8519</v>
      </c>
    </row>
    <row r="163" spans="1:15">
      <c r="A163" s="34">
        <v>43671</v>
      </c>
      <c r="B163">
        <v>22.95</v>
      </c>
      <c r="C163">
        <f t="shared" si="4"/>
        <v>262.44630000000001</v>
      </c>
      <c r="D163" s="36">
        <f t="shared" si="5"/>
        <v>1.1585058051489148</v>
      </c>
      <c r="E163" s="36">
        <f t="shared" si="5"/>
        <v>1.0939870920625314</v>
      </c>
      <c r="N163" s="34">
        <v>43661</v>
      </c>
      <c r="O163">
        <v>263.23250000000002</v>
      </c>
    </row>
    <row r="164" spans="1:15">
      <c r="A164" s="34">
        <v>43672</v>
      </c>
      <c r="B164">
        <v>23.1</v>
      </c>
      <c r="C164">
        <f t="shared" si="4"/>
        <v>263.21190000000001</v>
      </c>
      <c r="D164" s="36">
        <f t="shared" si="5"/>
        <v>1.1660777385159011</v>
      </c>
      <c r="E164" s="36">
        <f t="shared" si="5"/>
        <v>1.0971784364163404</v>
      </c>
      <c r="N164" s="34">
        <v>43662</v>
      </c>
      <c r="O164">
        <v>262.65839999999997</v>
      </c>
    </row>
    <row r="165" spans="1:15">
      <c r="A165" s="34">
        <v>43675</v>
      </c>
      <c r="B165">
        <v>23.36</v>
      </c>
      <c r="C165">
        <f t="shared" si="4"/>
        <v>262.79419999999999</v>
      </c>
      <c r="D165" s="36">
        <f t="shared" si="5"/>
        <v>1.1792024230186775</v>
      </c>
      <c r="E165" s="36">
        <f t="shared" si="5"/>
        <v>1.0954372862901831</v>
      </c>
      <c r="N165" s="34">
        <v>43663</v>
      </c>
      <c r="O165">
        <v>261.45510000000002</v>
      </c>
    </row>
    <row r="166" spans="1:15">
      <c r="A166" s="34">
        <v>43676</v>
      </c>
      <c r="B166">
        <v>23.35</v>
      </c>
      <c r="C166">
        <f t="shared" si="4"/>
        <v>261.77890000000002</v>
      </c>
      <c r="D166" s="36">
        <f t="shared" si="5"/>
        <v>1.1786976274608785</v>
      </c>
      <c r="E166" s="36">
        <f t="shared" si="5"/>
        <v>1.0912050868094854</v>
      </c>
      <c r="N166" s="34">
        <v>43664</v>
      </c>
      <c r="O166">
        <v>261.42329999999998</v>
      </c>
    </row>
    <row r="167" spans="1:15">
      <c r="A167" s="34">
        <v>43677</v>
      </c>
      <c r="B167">
        <v>23.48</v>
      </c>
      <c r="C167">
        <f t="shared" si="4"/>
        <v>259.94709999999998</v>
      </c>
      <c r="D167" s="36">
        <f t="shared" si="5"/>
        <v>1.1852599697122665</v>
      </c>
      <c r="E167" s="36">
        <f t="shared" si="5"/>
        <v>1.0835693702638902</v>
      </c>
      <c r="N167" s="34">
        <v>43665</v>
      </c>
      <c r="O167">
        <v>261.20209999999997</v>
      </c>
    </row>
    <row r="168" spans="1:15">
      <c r="A168" s="34">
        <v>43678</v>
      </c>
      <c r="B168">
        <v>23.5</v>
      </c>
      <c r="C168">
        <f t="shared" si="4"/>
        <v>258.08969999999999</v>
      </c>
      <c r="D168" s="36">
        <f t="shared" si="5"/>
        <v>1.1862695608278648</v>
      </c>
      <c r="E168" s="36">
        <f t="shared" si="5"/>
        <v>1.0758269420993594</v>
      </c>
      <c r="N168" s="34">
        <v>43668</v>
      </c>
      <c r="O168">
        <v>261.42630000000003</v>
      </c>
    </row>
    <row r="169" spans="1:15">
      <c r="A169" s="34">
        <v>43679</v>
      </c>
      <c r="B169">
        <v>23.33</v>
      </c>
      <c r="C169">
        <f t="shared" si="4"/>
        <v>255.06049999999999</v>
      </c>
      <c r="D169" s="36">
        <f t="shared" si="5"/>
        <v>1.1776880363452802</v>
      </c>
      <c r="E169" s="36">
        <f t="shared" si="5"/>
        <v>1.063199956314931</v>
      </c>
      <c r="N169" s="34">
        <v>43669</v>
      </c>
      <c r="O169">
        <v>262.72910000000002</v>
      </c>
    </row>
    <row r="170" spans="1:15">
      <c r="A170" s="34">
        <v>43682</v>
      </c>
      <c r="B170">
        <v>23.19</v>
      </c>
      <c r="C170">
        <f t="shared" si="4"/>
        <v>248.64570000000001</v>
      </c>
      <c r="D170" s="36">
        <f t="shared" si="5"/>
        <v>1.1706208985360931</v>
      </c>
      <c r="E170" s="36">
        <f t="shared" si="5"/>
        <v>1.0364603589261976</v>
      </c>
      <c r="N170" s="34">
        <v>43670</v>
      </c>
      <c r="O170">
        <v>263.59320000000002</v>
      </c>
    </row>
    <row r="171" spans="1:15">
      <c r="A171" s="34">
        <v>43683</v>
      </c>
      <c r="B171">
        <v>23.19</v>
      </c>
      <c r="C171">
        <f t="shared" si="4"/>
        <v>249.89349999999999</v>
      </c>
      <c r="D171" s="36">
        <f t="shared" si="5"/>
        <v>1.1706208985360931</v>
      </c>
      <c r="E171" s="36">
        <f t="shared" si="5"/>
        <v>1.0416617166648117</v>
      </c>
      <c r="N171" s="34">
        <v>43671</v>
      </c>
      <c r="O171">
        <v>262.44630000000001</v>
      </c>
    </row>
    <row r="172" spans="1:15">
      <c r="A172" s="34">
        <v>43684</v>
      </c>
      <c r="B172">
        <v>23.47</v>
      </c>
      <c r="C172">
        <f t="shared" si="4"/>
        <v>250.4066</v>
      </c>
      <c r="D172" s="36">
        <f t="shared" si="5"/>
        <v>1.1847551741544675</v>
      </c>
      <c r="E172" s="36">
        <f t="shared" si="5"/>
        <v>1.0438005343084107</v>
      </c>
      <c r="N172" s="34">
        <v>43672</v>
      </c>
      <c r="O172">
        <v>263.21190000000001</v>
      </c>
    </row>
    <row r="173" spans="1:15">
      <c r="A173" s="34">
        <v>43685</v>
      </c>
      <c r="B173">
        <v>23.53</v>
      </c>
      <c r="C173">
        <f t="shared" si="4"/>
        <v>254.29810000000001</v>
      </c>
      <c r="D173" s="36">
        <f t="shared" si="5"/>
        <v>1.1877839475012621</v>
      </c>
      <c r="E173" s="36">
        <f t="shared" si="5"/>
        <v>1.0600219509134889</v>
      </c>
      <c r="N173" s="34">
        <v>43675</v>
      </c>
      <c r="O173">
        <v>262.79419999999999</v>
      </c>
    </row>
    <row r="174" spans="1:15">
      <c r="A174" s="34">
        <v>43686</v>
      </c>
      <c r="B174">
        <v>23.48</v>
      </c>
      <c r="C174">
        <f t="shared" si="4"/>
        <v>253.0127</v>
      </c>
      <c r="D174" s="36">
        <f t="shared" si="5"/>
        <v>1.1852599697122665</v>
      </c>
      <c r="E174" s="36">
        <f t="shared" si="5"/>
        <v>1.0546638604845624</v>
      </c>
      <c r="N174" s="34">
        <v>43676</v>
      </c>
      <c r="O174">
        <v>261.77890000000002</v>
      </c>
    </row>
    <row r="175" spans="1:15">
      <c r="A175" s="34">
        <v>43689</v>
      </c>
      <c r="B175">
        <v>23.55</v>
      </c>
      <c r="C175">
        <f t="shared" si="4"/>
        <v>250.97909999999999</v>
      </c>
      <c r="D175" s="36">
        <f t="shared" si="5"/>
        <v>1.1887935386168602</v>
      </c>
      <c r="E175" s="36">
        <f t="shared" si="5"/>
        <v>1.0461869562553225</v>
      </c>
      <c r="N175" s="34">
        <v>43677</v>
      </c>
      <c r="O175">
        <v>259.94709999999998</v>
      </c>
    </row>
    <row r="176" spans="1:15">
      <c r="A176" s="34">
        <v>43690</v>
      </c>
      <c r="B176">
        <v>23.8</v>
      </c>
      <c r="C176">
        <f t="shared" si="4"/>
        <v>252.60329999999999</v>
      </c>
      <c r="D176" s="36">
        <f t="shared" si="5"/>
        <v>1.2014134275618376</v>
      </c>
      <c r="E176" s="36">
        <f t="shared" si="5"/>
        <v>1.052957308266107</v>
      </c>
      <c r="N176" s="34">
        <v>43678</v>
      </c>
      <c r="O176">
        <v>258.08969999999999</v>
      </c>
    </row>
    <row r="177" spans="1:15">
      <c r="A177" s="34">
        <v>43691</v>
      </c>
      <c r="B177">
        <v>23.73</v>
      </c>
      <c r="C177">
        <f t="shared" si="4"/>
        <v>247.45249999999999</v>
      </c>
      <c r="D177" s="36">
        <f t="shared" si="5"/>
        <v>1.1978798586572439</v>
      </c>
      <c r="E177" s="36">
        <f t="shared" si="5"/>
        <v>1.0314865970623457</v>
      </c>
      <c r="N177" s="34">
        <v>43679</v>
      </c>
      <c r="O177">
        <v>255.06049999999999</v>
      </c>
    </row>
    <row r="178" spans="1:15">
      <c r="A178" s="34">
        <v>43692</v>
      </c>
      <c r="B178">
        <v>23.86</v>
      </c>
      <c r="C178">
        <f t="shared" si="4"/>
        <v>247.1328</v>
      </c>
      <c r="D178" s="36">
        <f t="shared" si="5"/>
        <v>1.204442200908632</v>
      </c>
      <c r="E178" s="36">
        <f t="shared" si="5"/>
        <v>1.0301539523524286</v>
      </c>
      <c r="N178" s="34">
        <v>43682</v>
      </c>
      <c r="O178">
        <v>248.64570000000001</v>
      </c>
    </row>
    <row r="179" spans="1:15">
      <c r="A179" s="34">
        <v>43693</v>
      </c>
      <c r="B179">
        <v>23.87</v>
      </c>
      <c r="C179">
        <f t="shared" si="4"/>
        <v>250.0564</v>
      </c>
      <c r="D179" s="36">
        <f t="shared" si="5"/>
        <v>1.2049469964664312</v>
      </c>
      <c r="E179" s="36">
        <f t="shared" si="5"/>
        <v>1.0423407527087452</v>
      </c>
      <c r="N179" s="34">
        <v>43683</v>
      </c>
      <c r="O179">
        <v>249.89349999999999</v>
      </c>
    </row>
    <row r="180" spans="1:15">
      <c r="A180" s="34">
        <v>43696</v>
      </c>
      <c r="B180">
        <v>23.99</v>
      </c>
      <c r="C180">
        <f t="shared" si="4"/>
        <v>252.73939999999999</v>
      </c>
      <c r="D180" s="36">
        <f t="shared" si="5"/>
        <v>1.2110045431600203</v>
      </c>
      <c r="E180" s="36">
        <f t="shared" si="5"/>
        <v>1.0535246305839667</v>
      </c>
      <c r="N180" s="34">
        <v>43684</v>
      </c>
      <c r="O180">
        <v>250.4066</v>
      </c>
    </row>
    <row r="181" spans="1:15">
      <c r="A181" s="34">
        <v>43697</v>
      </c>
      <c r="B181">
        <v>24.02</v>
      </c>
      <c r="C181">
        <f t="shared" si="4"/>
        <v>251.5309</v>
      </c>
      <c r="D181" s="36">
        <f t="shared" si="5"/>
        <v>1.2125189298334176</v>
      </c>
      <c r="E181" s="36">
        <f t="shared" si="5"/>
        <v>1.0484870918541103</v>
      </c>
      <c r="N181" s="34">
        <v>43685</v>
      </c>
      <c r="O181">
        <v>254.29810000000001</v>
      </c>
    </row>
    <row r="182" spans="1:15">
      <c r="A182" s="34">
        <v>43698</v>
      </c>
      <c r="B182">
        <v>24.09</v>
      </c>
      <c r="C182">
        <f t="shared" si="4"/>
        <v>253.30609999999999</v>
      </c>
      <c r="D182" s="36">
        <f t="shared" si="5"/>
        <v>1.2160524987380112</v>
      </c>
      <c r="E182" s="36">
        <f t="shared" si="5"/>
        <v>1.0558868756797133</v>
      </c>
      <c r="N182" s="34">
        <v>43686</v>
      </c>
      <c r="O182">
        <v>253.0127</v>
      </c>
    </row>
    <row r="183" spans="1:15">
      <c r="A183" s="34">
        <v>43699</v>
      </c>
      <c r="B183">
        <v>23.84</v>
      </c>
      <c r="C183">
        <f t="shared" si="4"/>
        <v>252.70500000000001</v>
      </c>
      <c r="D183" s="36">
        <f t="shared" si="5"/>
        <v>1.2034326097930339</v>
      </c>
      <c r="E183" s="36">
        <f t="shared" si="5"/>
        <v>1.0533812368460214</v>
      </c>
      <c r="N183" s="34">
        <v>43689</v>
      </c>
      <c r="O183">
        <v>250.97909999999999</v>
      </c>
    </row>
    <row r="184" spans="1:15">
      <c r="A184" s="34">
        <v>43700</v>
      </c>
      <c r="B184">
        <v>23.67</v>
      </c>
      <c r="C184">
        <f t="shared" si="4"/>
        <v>248.75409999999999</v>
      </c>
      <c r="D184" s="36">
        <f t="shared" si="5"/>
        <v>1.1948510853104495</v>
      </c>
      <c r="E184" s="36">
        <f t="shared" si="5"/>
        <v>1.0369122159376303</v>
      </c>
      <c r="N184" s="34">
        <v>43690</v>
      </c>
      <c r="O184">
        <v>252.60329999999999</v>
      </c>
    </row>
    <row r="185" spans="1:15">
      <c r="A185" s="34">
        <v>43703</v>
      </c>
      <c r="B185">
        <v>23.8</v>
      </c>
      <c r="C185">
        <f t="shared" si="4"/>
        <v>249.51310000000001</v>
      </c>
      <c r="D185" s="36">
        <f t="shared" si="5"/>
        <v>1.2014134275618376</v>
      </c>
      <c r="E185" s="36">
        <f t="shared" si="5"/>
        <v>1.0400760487021825</v>
      </c>
      <c r="N185" s="34">
        <v>43691</v>
      </c>
      <c r="O185">
        <v>247.45249999999999</v>
      </c>
    </row>
    <row r="186" spans="1:15">
      <c r="A186" s="34">
        <v>43704</v>
      </c>
      <c r="B186">
        <v>23.94</v>
      </c>
      <c r="C186">
        <f t="shared" si="4"/>
        <v>249.5932</v>
      </c>
      <c r="D186" s="36">
        <f t="shared" si="5"/>
        <v>1.2084805653710249</v>
      </c>
      <c r="E186" s="36">
        <f t="shared" si="5"/>
        <v>1.0404099393536195</v>
      </c>
      <c r="N186" s="34">
        <v>43692</v>
      </c>
      <c r="O186">
        <v>247.1328</v>
      </c>
    </row>
    <row r="187" spans="1:15">
      <c r="A187" s="34">
        <v>43705</v>
      </c>
      <c r="B187">
        <v>24.24</v>
      </c>
      <c r="C187">
        <f t="shared" si="4"/>
        <v>250.36920000000001</v>
      </c>
      <c r="D187" s="36">
        <f t="shared" si="5"/>
        <v>1.2236244321049974</v>
      </c>
      <c r="E187" s="36">
        <f t="shared" si="5"/>
        <v>1.0436446353026212</v>
      </c>
      <c r="N187" s="34">
        <v>43693</v>
      </c>
      <c r="O187">
        <v>250.0564</v>
      </c>
    </row>
    <row r="188" spans="1:15">
      <c r="A188" s="34">
        <v>43706</v>
      </c>
      <c r="B188">
        <v>24.39</v>
      </c>
      <c r="C188">
        <f t="shared" si="4"/>
        <v>252.76320000000001</v>
      </c>
      <c r="D188" s="36">
        <f t="shared" si="5"/>
        <v>1.231196365471984</v>
      </c>
      <c r="E188" s="36">
        <f t="shared" si="5"/>
        <v>1.0536238390421966</v>
      </c>
      <c r="N188" s="34">
        <v>43696</v>
      </c>
      <c r="O188">
        <v>252.73939999999999</v>
      </c>
    </row>
    <row r="189" spans="1:15">
      <c r="A189" s="34">
        <v>43707</v>
      </c>
      <c r="B189">
        <v>24.41</v>
      </c>
      <c r="C189">
        <f t="shared" si="4"/>
        <v>253.78049999999999</v>
      </c>
      <c r="D189" s="36">
        <f t="shared" si="5"/>
        <v>1.232205956587582</v>
      </c>
      <c r="E189" s="36">
        <f t="shared" si="5"/>
        <v>1.0578643753681238</v>
      </c>
      <c r="N189" s="34">
        <v>43697</v>
      </c>
      <c r="O189">
        <v>251.5309</v>
      </c>
    </row>
    <row r="190" spans="1:15">
      <c r="A190" s="34">
        <v>43711</v>
      </c>
      <c r="B190">
        <v>24.6</v>
      </c>
      <c r="C190">
        <f t="shared" si="4"/>
        <v>252.2551</v>
      </c>
      <c r="D190" s="36">
        <f t="shared" si="5"/>
        <v>1.241797072185765</v>
      </c>
      <c r="E190" s="36">
        <f t="shared" si="5"/>
        <v>1.051505863511671</v>
      </c>
      <c r="N190" s="34">
        <v>43698</v>
      </c>
      <c r="O190">
        <v>253.30609999999999</v>
      </c>
    </row>
    <row r="191" spans="1:15">
      <c r="A191" s="34">
        <v>43712</v>
      </c>
      <c r="B191">
        <v>24.41</v>
      </c>
      <c r="C191">
        <f t="shared" si="4"/>
        <v>255.1876</v>
      </c>
      <c r="D191" s="36">
        <f t="shared" si="5"/>
        <v>1.232205956587582</v>
      </c>
      <c r="E191" s="36">
        <f t="shared" si="5"/>
        <v>1.0637297628292586</v>
      </c>
      <c r="N191" s="34">
        <v>43699</v>
      </c>
      <c r="O191">
        <v>252.70500000000001</v>
      </c>
    </row>
    <row r="192" spans="1:15">
      <c r="A192" s="34">
        <v>43713</v>
      </c>
      <c r="B192">
        <v>24.17</v>
      </c>
      <c r="C192">
        <f t="shared" si="4"/>
        <v>258.18549999999999</v>
      </c>
      <c r="D192" s="36">
        <f t="shared" si="5"/>
        <v>1.2200908632004039</v>
      </c>
      <c r="E192" s="36">
        <f t="shared" si="5"/>
        <v>1.0762262769858468</v>
      </c>
      <c r="N192" s="34">
        <v>43700</v>
      </c>
      <c r="O192">
        <v>248.75409999999999</v>
      </c>
    </row>
    <row r="193" spans="1:15">
      <c r="A193" s="34">
        <v>43714</v>
      </c>
      <c r="B193">
        <v>24.38</v>
      </c>
      <c r="C193">
        <f t="shared" si="4"/>
        <v>258.82909999999998</v>
      </c>
      <c r="D193" s="36">
        <f t="shared" si="5"/>
        <v>1.2306915699141847</v>
      </c>
      <c r="E193" s="36">
        <f t="shared" si="5"/>
        <v>1.0789090737806635</v>
      </c>
      <c r="N193" s="34">
        <v>43703</v>
      </c>
      <c r="O193">
        <v>249.51310000000001</v>
      </c>
    </row>
    <row r="194" spans="1:15">
      <c r="A194" s="34">
        <v>43717</v>
      </c>
      <c r="B194">
        <v>24.07</v>
      </c>
      <c r="C194">
        <f t="shared" si="4"/>
        <v>258.86939999999998</v>
      </c>
      <c r="D194" s="36">
        <f t="shared" si="5"/>
        <v>1.215042907622413</v>
      </c>
      <c r="E194" s="36">
        <f t="shared" si="5"/>
        <v>1.0790770612120355</v>
      </c>
      <c r="N194" s="34">
        <v>43704</v>
      </c>
      <c r="O194">
        <v>249.5932</v>
      </c>
    </row>
    <row r="195" spans="1:15">
      <c r="A195" s="34">
        <v>43718</v>
      </c>
      <c r="B195">
        <v>23.96</v>
      </c>
      <c r="C195">
        <f t="shared" ref="C195:C258" si="6">SUMIF(N:N,A195,O:O)</f>
        <v>258.91239999999999</v>
      </c>
      <c r="D195" s="36">
        <f t="shared" ref="D195:E210" si="7">B195/B$2</f>
        <v>1.2094901564866229</v>
      </c>
      <c r="E195" s="36">
        <f t="shared" si="7"/>
        <v>1.0792563033844673</v>
      </c>
      <c r="N195" s="34">
        <v>43705</v>
      </c>
      <c r="O195">
        <v>250.36920000000001</v>
      </c>
    </row>
    <row r="196" spans="1:15">
      <c r="A196" s="34">
        <v>43719</v>
      </c>
      <c r="B196">
        <v>24.15</v>
      </c>
      <c r="C196">
        <f t="shared" si="6"/>
        <v>260.76650000000001</v>
      </c>
      <c r="D196" s="36">
        <f t="shared" si="7"/>
        <v>1.2190812720848057</v>
      </c>
      <c r="E196" s="36">
        <f t="shared" si="7"/>
        <v>1.0869849757543699</v>
      </c>
      <c r="N196" s="34">
        <v>43706</v>
      </c>
      <c r="O196">
        <v>252.76320000000001</v>
      </c>
    </row>
    <row r="197" spans="1:15">
      <c r="A197" s="34">
        <v>43720</v>
      </c>
      <c r="B197">
        <v>24.15</v>
      </c>
      <c r="C197">
        <f t="shared" si="6"/>
        <v>261.72640000000001</v>
      </c>
      <c r="D197" s="36">
        <f t="shared" si="7"/>
        <v>1.2190812720848057</v>
      </c>
      <c r="E197" s="36">
        <f t="shared" si="7"/>
        <v>1.0909862446222138</v>
      </c>
      <c r="N197" s="34">
        <v>43707</v>
      </c>
      <c r="O197">
        <v>253.78049999999999</v>
      </c>
    </row>
    <row r="198" spans="1:15">
      <c r="A198" s="34">
        <v>43721</v>
      </c>
      <c r="B198">
        <v>23.87</v>
      </c>
      <c r="C198">
        <f t="shared" si="6"/>
        <v>262.30470000000003</v>
      </c>
      <c r="D198" s="36">
        <f t="shared" si="7"/>
        <v>1.2049469964664312</v>
      </c>
      <c r="E198" s="36">
        <f t="shared" si="7"/>
        <v>1.093396843420291</v>
      </c>
      <c r="N198" s="34">
        <v>43710</v>
      </c>
      <c r="O198">
        <v>253.56659999999999</v>
      </c>
    </row>
    <row r="199" spans="1:15">
      <c r="A199" s="34">
        <v>43724</v>
      </c>
      <c r="B199">
        <v>24.1</v>
      </c>
      <c r="C199">
        <f t="shared" si="6"/>
        <v>261.28320000000002</v>
      </c>
      <c r="D199" s="36">
        <f t="shared" si="7"/>
        <v>1.2165572942958103</v>
      </c>
      <c r="E199" s="36">
        <f t="shared" si="7"/>
        <v>1.089138799719382</v>
      </c>
      <c r="N199" s="34">
        <v>43711</v>
      </c>
      <c r="O199">
        <v>252.2551</v>
      </c>
    </row>
    <row r="200" spans="1:15">
      <c r="A200" s="34">
        <v>43725</v>
      </c>
      <c r="B200">
        <v>24.06</v>
      </c>
      <c r="C200">
        <f t="shared" si="6"/>
        <v>261.66629999999998</v>
      </c>
      <c r="D200" s="36">
        <f t="shared" si="7"/>
        <v>1.2145381120646139</v>
      </c>
      <c r="E200" s="36">
        <f t="shared" si="7"/>
        <v>1.0907357224230707</v>
      </c>
      <c r="N200" s="34">
        <v>43712</v>
      </c>
      <c r="O200">
        <v>255.1876</v>
      </c>
    </row>
    <row r="201" spans="1:15">
      <c r="A201" s="34">
        <v>43726</v>
      </c>
      <c r="B201">
        <v>24.24</v>
      </c>
      <c r="C201">
        <f t="shared" si="6"/>
        <v>261.66809999999998</v>
      </c>
      <c r="D201" s="36">
        <f t="shared" si="7"/>
        <v>1.2236244321049974</v>
      </c>
      <c r="E201" s="36">
        <f t="shared" si="7"/>
        <v>1.090743225583777</v>
      </c>
      <c r="N201" s="34">
        <v>43713</v>
      </c>
      <c r="O201">
        <v>258.18549999999999</v>
      </c>
    </row>
    <row r="202" spans="1:15">
      <c r="A202" s="34">
        <v>43727</v>
      </c>
      <c r="B202">
        <v>24.23</v>
      </c>
      <c r="C202">
        <f t="shared" si="6"/>
        <v>261.92529999999999</v>
      </c>
      <c r="D202" s="36">
        <f t="shared" si="7"/>
        <v>1.2231196365471986</v>
      </c>
      <c r="E202" s="36">
        <f t="shared" si="7"/>
        <v>1.0918153438802762</v>
      </c>
      <c r="N202" s="34">
        <v>43714</v>
      </c>
      <c r="O202">
        <v>258.82909999999998</v>
      </c>
    </row>
    <row r="203" spans="1:15">
      <c r="A203" s="34">
        <v>43728</v>
      </c>
      <c r="B203">
        <v>24.26</v>
      </c>
      <c r="C203">
        <f t="shared" si="6"/>
        <v>261.32080000000002</v>
      </c>
      <c r="D203" s="36">
        <f t="shared" si="7"/>
        <v>1.2246340232205959</v>
      </c>
      <c r="E203" s="36">
        <f t="shared" si="7"/>
        <v>1.0892955324096942</v>
      </c>
      <c r="N203" s="34">
        <v>43717</v>
      </c>
      <c r="O203">
        <v>258.86939999999998</v>
      </c>
    </row>
    <row r="204" spans="1:15">
      <c r="A204" s="34">
        <v>43731</v>
      </c>
      <c r="B204">
        <v>24.46</v>
      </c>
      <c r="C204">
        <f t="shared" si="6"/>
        <v>260.74770000000001</v>
      </c>
      <c r="D204" s="36">
        <f t="shared" si="7"/>
        <v>1.2347299343765776</v>
      </c>
      <c r="E204" s="36">
        <f t="shared" si="7"/>
        <v>1.0869066094092137</v>
      </c>
      <c r="N204" s="34">
        <v>43718</v>
      </c>
      <c r="O204">
        <v>258.91239999999999</v>
      </c>
    </row>
    <row r="205" spans="1:15">
      <c r="A205" s="34">
        <v>43732</v>
      </c>
      <c r="B205">
        <v>24.35</v>
      </c>
      <c r="C205">
        <f t="shared" si="6"/>
        <v>259.41539999999998</v>
      </c>
      <c r="D205" s="36">
        <f t="shared" si="7"/>
        <v>1.2291771832407876</v>
      </c>
      <c r="E205" s="36">
        <f t="shared" si="7"/>
        <v>1.0813530199596579</v>
      </c>
      <c r="N205" s="34">
        <v>43719</v>
      </c>
      <c r="O205">
        <v>260.76650000000001</v>
      </c>
    </row>
    <row r="206" spans="1:15">
      <c r="A206" s="34">
        <v>43733</v>
      </c>
      <c r="B206">
        <v>24.41</v>
      </c>
      <c r="C206">
        <f t="shared" si="6"/>
        <v>259.51010000000002</v>
      </c>
      <c r="D206" s="36">
        <f t="shared" si="7"/>
        <v>1.232205956587582</v>
      </c>
      <c r="E206" s="36">
        <f t="shared" si="7"/>
        <v>1.0817477695812696</v>
      </c>
      <c r="N206" s="34">
        <v>43720</v>
      </c>
      <c r="O206">
        <v>261.72640000000001</v>
      </c>
    </row>
    <row r="207" spans="1:15">
      <c r="A207" s="34">
        <v>43734</v>
      </c>
      <c r="B207">
        <v>24.52</v>
      </c>
      <c r="C207">
        <f t="shared" si="6"/>
        <v>259.52050000000003</v>
      </c>
      <c r="D207" s="36">
        <f t="shared" si="7"/>
        <v>1.237758707723372</v>
      </c>
      <c r="E207" s="36">
        <f t="shared" si="7"/>
        <v>1.0817911211764624</v>
      </c>
      <c r="N207" s="34">
        <v>43721</v>
      </c>
      <c r="O207">
        <v>262.30470000000003</v>
      </c>
    </row>
    <row r="208" spans="1:15">
      <c r="A208" s="34">
        <v>43735</v>
      </c>
      <c r="B208">
        <v>24.53</v>
      </c>
      <c r="C208">
        <f t="shared" si="6"/>
        <v>258.6551</v>
      </c>
      <c r="D208" s="36">
        <f t="shared" si="7"/>
        <v>1.2382635032811713</v>
      </c>
      <c r="E208" s="36">
        <f t="shared" si="7"/>
        <v>1.0781837682457069</v>
      </c>
      <c r="N208" s="34">
        <v>43724</v>
      </c>
      <c r="O208">
        <v>261.28320000000002</v>
      </c>
    </row>
    <row r="209" spans="1:15">
      <c r="A209" s="34">
        <v>43738</v>
      </c>
      <c r="B209">
        <v>24.62</v>
      </c>
      <c r="C209">
        <f t="shared" si="6"/>
        <v>259.12049999999999</v>
      </c>
      <c r="D209" s="36">
        <f t="shared" si="7"/>
        <v>1.242806663301363</v>
      </c>
      <c r="E209" s="36">
        <f t="shared" si="7"/>
        <v>1.0801237521305851</v>
      </c>
      <c r="N209" s="34">
        <v>43725</v>
      </c>
      <c r="O209">
        <v>261.66629999999998</v>
      </c>
    </row>
    <row r="210" spans="1:15">
      <c r="A210" s="34">
        <v>43739</v>
      </c>
      <c r="B210">
        <v>24.41</v>
      </c>
      <c r="C210">
        <f t="shared" si="6"/>
        <v>256.78399999999999</v>
      </c>
      <c r="D210" s="36">
        <f t="shared" si="7"/>
        <v>1.232205956587582</v>
      </c>
      <c r="E210" s="36">
        <f t="shared" si="7"/>
        <v>1.0703842326913546</v>
      </c>
      <c r="N210" s="34">
        <v>43726</v>
      </c>
      <c r="O210">
        <v>261.66809999999998</v>
      </c>
    </row>
    <row r="211" spans="1:15">
      <c r="A211" s="34">
        <v>43740</v>
      </c>
      <c r="B211">
        <v>24.02</v>
      </c>
      <c r="C211">
        <f t="shared" si="6"/>
        <v>252.61689999999999</v>
      </c>
      <c r="D211" s="36">
        <f t="shared" ref="D211:E274" si="8">B211/B$2</f>
        <v>1.2125189298334176</v>
      </c>
      <c r="E211" s="36">
        <f t="shared" si="8"/>
        <v>1.0530139988136669</v>
      </c>
      <c r="N211" s="34">
        <v>43727</v>
      </c>
      <c r="O211">
        <v>261.92529999999999</v>
      </c>
    </row>
    <row r="212" spans="1:15">
      <c r="A212" s="34">
        <v>43741</v>
      </c>
      <c r="B212">
        <v>24.06</v>
      </c>
      <c r="C212">
        <f t="shared" si="6"/>
        <v>253.78639999999999</v>
      </c>
      <c r="D212" s="36">
        <f t="shared" si="8"/>
        <v>1.2145381120646139</v>
      </c>
      <c r="E212" s="36">
        <f t="shared" si="8"/>
        <v>1.0578889690615505</v>
      </c>
      <c r="N212" s="34">
        <v>43728</v>
      </c>
      <c r="O212">
        <v>261.32080000000002</v>
      </c>
    </row>
    <row r="213" spans="1:15">
      <c r="A213" s="34">
        <v>43742</v>
      </c>
      <c r="B213">
        <v>24.26</v>
      </c>
      <c r="C213">
        <f t="shared" si="6"/>
        <v>256.28519999999997</v>
      </c>
      <c r="D213" s="36">
        <f t="shared" si="8"/>
        <v>1.2246340232205959</v>
      </c>
      <c r="E213" s="36">
        <f t="shared" si="8"/>
        <v>1.0683050234911455</v>
      </c>
      <c r="N213" s="34">
        <v>43731</v>
      </c>
      <c r="O213">
        <v>260.74770000000001</v>
      </c>
    </row>
    <row r="214" spans="1:15">
      <c r="A214" s="34">
        <v>43745</v>
      </c>
      <c r="B214">
        <v>24.29</v>
      </c>
      <c r="C214">
        <f t="shared" si="6"/>
        <v>256.00450000000001</v>
      </c>
      <c r="D214" s="36">
        <f t="shared" si="8"/>
        <v>1.226148409893993</v>
      </c>
      <c r="E214" s="36">
        <f t="shared" si="8"/>
        <v>1.0671349472632012</v>
      </c>
      <c r="N214" s="34">
        <v>43732</v>
      </c>
      <c r="O214">
        <v>259.41539999999998</v>
      </c>
    </row>
    <row r="215" spans="1:15">
      <c r="A215" s="34">
        <v>43746</v>
      </c>
      <c r="B215">
        <v>24.26</v>
      </c>
      <c r="C215">
        <f t="shared" si="6"/>
        <v>253.08879999999999</v>
      </c>
      <c r="D215" s="36">
        <f t="shared" si="8"/>
        <v>1.2246340232205959</v>
      </c>
      <c r="E215" s="36">
        <f t="shared" si="8"/>
        <v>1.0549810774455406</v>
      </c>
      <c r="N215" s="34">
        <v>43733</v>
      </c>
      <c r="O215">
        <v>259.51010000000002</v>
      </c>
    </row>
    <row r="216" spans="1:15">
      <c r="A216" s="34">
        <v>43747</v>
      </c>
      <c r="B216">
        <v>24.23</v>
      </c>
      <c r="C216">
        <f t="shared" si="6"/>
        <v>254.51580000000001</v>
      </c>
      <c r="D216" s="36">
        <f t="shared" si="8"/>
        <v>1.2231196365471986</v>
      </c>
      <c r="E216" s="36">
        <f t="shared" si="8"/>
        <v>1.0609294165167078</v>
      </c>
      <c r="N216" s="34">
        <v>43734</v>
      </c>
      <c r="O216">
        <v>259.52050000000003</v>
      </c>
    </row>
    <row r="217" spans="1:15">
      <c r="A217" s="34">
        <v>43748</v>
      </c>
      <c r="B217">
        <v>24.03</v>
      </c>
      <c r="C217">
        <f t="shared" si="6"/>
        <v>255.96449999999999</v>
      </c>
      <c r="D217" s="36">
        <f t="shared" si="8"/>
        <v>1.2130237253912166</v>
      </c>
      <c r="E217" s="36">
        <f t="shared" si="8"/>
        <v>1.0669682103586136</v>
      </c>
      <c r="N217" s="34">
        <v>43735</v>
      </c>
      <c r="O217">
        <v>258.6551</v>
      </c>
    </row>
    <row r="218" spans="1:15">
      <c r="A218" s="34">
        <v>43749</v>
      </c>
      <c r="B218">
        <v>23.86</v>
      </c>
      <c r="C218">
        <f t="shared" si="6"/>
        <v>259.49599999999998</v>
      </c>
      <c r="D218" s="36">
        <f t="shared" si="8"/>
        <v>1.204442200908632</v>
      </c>
      <c r="E218" s="36">
        <f t="shared" si="8"/>
        <v>1.0816889948224022</v>
      </c>
      <c r="N218" s="34">
        <v>43738</v>
      </c>
      <c r="O218">
        <v>259.12049999999999</v>
      </c>
    </row>
    <row r="219" spans="1:15">
      <c r="A219" s="34">
        <v>43752</v>
      </c>
      <c r="B219">
        <v>24.02</v>
      </c>
      <c r="C219">
        <f t="shared" si="6"/>
        <v>259.24689999999998</v>
      </c>
      <c r="D219" s="36">
        <f t="shared" si="8"/>
        <v>1.2125189298334176</v>
      </c>
      <c r="E219" s="36">
        <f t="shared" si="8"/>
        <v>1.0806506407490821</v>
      </c>
      <c r="N219" s="34">
        <v>43739</v>
      </c>
      <c r="O219">
        <v>256.78399999999999</v>
      </c>
    </row>
    <row r="220" spans="1:15">
      <c r="A220" s="34">
        <v>43753</v>
      </c>
      <c r="B220">
        <v>23.94</v>
      </c>
      <c r="C220">
        <f t="shared" si="6"/>
        <v>261.54680000000002</v>
      </c>
      <c r="D220" s="36">
        <f t="shared" si="8"/>
        <v>1.2084805653710249</v>
      </c>
      <c r="E220" s="36">
        <f t="shared" si="8"/>
        <v>1.090237595920615</v>
      </c>
      <c r="N220" s="34">
        <v>43740</v>
      </c>
      <c r="O220">
        <v>252.61689999999999</v>
      </c>
    </row>
    <row r="221" spans="1:15">
      <c r="A221" s="34">
        <v>43754</v>
      </c>
      <c r="B221">
        <v>23.93</v>
      </c>
      <c r="C221">
        <f t="shared" si="6"/>
        <v>261.56509999999997</v>
      </c>
      <c r="D221" s="36">
        <f t="shared" si="8"/>
        <v>1.2079757698132256</v>
      </c>
      <c r="E221" s="36">
        <f t="shared" si="8"/>
        <v>1.0903138780544637</v>
      </c>
      <c r="N221" s="34">
        <v>43741</v>
      </c>
      <c r="O221">
        <v>253.78639999999999</v>
      </c>
    </row>
    <row r="222" spans="1:15">
      <c r="A222" s="34">
        <v>43755</v>
      </c>
      <c r="B222">
        <v>23.86</v>
      </c>
      <c r="C222">
        <f t="shared" si="6"/>
        <v>262.39870000000002</v>
      </c>
      <c r="D222" s="36">
        <f t="shared" si="8"/>
        <v>1.204442200908632</v>
      </c>
      <c r="E222" s="36">
        <f t="shared" si="8"/>
        <v>1.0937886751460721</v>
      </c>
      <c r="N222" s="34">
        <v>43742</v>
      </c>
      <c r="O222">
        <v>256.28519999999997</v>
      </c>
    </row>
    <row r="223" spans="1:15">
      <c r="A223" s="34">
        <v>43756</v>
      </c>
      <c r="B223">
        <v>23.71</v>
      </c>
      <c r="C223">
        <f t="shared" si="6"/>
        <v>261.57990000000001</v>
      </c>
      <c r="D223" s="36">
        <f t="shared" si="8"/>
        <v>1.1968702675416458</v>
      </c>
      <c r="E223" s="36">
        <f t="shared" si="8"/>
        <v>1.0903755707091614</v>
      </c>
      <c r="N223" s="34">
        <v>43745</v>
      </c>
      <c r="O223">
        <v>256.00450000000001</v>
      </c>
    </row>
    <row r="224" spans="1:15">
      <c r="A224" s="34">
        <v>43759</v>
      </c>
      <c r="B224">
        <v>23.65</v>
      </c>
      <c r="C224">
        <f t="shared" si="6"/>
        <v>263.19779999999997</v>
      </c>
      <c r="D224" s="36">
        <f t="shared" si="8"/>
        <v>1.1938414941948512</v>
      </c>
      <c r="E224" s="36">
        <f t="shared" si="8"/>
        <v>1.0971196616574732</v>
      </c>
      <c r="N224" s="34">
        <v>43746</v>
      </c>
      <c r="O224">
        <v>253.08879999999999</v>
      </c>
    </row>
    <row r="225" spans="1:15">
      <c r="A225" s="34">
        <v>43760</v>
      </c>
      <c r="B225">
        <v>23.8</v>
      </c>
      <c r="C225">
        <f t="shared" si="6"/>
        <v>262.83580000000001</v>
      </c>
      <c r="D225" s="36">
        <f t="shared" si="8"/>
        <v>1.2014134275618376</v>
      </c>
      <c r="E225" s="36">
        <f t="shared" si="8"/>
        <v>1.0956106926709543</v>
      </c>
      <c r="N225" s="34">
        <v>43747</v>
      </c>
      <c r="O225">
        <v>254.51580000000001</v>
      </c>
    </row>
    <row r="226" spans="1:15">
      <c r="A226" s="34">
        <v>43761</v>
      </c>
      <c r="B226">
        <v>23.89</v>
      </c>
      <c r="C226">
        <f t="shared" si="6"/>
        <v>263.1748</v>
      </c>
      <c r="D226" s="36">
        <f t="shared" si="8"/>
        <v>1.2059565875820293</v>
      </c>
      <c r="E226" s="36">
        <f t="shared" si="8"/>
        <v>1.0970237879373352</v>
      </c>
      <c r="N226" s="34">
        <v>43748</v>
      </c>
      <c r="O226">
        <v>255.96449999999999</v>
      </c>
    </row>
    <row r="227" spans="1:15">
      <c r="A227" s="34">
        <v>43762</v>
      </c>
      <c r="B227">
        <v>24.02</v>
      </c>
      <c r="C227">
        <f t="shared" si="6"/>
        <v>264.14620000000002</v>
      </c>
      <c r="D227" s="36">
        <f t="shared" si="8"/>
        <v>1.2125189298334176</v>
      </c>
      <c r="E227" s="36">
        <f t="shared" si="8"/>
        <v>1.1010729936652484</v>
      </c>
      <c r="N227" s="34">
        <v>43749</v>
      </c>
      <c r="O227">
        <v>259.49599999999998</v>
      </c>
    </row>
    <row r="228" spans="1:15">
      <c r="A228" s="34">
        <v>43763</v>
      </c>
      <c r="B228">
        <v>23.93</v>
      </c>
      <c r="C228">
        <f t="shared" si="6"/>
        <v>264.85160000000002</v>
      </c>
      <c r="D228" s="36">
        <f t="shared" si="8"/>
        <v>1.2079757698132256</v>
      </c>
      <c r="E228" s="36">
        <f t="shared" si="8"/>
        <v>1.1040133989776528</v>
      </c>
      <c r="N228" s="34">
        <v>43752</v>
      </c>
      <c r="O228">
        <v>259.24689999999998</v>
      </c>
    </row>
    <row r="229" spans="1:15">
      <c r="A229" s="34">
        <v>43766</v>
      </c>
      <c r="B229">
        <v>23.8</v>
      </c>
      <c r="C229">
        <f t="shared" si="6"/>
        <v>265.9751</v>
      </c>
      <c r="D229" s="36">
        <f t="shared" si="8"/>
        <v>1.2014134275618376</v>
      </c>
      <c r="E229" s="36">
        <f t="shared" si="8"/>
        <v>1.1086966217852603</v>
      </c>
      <c r="N229" s="34">
        <v>43753</v>
      </c>
      <c r="O229">
        <v>261.54680000000002</v>
      </c>
    </row>
    <row r="230" spans="1:15">
      <c r="A230" s="34">
        <v>43767</v>
      </c>
      <c r="B230">
        <v>23.86</v>
      </c>
      <c r="C230">
        <f t="shared" si="6"/>
        <v>266.11020000000002</v>
      </c>
      <c r="D230" s="36">
        <f t="shared" si="8"/>
        <v>1.204442200908632</v>
      </c>
      <c r="E230" s="36">
        <f t="shared" si="8"/>
        <v>1.1092597756805056</v>
      </c>
      <c r="N230" s="34">
        <v>43754</v>
      </c>
      <c r="O230">
        <v>261.56509999999997</v>
      </c>
    </row>
    <row r="231" spans="1:15">
      <c r="A231" s="34">
        <v>43768</v>
      </c>
      <c r="B231">
        <v>24.06</v>
      </c>
      <c r="C231">
        <f t="shared" si="6"/>
        <v>266.57499999999999</v>
      </c>
      <c r="D231" s="36">
        <f t="shared" si="8"/>
        <v>1.2145381120646139</v>
      </c>
      <c r="E231" s="36">
        <f t="shared" si="8"/>
        <v>1.1111972585118148</v>
      </c>
      <c r="N231" s="34">
        <v>43755</v>
      </c>
      <c r="O231">
        <v>262.39870000000002</v>
      </c>
    </row>
    <row r="232" spans="1:15">
      <c r="A232" s="34">
        <v>43769</v>
      </c>
      <c r="B232">
        <v>24.1</v>
      </c>
      <c r="C232">
        <f t="shared" si="6"/>
        <v>266.21230000000003</v>
      </c>
      <c r="D232" s="36">
        <f t="shared" si="8"/>
        <v>1.2165572942958103</v>
      </c>
      <c r="E232" s="36">
        <f t="shared" si="8"/>
        <v>1.1096853716294657</v>
      </c>
      <c r="N232" s="34">
        <v>43756</v>
      </c>
      <c r="O232">
        <v>261.57990000000001</v>
      </c>
    </row>
    <row r="233" spans="1:15">
      <c r="A233" s="34">
        <v>43770</v>
      </c>
      <c r="B233">
        <v>24.08</v>
      </c>
      <c r="C233">
        <f t="shared" si="6"/>
        <v>268.3895</v>
      </c>
      <c r="D233" s="36">
        <f t="shared" si="8"/>
        <v>1.215547703180212</v>
      </c>
      <c r="E233" s="36">
        <f t="shared" si="8"/>
        <v>1.1187608613461755</v>
      </c>
      <c r="N233" s="34">
        <v>43759</v>
      </c>
      <c r="O233">
        <v>263.19779999999997</v>
      </c>
    </row>
    <row r="234" spans="1:15">
      <c r="A234" s="34">
        <v>43773</v>
      </c>
      <c r="B234">
        <v>24.08</v>
      </c>
      <c r="C234">
        <f t="shared" si="6"/>
        <v>269.83949999999999</v>
      </c>
      <c r="D234" s="36">
        <f t="shared" si="8"/>
        <v>1.215547703180212</v>
      </c>
      <c r="E234" s="36">
        <f t="shared" si="8"/>
        <v>1.1248050741374804</v>
      </c>
      <c r="N234" s="34">
        <v>43760</v>
      </c>
      <c r="O234">
        <v>262.83580000000001</v>
      </c>
    </row>
    <row r="235" spans="1:15">
      <c r="A235" s="34">
        <v>43774</v>
      </c>
      <c r="B235">
        <v>23.93</v>
      </c>
      <c r="C235">
        <f t="shared" si="6"/>
        <v>269.81130000000002</v>
      </c>
      <c r="D235" s="36">
        <f t="shared" si="8"/>
        <v>1.2079757698132256</v>
      </c>
      <c r="E235" s="36">
        <f t="shared" si="8"/>
        <v>1.1246875246197461</v>
      </c>
      <c r="N235" s="34">
        <v>43761</v>
      </c>
      <c r="O235">
        <v>263.1748</v>
      </c>
    </row>
    <row r="236" spans="1:15">
      <c r="A236" s="34">
        <v>43775</v>
      </c>
      <c r="B236">
        <v>24.06</v>
      </c>
      <c r="C236">
        <f t="shared" si="6"/>
        <v>269.97230000000002</v>
      </c>
      <c r="D236" s="36">
        <f t="shared" si="8"/>
        <v>1.2145381120646139</v>
      </c>
      <c r="E236" s="36">
        <f t="shared" si="8"/>
        <v>1.1253586406607117</v>
      </c>
      <c r="N236" s="34">
        <v>43762</v>
      </c>
      <c r="O236">
        <v>264.14620000000002</v>
      </c>
    </row>
    <row r="237" spans="1:15">
      <c r="A237" s="34">
        <v>43776</v>
      </c>
      <c r="B237">
        <v>23.86</v>
      </c>
      <c r="C237">
        <f t="shared" si="6"/>
        <v>270.73610000000002</v>
      </c>
      <c r="D237" s="36">
        <f t="shared" si="8"/>
        <v>1.204442200908632</v>
      </c>
      <c r="E237" s="36">
        <f t="shared" si="8"/>
        <v>1.1285424818538143</v>
      </c>
      <c r="N237" s="34">
        <v>43763</v>
      </c>
      <c r="O237">
        <v>264.85160000000002</v>
      </c>
    </row>
    <row r="238" spans="1:15">
      <c r="A238" s="34">
        <v>43777</v>
      </c>
      <c r="B238">
        <v>23.88</v>
      </c>
      <c r="C238">
        <f t="shared" si="6"/>
        <v>270.72269999999997</v>
      </c>
      <c r="D238" s="36">
        <f t="shared" si="8"/>
        <v>1.2054517920242303</v>
      </c>
      <c r="E238" s="36">
        <f t="shared" si="8"/>
        <v>1.1284866249907772</v>
      </c>
      <c r="N238" s="34">
        <v>43766</v>
      </c>
      <c r="O238">
        <v>265.9751</v>
      </c>
    </row>
    <row r="239" spans="1:15">
      <c r="A239" s="34">
        <v>43780</v>
      </c>
      <c r="B239">
        <v>23.84</v>
      </c>
      <c r="C239">
        <f t="shared" si="6"/>
        <v>270.12389999999999</v>
      </c>
      <c r="D239" s="36">
        <f t="shared" si="8"/>
        <v>1.2034326097930339</v>
      </c>
      <c r="E239" s="36">
        <f t="shared" si="8"/>
        <v>1.1259905735290991</v>
      </c>
      <c r="N239" s="34">
        <v>43767</v>
      </c>
      <c r="O239">
        <v>266.11020000000002</v>
      </c>
    </row>
    <row r="240" spans="1:15">
      <c r="A240" s="34">
        <v>43781</v>
      </c>
      <c r="B240">
        <v>23.88</v>
      </c>
      <c r="C240">
        <f t="shared" si="6"/>
        <v>270.6155</v>
      </c>
      <c r="D240" s="36">
        <f t="shared" si="8"/>
        <v>1.2054517920242303</v>
      </c>
      <c r="E240" s="36">
        <f t="shared" si="8"/>
        <v>1.1280397700864824</v>
      </c>
      <c r="N240" s="34">
        <v>43768</v>
      </c>
      <c r="O240">
        <v>266.57499999999999</v>
      </c>
    </row>
    <row r="241" spans="1:15">
      <c r="A241" s="34">
        <v>43782</v>
      </c>
      <c r="B241">
        <v>24.06</v>
      </c>
      <c r="C241">
        <f t="shared" si="6"/>
        <v>270.0829</v>
      </c>
      <c r="D241" s="36">
        <f t="shared" si="8"/>
        <v>1.2145381120646139</v>
      </c>
      <c r="E241" s="36">
        <f t="shared" si="8"/>
        <v>1.1258196682018966</v>
      </c>
      <c r="N241" s="34">
        <v>43769</v>
      </c>
      <c r="O241">
        <v>266.21230000000003</v>
      </c>
    </row>
    <row r="242" spans="1:15">
      <c r="A242" s="34">
        <v>43783</v>
      </c>
      <c r="B242">
        <v>24.22</v>
      </c>
      <c r="C242">
        <f t="shared" si="6"/>
        <v>269.78289999999998</v>
      </c>
      <c r="D242" s="36">
        <f t="shared" si="8"/>
        <v>1.2226148409893993</v>
      </c>
      <c r="E242" s="36">
        <f t="shared" si="8"/>
        <v>1.1245691414174888</v>
      </c>
      <c r="N242" s="34">
        <v>43770</v>
      </c>
      <c r="O242">
        <v>268.3895</v>
      </c>
    </row>
    <row r="243" spans="1:15">
      <c r="A243" s="34">
        <v>43784</v>
      </c>
      <c r="B243">
        <v>24.36</v>
      </c>
      <c r="C243">
        <f t="shared" si="6"/>
        <v>271.84249999999997</v>
      </c>
      <c r="D243" s="36">
        <f t="shared" si="8"/>
        <v>1.2296819787985867</v>
      </c>
      <c r="E243" s="36">
        <f t="shared" si="8"/>
        <v>1.1331544246347105</v>
      </c>
      <c r="N243" s="34">
        <v>43773</v>
      </c>
      <c r="O243">
        <v>269.83949999999999</v>
      </c>
    </row>
    <row r="244" spans="1:15">
      <c r="A244" s="34">
        <v>43787</v>
      </c>
      <c r="B244">
        <v>24.32</v>
      </c>
      <c r="C244">
        <f t="shared" si="6"/>
        <v>272.26490000000001</v>
      </c>
      <c r="D244" s="36">
        <f t="shared" si="8"/>
        <v>1.2276627965673903</v>
      </c>
      <c r="E244" s="36">
        <f t="shared" si="8"/>
        <v>1.1349151663471571</v>
      </c>
      <c r="N244" s="34">
        <v>43774</v>
      </c>
      <c r="O244">
        <v>269.81130000000002</v>
      </c>
    </row>
    <row r="245" spans="1:15">
      <c r="A245" s="34">
        <v>43788</v>
      </c>
      <c r="B245">
        <v>24.43</v>
      </c>
      <c r="C245">
        <f t="shared" si="6"/>
        <v>272.32830000000001</v>
      </c>
      <c r="D245" s="36">
        <f t="shared" si="8"/>
        <v>1.2332155477031803</v>
      </c>
      <c r="E245" s="36">
        <f t="shared" si="8"/>
        <v>1.1351794443409287</v>
      </c>
      <c r="N245" s="34">
        <v>43775</v>
      </c>
      <c r="O245">
        <v>269.97230000000002</v>
      </c>
    </row>
    <row r="246" spans="1:15">
      <c r="A246" s="34">
        <v>43789</v>
      </c>
      <c r="B246">
        <v>24.42</v>
      </c>
      <c r="C246">
        <f t="shared" si="6"/>
        <v>271.14830000000001</v>
      </c>
      <c r="D246" s="36">
        <f t="shared" si="8"/>
        <v>1.2327107521453813</v>
      </c>
      <c r="E246" s="36">
        <f t="shared" si="8"/>
        <v>1.1302607056555909</v>
      </c>
      <c r="N246" s="34">
        <v>43776</v>
      </c>
      <c r="O246">
        <v>270.73610000000002</v>
      </c>
    </row>
    <row r="247" spans="1:15">
      <c r="A247" s="34">
        <v>43790</v>
      </c>
      <c r="B247">
        <v>24.16</v>
      </c>
      <c r="C247">
        <f t="shared" si="6"/>
        <v>270.46429999999998</v>
      </c>
      <c r="D247" s="36">
        <f t="shared" si="8"/>
        <v>1.2195860676426049</v>
      </c>
      <c r="E247" s="36">
        <f t="shared" si="8"/>
        <v>1.1274095045871406</v>
      </c>
      <c r="N247" s="34">
        <v>43777</v>
      </c>
      <c r="O247">
        <v>270.72269999999997</v>
      </c>
    </row>
    <row r="248" spans="1:15">
      <c r="A248" s="34">
        <v>43791</v>
      </c>
      <c r="B248">
        <v>24.37</v>
      </c>
      <c r="C248">
        <f t="shared" si="6"/>
        <v>270.95650000000001</v>
      </c>
      <c r="D248" s="36">
        <f t="shared" si="8"/>
        <v>1.2301867743563859</v>
      </c>
      <c r="E248" s="36">
        <f t="shared" si="8"/>
        <v>1.1294612021980925</v>
      </c>
      <c r="N248" s="34">
        <v>43780</v>
      </c>
      <c r="O248">
        <v>270.12389999999999</v>
      </c>
    </row>
    <row r="249" spans="1:15">
      <c r="A249" s="34">
        <v>43794</v>
      </c>
      <c r="B249">
        <v>24.58</v>
      </c>
      <c r="C249">
        <f t="shared" si="6"/>
        <v>272.88639999999998</v>
      </c>
      <c r="D249" s="36">
        <f t="shared" si="8"/>
        <v>1.2407874810701667</v>
      </c>
      <c r="E249" s="36">
        <f t="shared" si="8"/>
        <v>1.1375058410021888</v>
      </c>
      <c r="N249" s="34">
        <v>43781</v>
      </c>
      <c r="O249">
        <v>270.6155</v>
      </c>
    </row>
    <row r="250" spans="1:15">
      <c r="A250" s="34">
        <v>43795</v>
      </c>
      <c r="B250">
        <v>24.83</v>
      </c>
      <c r="C250">
        <f t="shared" si="6"/>
        <v>273.15809999999999</v>
      </c>
      <c r="D250" s="36">
        <f t="shared" si="8"/>
        <v>1.2534073700151438</v>
      </c>
      <c r="E250" s="36">
        <f t="shared" si="8"/>
        <v>1.1386384014266009</v>
      </c>
      <c r="N250" s="34">
        <v>43782</v>
      </c>
      <c r="O250">
        <v>270.0829</v>
      </c>
    </row>
    <row r="251" spans="1:15">
      <c r="A251" s="34">
        <v>43796</v>
      </c>
      <c r="B251">
        <v>24.93</v>
      </c>
      <c r="C251">
        <f t="shared" si="6"/>
        <v>274.15989999999999</v>
      </c>
      <c r="D251" s="36">
        <f t="shared" si="8"/>
        <v>1.2584553255931348</v>
      </c>
      <c r="E251" s="36">
        <f t="shared" si="8"/>
        <v>1.1428143272020006</v>
      </c>
      <c r="N251" s="34">
        <v>43783</v>
      </c>
      <c r="O251">
        <v>269.78289999999998</v>
      </c>
    </row>
    <row r="252" spans="1:15">
      <c r="A252" s="34">
        <v>43798</v>
      </c>
      <c r="B252">
        <v>24.66</v>
      </c>
      <c r="C252">
        <f t="shared" si="6"/>
        <v>272.71089999999998</v>
      </c>
      <c r="D252" s="36">
        <f t="shared" si="8"/>
        <v>1.2448258455325594</v>
      </c>
      <c r="E252" s="36">
        <f t="shared" si="8"/>
        <v>1.1367742828333101</v>
      </c>
      <c r="N252" s="34">
        <v>43784</v>
      </c>
      <c r="O252">
        <v>271.84249999999997</v>
      </c>
    </row>
    <row r="253" spans="1:15">
      <c r="A253" s="34">
        <v>43801</v>
      </c>
      <c r="B253">
        <v>24.09</v>
      </c>
      <c r="C253">
        <f t="shared" si="6"/>
        <v>271.06200000000001</v>
      </c>
      <c r="D253" s="36">
        <f t="shared" si="8"/>
        <v>1.2160524987380112</v>
      </c>
      <c r="E253" s="36">
        <f t="shared" si="8"/>
        <v>1.1299009707839427</v>
      </c>
      <c r="N253" s="34">
        <v>43787</v>
      </c>
      <c r="O253">
        <v>272.26490000000001</v>
      </c>
    </row>
    <row r="254" spans="1:15">
      <c r="A254" s="34">
        <v>43802</v>
      </c>
      <c r="B254">
        <v>24.16</v>
      </c>
      <c r="C254">
        <f t="shared" si="6"/>
        <v>269.58429999999998</v>
      </c>
      <c r="D254" s="36">
        <f t="shared" si="8"/>
        <v>1.2195860676426049</v>
      </c>
      <c r="E254" s="36">
        <f t="shared" si="8"/>
        <v>1.1237412926862107</v>
      </c>
      <c r="N254" s="34">
        <v>43788</v>
      </c>
      <c r="O254">
        <v>272.32830000000001</v>
      </c>
    </row>
    <row r="255" spans="1:15">
      <c r="A255" s="34">
        <v>43803</v>
      </c>
      <c r="B255">
        <v>23.97</v>
      </c>
      <c r="C255">
        <f t="shared" si="6"/>
        <v>270.87029999999999</v>
      </c>
      <c r="D255" s="36">
        <f t="shared" si="8"/>
        <v>1.209994952044422</v>
      </c>
      <c r="E255" s="36">
        <f t="shared" si="8"/>
        <v>1.1291018841687059</v>
      </c>
      <c r="N255" s="34">
        <v>43789</v>
      </c>
      <c r="O255">
        <v>271.14830000000001</v>
      </c>
    </row>
    <row r="256" spans="1:15">
      <c r="A256" s="34">
        <v>43804</v>
      </c>
      <c r="B256">
        <v>23.79</v>
      </c>
      <c r="C256">
        <f t="shared" si="6"/>
        <v>271.42880000000002</v>
      </c>
      <c r="D256" s="36">
        <f t="shared" si="8"/>
        <v>1.2009086320040383</v>
      </c>
      <c r="E256" s="36">
        <f t="shared" si="8"/>
        <v>1.1314299481990122</v>
      </c>
      <c r="N256" s="34">
        <v>43790</v>
      </c>
      <c r="O256">
        <v>270.46429999999998</v>
      </c>
    </row>
    <row r="257" spans="1:15">
      <c r="A257" s="34">
        <v>43805</v>
      </c>
      <c r="B257">
        <v>24</v>
      </c>
      <c r="C257">
        <f t="shared" si="6"/>
        <v>273.49290000000002</v>
      </c>
      <c r="D257" s="36">
        <f t="shared" si="8"/>
        <v>1.2115093387178193</v>
      </c>
      <c r="E257" s="36">
        <f t="shared" si="8"/>
        <v>1.1400339893180003</v>
      </c>
      <c r="N257" s="34">
        <v>43791</v>
      </c>
      <c r="O257">
        <v>270.95650000000001</v>
      </c>
    </row>
    <row r="258" spans="1:15">
      <c r="A258" s="34">
        <v>43808</v>
      </c>
      <c r="B258">
        <v>23.99</v>
      </c>
      <c r="C258">
        <f t="shared" si="6"/>
        <v>273.16849999999999</v>
      </c>
      <c r="D258" s="36">
        <f t="shared" si="8"/>
        <v>1.2110045431600203</v>
      </c>
      <c r="E258" s="36">
        <f t="shared" si="8"/>
        <v>1.1386817530217939</v>
      </c>
      <c r="N258" s="34">
        <v>43794</v>
      </c>
      <c r="O258">
        <v>272.88639999999998</v>
      </c>
    </row>
    <row r="259" spans="1:15">
      <c r="A259" s="34">
        <v>43809</v>
      </c>
      <c r="B259">
        <v>23.9</v>
      </c>
      <c r="C259">
        <f t="shared" ref="C259:C322" si="9">SUMIF(N:N,A259,O:O)</f>
        <v>272.81939999999997</v>
      </c>
      <c r="D259" s="36">
        <f t="shared" si="8"/>
        <v>1.2064613831398283</v>
      </c>
      <c r="E259" s="36">
        <f t="shared" si="8"/>
        <v>1.1372265566870043</v>
      </c>
      <c r="N259" s="34">
        <v>43795</v>
      </c>
      <c r="O259">
        <v>273.15809999999999</v>
      </c>
    </row>
    <row r="260" spans="1:15">
      <c r="A260" s="34">
        <v>43810</v>
      </c>
      <c r="B260">
        <v>23.93</v>
      </c>
      <c r="C260">
        <f t="shared" si="9"/>
        <v>273.65300000000002</v>
      </c>
      <c r="D260" s="36">
        <f t="shared" si="8"/>
        <v>1.2079757698132256</v>
      </c>
      <c r="E260" s="36">
        <f t="shared" si="8"/>
        <v>1.1407013537786126</v>
      </c>
      <c r="N260" s="34">
        <v>43796</v>
      </c>
      <c r="O260">
        <v>274.15989999999999</v>
      </c>
    </row>
    <row r="261" spans="1:15">
      <c r="A261" s="34">
        <v>43811</v>
      </c>
      <c r="B261">
        <v>23.81</v>
      </c>
      <c r="C261">
        <f t="shared" si="9"/>
        <v>275.56290000000001</v>
      </c>
      <c r="D261" s="36">
        <f t="shared" si="8"/>
        <v>1.2019182231196366</v>
      </c>
      <c r="E261" s="36">
        <f t="shared" si="8"/>
        <v>1.148662624130415</v>
      </c>
      <c r="N261" s="34">
        <v>43797</v>
      </c>
      <c r="O261">
        <v>274.00569999999999</v>
      </c>
    </row>
    <row r="262" spans="1:15">
      <c r="A262" s="34">
        <v>43812</v>
      </c>
      <c r="B262">
        <v>24.11</v>
      </c>
      <c r="C262">
        <f t="shared" si="9"/>
        <v>277.17309999999998</v>
      </c>
      <c r="D262" s="36">
        <f t="shared" si="8"/>
        <v>1.2170620898536093</v>
      </c>
      <c r="E262" s="36">
        <f t="shared" si="8"/>
        <v>1.1553746182245936</v>
      </c>
      <c r="N262" s="34">
        <v>43798</v>
      </c>
      <c r="O262">
        <v>272.71089999999998</v>
      </c>
    </row>
    <row r="263" spans="1:15">
      <c r="A263" s="34">
        <v>43815</v>
      </c>
      <c r="B263">
        <v>24.25</v>
      </c>
      <c r="C263">
        <f t="shared" si="9"/>
        <v>279.07</v>
      </c>
      <c r="D263" s="36">
        <f t="shared" si="8"/>
        <v>1.2241292276627966</v>
      </c>
      <c r="E263" s="36">
        <f t="shared" si="8"/>
        <v>1.1632816990824051</v>
      </c>
      <c r="N263" s="34">
        <v>43801</v>
      </c>
      <c r="O263">
        <v>271.06200000000001</v>
      </c>
    </row>
    <row r="264" spans="1:15">
      <c r="A264" s="34">
        <v>43816</v>
      </c>
      <c r="B264">
        <v>24.33</v>
      </c>
      <c r="C264">
        <f t="shared" si="9"/>
        <v>279.4409</v>
      </c>
      <c r="D264" s="36">
        <f t="shared" si="8"/>
        <v>1.2281675921251893</v>
      </c>
      <c r="E264" s="36">
        <f t="shared" si="8"/>
        <v>1.1648277670301947</v>
      </c>
      <c r="N264" s="34">
        <v>43802</v>
      </c>
      <c r="O264">
        <v>269.58429999999998</v>
      </c>
    </row>
    <row r="265" spans="1:15">
      <c r="A265" s="34">
        <v>43817</v>
      </c>
      <c r="B265">
        <v>24.05</v>
      </c>
      <c r="C265">
        <f t="shared" si="9"/>
        <v>279.30549999999999</v>
      </c>
      <c r="D265" s="36">
        <f t="shared" si="8"/>
        <v>1.2140333165068149</v>
      </c>
      <c r="E265" s="36">
        <f t="shared" si="8"/>
        <v>1.1642633626081653</v>
      </c>
      <c r="N265" s="34">
        <v>43803</v>
      </c>
      <c r="O265">
        <v>270.87029999999999</v>
      </c>
    </row>
    <row r="266" spans="1:15">
      <c r="A266" s="34">
        <v>43818</v>
      </c>
      <c r="B266">
        <v>24.06</v>
      </c>
      <c r="C266">
        <f t="shared" si="9"/>
        <v>280.02589999999998</v>
      </c>
      <c r="D266" s="36">
        <f t="shared" si="8"/>
        <v>1.2145381120646139</v>
      </c>
      <c r="E266" s="36">
        <f t="shared" si="8"/>
        <v>1.1672662942597902</v>
      </c>
      <c r="N266" s="34">
        <v>43804</v>
      </c>
      <c r="O266">
        <v>271.42880000000002</v>
      </c>
    </row>
    <row r="267" spans="1:15">
      <c r="A267" s="34">
        <v>43819</v>
      </c>
      <c r="B267">
        <v>24.22</v>
      </c>
      <c r="C267">
        <f t="shared" si="9"/>
        <v>281.0367</v>
      </c>
      <c r="D267" s="36">
        <f t="shared" si="8"/>
        <v>1.2226148409893993</v>
      </c>
      <c r="E267" s="36">
        <f t="shared" si="8"/>
        <v>1.1714797358387221</v>
      </c>
      <c r="N267" s="34">
        <v>43805</v>
      </c>
      <c r="O267">
        <v>273.49290000000002</v>
      </c>
    </row>
    <row r="268" spans="1:15">
      <c r="A268" s="34">
        <v>43822</v>
      </c>
      <c r="B268">
        <v>24.14</v>
      </c>
      <c r="C268">
        <f t="shared" si="9"/>
        <v>281.2527</v>
      </c>
      <c r="D268" s="36">
        <f t="shared" si="8"/>
        <v>1.2185764765270066</v>
      </c>
      <c r="E268" s="36">
        <f t="shared" si="8"/>
        <v>1.1723801151234958</v>
      </c>
      <c r="N268" s="34">
        <v>43808</v>
      </c>
      <c r="O268">
        <v>273.16849999999999</v>
      </c>
    </row>
    <row r="269" spans="1:15">
      <c r="A269" s="34">
        <v>43823</v>
      </c>
      <c r="B269">
        <v>24.25</v>
      </c>
      <c r="C269">
        <f t="shared" si="9"/>
        <v>281.31060000000002</v>
      </c>
      <c r="D269" s="36">
        <f t="shared" si="8"/>
        <v>1.2241292276627966</v>
      </c>
      <c r="E269" s="36">
        <f t="shared" si="8"/>
        <v>1.1726214667928867</v>
      </c>
      <c r="N269" s="34">
        <v>43809</v>
      </c>
      <c r="O269">
        <v>272.81939999999997</v>
      </c>
    </row>
    <row r="270" spans="1:15">
      <c r="A270" s="34">
        <v>43825</v>
      </c>
      <c r="B270">
        <v>24.32</v>
      </c>
      <c r="C270">
        <f t="shared" si="9"/>
        <v>282.29719999999998</v>
      </c>
      <c r="D270" s="36">
        <f t="shared" si="8"/>
        <v>1.2276627965673903</v>
      </c>
      <c r="E270" s="36">
        <f t="shared" si="8"/>
        <v>1.1767340325445426</v>
      </c>
      <c r="N270" s="34">
        <v>43810</v>
      </c>
      <c r="O270">
        <v>273.65300000000002</v>
      </c>
    </row>
    <row r="271" spans="1:15">
      <c r="A271" s="34">
        <v>43826</v>
      </c>
      <c r="B271">
        <v>24.28</v>
      </c>
      <c r="C271">
        <f t="shared" si="9"/>
        <v>283.07369999999997</v>
      </c>
      <c r="D271" s="36">
        <f t="shared" si="8"/>
        <v>1.225643614336194</v>
      </c>
      <c r="E271" s="36">
        <f t="shared" si="8"/>
        <v>1.1799708127048518</v>
      </c>
      <c r="N271" s="34">
        <v>43811</v>
      </c>
      <c r="O271">
        <v>275.56290000000001</v>
      </c>
    </row>
    <row r="272" spans="1:15">
      <c r="A272" s="34">
        <v>43829</v>
      </c>
      <c r="B272">
        <v>23.85</v>
      </c>
      <c r="C272">
        <f t="shared" si="9"/>
        <v>281.87569999999999</v>
      </c>
      <c r="D272" s="36">
        <f t="shared" si="8"/>
        <v>1.2039374053508332</v>
      </c>
      <c r="E272" s="36">
        <f t="shared" si="8"/>
        <v>1.1749770424124495</v>
      </c>
      <c r="N272" s="34">
        <v>43812</v>
      </c>
      <c r="O272">
        <v>277.17309999999998</v>
      </c>
    </row>
    <row r="273" spans="1:15">
      <c r="A273" s="34">
        <v>43830</v>
      </c>
      <c r="B273">
        <v>23.62</v>
      </c>
      <c r="C273">
        <f t="shared" si="9"/>
        <v>282.31450000000001</v>
      </c>
      <c r="D273" s="36">
        <f t="shared" si="8"/>
        <v>1.1923271075214539</v>
      </c>
      <c r="E273" s="36">
        <f t="shared" si="8"/>
        <v>1.1768061462557771</v>
      </c>
      <c r="N273" s="34">
        <v>43815</v>
      </c>
      <c r="O273">
        <v>279.07</v>
      </c>
    </row>
    <row r="274" spans="1:15">
      <c r="A274" s="34">
        <v>43832</v>
      </c>
      <c r="B274">
        <v>23.93</v>
      </c>
      <c r="C274">
        <f t="shared" si="9"/>
        <v>284.58</v>
      </c>
      <c r="D274" s="36">
        <f t="shared" si="8"/>
        <v>1.2079757698132256</v>
      </c>
      <c r="E274" s="36">
        <f t="shared" si="8"/>
        <v>1.1862497076893641</v>
      </c>
      <c r="N274" s="34">
        <v>43816</v>
      </c>
      <c r="O274">
        <v>279.4409</v>
      </c>
    </row>
    <row r="275" spans="1:15">
      <c r="A275" s="34">
        <v>43833</v>
      </c>
      <c r="B275">
        <v>24.18</v>
      </c>
      <c r="C275">
        <f t="shared" si="9"/>
        <v>283.11700000000002</v>
      </c>
      <c r="D275" s="36">
        <f t="shared" ref="D275:E335" si="10">B275/B$2</f>
        <v>1.220595658758203</v>
      </c>
      <c r="E275" s="36">
        <f t="shared" si="10"/>
        <v>1.1801513054040682</v>
      </c>
      <c r="N275" s="34">
        <v>43817</v>
      </c>
      <c r="O275">
        <v>279.30549999999999</v>
      </c>
    </row>
    <row r="276" spans="1:15">
      <c r="A276" s="34">
        <v>43836</v>
      </c>
      <c r="B276">
        <v>24.23</v>
      </c>
      <c r="C276">
        <f t="shared" si="9"/>
        <v>282.92230000000001</v>
      </c>
      <c r="D276" s="36">
        <f t="shared" si="10"/>
        <v>1.2231196365471986</v>
      </c>
      <c r="E276" s="36">
        <f t="shared" si="10"/>
        <v>1.1793397135209873</v>
      </c>
      <c r="N276" s="34">
        <v>43818</v>
      </c>
      <c r="O276">
        <v>280.02589999999998</v>
      </c>
    </row>
    <row r="277" spans="1:15">
      <c r="A277" s="34">
        <v>43837</v>
      </c>
      <c r="B277">
        <v>24.34</v>
      </c>
      <c r="C277">
        <f t="shared" si="9"/>
        <v>282.81869999999998</v>
      </c>
      <c r="D277" s="36">
        <f t="shared" si="10"/>
        <v>1.2286723876829884</v>
      </c>
      <c r="E277" s="36">
        <f t="shared" si="10"/>
        <v>1.1789078649381051</v>
      </c>
      <c r="N277" s="34">
        <v>43819</v>
      </c>
      <c r="O277">
        <v>281.0367</v>
      </c>
    </row>
    <row r="278" spans="1:15">
      <c r="A278" s="34">
        <v>43838</v>
      </c>
      <c r="B278">
        <v>24.35</v>
      </c>
      <c r="C278">
        <f t="shared" si="9"/>
        <v>283.1583</v>
      </c>
      <c r="D278" s="36">
        <f t="shared" si="10"/>
        <v>1.2291771832407876</v>
      </c>
      <c r="E278" s="36">
        <f t="shared" si="10"/>
        <v>1.1803234612580549</v>
      </c>
      <c r="N278" s="34">
        <v>43822</v>
      </c>
      <c r="O278">
        <v>281.2527</v>
      </c>
    </row>
    <row r="279" spans="1:15">
      <c r="A279" s="34">
        <v>43839</v>
      </c>
      <c r="B279">
        <v>24.51</v>
      </c>
      <c r="C279">
        <f t="shared" si="9"/>
        <v>285.10809999999998</v>
      </c>
      <c r="D279" s="36">
        <f t="shared" si="10"/>
        <v>1.237253912165573</v>
      </c>
      <c r="E279" s="36">
        <f t="shared" si="10"/>
        <v>1.1884510516721836</v>
      </c>
      <c r="N279" s="34">
        <v>43823</v>
      </c>
      <c r="O279">
        <v>281.31060000000002</v>
      </c>
    </row>
    <row r="280" spans="1:15">
      <c r="A280" s="34">
        <v>43840</v>
      </c>
      <c r="B280">
        <v>24.61</v>
      </c>
      <c r="C280">
        <f t="shared" si="9"/>
        <v>285.00549999999998</v>
      </c>
      <c r="D280" s="36">
        <f t="shared" si="10"/>
        <v>1.242301867743564</v>
      </c>
      <c r="E280" s="36">
        <f t="shared" si="10"/>
        <v>1.1880233715119159</v>
      </c>
      <c r="N280" s="34">
        <v>43824</v>
      </c>
      <c r="O280">
        <v>281.24759999999998</v>
      </c>
    </row>
    <row r="281" spans="1:15">
      <c r="A281" s="34">
        <v>43843</v>
      </c>
      <c r="B281">
        <v>24.68</v>
      </c>
      <c r="C281">
        <f t="shared" si="9"/>
        <v>286.44409999999999</v>
      </c>
      <c r="D281" s="36">
        <f t="shared" si="10"/>
        <v>1.2458354366481577</v>
      </c>
      <c r="E281" s="36">
        <f t="shared" si="10"/>
        <v>1.1940200642854135</v>
      </c>
      <c r="N281" s="34">
        <v>43825</v>
      </c>
      <c r="O281">
        <v>282.29719999999998</v>
      </c>
    </row>
    <row r="282" spans="1:15">
      <c r="A282" s="34">
        <v>43844</v>
      </c>
      <c r="B282">
        <v>24.88</v>
      </c>
      <c r="C282">
        <f t="shared" si="9"/>
        <v>286.47789999999998</v>
      </c>
      <c r="D282" s="36">
        <f t="shared" si="10"/>
        <v>1.2559313478041394</v>
      </c>
      <c r="E282" s="36">
        <f t="shared" si="10"/>
        <v>1.1941609569697902</v>
      </c>
      <c r="N282" s="34">
        <v>43826</v>
      </c>
      <c r="O282">
        <v>283.07369999999997</v>
      </c>
    </row>
    <row r="283" spans="1:15">
      <c r="A283" s="34">
        <v>43845</v>
      </c>
      <c r="B283">
        <v>25.08</v>
      </c>
      <c r="C283">
        <f t="shared" si="9"/>
        <v>286.67419999999998</v>
      </c>
      <c r="D283" s="36">
        <f t="shared" si="10"/>
        <v>1.2660272589601211</v>
      </c>
      <c r="E283" s="36">
        <f t="shared" si="10"/>
        <v>1.1949792183290544</v>
      </c>
      <c r="N283" s="34">
        <v>43829</v>
      </c>
      <c r="O283">
        <v>281.87569999999999</v>
      </c>
    </row>
    <row r="284" spans="1:15">
      <c r="A284" s="34">
        <v>43846</v>
      </c>
      <c r="B284">
        <v>25.3</v>
      </c>
      <c r="C284">
        <f t="shared" si="9"/>
        <v>288.24900000000002</v>
      </c>
      <c r="D284" s="36">
        <f t="shared" si="10"/>
        <v>1.2771327612317014</v>
      </c>
      <c r="E284" s="36">
        <f t="shared" si="10"/>
        <v>1.2015436502626733</v>
      </c>
      <c r="N284" s="34">
        <v>43830</v>
      </c>
      <c r="O284">
        <v>282.31450000000001</v>
      </c>
    </row>
    <row r="285" spans="1:15">
      <c r="A285" s="34">
        <v>43847</v>
      </c>
      <c r="B285">
        <v>25.43</v>
      </c>
      <c r="C285">
        <f t="shared" si="9"/>
        <v>289.42790000000002</v>
      </c>
      <c r="D285" s="36">
        <f t="shared" si="10"/>
        <v>1.2836951034830895</v>
      </c>
      <c r="E285" s="36">
        <f t="shared" si="10"/>
        <v>1.206457803683135</v>
      </c>
      <c r="N285" s="34">
        <v>43831</v>
      </c>
      <c r="O285">
        <v>282.31459999999998</v>
      </c>
    </row>
    <row r="286" spans="1:15">
      <c r="A286" s="34">
        <v>43851</v>
      </c>
      <c r="B286">
        <v>25.53</v>
      </c>
      <c r="C286">
        <f t="shared" si="9"/>
        <v>288.16469999999998</v>
      </c>
      <c r="D286" s="36">
        <f t="shared" si="10"/>
        <v>1.2887430590610804</v>
      </c>
      <c r="E286" s="36">
        <f t="shared" si="10"/>
        <v>1.2011922522362544</v>
      </c>
      <c r="N286" s="34">
        <v>43832</v>
      </c>
      <c r="O286">
        <v>284.58</v>
      </c>
    </row>
    <row r="287" spans="1:15">
      <c r="A287" s="34">
        <v>43852</v>
      </c>
      <c r="B287">
        <v>25.57</v>
      </c>
      <c r="C287">
        <f t="shared" si="9"/>
        <v>288.47050000000002</v>
      </c>
      <c r="D287" s="36">
        <f t="shared" si="10"/>
        <v>1.2907622412922768</v>
      </c>
      <c r="E287" s="36">
        <f t="shared" si="10"/>
        <v>1.2024669558718277</v>
      </c>
      <c r="N287" s="34">
        <v>43833</v>
      </c>
      <c r="O287">
        <v>283.11700000000002</v>
      </c>
    </row>
    <row r="288" spans="1:15">
      <c r="A288" s="34">
        <v>43853</v>
      </c>
      <c r="B288">
        <v>25.66</v>
      </c>
      <c r="C288">
        <f t="shared" si="9"/>
        <v>287.70170000000002</v>
      </c>
      <c r="D288" s="36">
        <f t="shared" si="10"/>
        <v>1.2953054013124685</v>
      </c>
      <c r="E288" s="36">
        <f t="shared" si="10"/>
        <v>1.1992622725656517</v>
      </c>
      <c r="N288" s="34">
        <v>43836</v>
      </c>
      <c r="O288">
        <v>282.92230000000001</v>
      </c>
    </row>
    <row r="289" spans="1:15">
      <c r="A289" s="34">
        <v>43854</v>
      </c>
      <c r="B289">
        <v>25.7</v>
      </c>
      <c r="C289">
        <f t="shared" si="9"/>
        <v>286.48509999999999</v>
      </c>
      <c r="D289" s="36">
        <f t="shared" si="10"/>
        <v>1.2973245835436649</v>
      </c>
      <c r="E289" s="36">
        <f t="shared" si="10"/>
        <v>1.1941909696126158</v>
      </c>
      <c r="N289" s="34">
        <v>43837</v>
      </c>
      <c r="O289">
        <v>282.81869999999998</v>
      </c>
    </row>
    <row r="290" spans="1:15">
      <c r="A290" s="34">
        <v>43857</v>
      </c>
      <c r="B290">
        <v>25.56</v>
      </c>
      <c r="C290">
        <f t="shared" si="9"/>
        <v>281.85430000000002</v>
      </c>
      <c r="D290" s="36">
        <f t="shared" si="10"/>
        <v>1.2902574457344775</v>
      </c>
      <c r="E290" s="36">
        <f t="shared" si="10"/>
        <v>1.1748878381684953</v>
      </c>
      <c r="N290" s="34">
        <v>43838</v>
      </c>
      <c r="O290">
        <v>283.1583</v>
      </c>
    </row>
    <row r="291" spans="1:15">
      <c r="A291" s="34">
        <v>43858</v>
      </c>
      <c r="B291">
        <v>25.58</v>
      </c>
      <c r="C291">
        <f t="shared" si="9"/>
        <v>283.54480000000001</v>
      </c>
      <c r="D291" s="36">
        <f t="shared" si="10"/>
        <v>1.2912670368500758</v>
      </c>
      <c r="E291" s="36">
        <f t="shared" si="10"/>
        <v>1.1819345565986339</v>
      </c>
      <c r="N291" s="34">
        <v>43839</v>
      </c>
      <c r="O291">
        <v>285.10809999999998</v>
      </c>
    </row>
    <row r="292" spans="1:15">
      <c r="A292" s="34">
        <v>43859</v>
      </c>
      <c r="B292">
        <v>25.68</v>
      </c>
      <c r="C292">
        <f t="shared" si="9"/>
        <v>283.52170000000001</v>
      </c>
      <c r="D292" s="36">
        <f t="shared" si="10"/>
        <v>1.2963149924280668</v>
      </c>
      <c r="E292" s="36">
        <f t="shared" si="10"/>
        <v>1.1818382660362345</v>
      </c>
      <c r="N292" s="34">
        <v>43840</v>
      </c>
      <c r="O292">
        <v>285.00549999999998</v>
      </c>
    </row>
    <row r="293" spans="1:15">
      <c r="A293" s="34">
        <v>43860</v>
      </c>
      <c r="B293">
        <v>25.63</v>
      </c>
      <c r="C293">
        <f t="shared" si="9"/>
        <v>282.6198</v>
      </c>
      <c r="D293" s="36">
        <f t="shared" si="10"/>
        <v>1.2937910146390712</v>
      </c>
      <c r="E293" s="36">
        <f t="shared" si="10"/>
        <v>1.1780787656800427</v>
      </c>
      <c r="N293" s="34">
        <v>43843</v>
      </c>
      <c r="O293">
        <v>286.44409999999999</v>
      </c>
    </row>
    <row r="294" spans="1:15">
      <c r="A294" s="34">
        <v>43861</v>
      </c>
      <c r="B294">
        <v>25.29</v>
      </c>
      <c r="C294">
        <f t="shared" si="9"/>
        <v>279.19600000000003</v>
      </c>
      <c r="D294" s="36">
        <f t="shared" si="10"/>
        <v>1.2766279656739021</v>
      </c>
      <c r="E294" s="36">
        <f t="shared" si="10"/>
        <v>1.1638069203318566</v>
      </c>
      <c r="N294" s="34">
        <v>43844</v>
      </c>
      <c r="O294">
        <v>286.47789999999998</v>
      </c>
    </row>
    <row r="295" spans="1:15">
      <c r="A295" s="34">
        <v>43864</v>
      </c>
      <c r="B295">
        <v>25.31</v>
      </c>
      <c r="C295">
        <f t="shared" si="9"/>
        <v>280.07369999999997</v>
      </c>
      <c r="D295" s="36">
        <f t="shared" si="10"/>
        <v>1.2776375567895002</v>
      </c>
      <c r="E295" s="36">
        <f t="shared" si="10"/>
        <v>1.1674655448607725</v>
      </c>
      <c r="N295" s="34">
        <v>43845</v>
      </c>
      <c r="O295">
        <v>286.67419999999998</v>
      </c>
    </row>
    <row r="296" spans="1:15">
      <c r="A296" s="34">
        <v>43865</v>
      </c>
      <c r="B296">
        <v>25.58</v>
      </c>
      <c r="C296">
        <f t="shared" si="9"/>
        <v>284.19880000000001</v>
      </c>
      <c r="D296" s="36">
        <f t="shared" si="10"/>
        <v>1.2912670368500758</v>
      </c>
      <c r="E296" s="36">
        <f t="shared" si="10"/>
        <v>1.1846607049886431</v>
      </c>
      <c r="N296" s="34">
        <v>43846</v>
      </c>
      <c r="O296">
        <v>288.24900000000002</v>
      </c>
    </row>
    <row r="297" spans="1:15">
      <c r="A297" s="34">
        <v>43866</v>
      </c>
      <c r="B297">
        <v>25.74</v>
      </c>
      <c r="C297">
        <f t="shared" si="9"/>
        <v>286.6028</v>
      </c>
      <c r="D297" s="36">
        <f t="shared" si="10"/>
        <v>1.2993437657748612</v>
      </c>
      <c r="E297" s="36">
        <f t="shared" si="10"/>
        <v>1.1946815929543655</v>
      </c>
      <c r="N297" s="34">
        <v>43847</v>
      </c>
      <c r="O297">
        <v>289.42790000000002</v>
      </c>
    </row>
    <row r="298" spans="1:15">
      <c r="A298" s="34">
        <v>43867</v>
      </c>
      <c r="B298">
        <v>25.96</v>
      </c>
      <c r="C298">
        <f t="shared" si="9"/>
        <v>288.24919999999997</v>
      </c>
      <c r="D298" s="36">
        <f t="shared" si="10"/>
        <v>1.3104492680464412</v>
      </c>
      <c r="E298" s="36">
        <f t="shared" si="10"/>
        <v>1.201544483947196</v>
      </c>
      <c r="N298" s="34">
        <v>43850</v>
      </c>
      <c r="O298">
        <v>289.34930000000003</v>
      </c>
    </row>
    <row r="299" spans="1:15">
      <c r="A299" s="34">
        <v>43868</v>
      </c>
      <c r="B299">
        <v>25.93</v>
      </c>
      <c r="C299">
        <f t="shared" si="9"/>
        <v>286.70780000000002</v>
      </c>
      <c r="D299" s="36">
        <f t="shared" si="10"/>
        <v>1.3089348813730439</v>
      </c>
      <c r="E299" s="36">
        <f t="shared" si="10"/>
        <v>1.1951192773289083</v>
      </c>
      <c r="N299" s="34">
        <v>43851</v>
      </c>
      <c r="O299">
        <v>288.16469999999998</v>
      </c>
    </row>
    <row r="300" spans="1:15">
      <c r="A300" s="34">
        <v>43871</v>
      </c>
      <c r="B300">
        <v>26.13</v>
      </c>
      <c r="C300">
        <f t="shared" si="9"/>
        <v>287.46069999999997</v>
      </c>
      <c r="D300" s="36">
        <f t="shared" si="10"/>
        <v>1.3190307925290259</v>
      </c>
      <c r="E300" s="36">
        <f t="shared" si="10"/>
        <v>1.1982576827155105</v>
      </c>
      <c r="N300" s="34">
        <v>43852</v>
      </c>
      <c r="O300">
        <v>288.47050000000002</v>
      </c>
    </row>
    <row r="301" spans="1:15">
      <c r="A301" s="34">
        <v>43872</v>
      </c>
      <c r="B301">
        <v>26.19</v>
      </c>
      <c r="C301">
        <f t="shared" si="9"/>
        <v>288.71260000000001</v>
      </c>
      <c r="D301" s="36">
        <f t="shared" si="10"/>
        <v>1.3220595658758205</v>
      </c>
      <c r="E301" s="36">
        <f t="shared" si="10"/>
        <v>1.2034761309868449</v>
      </c>
      <c r="N301" s="34">
        <v>43853</v>
      </c>
      <c r="O301">
        <v>287.70170000000002</v>
      </c>
    </row>
    <row r="302" spans="1:15">
      <c r="A302" s="34">
        <v>43873</v>
      </c>
      <c r="B302">
        <v>26.34</v>
      </c>
      <c r="C302">
        <f t="shared" si="9"/>
        <v>290.47669999999999</v>
      </c>
      <c r="D302" s="36">
        <f t="shared" si="10"/>
        <v>1.3296314992428067</v>
      </c>
      <c r="E302" s="36">
        <f t="shared" si="10"/>
        <v>1.2108296453214249</v>
      </c>
      <c r="N302" s="34">
        <v>43854</v>
      </c>
      <c r="O302">
        <v>286.48509999999999</v>
      </c>
    </row>
    <row r="303" spans="1:15">
      <c r="A303" s="34">
        <v>43874</v>
      </c>
      <c r="B303">
        <v>26.3</v>
      </c>
      <c r="C303">
        <f t="shared" si="9"/>
        <v>289.90800000000002</v>
      </c>
      <c r="D303" s="36">
        <f t="shared" si="10"/>
        <v>1.3276123170116103</v>
      </c>
      <c r="E303" s="36">
        <f t="shared" si="10"/>
        <v>1.2084590633804491</v>
      </c>
      <c r="N303" s="34">
        <v>43857</v>
      </c>
      <c r="O303">
        <v>281.85430000000002</v>
      </c>
    </row>
    <row r="304" spans="1:15">
      <c r="A304" s="34">
        <v>43875</v>
      </c>
      <c r="B304">
        <v>26.46</v>
      </c>
      <c r="C304">
        <f t="shared" si="9"/>
        <v>290.09030000000001</v>
      </c>
      <c r="D304" s="36">
        <f t="shared" si="10"/>
        <v>1.3356890459363959</v>
      </c>
      <c r="E304" s="36">
        <f t="shared" si="10"/>
        <v>1.2092189668231077</v>
      </c>
      <c r="N304" s="34">
        <v>43858</v>
      </c>
      <c r="O304">
        <v>283.54480000000001</v>
      </c>
    </row>
    <row r="305" spans="1:15">
      <c r="A305" s="34">
        <v>43879</v>
      </c>
      <c r="B305">
        <v>26.48</v>
      </c>
      <c r="C305">
        <f t="shared" si="9"/>
        <v>288.73149999999998</v>
      </c>
      <c r="D305" s="36">
        <f t="shared" si="10"/>
        <v>1.336698637051994</v>
      </c>
      <c r="E305" s="36">
        <f t="shared" si="10"/>
        <v>1.2035549141742625</v>
      </c>
      <c r="N305" s="34">
        <v>43859</v>
      </c>
      <c r="O305">
        <v>283.52170000000001</v>
      </c>
    </row>
    <row r="306" spans="1:15">
      <c r="A306" s="34">
        <v>43880</v>
      </c>
      <c r="B306">
        <v>26.86</v>
      </c>
      <c r="C306">
        <f t="shared" si="9"/>
        <v>290.03980000000001</v>
      </c>
      <c r="D306" s="36">
        <f t="shared" si="10"/>
        <v>1.3558808682483594</v>
      </c>
      <c r="E306" s="36">
        <f t="shared" si="10"/>
        <v>1.2090084614810657</v>
      </c>
      <c r="N306" s="34">
        <v>43860</v>
      </c>
      <c r="O306">
        <v>282.6198</v>
      </c>
    </row>
    <row r="307" spans="1:15">
      <c r="A307" s="34">
        <v>43881</v>
      </c>
      <c r="B307">
        <v>27.06</v>
      </c>
      <c r="C307">
        <f t="shared" si="9"/>
        <v>288.6463</v>
      </c>
      <c r="D307" s="36">
        <f t="shared" si="10"/>
        <v>1.3659767794043414</v>
      </c>
      <c r="E307" s="36">
        <f t="shared" si="10"/>
        <v>1.2031997645674908</v>
      </c>
      <c r="N307" s="34">
        <v>43861</v>
      </c>
      <c r="O307">
        <v>279.19600000000003</v>
      </c>
    </row>
    <row r="308" spans="1:15">
      <c r="A308" s="34">
        <v>43882</v>
      </c>
      <c r="B308">
        <v>26.83</v>
      </c>
      <c r="C308">
        <f t="shared" si="9"/>
        <v>286.48520000000002</v>
      </c>
      <c r="D308" s="36">
        <f t="shared" si="10"/>
        <v>1.3543664815749621</v>
      </c>
      <c r="E308" s="36">
        <f t="shared" si="10"/>
        <v>1.1941913864548777</v>
      </c>
      <c r="N308" s="34">
        <v>43864</v>
      </c>
      <c r="O308">
        <v>280.07369999999997</v>
      </c>
    </row>
    <row r="309" spans="1:15">
      <c r="A309" s="34">
        <v>43885</v>
      </c>
      <c r="B309">
        <v>26.08</v>
      </c>
      <c r="C309">
        <f t="shared" si="9"/>
        <v>278.03050000000002</v>
      </c>
      <c r="D309" s="36">
        <f t="shared" si="10"/>
        <v>1.3165068147400303</v>
      </c>
      <c r="E309" s="36">
        <f t="shared" si="10"/>
        <v>1.1589486237744318</v>
      </c>
      <c r="N309" s="34">
        <v>43865</v>
      </c>
      <c r="O309">
        <v>284.19880000000001</v>
      </c>
    </row>
    <row r="310" spans="1:15">
      <c r="A310" s="34">
        <v>43886</v>
      </c>
      <c r="B310">
        <v>25.4</v>
      </c>
      <c r="C310">
        <f t="shared" si="9"/>
        <v>271.6198</v>
      </c>
      <c r="D310" s="36">
        <f t="shared" si="10"/>
        <v>1.2821807168096921</v>
      </c>
      <c r="E310" s="36">
        <f t="shared" si="10"/>
        <v>1.1322261169184185</v>
      </c>
      <c r="N310" s="34">
        <v>43866</v>
      </c>
      <c r="O310">
        <v>286.6028</v>
      </c>
    </row>
    <row r="311" spans="1:15">
      <c r="A311" s="34">
        <v>43887</v>
      </c>
      <c r="B311">
        <v>25.12</v>
      </c>
      <c r="C311">
        <f t="shared" si="9"/>
        <v>270.07929999999999</v>
      </c>
      <c r="D311" s="36">
        <f t="shared" si="10"/>
        <v>1.2680464411913177</v>
      </c>
      <c r="E311" s="36">
        <f t="shared" si="10"/>
        <v>1.1258046618804838</v>
      </c>
      <c r="N311" s="34">
        <v>43867</v>
      </c>
      <c r="O311">
        <v>288.24919999999997</v>
      </c>
    </row>
    <row r="312" spans="1:15">
      <c r="A312" s="34">
        <v>43888</v>
      </c>
      <c r="B312">
        <v>24.46</v>
      </c>
      <c r="C312">
        <f t="shared" si="9"/>
        <v>261.20870000000002</v>
      </c>
      <c r="D312" s="36">
        <f t="shared" si="10"/>
        <v>1.2347299343765776</v>
      </c>
      <c r="E312" s="36">
        <f t="shared" si="10"/>
        <v>1.0888282522345873</v>
      </c>
      <c r="N312" s="34">
        <v>43868</v>
      </c>
      <c r="O312">
        <v>286.70780000000002</v>
      </c>
    </row>
    <row r="313" spans="1:15">
      <c r="A313" s="34">
        <v>43889</v>
      </c>
      <c r="B313">
        <v>24.01</v>
      </c>
      <c r="C313">
        <f t="shared" si="9"/>
        <v>256.6454</v>
      </c>
      <c r="D313" s="36">
        <f t="shared" si="10"/>
        <v>1.2120141342756185</v>
      </c>
      <c r="E313" s="36">
        <f t="shared" si="10"/>
        <v>1.0698064893169581</v>
      </c>
      <c r="N313" s="34">
        <v>43871</v>
      </c>
      <c r="O313">
        <v>287.46069999999997</v>
      </c>
    </row>
    <row r="314" spans="1:15">
      <c r="A314" s="34">
        <v>43892</v>
      </c>
      <c r="B314">
        <v>24.36</v>
      </c>
      <c r="C314">
        <f t="shared" si="9"/>
        <v>264.50990000000002</v>
      </c>
      <c r="D314" s="36">
        <f t="shared" si="10"/>
        <v>1.2296819787985867</v>
      </c>
      <c r="E314" s="36">
        <f t="shared" si="10"/>
        <v>1.1025890489702121</v>
      </c>
      <c r="N314" s="34">
        <v>43872</v>
      </c>
      <c r="O314">
        <v>288.71260000000001</v>
      </c>
    </row>
    <row r="315" spans="1:15">
      <c r="A315" s="34">
        <v>43893</v>
      </c>
      <c r="B315">
        <v>24.24</v>
      </c>
      <c r="C315">
        <f t="shared" si="9"/>
        <v>261.4239</v>
      </c>
      <c r="D315" s="36">
        <f t="shared" si="10"/>
        <v>1.2236244321049974</v>
      </c>
      <c r="E315" s="36">
        <f t="shared" si="10"/>
        <v>1.0897252967812692</v>
      </c>
      <c r="N315" s="34">
        <v>43873</v>
      </c>
      <c r="O315">
        <v>290.47669999999999</v>
      </c>
    </row>
    <row r="316" spans="1:15">
      <c r="A316" s="34">
        <v>43894</v>
      </c>
      <c r="B316">
        <v>24.65</v>
      </c>
      <c r="C316">
        <f t="shared" si="9"/>
        <v>268.44319999999999</v>
      </c>
      <c r="D316" s="36">
        <f t="shared" si="10"/>
        <v>1.2443210499747603</v>
      </c>
      <c r="E316" s="36">
        <f t="shared" si="10"/>
        <v>1.1189847056405844</v>
      </c>
      <c r="N316" s="34">
        <v>43874</v>
      </c>
      <c r="O316">
        <v>289.90800000000002</v>
      </c>
    </row>
    <row r="317" spans="1:15">
      <c r="A317" s="34">
        <v>43895</v>
      </c>
      <c r="B317">
        <v>24.44</v>
      </c>
      <c r="C317">
        <f t="shared" si="9"/>
        <v>263.22649999999999</v>
      </c>
      <c r="D317" s="36">
        <f t="shared" si="10"/>
        <v>1.2337203432609793</v>
      </c>
      <c r="E317" s="36">
        <f t="shared" si="10"/>
        <v>1.0972392953865149</v>
      </c>
      <c r="N317" s="34">
        <v>43875</v>
      </c>
      <c r="O317">
        <v>290.09030000000001</v>
      </c>
    </row>
    <row r="318" spans="1:15">
      <c r="A318" s="34">
        <v>43896</v>
      </c>
      <c r="B318">
        <v>24.14</v>
      </c>
      <c r="C318">
        <f t="shared" si="9"/>
        <v>257.84809999999999</v>
      </c>
      <c r="D318" s="36">
        <f t="shared" si="10"/>
        <v>1.2185764765270066</v>
      </c>
      <c r="E318" s="36">
        <f t="shared" si="10"/>
        <v>1.0748198511956495</v>
      </c>
      <c r="N318" s="34">
        <v>43878</v>
      </c>
      <c r="O318">
        <v>290.0745</v>
      </c>
    </row>
    <row r="319" spans="1:15">
      <c r="A319" s="34">
        <v>43899</v>
      </c>
      <c r="B319">
        <v>22.99</v>
      </c>
      <c r="C319">
        <f t="shared" si="9"/>
        <v>239.64179999999999</v>
      </c>
      <c r="D319" s="36">
        <f t="shared" si="10"/>
        <v>1.1605249873801111</v>
      </c>
      <c r="E319" s="36">
        <f t="shared" si="10"/>
        <v>0.99892829854576237</v>
      </c>
      <c r="N319" s="34">
        <v>43879</v>
      </c>
      <c r="O319">
        <v>288.73149999999998</v>
      </c>
    </row>
    <row r="320" spans="1:15">
      <c r="A320" s="34">
        <v>43900</v>
      </c>
      <c r="B320">
        <v>23.31</v>
      </c>
      <c r="C320">
        <f t="shared" si="9"/>
        <v>246.1371</v>
      </c>
      <c r="D320" s="36">
        <f t="shared" si="10"/>
        <v>1.1766784452296819</v>
      </c>
      <c r="E320" s="36">
        <f t="shared" si="10"/>
        <v>1.0260034539549785</v>
      </c>
      <c r="N320" s="34">
        <v>43880</v>
      </c>
      <c r="O320">
        <v>290.03980000000001</v>
      </c>
    </row>
    <row r="321" spans="1:15">
      <c r="A321" s="34">
        <v>43901</v>
      </c>
      <c r="B321">
        <v>22.97</v>
      </c>
      <c r="C321">
        <f t="shared" si="9"/>
        <v>237.18559999999999</v>
      </c>
      <c r="D321" s="36">
        <f t="shared" si="10"/>
        <v>1.1595153962645128</v>
      </c>
      <c r="E321" s="36">
        <f t="shared" si="10"/>
        <v>0.98868981891955321</v>
      </c>
      <c r="N321" s="34">
        <v>43881</v>
      </c>
      <c r="O321">
        <v>288.6463</v>
      </c>
    </row>
    <row r="322" spans="1:15">
      <c r="A322" s="34">
        <v>43902</v>
      </c>
      <c r="B322">
        <v>22.32</v>
      </c>
      <c r="C322">
        <f t="shared" si="9"/>
        <v>214.64920000000001</v>
      </c>
      <c r="D322" s="36">
        <f t="shared" si="10"/>
        <v>1.126703685007572</v>
      </c>
      <c r="E322" s="36">
        <f t="shared" si="10"/>
        <v>0.89474857950578357</v>
      </c>
      <c r="N322" s="34">
        <v>43882</v>
      </c>
      <c r="O322">
        <v>286.48520000000002</v>
      </c>
    </row>
    <row r="323" spans="1:15">
      <c r="A323" s="34">
        <v>43903</v>
      </c>
      <c r="B323">
        <v>22.6</v>
      </c>
      <c r="C323">
        <f t="shared" ref="C323:C386" si="11">SUMIF(N:N,A323,O:O)</f>
        <v>225.99520000000001</v>
      </c>
      <c r="D323" s="36">
        <f t="shared" si="10"/>
        <v>1.1408379606259467</v>
      </c>
      <c r="E323" s="36">
        <f t="shared" si="10"/>
        <v>0.94204350249209157</v>
      </c>
      <c r="N323" s="34">
        <v>43885</v>
      </c>
      <c r="O323">
        <v>278.03050000000002</v>
      </c>
    </row>
    <row r="324" spans="1:15">
      <c r="A324" s="34">
        <v>43906</v>
      </c>
      <c r="B324">
        <v>22.05</v>
      </c>
      <c r="C324">
        <f t="shared" si="11"/>
        <v>205.35900000000001</v>
      </c>
      <c r="D324" s="36">
        <f t="shared" si="10"/>
        <v>1.1130742049469966</v>
      </c>
      <c r="E324" s="36">
        <f t="shared" si="10"/>
        <v>0.85602309973076163</v>
      </c>
      <c r="N324" s="34">
        <v>43886</v>
      </c>
      <c r="O324">
        <v>271.6198</v>
      </c>
    </row>
    <row r="325" spans="1:15">
      <c r="A325" s="34">
        <v>43907</v>
      </c>
      <c r="B325">
        <v>22.12</v>
      </c>
      <c r="C325">
        <f t="shared" si="11"/>
        <v>212.54329999999999</v>
      </c>
      <c r="D325" s="36">
        <f t="shared" si="10"/>
        <v>1.1166077738515903</v>
      </c>
      <c r="E325" s="36">
        <f t="shared" si="10"/>
        <v>0.8859702983215012</v>
      </c>
      <c r="N325" s="34">
        <v>43887</v>
      </c>
      <c r="O325">
        <v>270.07929999999999</v>
      </c>
    </row>
    <row r="326" spans="1:15">
      <c r="A326" s="34">
        <v>43908</v>
      </c>
      <c r="B326">
        <v>21.69</v>
      </c>
      <c r="C326">
        <f t="shared" si="11"/>
        <v>201.78139999999999</v>
      </c>
      <c r="D326" s="36">
        <f t="shared" si="10"/>
        <v>1.0949015648662292</v>
      </c>
      <c r="E326" s="36">
        <f t="shared" si="10"/>
        <v>0.84111015098443553</v>
      </c>
      <c r="N326" s="34">
        <v>43888</v>
      </c>
      <c r="O326">
        <v>261.20870000000002</v>
      </c>
    </row>
    <row r="327" spans="1:15">
      <c r="A327" s="34">
        <v>43909</v>
      </c>
      <c r="B327">
        <v>21.89</v>
      </c>
      <c r="C327">
        <f t="shared" si="11"/>
        <v>202.44479999999999</v>
      </c>
      <c r="D327" s="36">
        <f t="shared" si="10"/>
        <v>1.1049974760222112</v>
      </c>
      <c r="E327" s="36">
        <f t="shared" si="10"/>
        <v>0.84387548254702294</v>
      </c>
      <c r="N327" s="34">
        <v>43889</v>
      </c>
      <c r="O327">
        <v>256.6454</v>
      </c>
    </row>
    <row r="328" spans="1:15">
      <c r="A328" s="34">
        <v>43910</v>
      </c>
      <c r="B328">
        <v>22.07</v>
      </c>
      <c r="C328">
        <f t="shared" si="11"/>
        <v>199.03200000000001</v>
      </c>
      <c r="D328" s="36">
        <f t="shared" si="10"/>
        <v>1.1140837960625947</v>
      </c>
      <c r="E328" s="36">
        <f t="shared" si="10"/>
        <v>0.82964948984759834</v>
      </c>
      <c r="N328" s="34">
        <v>43892</v>
      </c>
      <c r="O328">
        <v>264.50990000000002</v>
      </c>
    </row>
    <row r="329" spans="1:15">
      <c r="A329" s="34">
        <v>43913</v>
      </c>
      <c r="B329">
        <v>22.16</v>
      </c>
      <c r="C329">
        <f t="shared" si="11"/>
        <v>192.48320000000001</v>
      </c>
      <c r="D329" s="36">
        <f t="shared" si="10"/>
        <v>1.1186269560827866</v>
      </c>
      <c r="E329" s="36">
        <f t="shared" si="10"/>
        <v>0.80235132382849617</v>
      </c>
      <c r="N329" s="34">
        <v>43893</v>
      </c>
      <c r="O329">
        <v>261.4239</v>
      </c>
    </row>
    <row r="330" spans="1:15">
      <c r="A330" s="34">
        <v>43914</v>
      </c>
      <c r="B330">
        <v>22.38</v>
      </c>
      <c r="C330">
        <f t="shared" si="11"/>
        <v>208.6559</v>
      </c>
      <c r="D330" s="36">
        <f t="shared" si="10"/>
        <v>1.1297324583543664</v>
      </c>
      <c r="E330" s="36">
        <f t="shared" si="10"/>
        <v>0.86976597224914332</v>
      </c>
      <c r="N330" s="34">
        <v>43894</v>
      </c>
      <c r="O330">
        <v>268.44319999999999</v>
      </c>
    </row>
    <row r="331" spans="1:15">
      <c r="A331" s="34">
        <v>43915</v>
      </c>
      <c r="B331">
        <v>22.35</v>
      </c>
      <c r="C331">
        <f t="shared" si="11"/>
        <v>214.32149999999999</v>
      </c>
      <c r="D331" s="36">
        <f t="shared" si="10"/>
        <v>1.1282180716809693</v>
      </c>
      <c r="E331" s="36">
        <f t="shared" si="10"/>
        <v>0.89338258741494847</v>
      </c>
      <c r="N331" s="34">
        <v>43895</v>
      </c>
      <c r="O331">
        <v>263.22649999999999</v>
      </c>
    </row>
    <row r="332" spans="1:15">
      <c r="A332" s="34">
        <v>43916</v>
      </c>
      <c r="B332">
        <v>22.45</v>
      </c>
      <c r="C332">
        <f t="shared" si="11"/>
        <v>224.24690000000001</v>
      </c>
      <c r="D332" s="36">
        <f t="shared" si="10"/>
        <v>1.1332660272589601</v>
      </c>
      <c r="E332" s="36">
        <f t="shared" si="10"/>
        <v>0.93475584923482358</v>
      </c>
      <c r="N332" s="34">
        <v>43896</v>
      </c>
      <c r="O332">
        <v>257.84809999999999</v>
      </c>
    </row>
    <row r="333" spans="1:15">
      <c r="A333" s="34">
        <v>43917</v>
      </c>
      <c r="B333">
        <v>22.35</v>
      </c>
      <c r="C333">
        <f t="shared" si="11"/>
        <v>218.8852</v>
      </c>
      <c r="D333" s="36">
        <f t="shared" si="10"/>
        <v>1.1282180716809693</v>
      </c>
      <c r="E333" s="36">
        <f t="shared" si="10"/>
        <v>0.91240601770162344</v>
      </c>
      <c r="N333" s="34">
        <v>43899</v>
      </c>
      <c r="O333">
        <v>239.64179999999999</v>
      </c>
    </row>
    <row r="334" spans="1:15">
      <c r="A334" s="34">
        <v>43920</v>
      </c>
      <c r="B334">
        <v>22.54</v>
      </c>
      <c r="C334">
        <f t="shared" si="11"/>
        <v>223.33930000000001</v>
      </c>
      <c r="D334" s="36">
        <f t="shared" si="10"/>
        <v>1.137809187279152</v>
      </c>
      <c r="E334" s="36">
        <f t="shared" si="10"/>
        <v>0.93097258886972811</v>
      </c>
      <c r="N334" s="34">
        <v>43900</v>
      </c>
      <c r="O334">
        <v>246.1371</v>
      </c>
    </row>
    <row r="335" spans="1:15">
      <c r="A335" s="34">
        <v>43921</v>
      </c>
      <c r="B335">
        <v>22.39</v>
      </c>
      <c r="C335">
        <f t="shared" si="11"/>
        <v>221.9974</v>
      </c>
      <c r="D335" s="36">
        <f t="shared" si="10"/>
        <v>1.1302372539121657</v>
      </c>
      <c r="E335" s="36">
        <f t="shared" si="10"/>
        <v>0.92537898256307138</v>
      </c>
      <c r="N335" s="34">
        <v>43901</v>
      </c>
      <c r="O335">
        <v>237.18559999999999</v>
      </c>
    </row>
    <row r="336" spans="1:15">
      <c r="A336" s="34">
        <v>43922</v>
      </c>
      <c r="B336">
        <v>22.47</v>
      </c>
      <c r="C336">
        <f t="shared" si="11"/>
        <v>213.8049</v>
      </c>
      <c r="D336" s="36">
        <f t="shared" ref="D336:E399" si="12">B336/B$2</f>
        <v>1.1342756183745584</v>
      </c>
      <c r="E336" s="36">
        <f t="shared" si="12"/>
        <v>0.89122918029219811</v>
      </c>
      <c r="N336" s="34">
        <v>43902</v>
      </c>
      <c r="O336">
        <v>214.64920000000001</v>
      </c>
    </row>
    <row r="337" spans="1:15">
      <c r="A337" s="34">
        <v>43923</v>
      </c>
      <c r="B337">
        <v>22.52</v>
      </c>
      <c r="C337">
        <f t="shared" si="11"/>
        <v>216.4419</v>
      </c>
      <c r="D337" s="36">
        <f t="shared" si="12"/>
        <v>1.1367995961635537</v>
      </c>
      <c r="E337" s="36">
        <f t="shared" si="12"/>
        <v>0.90222131072714384</v>
      </c>
      <c r="N337" s="34">
        <v>43903</v>
      </c>
      <c r="O337">
        <v>225.99520000000001</v>
      </c>
    </row>
    <row r="338" spans="1:15">
      <c r="A338" s="34">
        <v>43924</v>
      </c>
      <c r="B338">
        <v>22.56</v>
      </c>
      <c r="C338">
        <f t="shared" si="11"/>
        <v>213.4933</v>
      </c>
      <c r="D338" s="36">
        <f t="shared" si="12"/>
        <v>1.1388187783947501</v>
      </c>
      <c r="E338" s="36">
        <f t="shared" si="12"/>
        <v>0.88993029980545979</v>
      </c>
      <c r="N338" s="34">
        <v>43906</v>
      </c>
      <c r="O338">
        <v>205.35900000000001</v>
      </c>
    </row>
    <row r="339" spans="1:15">
      <c r="A339" s="34">
        <v>43927</v>
      </c>
      <c r="B339">
        <v>22.58</v>
      </c>
      <c r="C339">
        <f t="shared" si="11"/>
        <v>225.2242</v>
      </c>
      <c r="D339" s="36">
        <f t="shared" si="12"/>
        <v>1.1398283695103484</v>
      </c>
      <c r="E339" s="36">
        <f t="shared" si="12"/>
        <v>0.93882964865616303</v>
      </c>
      <c r="N339" s="34">
        <v>43907</v>
      </c>
      <c r="O339">
        <v>212.54329999999999</v>
      </c>
    </row>
    <row r="340" spans="1:15">
      <c r="A340" s="34">
        <v>43928</v>
      </c>
      <c r="B340">
        <v>22.32</v>
      </c>
      <c r="C340">
        <f t="shared" si="11"/>
        <v>227.42619999999999</v>
      </c>
      <c r="D340" s="36">
        <f t="shared" si="12"/>
        <v>1.126703685007572</v>
      </c>
      <c r="E340" s="36">
        <f t="shared" si="12"/>
        <v>0.94800851525371732</v>
      </c>
      <c r="N340" s="34">
        <v>43908</v>
      </c>
      <c r="O340">
        <v>201.78139999999999</v>
      </c>
    </row>
    <row r="341" spans="1:15">
      <c r="A341" s="34">
        <v>43929</v>
      </c>
      <c r="B341">
        <v>22.35</v>
      </c>
      <c r="C341">
        <f t="shared" si="11"/>
        <v>232.0702</v>
      </c>
      <c r="D341" s="36">
        <f t="shared" si="12"/>
        <v>1.1282180716809693</v>
      </c>
      <c r="E341" s="36">
        <f t="shared" si="12"/>
        <v>0.96736666987635211</v>
      </c>
      <c r="N341" s="34">
        <v>43909</v>
      </c>
      <c r="O341">
        <v>202.44479999999999</v>
      </c>
    </row>
    <row r="342" spans="1:15">
      <c r="A342" s="34">
        <v>43930</v>
      </c>
      <c r="B342">
        <v>22.43</v>
      </c>
      <c r="C342">
        <f t="shared" si="11"/>
        <v>235.74629999999999</v>
      </c>
      <c r="D342" s="36">
        <f t="shared" si="12"/>
        <v>1.132256436143362</v>
      </c>
      <c r="E342" s="36">
        <f t="shared" si="12"/>
        <v>0.98269020825022535</v>
      </c>
      <c r="N342" s="34">
        <v>43910</v>
      </c>
      <c r="O342">
        <v>199.03200000000001</v>
      </c>
    </row>
    <row r="343" spans="1:15">
      <c r="A343" s="34">
        <v>43934</v>
      </c>
      <c r="B343">
        <v>22.35</v>
      </c>
      <c r="C343">
        <f t="shared" si="11"/>
        <v>234.143</v>
      </c>
      <c r="D343" s="36">
        <f t="shared" si="12"/>
        <v>1.1282180716809693</v>
      </c>
      <c r="E343" s="36">
        <f t="shared" si="12"/>
        <v>0.97600697627208799</v>
      </c>
      <c r="N343" s="34">
        <v>43913</v>
      </c>
      <c r="O343">
        <v>192.48320000000001</v>
      </c>
    </row>
    <row r="344" spans="1:15">
      <c r="A344" s="34">
        <v>43935</v>
      </c>
      <c r="B344">
        <v>22.4</v>
      </c>
      <c r="C344">
        <f t="shared" si="11"/>
        <v>239.8484</v>
      </c>
      <c r="D344" s="36">
        <f t="shared" si="12"/>
        <v>1.1307420494699647</v>
      </c>
      <c r="E344" s="36">
        <f t="shared" si="12"/>
        <v>0.99978949465795797</v>
      </c>
      <c r="N344" s="34">
        <v>43914</v>
      </c>
      <c r="O344">
        <v>208.6559</v>
      </c>
    </row>
    <row r="345" spans="1:15">
      <c r="A345" s="34">
        <v>43936</v>
      </c>
      <c r="B345">
        <v>22.63</v>
      </c>
      <c r="C345">
        <f t="shared" si="11"/>
        <v>234.6865</v>
      </c>
      <c r="D345" s="36">
        <f t="shared" si="12"/>
        <v>1.1423523472993438</v>
      </c>
      <c r="E345" s="36">
        <f t="shared" si="12"/>
        <v>0.97827251396317361</v>
      </c>
      <c r="N345" s="34">
        <v>43915</v>
      </c>
      <c r="O345">
        <v>214.32149999999999</v>
      </c>
    </row>
    <row r="346" spans="1:15">
      <c r="A346" s="34">
        <v>43937</v>
      </c>
      <c r="B346">
        <v>22.69</v>
      </c>
      <c r="C346">
        <f t="shared" si="11"/>
        <v>235.02959999999999</v>
      </c>
      <c r="D346" s="36">
        <f t="shared" si="12"/>
        <v>1.1453811206461384</v>
      </c>
      <c r="E346" s="36">
        <f t="shared" si="12"/>
        <v>0.97970269976227486</v>
      </c>
      <c r="N346" s="34">
        <v>43916</v>
      </c>
      <c r="O346">
        <v>224.24690000000001</v>
      </c>
    </row>
    <row r="347" spans="1:15">
      <c r="A347" s="34">
        <v>43938</v>
      </c>
      <c r="B347">
        <v>22.63</v>
      </c>
      <c r="C347">
        <f t="shared" si="11"/>
        <v>241.16300000000001</v>
      </c>
      <c r="D347" s="36">
        <f t="shared" si="12"/>
        <v>1.1423523472993438</v>
      </c>
      <c r="E347" s="36">
        <f t="shared" si="12"/>
        <v>1.0052693030272337</v>
      </c>
      <c r="N347" s="34">
        <v>43917</v>
      </c>
      <c r="O347">
        <v>218.8852</v>
      </c>
    </row>
    <row r="348" spans="1:15">
      <c r="A348" s="34">
        <v>43941</v>
      </c>
      <c r="B348">
        <v>22.62</v>
      </c>
      <c r="C348">
        <f t="shared" si="11"/>
        <v>238.62469999999999</v>
      </c>
      <c r="D348" s="36">
        <f t="shared" si="12"/>
        <v>1.1418475517415447</v>
      </c>
      <c r="E348" s="36">
        <f t="shared" si="12"/>
        <v>0.99468859590435799</v>
      </c>
      <c r="N348" s="34">
        <v>43920</v>
      </c>
      <c r="O348">
        <v>223.33930000000001</v>
      </c>
    </row>
    <row r="349" spans="1:15">
      <c r="A349" s="34">
        <v>43942</v>
      </c>
      <c r="B349">
        <v>22.71</v>
      </c>
      <c r="C349">
        <f t="shared" si="11"/>
        <v>231.45920000000001</v>
      </c>
      <c r="D349" s="36">
        <f t="shared" si="12"/>
        <v>1.1463907117617367</v>
      </c>
      <c r="E349" s="36">
        <f t="shared" si="12"/>
        <v>0.96481976365877464</v>
      </c>
      <c r="N349" s="34">
        <v>43921</v>
      </c>
      <c r="O349">
        <v>221.9974</v>
      </c>
    </row>
    <row r="350" spans="1:15">
      <c r="A350" s="34">
        <v>43943</v>
      </c>
      <c r="B350">
        <v>22.65</v>
      </c>
      <c r="C350">
        <f t="shared" si="11"/>
        <v>235.6002</v>
      </c>
      <c r="D350" s="36">
        <f t="shared" si="12"/>
        <v>1.143361938414942</v>
      </c>
      <c r="E350" s="36">
        <f t="shared" si="12"/>
        <v>0.98208120170621871</v>
      </c>
      <c r="N350" s="34">
        <v>43922</v>
      </c>
      <c r="O350">
        <v>213.8049</v>
      </c>
    </row>
    <row r="351" spans="1:15">
      <c r="A351" s="34">
        <v>43944</v>
      </c>
      <c r="B351">
        <v>22.64</v>
      </c>
      <c r="C351">
        <f t="shared" si="11"/>
        <v>236.3622</v>
      </c>
      <c r="D351" s="36">
        <f t="shared" si="12"/>
        <v>1.142857142857143</v>
      </c>
      <c r="E351" s="36">
        <f t="shared" si="12"/>
        <v>0.98525753973861496</v>
      </c>
      <c r="N351" s="34">
        <v>43923</v>
      </c>
      <c r="O351">
        <v>216.4419</v>
      </c>
    </row>
    <row r="352" spans="1:15">
      <c r="A352" s="34">
        <v>43945</v>
      </c>
      <c r="B352">
        <v>22.7</v>
      </c>
      <c r="C352">
        <f t="shared" si="11"/>
        <v>237.38460000000001</v>
      </c>
      <c r="D352" s="36">
        <f t="shared" si="12"/>
        <v>1.1458859162039374</v>
      </c>
      <c r="E352" s="36">
        <f t="shared" si="12"/>
        <v>0.98951933501987721</v>
      </c>
      <c r="N352" s="34">
        <v>43924</v>
      </c>
      <c r="O352">
        <v>213.4933</v>
      </c>
    </row>
    <row r="353" spans="1:15">
      <c r="A353" s="34">
        <v>43948</v>
      </c>
      <c r="B353">
        <v>22.54</v>
      </c>
      <c r="C353">
        <f t="shared" si="11"/>
        <v>241.59989999999999</v>
      </c>
      <c r="D353" s="36">
        <f t="shared" si="12"/>
        <v>1.137809187279152</v>
      </c>
      <c r="E353" s="36">
        <f t="shared" si="12"/>
        <v>1.0070904868675929</v>
      </c>
      <c r="N353" s="34">
        <v>43927</v>
      </c>
      <c r="O353">
        <v>225.2242</v>
      </c>
    </row>
    <row r="354" spans="1:15">
      <c r="A354" s="34">
        <v>43949</v>
      </c>
      <c r="B354">
        <v>22.57</v>
      </c>
      <c r="C354">
        <f t="shared" si="11"/>
        <v>241.9246</v>
      </c>
      <c r="D354" s="36">
        <f t="shared" si="12"/>
        <v>1.1393235739525494</v>
      </c>
      <c r="E354" s="36">
        <f t="shared" si="12"/>
        <v>1.0084439736905839</v>
      </c>
      <c r="N354" s="34">
        <v>43928</v>
      </c>
      <c r="O354">
        <v>227.42619999999999</v>
      </c>
    </row>
    <row r="355" spans="1:15">
      <c r="A355" s="34">
        <v>43950</v>
      </c>
      <c r="B355">
        <v>22.55</v>
      </c>
      <c r="C355">
        <f t="shared" si="11"/>
        <v>247.4846</v>
      </c>
      <c r="D355" s="36">
        <f t="shared" si="12"/>
        <v>1.1383139828369511</v>
      </c>
      <c r="E355" s="36">
        <f t="shared" si="12"/>
        <v>1.0316204034282774</v>
      </c>
      <c r="N355" s="34">
        <v>43929</v>
      </c>
      <c r="O355">
        <v>232.0702</v>
      </c>
    </row>
    <row r="356" spans="1:15">
      <c r="A356" s="34">
        <v>43951</v>
      </c>
      <c r="B356">
        <v>22.64</v>
      </c>
      <c r="C356">
        <f t="shared" si="11"/>
        <v>245.77889999999999</v>
      </c>
      <c r="D356" s="36">
        <f t="shared" si="12"/>
        <v>1.142857142857143</v>
      </c>
      <c r="E356" s="36">
        <f t="shared" si="12"/>
        <v>1.0245103249743954</v>
      </c>
      <c r="N356" s="34">
        <v>43930</v>
      </c>
      <c r="O356">
        <v>235.74629999999999</v>
      </c>
    </row>
    <row r="357" spans="1:15">
      <c r="A357" s="34">
        <v>43952</v>
      </c>
      <c r="B357">
        <v>22.61</v>
      </c>
      <c r="C357">
        <f t="shared" si="11"/>
        <v>240.46469999999999</v>
      </c>
      <c r="D357" s="36">
        <f t="shared" si="12"/>
        <v>1.1413427561837457</v>
      </c>
      <c r="E357" s="36">
        <f t="shared" si="12"/>
        <v>1.0023584935153933</v>
      </c>
      <c r="N357" s="34">
        <v>43931</v>
      </c>
      <c r="O357">
        <v>235.90180000000001</v>
      </c>
    </row>
    <row r="358" spans="1:15">
      <c r="A358" s="34">
        <v>43955</v>
      </c>
      <c r="B358">
        <v>22.67</v>
      </c>
      <c r="C358">
        <f t="shared" si="11"/>
        <v>238.82919999999999</v>
      </c>
      <c r="D358" s="36">
        <f t="shared" si="12"/>
        <v>1.1443715295305403</v>
      </c>
      <c r="E358" s="36">
        <f t="shared" si="12"/>
        <v>0.99554103832906271</v>
      </c>
      <c r="N358" s="34">
        <v>43934</v>
      </c>
      <c r="O358">
        <v>234.143</v>
      </c>
    </row>
    <row r="359" spans="1:15">
      <c r="A359" s="34">
        <v>43956</v>
      </c>
      <c r="B359">
        <v>22.74</v>
      </c>
      <c r="C359">
        <f t="shared" si="11"/>
        <v>241.2406</v>
      </c>
      <c r="D359" s="36">
        <f t="shared" si="12"/>
        <v>1.1479050984351338</v>
      </c>
      <c r="E359" s="36">
        <f t="shared" si="12"/>
        <v>1.0055927726221336</v>
      </c>
      <c r="N359" s="34">
        <v>43935</v>
      </c>
      <c r="O359">
        <v>239.8484</v>
      </c>
    </row>
    <row r="360" spans="1:15">
      <c r="A360" s="34">
        <v>43957</v>
      </c>
      <c r="B360">
        <v>22.66</v>
      </c>
      <c r="C360">
        <f t="shared" si="11"/>
        <v>240.23140000000001</v>
      </c>
      <c r="D360" s="36">
        <f t="shared" si="12"/>
        <v>1.1438667339727411</v>
      </c>
      <c r="E360" s="36">
        <f t="shared" si="12"/>
        <v>1.0013860005193855</v>
      </c>
      <c r="N360" s="34">
        <v>43936</v>
      </c>
      <c r="O360">
        <v>234.6865</v>
      </c>
    </row>
    <row r="361" spans="1:15">
      <c r="A361" s="34">
        <v>43958</v>
      </c>
      <c r="B361">
        <v>22.77</v>
      </c>
      <c r="C361">
        <f t="shared" si="11"/>
        <v>242.20070000000001</v>
      </c>
      <c r="D361" s="36">
        <f t="shared" si="12"/>
        <v>1.1494194851085311</v>
      </c>
      <c r="E361" s="36">
        <f t="shared" si="12"/>
        <v>1.0095948751745007</v>
      </c>
      <c r="N361" s="34">
        <v>43937</v>
      </c>
      <c r="O361">
        <v>235.02959999999999</v>
      </c>
    </row>
    <row r="362" spans="1:15">
      <c r="A362" s="34">
        <v>43959</v>
      </c>
      <c r="B362">
        <v>22.68</v>
      </c>
      <c r="C362">
        <f t="shared" si="11"/>
        <v>246.4683</v>
      </c>
      <c r="D362" s="36">
        <f t="shared" si="12"/>
        <v>1.1448763250883394</v>
      </c>
      <c r="E362" s="36">
        <f t="shared" si="12"/>
        <v>1.0273840355249648</v>
      </c>
      <c r="N362" s="34">
        <v>43938</v>
      </c>
      <c r="O362">
        <v>241.16300000000001</v>
      </c>
    </row>
    <row r="363" spans="1:15">
      <c r="A363" s="34">
        <v>43962</v>
      </c>
      <c r="B363">
        <v>22.63</v>
      </c>
      <c r="C363">
        <f t="shared" si="11"/>
        <v>246.4853</v>
      </c>
      <c r="D363" s="36">
        <f t="shared" si="12"/>
        <v>1.1423523472993438</v>
      </c>
      <c r="E363" s="36">
        <f t="shared" si="12"/>
        <v>1.0274548987094148</v>
      </c>
      <c r="N363" s="34">
        <v>43941</v>
      </c>
      <c r="O363">
        <v>238.62469999999999</v>
      </c>
    </row>
    <row r="364" spans="1:15">
      <c r="A364" s="34">
        <v>43963</v>
      </c>
      <c r="B364">
        <v>22.64</v>
      </c>
      <c r="C364">
        <f t="shared" si="11"/>
        <v>243.4913</v>
      </c>
      <c r="D364" s="36">
        <f t="shared" si="12"/>
        <v>1.142857142857143</v>
      </c>
      <c r="E364" s="36">
        <f t="shared" si="12"/>
        <v>1.0149746414010234</v>
      </c>
      <c r="N364" s="34">
        <v>43942</v>
      </c>
      <c r="O364">
        <v>231.45920000000001</v>
      </c>
    </row>
    <row r="365" spans="1:15">
      <c r="A365" s="34">
        <v>43964</v>
      </c>
      <c r="B365">
        <v>22.78</v>
      </c>
      <c r="C365">
        <f t="shared" si="11"/>
        <v>239.74279999999999</v>
      </c>
      <c r="D365" s="36">
        <f t="shared" si="12"/>
        <v>1.1499242806663303</v>
      </c>
      <c r="E365" s="36">
        <f t="shared" si="12"/>
        <v>0.99934930922984633</v>
      </c>
      <c r="N365" s="34">
        <v>43943</v>
      </c>
      <c r="O365">
        <v>235.6002</v>
      </c>
    </row>
    <row r="366" spans="1:15">
      <c r="A366" s="34">
        <v>43965</v>
      </c>
      <c r="B366">
        <v>22.85</v>
      </c>
      <c r="C366">
        <f t="shared" si="11"/>
        <v>239.6773</v>
      </c>
      <c r="D366" s="36">
        <f t="shared" si="12"/>
        <v>1.153457849570924</v>
      </c>
      <c r="E366" s="36">
        <f t="shared" si="12"/>
        <v>0.99907627754858408</v>
      </c>
      <c r="N366" s="34">
        <v>43944</v>
      </c>
      <c r="O366">
        <v>236.3622</v>
      </c>
    </row>
    <row r="367" spans="1:15">
      <c r="A367" s="34">
        <v>43966</v>
      </c>
      <c r="B367">
        <v>22.82</v>
      </c>
      <c r="C367">
        <f t="shared" si="11"/>
        <v>240.61770000000001</v>
      </c>
      <c r="D367" s="36">
        <f t="shared" si="12"/>
        <v>1.1519434628975267</v>
      </c>
      <c r="E367" s="36">
        <f t="shared" si="12"/>
        <v>1.0029962621754416</v>
      </c>
      <c r="N367" s="34">
        <v>43945</v>
      </c>
      <c r="O367">
        <v>237.38460000000001</v>
      </c>
    </row>
    <row r="368" spans="1:15">
      <c r="A368" s="34">
        <v>43969</v>
      </c>
      <c r="B368">
        <v>22.47</v>
      </c>
      <c r="C368">
        <f t="shared" si="11"/>
        <v>247.40719999999999</v>
      </c>
      <c r="D368" s="36">
        <f t="shared" si="12"/>
        <v>1.1342756183745584</v>
      </c>
      <c r="E368" s="36">
        <f t="shared" si="12"/>
        <v>1.0312977675179003</v>
      </c>
      <c r="N368" s="34">
        <v>43948</v>
      </c>
      <c r="O368">
        <v>241.59989999999999</v>
      </c>
    </row>
    <row r="369" spans="1:15">
      <c r="A369" s="34">
        <v>43970</v>
      </c>
      <c r="B369">
        <v>22.38</v>
      </c>
      <c r="C369">
        <f t="shared" si="11"/>
        <v>247.02</v>
      </c>
      <c r="D369" s="36">
        <f t="shared" si="12"/>
        <v>1.1297324583543664</v>
      </c>
      <c r="E369" s="36">
        <f t="shared" si="12"/>
        <v>1.0296837542814912</v>
      </c>
      <c r="N369" s="34">
        <v>43949</v>
      </c>
      <c r="O369">
        <v>241.9246</v>
      </c>
    </row>
    <row r="370" spans="1:15">
      <c r="A370" s="34">
        <v>43971</v>
      </c>
      <c r="B370">
        <v>22.46</v>
      </c>
      <c r="C370">
        <f t="shared" si="11"/>
        <v>250.4796</v>
      </c>
      <c r="D370" s="36">
        <f t="shared" si="12"/>
        <v>1.1337708228167593</v>
      </c>
      <c r="E370" s="36">
        <f t="shared" si="12"/>
        <v>1.0441048291592834</v>
      </c>
      <c r="N370" s="34">
        <v>43950</v>
      </c>
      <c r="O370">
        <v>247.4846</v>
      </c>
    </row>
    <row r="371" spans="1:15">
      <c r="A371" s="34">
        <v>43972</v>
      </c>
      <c r="B371">
        <v>22.58</v>
      </c>
      <c r="C371">
        <f t="shared" si="11"/>
        <v>248.56049999999999</v>
      </c>
      <c r="D371" s="36">
        <f t="shared" si="12"/>
        <v>1.1398283695103484</v>
      </c>
      <c r="E371" s="36">
        <f t="shared" si="12"/>
        <v>1.0361052093194258</v>
      </c>
      <c r="N371" s="34">
        <v>43951</v>
      </c>
      <c r="O371">
        <v>245.77889999999999</v>
      </c>
    </row>
    <row r="372" spans="1:15">
      <c r="A372" s="34">
        <v>43973</v>
      </c>
      <c r="B372">
        <v>22.73</v>
      </c>
      <c r="C372">
        <f t="shared" si="11"/>
        <v>247.5746</v>
      </c>
      <c r="D372" s="36">
        <f t="shared" si="12"/>
        <v>1.1474003028773347</v>
      </c>
      <c r="E372" s="36">
        <f t="shared" si="12"/>
        <v>1.0319955614635998</v>
      </c>
      <c r="N372" s="34">
        <v>43952</v>
      </c>
      <c r="O372">
        <v>240.46469999999999</v>
      </c>
    </row>
    <row r="373" spans="1:15">
      <c r="A373" s="34">
        <v>43977</v>
      </c>
      <c r="B373">
        <v>22.26</v>
      </c>
      <c r="C373">
        <f t="shared" si="11"/>
        <v>252.74529999999999</v>
      </c>
      <c r="D373" s="36">
        <f t="shared" si="12"/>
        <v>1.1236749116607776</v>
      </c>
      <c r="E373" s="36">
        <f t="shared" si="12"/>
        <v>1.0535492242773934</v>
      </c>
      <c r="N373" s="34">
        <v>43955</v>
      </c>
      <c r="O373">
        <v>238.82919999999999</v>
      </c>
    </row>
    <row r="374" spans="1:15">
      <c r="A374" s="34">
        <v>43978</v>
      </c>
      <c r="B374">
        <v>22.37</v>
      </c>
      <c r="C374">
        <f t="shared" si="11"/>
        <v>255.16409999999999</v>
      </c>
      <c r="D374" s="36">
        <f t="shared" si="12"/>
        <v>1.1292276627965676</v>
      </c>
      <c r="E374" s="36">
        <f t="shared" si="12"/>
        <v>1.0636318048978133</v>
      </c>
      <c r="N374" s="34">
        <v>43956</v>
      </c>
      <c r="O374">
        <v>241.2406</v>
      </c>
    </row>
    <row r="375" spans="1:15">
      <c r="A375" s="34">
        <v>43979</v>
      </c>
      <c r="B375">
        <v>22.2</v>
      </c>
      <c r="C375">
        <f t="shared" si="11"/>
        <v>256.3304</v>
      </c>
      <c r="D375" s="36">
        <f t="shared" si="12"/>
        <v>1.120646138313983</v>
      </c>
      <c r="E375" s="36">
        <f t="shared" si="12"/>
        <v>1.0684934361933298</v>
      </c>
      <c r="N375" s="34">
        <v>43957</v>
      </c>
      <c r="O375">
        <v>240.23140000000001</v>
      </c>
    </row>
    <row r="376" spans="1:15">
      <c r="A376" s="34">
        <v>43980</v>
      </c>
      <c r="B376">
        <v>22.38</v>
      </c>
      <c r="C376">
        <f t="shared" si="11"/>
        <v>256.46809999999999</v>
      </c>
      <c r="D376" s="36">
        <f t="shared" si="12"/>
        <v>1.1297324583543664</v>
      </c>
      <c r="E376" s="36">
        <f t="shared" si="12"/>
        <v>1.0690674279873731</v>
      </c>
      <c r="N376" s="34">
        <v>43958</v>
      </c>
      <c r="O376">
        <v>242.20070000000001</v>
      </c>
    </row>
    <row r="377" spans="1:15">
      <c r="A377" s="34">
        <v>43983</v>
      </c>
      <c r="B377">
        <v>22.04</v>
      </c>
      <c r="C377">
        <f t="shared" si="11"/>
        <v>258.85770000000002</v>
      </c>
      <c r="D377" s="36">
        <f t="shared" si="12"/>
        <v>1.1125694093891974</v>
      </c>
      <c r="E377" s="36">
        <f t="shared" si="12"/>
        <v>1.0790282906674438</v>
      </c>
      <c r="N377" s="34">
        <v>43959</v>
      </c>
      <c r="O377">
        <v>246.4683</v>
      </c>
    </row>
    <row r="378" spans="1:15">
      <c r="A378" s="34">
        <v>43984</v>
      </c>
      <c r="B378">
        <v>21.94</v>
      </c>
      <c r="C378">
        <f t="shared" si="11"/>
        <v>261.82859999999999</v>
      </c>
      <c r="D378" s="36">
        <f t="shared" si="12"/>
        <v>1.1075214538112066</v>
      </c>
      <c r="E378" s="36">
        <f t="shared" si="12"/>
        <v>1.0914122574134355</v>
      </c>
      <c r="N378" s="34">
        <v>43962</v>
      </c>
      <c r="O378">
        <v>246.4853</v>
      </c>
    </row>
    <row r="379" spans="1:15">
      <c r="A379" s="34">
        <v>43985</v>
      </c>
      <c r="B379">
        <v>21.57</v>
      </c>
      <c r="C379">
        <f t="shared" si="11"/>
        <v>266.2552</v>
      </c>
      <c r="D379" s="36">
        <f t="shared" si="12"/>
        <v>1.0888440181726402</v>
      </c>
      <c r="E379" s="36">
        <f t="shared" si="12"/>
        <v>1.1098641969596359</v>
      </c>
      <c r="N379" s="34">
        <v>43963</v>
      </c>
      <c r="O379">
        <v>243.4913</v>
      </c>
    </row>
    <row r="380" spans="1:15">
      <c r="A380" s="34">
        <v>43986</v>
      </c>
      <c r="B380">
        <v>21.32</v>
      </c>
      <c r="C380">
        <f t="shared" si="11"/>
        <v>265.88650000000001</v>
      </c>
      <c r="D380" s="36">
        <f t="shared" si="12"/>
        <v>1.0762241292276629</v>
      </c>
      <c r="E380" s="36">
        <f t="shared" si="12"/>
        <v>1.1083272995415987</v>
      </c>
      <c r="N380" s="34">
        <v>43964</v>
      </c>
      <c r="O380">
        <v>239.74279999999999</v>
      </c>
    </row>
    <row r="381" spans="1:15">
      <c r="A381" s="34">
        <v>43987</v>
      </c>
      <c r="B381">
        <v>21.13</v>
      </c>
      <c r="C381">
        <f t="shared" si="11"/>
        <v>271.42899999999997</v>
      </c>
      <c r="D381" s="36">
        <f t="shared" si="12"/>
        <v>1.0666330136294802</v>
      </c>
      <c r="E381" s="36">
        <f t="shared" si="12"/>
        <v>1.131430781883535</v>
      </c>
      <c r="N381" s="34">
        <v>43965</v>
      </c>
      <c r="O381">
        <v>239.6773</v>
      </c>
    </row>
    <row r="382" spans="1:15">
      <c r="A382" s="34">
        <v>43990</v>
      </c>
      <c r="B382">
        <v>21.23</v>
      </c>
      <c r="C382">
        <f t="shared" si="11"/>
        <v>273.8374</v>
      </c>
      <c r="D382" s="36">
        <f t="shared" si="12"/>
        <v>1.0716809692074711</v>
      </c>
      <c r="E382" s="36">
        <f t="shared" si="12"/>
        <v>1.1414700109087621</v>
      </c>
      <c r="N382" s="34">
        <v>43966</v>
      </c>
      <c r="O382">
        <v>240.61770000000001</v>
      </c>
    </row>
    <row r="383" spans="1:15">
      <c r="A383" s="34">
        <v>43991</v>
      </c>
      <c r="B383">
        <v>21.34</v>
      </c>
      <c r="C383">
        <f t="shared" si="11"/>
        <v>272.57260000000002</v>
      </c>
      <c r="D383" s="36">
        <f t="shared" si="12"/>
        <v>1.0772337203432611</v>
      </c>
      <c r="E383" s="36">
        <f t="shared" si="12"/>
        <v>1.1361977899856983</v>
      </c>
      <c r="N383" s="34">
        <v>43969</v>
      </c>
      <c r="O383">
        <v>247.40719999999999</v>
      </c>
    </row>
    <row r="384" spans="1:15">
      <c r="A384" s="34">
        <v>43992</v>
      </c>
      <c r="B384">
        <v>21.6</v>
      </c>
      <c r="C384">
        <f t="shared" si="11"/>
        <v>271.83710000000002</v>
      </c>
      <c r="D384" s="36">
        <f t="shared" si="12"/>
        <v>1.0903584048460375</v>
      </c>
      <c r="E384" s="36">
        <f t="shared" si="12"/>
        <v>1.1331319151525914</v>
      </c>
      <c r="N384" s="34">
        <v>43970</v>
      </c>
      <c r="O384">
        <v>247.02</v>
      </c>
    </row>
    <row r="385" spans="1:15">
      <c r="A385" s="34">
        <v>43993</v>
      </c>
      <c r="B385">
        <v>21.82</v>
      </c>
      <c r="C385">
        <f t="shared" si="11"/>
        <v>259.34339999999997</v>
      </c>
      <c r="D385" s="36">
        <f t="shared" si="12"/>
        <v>1.1014639071176175</v>
      </c>
      <c r="E385" s="36">
        <f t="shared" si="12"/>
        <v>1.0810528935314001</v>
      </c>
      <c r="N385" s="34">
        <v>43971</v>
      </c>
      <c r="O385">
        <v>250.4796</v>
      </c>
    </row>
    <row r="386" spans="1:15">
      <c r="A386" s="34">
        <v>43994</v>
      </c>
      <c r="B386">
        <v>21.79</v>
      </c>
      <c r="C386">
        <f t="shared" si="11"/>
        <v>260.2235</v>
      </c>
      <c r="D386" s="36">
        <f t="shared" si="12"/>
        <v>1.09994952044422</v>
      </c>
      <c r="E386" s="36">
        <f t="shared" si="12"/>
        <v>1.0847215222745916</v>
      </c>
      <c r="N386" s="34">
        <v>43972</v>
      </c>
      <c r="O386">
        <v>248.56049999999999</v>
      </c>
    </row>
    <row r="387" spans="1:15">
      <c r="A387" s="34">
        <v>43997</v>
      </c>
      <c r="B387">
        <v>21.82</v>
      </c>
      <c r="C387">
        <f t="shared" ref="C387:C450" si="13">SUMIF(N:N,A387,O:O)</f>
        <v>260.30399999999997</v>
      </c>
      <c r="D387" s="36">
        <f t="shared" si="12"/>
        <v>1.1014639071176175</v>
      </c>
      <c r="E387" s="36">
        <f t="shared" si="12"/>
        <v>1.0850570802950743</v>
      </c>
      <c r="N387" s="34">
        <v>43973</v>
      </c>
      <c r="O387">
        <v>247.5746</v>
      </c>
    </row>
    <row r="388" spans="1:15">
      <c r="A388" s="34">
        <v>43998</v>
      </c>
      <c r="B388">
        <v>21.86</v>
      </c>
      <c r="C388">
        <f t="shared" si="13"/>
        <v>266.09530000000001</v>
      </c>
      <c r="D388" s="36">
        <f t="shared" si="12"/>
        <v>1.1034830893488137</v>
      </c>
      <c r="E388" s="36">
        <f t="shared" si="12"/>
        <v>1.1091976661835465</v>
      </c>
      <c r="N388" s="34">
        <v>43976</v>
      </c>
      <c r="O388">
        <v>248.8289</v>
      </c>
    </row>
    <row r="389" spans="1:15">
      <c r="A389" s="34">
        <v>43999</v>
      </c>
      <c r="B389">
        <v>21.92</v>
      </c>
      <c r="C389">
        <f t="shared" si="13"/>
        <v>266.12729999999999</v>
      </c>
      <c r="D389" s="36">
        <f t="shared" si="12"/>
        <v>1.1065118626956085</v>
      </c>
      <c r="E389" s="36">
        <f t="shared" si="12"/>
        <v>1.1093310557072167</v>
      </c>
      <c r="N389" s="34">
        <v>43977</v>
      </c>
      <c r="O389">
        <v>252.74529999999999</v>
      </c>
    </row>
    <row r="390" spans="1:15">
      <c r="A390" s="34">
        <v>44000</v>
      </c>
      <c r="B390">
        <v>21.92</v>
      </c>
      <c r="C390">
        <f t="shared" si="13"/>
        <v>265.93239999999997</v>
      </c>
      <c r="D390" s="36">
        <f t="shared" si="12"/>
        <v>1.1065118626956085</v>
      </c>
      <c r="E390" s="36">
        <f t="shared" si="12"/>
        <v>1.1085186301396128</v>
      </c>
      <c r="N390" s="34">
        <v>43978</v>
      </c>
      <c r="O390">
        <v>255.16409999999999</v>
      </c>
    </row>
    <row r="391" spans="1:15">
      <c r="A391" s="34">
        <v>44001</v>
      </c>
      <c r="B391">
        <v>21.86</v>
      </c>
      <c r="C391">
        <f t="shared" si="13"/>
        <v>265.4633</v>
      </c>
      <c r="D391" s="36">
        <f t="shared" si="12"/>
        <v>1.1034830893488137</v>
      </c>
      <c r="E391" s="36">
        <f t="shared" si="12"/>
        <v>1.1065632230910605</v>
      </c>
      <c r="N391" s="34">
        <v>43979</v>
      </c>
      <c r="O391">
        <v>256.3304</v>
      </c>
    </row>
    <row r="392" spans="1:15">
      <c r="A392" s="34">
        <v>44004</v>
      </c>
      <c r="B392">
        <v>22.01</v>
      </c>
      <c r="C392">
        <f t="shared" si="13"/>
        <v>266.39440000000002</v>
      </c>
      <c r="D392" s="36">
        <f t="shared" si="12"/>
        <v>1.1110550227158003</v>
      </c>
      <c r="E392" s="36">
        <f t="shared" si="12"/>
        <v>1.1104444413876013</v>
      </c>
      <c r="N392" s="34">
        <v>43980</v>
      </c>
      <c r="O392">
        <v>256.46809999999999</v>
      </c>
    </row>
    <row r="393" spans="1:15">
      <c r="A393" s="34">
        <v>44005</v>
      </c>
      <c r="B393">
        <v>22</v>
      </c>
      <c r="C393">
        <f t="shared" si="13"/>
        <v>268.79320000000001</v>
      </c>
      <c r="D393" s="36">
        <f t="shared" si="12"/>
        <v>1.110550227158001</v>
      </c>
      <c r="E393" s="36">
        <f t="shared" si="12"/>
        <v>1.1204436535557272</v>
      </c>
      <c r="N393" s="34">
        <v>43983</v>
      </c>
      <c r="O393">
        <v>258.85770000000002</v>
      </c>
    </row>
    <row r="394" spans="1:15">
      <c r="A394" s="34">
        <v>44006</v>
      </c>
      <c r="B394">
        <v>21.95</v>
      </c>
      <c r="C394">
        <f t="shared" si="13"/>
        <v>262.77510000000001</v>
      </c>
      <c r="D394" s="36">
        <f t="shared" si="12"/>
        <v>1.1080262493690056</v>
      </c>
      <c r="E394" s="36">
        <f t="shared" si="12"/>
        <v>1.0953576694182425</v>
      </c>
      <c r="N394" s="34">
        <v>43984</v>
      </c>
      <c r="O394">
        <v>261.82859999999999</v>
      </c>
    </row>
    <row r="395" spans="1:15">
      <c r="A395" s="34">
        <v>44007</v>
      </c>
      <c r="B395">
        <v>22.05</v>
      </c>
      <c r="C395">
        <f t="shared" si="13"/>
        <v>263.98110000000003</v>
      </c>
      <c r="D395" s="36">
        <f t="shared" si="12"/>
        <v>1.1130742049469966</v>
      </c>
      <c r="E395" s="36">
        <f t="shared" si="12"/>
        <v>1.1003847870915624</v>
      </c>
      <c r="N395" s="34">
        <v>43985</v>
      </c>
      <c r="O395">
        <v>266.2552</v>
      </c>
    </row>
    <row r="396" spans="1:15">
      <c r="A396" s="34">
        <v>44008</v>
      </c>
      <c r="B396">
        <v>22.03</v>
      </c>
      <c r="C396">
        <f t="shared" si="13"/>
        <v>259.98520000000002</v>
      </c>
      <c r="D396" s="36">
        <f t="shared" si="12"/>
        <v>1.1120646138313983</v>
      </c>
      <c r="E396" s="36">
        <f t="shared" si="12"/>
        <v>1.0837281871655102</v>
      </c>
      <c r="N396" s="34">
        <v>43986</v>
      </c>
      <c r="O396">
        <v>265.88650000000001</v>
      </c>
    </row>
    <row r="397" spans="1:15">
      <c r="A397" s="34">
        <v>44011</v>
      </c>
      <c r="B397">
        <v>22.16</v>
      </c>
      <c r="C397">
        <f t="shared" si="13"/>
        <v>261.93520000000001</v>
      </c>
      <c r="D397" s="36">
        <f t="shared" si="12"/>
        <v>1.1186269560827866</v>
      </c>
      <c r="E397" s="36">
        <f t="shared" si="12"/>
        <v>1.0918566112641617</v>
      </c>
      <c r="N397" s="34">
        <v>43987</v>
      </c>
      <c r="O397">
        <v>271.42899999999997</v>
      </c>
    </row>
    <row r="398" spans="1:15">
      <c r="A398" s="34">
        <v>44012</v>
      </c>
      <c r="B398">
        <v>22.12</v>
      </c>
      <c r="C398">
        <f t="shared" si="13"/>
        <v>264.66289999999998</v>
      </c>
      <c r="D398" s="36">
        <f t="shared" si="12"/>
        <v>1.1166077738515903</v>
      </c>
      <c r="E398" s="36">
        <f t="shared" si="12"/>
        <v>1.10322681763026</v>
      </c>
      <c r="N398" s="34">
        <v>43990</v>
      </c>
      <c r="O398">
        <v>273.8374</v>
      </c>
    </row>
    <row r="399" spans="1:15">
      <c r="A399" s="34">
        <v>44013</v>
      </c>
      <c r="B399">
        <v>21.97</v>
      </c>
      <c r="C399">
        <f t="shared" si="13"/>
        <v>265.87580000000003</v>
      </c>
      <c r="D399" s="36">
        <f t="shared" si="12"/>
        <v>1.1090358404846037</v>
      </c>
      <c r="E399" s="36">
        <f t="shared" si="12"/>
        <v>1.1082826974196214</v>
      </c>
      <c r="N399" s="34">
        <v>43991</v>
      </c>
      <c r="O399">
        <v>272.57260000000002</v>
      </c>
    </row>
    <row r="400" spans="1:15">
      <c r="A400" s="34">
        <v>44014</v>
      </c>
      <c r="B400">
        <v>22.21</v>
      </c>
      <c r="C400">
        <f t="shared" si="13"/>
        <v>268.40620000000001</v>
      </c>
      <c r="D400" s="36">
        <f t="shared" ref="D400:E463" si="14">B400/B$2</f>
        <v>1.121150933871782</v>
      </c>
      <c r="E400" s="36">
        <f t="shared" si="14"/>
        <v>1.1188304740038408</v>
      </c>
      <c r="N400" s="34">
        <v>43992</v>
      </c>
      <c r="O400">
        <v>271.83710000000002</v>
      </c>
    </row>
    <row r="401" spans="1:15">
      <c r="A401" s="34">
        <v>44018</v>
      </c>
      <c r="B401">
        <v>22.24</v>
      </c>
      <c r="C401">
        <f t="shared" si="13"/>
        <v>273.49279999999999</v>
      </c>
      <c r="D401" s="36">
        <f t="shared" si="14"/>
        <v>1.1226653205451791</v>
      </c>
      <c r="E401" s="36">
        <f t="shared" si="14"/>
        <v>1.1400335724757387</v>
      </c>
      <c r="N401" s="34">
        <v>43993</v>
      </c>
      <c r="O401">
        <v>259.34339999999997</v>
      </c>
    </row>
    <row r="402" spans="1:15">
      <c r="A402" s="34">
        <v>44019</v>
      </c>
      <c r="B402">
        <v>22.25</v>
      </c>
      <c r="C402">
        <f t="shared" si="13"/>
        <v>271.0376</v>
      </c>
      <c r="D402" s="36">
        <f t="shared" si="14"/>
        <v>1.1231701161029783</v>
      </c>
      <c r="E402" s="36">
        <f t="shared" si="14"/>
        <v>1.1297992612721441</v>
      </c>
      <c r="N402" s="34">
        <v>43994</v>
      </c>
      <c r="O402">
        <v>260.2235</v>
      </c>
    </row>
    <row r="403" spans="1:15">
      <c r="A403" s="34">
        <v>44020</v>
      </c>
      <c r="B403">
        <v>22.18</v>
      </c>
      <c r="C403">
        <f t="shared" si="13"/>
        <v>272.6148</v>
      </c>
      <c r="D403" s="36">
        <f t="shared" si="14"/>
        <v>1.1196365471983847</v>
      </c>
      <c r="E403" s="36">
        <f t="shared" si="14"/>
        <v>1.1363736974200382</v>
      </c>
      <c r="N403" s="34">
        <v>43997</v>
      </c>
      <c r="O403">
        <v>260.30399999999997</v>
      </c>
    </row>
    <row r="404" spans="1:15">
      <c r="A404" s="34">
        <v>44021</v>
      </c>
      <c r="B404">
        <v>22.35</v>
      </c>
      <c r="C404">
        <f t="shared" si="13"/>
        <v>271.72559999999999</v>
      </c>
      <c r="D404" s="36">
        <f t="shared" si="14"/>
        <v>1.1282180716809693</v>
      </c>
      <c r="E404" s="36">
        <f t="shared" si="14"/>
        <v>1.132667136031053</v>
      </c>
      <c r="N404" s="34">
        <v>43998</v>
      </c>
      <c r="O404">
        <v>266.09530000000001</v>
      </c>
    </row>
    <row r="405" spans="1:15">
      <c r="A405" s="34">
        <v>44022</v>
      </c>
      <c r="B405">
        <v>22.4</v>
      </c>
      <c r="C405">
        <f t="shared" si="13"/>
        <v>273.3854</v>
      </c>
      <c r="D405" s="36">
        <f t="shared" si="14"/>
        <v>1.1307420494699647</v>
      </c>
      <c r="E405" s="36">
        <f t="shared" si="14"/>
        <v>1.1395858838869208</v>
      </c>
      <c r="N405" s="34">
        <v>43999</v>
      </c>
      <c r="O405">
        <v>266.12729999999999</v>
      </c>
    </row>
    <row r="406" spans="1:15">
      <c r="A406" s="34">
        <v>44025</v>
      </c>
      <c r="B406">
        <v>22.29</v>
      </c>
      <c r="C406">
        <f t="shared" si="13"/>
        <v>272.8433</v>
      </c>
      <c r="D406" s="36">
        <f t="shared" si="14"/>
        <v>1.1251892983341747</v>
      </c>
      <c r="E406" s="36">
        <f t="shared" si="14"/>
        <v>1.1373261819874956</v>
      </c>
      <c r="N406" s="34">
        <v>44000</v>
      </c>
      <c r="O406">
        <v>265.93239999999997</v>
      </c>
    </row>
    <row r="407" spans="1:15">
      <c r="A407" s="34">
        <v>44026</v>
      </c>
      <c r="B407">
        <v>22.49</v>
      </c>
      <c r="C407">
        <f t="shared" si="13"/>
        <v>274.27089999999998</v>
      </c>
      <c r="D407" s="36">
        <f t="shared" si="14"/>
        <v>1.1352852094901564</v>
      </c>
      <c r="E407" s="36">
        <f t="shared" si="14"/>
        <v>1.1432770221122315</v>
      </c>
      <c r="N407" s="34">
        <v>44001</v>
      </c>
      <c r="O407">
        <v>265.4633</v>
      </c>
    </row>
    <row r="408" spans="1:15">
      <c r="A408" s="34">
        <v>44027</v>
      </c>
      <c r="B408">
        <v>22.47</v>
      </c>
      <c r="C408">
        <f t="shared" si="13"/>
        <v>277.4787</v>
      </c>
      <c r="D408" s="36">
        <f t="shared" si="14"/>
        <v>1.1342756183745584</v>
      </c>
      <c r="E408" s="36">
        <f t="shared" si="14"/>
        <v>1.156648488175644</v>
      </c>
      <c r="N408" s="34">
        <v>44004</v>
      </c>
      <c r="O408">
        <v>266.39440000000002</v>
      </c>
    </row>
    <row r="409" spans="1:15">
      <c r="A409" s="34">
        <v>44028</v>
      </c>
      <c r="B409">
        <v>22.58</v>
      </c>
      <c r="C409">
        <f t="shared" si="13"/>
        <v>275.77659999999997</v>
      </c>
      <c r="D409" s="36">
        <f t="shared" si="14"/>
        <v>1.1398283695103484</v>
      </c>
      <c r="E409" s="36">
        <f t="shared" si="14"/>
        <v>1.1495534160431748</v>
      </c>
      <c r="N409" s="34">
        <v>44005</v>
      </c>
      <c r="O409">
        <v>268.79320000000001</v>
      </c>
    </row>
    <row r="410" spans="1:15">
      <c r="A410" s="34">
        <v>44029</v>
      </c>
      <c r="B410">
        <v>22.55</v>
      </c>
      <c r="C410">
        <f t="shared" si="13"/>
        <v>276.62169999999998</v>
      </c>
      <c r="D410" s="36">
        <f t="shared" si="14"/>
        <v>1.1383139828369511</v>
      </c>
      <c r="E410" s="36">
        <f t="shared" si="14"/>
        <v>1.1530761499948519</v>
      </c>
      <c r="N410" s="34">
        <v>44006</v>
      </c>
      <c r="O410">
        <v>262.77510000000001</v>
      </c>
    </row>
    <row r="411" spans="1:15">
      <c r="A411" s="34">
        <v>44032</v>
      </c>
      <c r="B411">
        <v>22.59</v>
      </c>
      <c r="C411">
        <f t="shared" si="13"/>
        <v>278.94650000000001</v>
      </c>
      <c r="D411" s="36">
        <f t="shared" si="14"/>
        <v>1.1403331650681474</v>
      </c>
      <c r="E411" s="36">
        <f t="shared" si="14"/>
        <v>1.1627668988894906</v>
      </c>
      <c r="N411" s="34">
        <v>44007</v>
      </c>
      <c r="O411">
        <v>263.98110000000003</v>
      </c>
    </row>
    <row r="412" spans="1:15">
      <c r="A412" s="34">
        <v>44033</v>
      </c>
      <c r="B412">
        <v>22.68</v>
      </c>
      <c r="C412">
        <f t="shared" si="13"/>
        <v>280.54919999999998</v>
      </c>
      <c r="D412" s="36">
        <f t="shared" si="14"/>
        <v>1.1448763250883394</v>
      </c>
      <c r="E412" s="36">
        <f t="shared" si="14"/>
        <v>1.169447629814059</v>
      </c>
      <c r="N412" s="34">
        <v>44008</v>
      </c>
      <c r="O412">
        <v>259.98520000000002</v>
      </c>
    </row>
    <row r="413" spans="1:15">
      <c r="A413" s="34">
        <v>44034</v>
      </c>
      <c r="B413">
        <v>22.68</v>
      </c>
      <c r="C413">
        <f t="shared" si="13"/>
        <v>280.94819999999999</v>
      </c>
      <c r="D413" s="36">
        <f t="shared" si="14"/>
        <v>1.1448763250883394</v>
      </c>
      <c r="E413" s="36">
        <f t="shared" si="14"/>
        <v>1.1711108304373217</v>
      </c>
      <c r="N413" s="34">
        <v>44011</v>
      </c>
      <c r="O413">
        <v>261.93520000000001</v>
      </c>
    </row>
    <row r="414" spans="1:15">
      <c r="A414" s="34">
        <v>44035</v>
      </c>
      <c r="B414">
        <v>22.57</v>
      </c>
      <c r="C414">
        <f t="shared" si="13"/>
        <v>278.8913</v>
      </c>
      <c r="D414" s="36">
        <f t="shared" si="14"/>
        <v>1.1393235739525494</v>
      </c>
      <c r="E414" s="36">
        <f t="shared" si="14"/>
        <v>1.1625368019611595</v>
      </c>
      <c r="N414" s="34">
        <v>44012</v>
      </c>
      <c r="O414">
        <v>264.66289999999998</v>
      </c>
    </row>
    <row r="415" spans="1:15">
      <c r="A415" s="34">
        <v>44036</v>
      </c>
      <c r="B415">
        <v>22.29</v>
      </c>
      <c r="C415">
        <f t="shared" si="13"/>
        <v>276.59690000000001</v>
      </c>
      <c r="D415" s="36">
        <f t="shared" si="14"/>
        <v>1.1251892983341747</v>
      </c>
      <c r="E415" s="36">
        <f t="shared" si="14"/>
        <v>1.1529727731140076</v>
      </c>
      <c r="N415" s="34">
        <v>44013</v>
      </c>
      <c r="O415">
        <v>265.87580000000003</v>
      </c>
    </row>
    <row r="416" spans="1:15">
      <c r="A416" s="34">
        <v>44039</v>
      </c>
      <c r="B416">
        <v>22.37</v>
      </c>
      <c r="C416">
        <f t="shared" si="13"/>
        <v>279.12860000000001</v>
      </c>
      <c r="D416" s="36">
        <f t="shared" si="14"/>
        <v>1.1292276627965676</v>
      </c>
      <c r="E416" s="36">
        <f t="shared" si="14"/>
        <v>1.1635259686476263</v>
      </c>
      <c r="N416" s="34">
        <v>44014</v>
      </c>
      <c r="O416">
        <v>268.40620000000001</v>
      </c>
    </row>
    <row r="417" spans="1:15">
      <c r="A417" s="34">
        <v>44040</v>
      </c>
      <c r="B417">
        <v>22.43</v>
      </c>
      <c r="C417">
        <f t="shared" si="13"/>
        <v>278.18049999999999</v>
      </c>
      <c r="D417" s="36">
        <f t="shared" si="14"/>
        <v>1.132256436143362</v>
      </c>
      <c r="E417" s="36">
        <f t="shared" si="14"/>
        <v>1.1595738871666357</v>
      </c>
      <c r="N417" s="34">
        <v>44015</v>
      </c>
      <c r="O417">
        <v>268.5908</v>
      </c>
    </row>
    <row r="418" spans="1:15">
      <c r="A418" s="34">
        <v>44041</v>
      </c>
      <c r="B418">
        <v>22.49</v>
      </c>
      <c r="C418">
        <f t="shared" si="13"/>
        <v>280.42630000000003</v>
      </c>
      <c r="D418" s="36">
        <f t="shared" si="14"/>
        <v>1.1352852094901564</v>
      </c>
      <c r="E418" s="36">
        <f t="shared" si="14"/>
        <v>1.1689353306747134</v>
      </c>
      <c r="N418" s="34">
        <v>44018</v>
      </c>
      <c r="O418">
        <v>273.49279999999999</v>
      </c>
    </row>
    <row r="419" spans="1:15">
      <c r="A419" s="34">
        <v>44042</v>
      </c>
      <c r="B419">
        <v>22.63</v>
      </c>
      <c r="C419">
        <f t="shared" si="13"/>
        <v>278.64229999999998</v>
      </c>
      <c r="D419" s="36">
        <f t="shared" si="14"/>
        <v>1.1423523472993438</v>
      </c>
      <c r="E419" s="36">
        <f t="shared" si="14"/>
        <v>1.1614988647301008</v>
      </c>
      <c r="N419" s="34">
        <v>44019</v>
      </c>
      <c r="O419">
        <v>271.0376</v>
      </c>
    </row>
    <row r="420" spans="1:15">
      <c r="A420" s="34">
        <v>44043</v>
      </c>
      <c r="B420">
        <v>22.51</v>
      </c>
      <c r="C420">
        <f t="shared" si="13"/>
        <v>278.6601</v>
      </c>
      <c r="D420" s="36">
        <f t="shared" si="14"/>
        <v>1.1362948006057547</v>
      </c>
      <c r="E420" s="36">
        <f t="shared" si="14"/>
        <v>1.1615730626526424</v>
      </c>
      <c r="N420" s="34">
        <v>44020</v>
      </c>
      <c r="O420">
        <v>272.6148</v>
      </c>
    </row>
    <row r="421" spans="1:15">
      <c r="A421" s="34">
        <v>44046</v>
      </c>
      <c r="B421">
        <v>22.6</v>
      </c>
      <c r="C421">
        <f t="shared" si="13"/>
        <v>280.65170000000001</v>
      </c>
      <c r="D421" s="36">
        <f t="shared" si="14"/>
        <v>1.1408379606259467</v>
      </c>
      <c r="E421" s="36">
        <f t="shared" si="14"/>
        <v>1.1698748931320653</v>
      </c>
      <c r="N421" s="34">
        <v>44021</v>
      </c>
      <c r="O421">
        <v>271.72559999999999</v>
      </c>
    </row>
    <row r="422" spans="1:15">
      <c r="A422" s="34">
        <v>44047</v>
      </c>
      <c r="B422">
        <v>22.81</v>
      </c>
      <c r="C422">
        <f t="shared" si="13"/>
        <v>282.38029999999998</v>
      </c>
      <c r="D422" s="36">
        <f t="shared" si="14"/>
        <v>1.1514386673397274</v>
      </c>
      <c r="E422" s="36">
        <f t="shared" si="14"/>
        <v>1.1770804284638237</v>
      </c>
      <c r="N422" s="34">
        <v>44022</v>
      </c>
      <c r="O422">
        <v>273.3854</v>
      </c>
    </row>
    <row r="423" spans="1:15">
      <c r="A423" s="34">
        <v>44048</v>
      </c>
      <c r="B423">
        <v>22.68</v>
      </c>
      <c r="C423">
        <f t="shared" si="13"/>
        <v>284.83999999999997</v>
      </c>
      <c r="D423" s="36">
        <f t="shared" si="14"/>
        <v>1.1448763250883394</v>
      </c>
      <c r="E423" s="36">
        <f t="shared" si="14"/>
        <v>1.1873334975691843</v>
      </c>
      <c r="N423" s="34">
        <v>44025</v>
      </c>
      <c r="O423">
        <v>272.8433</v>
      </c>
    </row>
    <row r="424" spans="1:15">
      <c r="A424" s="34">
        <v>44049</v>
      </c>
      <c r="B424">
        <v>22.85</v>
      </c>
      <c r="C424">
        <f t="shared" si="13"/>
        <v>285.41199999999998</v>
      </c>
      <c r="D424" s="36">
        <f t="shared" si="14"/>
        <v>1.153457849570924</v>
      </c>
      <c r="E424" s="36">
        <f t="shared" si="14"/>
        <v>1.1897178353047888</v>
      </c>
      <c r="N424" s="34">
        <v>44026</v>
      </c>
      <c r="O424">
        <v>274.27089999999998</v>
      </c>
    </row>
    <row r="425" spans="1:15">
      <c r="A425" s="34">
        <v>44050</v>
      </c>
      <c r="B425">
        <v>22.6</v>
      </c>
      <c r="C425">
        <f t="shared" si="13"/>
        <v>284.46609999999998</v>
      </c>
      <c r="D425" s="36">
        <f t="shared" si="14"/>
        <v>1.1408379606259467</v>
      </c>
      <c r="E425" s="36">
        <f t="shared" si="14"/>
        <v>1.1857749243535505</v>
      </c>
      <c r="N425" s="34">
        <v>44027</v>
      </c>
      <c r="O425">
        <v>277.4787</v>
      </c>
    </row>
    <row r="426" spans="1:15">
      <c r="A426" s="34">
        <v>44053</v>
      </c>
      <c r="B426">
        <v>22.73</v>
      </c>
      <c r="C426">
        <f t="shared" si="13"/>
        <v>284.89640000000003</v>
      </c>
      <c r="D426" s="36">
        <f t="shared" si="14"/>
        <v>1.1474003028773347</v>
      </c>
      <c r="E426" s="36">
        <f t="shared" si="14"/>
        <v>1.1875685966046532</v>
      </c>
      <c r="N426" s="34">
        <v>44028</v>
      </c>
      <c r="O426">
        <v>275.77659999999997</v>
      </c>
    </row>
    <row r="427" spans="1:15">
      <c r="A427" s="34">
        <v>44054</v>
      </c>
      <c r="B427">
        <v>22.44</v>
      </c>
      <c r="C427">
        <f t="shared" si="13"/>
        <v>284.90519999999998</v>
      </c>
      <c r="D427" s="36">
        <f t="shared" si="14"/>
        <v>1.1327612317011613</v>
      </c>
      <c r="E427" s="36">
        <f t="shared" si="14"/>
        <v>1.1876052787236622</v>
      </c>
      <c r="N427" s="34">
        <v>44029</v>
      </c>
      <c r="O427">
        <v>276.62169999999998</v>
      </c>
    </row>
    <row r="428" spans="1:15">
      <c r="A428" s="34">
        <v>44055</v>
      </c>
      <c r="B428">
        <v>22.47</v>
      </c>
      <c r="C428">
        <f t="shared" si="13"/>
        <v>288.43299999999999</v>
      </c>
      <c r="D428" s="36">
        <f t="shared" si="14"/>
        <v>1.1342756183745584</v>
      </c>
      <c r="E428" s="36">
        <f t="shared" si="14"/>
        <v>1.2023106400237766</v>
      </c>
      <c r="N428" s="34">
        <v>44032</v>
      </c>
      <c r="O428">
        <v>278.94650000000001</v>
      </c>
    </row>
    <row r="429" spans="1:15">
      <c r="A429" s="34">
        <v>44056</v>
      </c>
      <c r="B429">
        <v>22.25</v>
      </c>
      <c r="C429">
        <f t="shared" si="13"/>
        <v>288.40620000000001</v>
      </c>
      <c r="D429" s="36">
        <f t="shared" si="14"/>
        <v>1.1231701161029783</v>
      </c>
      <c r="E429" s="36">
        <f t="shared" si="14"/>
        <v>1.2021989262977029</v>
      </c>
      <c r="N429" s="34">
        <v>44033</v>
      </c>
      <c r="O429">
        <v>280.54919999999998</v>
      </c>
    </row>
    <row r="430" spans="1:15">
      <c r="A430" s="34">
        <v>44057</v>
      </c>
      <c r="B430">
        <v>22.33</v>
      </c>
      <c r="C430">
        <f t="shared" si="13"/>
        <v>287.70229999999998</v>
      </c>
      <c r="D430" s="36">
        <f t="shared" si="14"/>
        <v>1.127208480565371</v>
      </c>
      <c r="E430" s="36">
        <f t="shared" si="14"/>
        <v>1.1992647736192203</v>
      </c>
      <c r="N430" s="34">
        <v>44034</v>
      </c>
      <c r="O430">
        <v>280.94819999999999</v>
      </c>
    </row>
    <row r="431" spans="1:15">
      <c r="A431" s="34">
        <v>44060</v>
      </c>
      <c r="B431">
        <v>22.45</v>
      </c>
      <c r="C431">
        <f t="shared" si="13"/>
        <v>288.96199999999999</v>
      </c>
      <c r="D431" s="36">
        <f t="shared" si="14"/>
        <v>1.1332660272589601</v>
      </c>
      <c r="E431" s="36">
        <f t="shared" si="14"/>
        <v>1.2045157355869494</v>
      </c>
      <c r="N431" s="34">
        <v>44035</v>
      </c>
      <c r="O431">
        <v>278.8913</v>
      </c>
    </row>
    <row r="432" spans="1:15">
      <c r="A432" s="34">
        <v>44061</v>
      </c>
      <c r="B432">
        <v>22.54</v>
      </c>
      <c r="C432">
        <f t="shared" si="13"/>
        <v>289.71589999999998</v>
      </c>
      <c r="D432" s="36">
        <f t="shared" si="14"/>
        <v>1.137809187279152</v>
      </c>
      <c r="E432" s="36">
        <f t="shared" si="14"/>
        <v>1.2076583093961664</v>
      </c>
      <c r="N432" s="34">
        <v>44036</v>
      </c>
      <c r="O432">
        <v>276.59690000000001</v>
      </c>
    </row>
    <row r="433" spans="1:15">
      <c r="A433" s="34">
        <v>44062</v>
      </c>
      <c r="B433">
        <v>22.54</v>
      </c>
      <c r="C433">
        <f t="shared" si="13"/>
        <v>289.04410000000001</v>
      </c>
      <c r="D433" s="36">
        <f t="shared" si="14"/>
        <v>1.137809187279152</v>
      </c>
      <c r="E433" s="36">
        <f t="shared" si="14"/>
        <v>1.2048579630836158</v>
      </c>
      <c r="N433" s="34">
        <v>44039</v>
      </c>
      <c r="O433">
        <v>279.12860000000001</v>
      </c>
    </row>
    <row r="434" spans="1:15">
      <c r="A434" s="34">
        <v>44063</v>
      </c>
      <c r="B434">
        <v>22.56</v>
      </c>
      <c r="C434">
        <f t="shared" si="13"/>
        <v>287.89330000000001</v>
      </c>
      <c r="D434" s="36">
        <f t="shared" si="14"/>
        <v>1.1388187783947501</v>
      </c>
      <c r="E434" s="36">
        <f t="shared" si="14"/>
        <v>1.2000609423386268</v>
      </c>
      <c r="N434" s="34">
        <v>44040</v>
      </c>
      <c r="O434">
        <v>278.18049999999999</v>
      </c>
    </row>
    <row r="435" spans="1:15">
      <c r="A435" s="34">
        <v>44064</v>
      </c>
      <c r="B435">
        <v>22.5</v>
      </c>
      <c r="C435">
        <f t="shared" si="13"/>
        <v>288.5849</v>
      </c>
      <c r="D435" s="36">
        <f t="shared" si="14"/>
        <v>1.1357900050479557</v>
      </c>
      <c r="E435" s="36">
        <f t="shared" si="14"/>
        <v>1.2029438234189487</v>
      </c>
      <c r="N435" s="34">
        <v>44041</v>
      </c>
      <c r="O435">
        <v>280.42630000000003</v>
      </c>
    </row>
    <row r="436" spans="1:15">
      <c r="A436" s="34">
        <v>44067</v>
      </c>
      <c r="B436">
        <v>22.62</v>
      </c>
      <c r="C436">
        <f t="shared" si="13"/>
        <v>291.77679999999998</v>
      </c>
      <c r="D436" s="36">
        <f t="shared" si="14"/>
        <v>1.1418475517415447</v>
      </c>
      <c r="E436" s="36">
        <f t="shared" si="14"/>
        <v>1.2162490115627875</v>
      </c>
      <c r="N436" s="34">
        <v>44042</v>
      </c>
      <c r="O436">
        <v>278.64229999999998</v>
      </c>
    </row>
    <row r="437" spans="1:15">
      <c r="A437" s="34">
        <v>44068</v>
      </c>
      <c r="B437">
        <v>22.53</v>
      </c>
      <c r="C437">
        <f t="shared" si="13"/>
        <v>292.62189999999998</v>
      </c>
      <c r="D437" s="36">
        <f t="shared" si="14"/>
        <v>1.137304391721353</v>
      </c>
      <c r="E437" s="36">
        <f t="shared" si="14"/>
        <v>1.2197717455144645</v>
      </c>
      <c r="N437" s="34">
        <v>44043</v>
      </c>
      <c r="O437">
        <v>278.6601</v>
      </c>
    </row>
    <row r="438" spans="1:15">
      <c r="A438" s="34">
        <v>44069</v>
      </c>
      <c r="B438">
        <v>22.51</v>
      </c>
      <c r="C438">
        <f t="shared" si="13"/>
        <v>295.2242</v>
      </c>
      <c r="D438" s="36">
        <f t="shared" si="14"/>
        <v>1.1362948006057547</v>
      </c>
      <c r="E438" s="36">
        <f t="shared" si="14"/>
        <v>1.2306192316846805</v>
      </c>
      <c r="N438" s="34">
        <v>44046</v>
      </c>
      <c r="O438">
        <v>280.65170000000001</v>
      </c>
    </row>
    <row r="439" spans="1:15">
      <c r="A439" s="34">
        <v>44070</v>
      </c>
      <c r="B439">
        <v>22.42</v>
      </c>
      <c r="C439">
        <f t="shared" si="13"/>
        <v>294.82729999999998</v>
      </c>
      <c r="D439" s="36">
        <f t="shared" si="14"/>
        <v>1.131751640585563</v>
      </c>
      <c r="E439" s="36">
        <f t="shared" si="14"/>
        <v>1.2289647847489087</v>
      </c>
      <c r="N439" s="34">
        <v>44047</v>
      </c>
      <c r="O439">
        <v>282.38029999999998</v>
      </c>
    </row>
    <row r="440" spans="1:15">
      <c r="A440" s="34">
        <v>44071</v>
      </c>
      <c r="B440">
        <v>22.51</v>
      </c>
      <c r="C440">
        <f t="shared" si="13"/>
        <v>296.48649999999998</v>
      </c>
      <c r="D440" s="36">
        <f t="shared" si="14"/>
        <v>1.1362948006057547</v>
      </c>
      <c r="E440" s="36">
        <f t="shared" si="14"/>
        <v>1.2358810315512074</v>
      </c>
      <c r="N440" s="34">
        <v>44048</v>
      </c>
      <c r="O440">
        <v>284.83999999999997</v>
      </c>
    </row>
    <row r="441" spans="1:15">
      <c r="A441" s="34">
        <v>44074</v>
      </c>
      <c r="B441">
        <v>22.57</v>
      </c>
      <c r="C441">
        <f t="shared" si="13"/>
        <v>295.71559999999999</v>
      </c>
      <c r="D441" s="36">
        <f t="shared" si="14"/>
        <v>1.1393235739525494</v>
      </c>
      <c r="E441" s="36">
        <f t="shared" si="14"/>
        <v>1.2326675945575407</v>
      </c>
      <c r="N441" s="34">
        <v>44049</v>
      </c>
      <c r="O441">
        <v>285.41199999999998</v>
      </c>
    </row>
    <row r="442" spans="1:15">
      <c r="A442" s="34">
        <v>44075</v>
      </c>
      <c r="B442">
        <v>22.48</v>
      </c>
      <c r="C442">
        <f t="shared" si="13"/>
        <v>297.57400000000001</v>
      </c>
      <c r="D442" s="36">
        <f t="shared" si="14"/>
        <v>1.1347804139323574</v>
      </c>
      <c r="E442" s="36">
        <f t="shared" si="14"/>
        <v>1.2404141911446864</v>
      </c>
      <c r="N442" s="34">
        <v>44050</v>
      </c>
      <c r="O442">
        <v>284.46609999999998</v>
      </c>
    </row>
    <row r="443" spans="1:15">
      <c r="A443" s="34">
        <v>44076</v>
      </c>
      <c r="B443">
        <v>22.49</v>
      </c>
      <c r="C443">
        <f t="shared" si="13"/>
        <v>300.39229999999998</v>
      </c>
      <c r="D443" s="36">
        <f t="shared" si="14"/>
        <v>1.1352852094901564</v>
      </c>
      <c r="E443" s="36">
        <f t="shared" si="14"/>
        <v>1.2521620565996758</v>
      </c>
      <c r="N443" s="34">
        <v>44053</v>
      </c>
      <c r="O443">
        <v>284.89640000000003</v>
      </c>
    </row>
    <row r="444" spans="1:15">
      <c r="A444" s="34">
        <v>44077</v>
      </c>
      <c r="B444">
        <v>22.38</v>
      </c>
      <c r="C444">
        <f t="shared" si="13"/>
        <v>292.88560000000001</v>
      </c>
      <c r="D444" s="36">
        <f t="shared" si="14"/>
        <v>1.1297324583543664</v>
      </c>
      <c r="E444" s="36">
        <f t="shared" si="14"/>
        <v>1.2208709585579594</v>
      </c>
      <c r="N444" s="34">
        <v>44054</v>
      </c>
      <c r="O444">
        <v>284.90519999999998</v>
      </c>
    </row>
    <row r="445" spans="1:15">
      <c r="A445" s="34">
        <v>44078</v>
      </c>
      <c r="B445">
        <v>22.33</v>
      </c>
      <c r="C445">
        <f t="shared" si="13"/>
        <v>289.81229999999999</v>
      </c>
      <c r="D445" s="36">
        <f t="shared" si="14"/>
        <v>1.127208480565371</v>
      </c>
      <c r="E445" s="36">
        <f t="shared" si="14"/>
        <v>1.208060145336223</v>
      </c>
      <c r="N445" s="34">
        <v>44055</v>
      </c>
      <c r="O445">
        <v>288.43299999999999</v>
      </c>
    </row>
    <row r="446" spans="1:15">
      <c r="A446" s="34">
        <v>44082</v>
      </c>
      <c r="B446">
        <v>22.09</v>
      </c>
      <c r="C446">
        <f t="shared" si="13"/>
        <v>284.66149999999999</v>
      </c>
      <c r="D446" s="36">
        <f t="shared" si="14"/>
        <v>1.115093387178193</v>
      </c>
      <c r="E446" s="36">
        <f t="shared" si="14"/>
        <v>1.1865894341324617</v>
      </c>
      <c r="N446" s="34">
        <v>44056</v>
      </c>
      <c r="O446">
        <v>288.40620000000001</v>
      </c>
    </row>
    <row r="447" spans="1:15">
      <c r="A447" s="34">
        <v>44083</v>
      </c>
      <c r="B447">
        <v>22.3</v>
      </c>
      <c r="C447">
        <f t="shared" si="13"/>
        <v>288.77699999999999</v>
      </c>
      <c r="D447" s="36">
        <f t="shared" si="14"/>
        <v>1.1256940938919739</v>
      </c>
      <c r="E447" s="36">
        <f t="shared" si="14"/>
        <v>1.2037445774032312</v>
      </c>
      <c r="N447" s="34">
        <v>44057</v>
      </c>
      <c r="O447">
        <v>287.70229999999998</v>
      </c>
    </row>
    <row r="448" spans="1:15">
      <c r="A448" s="34">
        <v>44084</v>
      </c>
      <c r="B448">
        <v>22.36</v>
      </c>
      <c r="C448">
        <f t="shared" si="13"/>
        <v>286.02960000000002</v>
      </c>
      <c r="D448" s="36">
        <f t="shared" si="14"/>
        <v>1.1287228672387684</v>
      </c>
      <c r="E448" s="36">
        <f t="shared" si="14"/>
        <v>1.1922922531116233</v>
      </c>
      <c r="N448" s="34">
        <v>44060</v>
      </c>
      <c r="O448">
        <v>288.96199999999999</v>
      </c>
    </row>
    <row r="449" spans="1:15">
      <c r="A449" s="34">
        <v>44085</v>
      </c>
      <c r="B449">
        <v>22.51</v>
      </c>
      <c r="C449">
        <f t="shared" si="13"/>
        <v>286.28359999999998</v>
      </c>
      <c r="D449" s="36">
        <f t="shared" si="14"/>
        <v>1.1362948006057547</v>
      </c>
      <c r="E449" s="36">
        <f t="shared" si="14"/>
        <v>1.1933510324557552</v>
      </c>
      <c r="N449" s="34">
        <v>44061</v>
      </c>
      <c r="O449">
        <v>289.71589999999998</v>
      </c>
    </row>
    <row r="450" spans="1:15">
      <c r="A450" s="34">
        <v>44088</v>
      </c>
      <c r="B450">
        <v>22.42</v>
      </c>
      <c r="C450">
        <f t="shared" si="13"/>
        <v>289.71640000000002</v>
      </c>
      <c r="D450" s="36">
        <f t="shared" si="14"/>
        <v>1.131751640585563</v>
      </c>
      <c r="E450" s="36">
        <f t="shared" si="14"/>
        <v>1.2076603936074739</v>
      </c>
      <c r="N450" s="34">
        <v>44062</v>
      </c>
      <c r="O450">
        <v>289.04410000000001</v>
      </c>
    </row>
    <row r="451" spans="1:15">
      <c r="A451" s="34">
        <v>44089</v>
      </c>
      <c r="B451">
        <v>22.34</v>
      </c>
      <c r="C451">
        <f t="shared" ref="C451:C515" si="15">SUMIF(N:N,A451,O:O)</f>
        <v>291.22109999999998</v>
      </c>
      <c r="D451" s="36">
        <f t="shared" si="14"/>
        <v>1.1277132761231701</v>
      </c>
      <c r="E451" s="36">
        <f t="shared" si="14"/>
        <v>1.2139326191158024</v>
      </c>
      <c r="N451" s="34">
        <v>44063</v>
      </c>
      <c r="O451">
        <v>287.89330000000001</v>
      </c>
    </row>
    <row r="452" spans="1:15">
      <c r="A452" s="34">
        <v>44090</v>
      </c>
      <c r="B452">
        <v>22.25</v>
      </c>
      <c r="C452">
        <f t="shared" si="15"/>
        <v>290.90300000000002</v>
      </c>
      <c r="D452" s="36">
        <f t="shared" si="14"/>
        <v>1.1231701161029783</v>
      </c>
      <c r="E452" s="36">
        <f t="shared" si="14"/>
        <v>1.2126066438820688</v>
      </c>
      <c r="N452" s="34">
        <v>44064</v>
      </c>
      <c r="O452">
        <v>288.5849</v>
      </c>
    </row>
    <row r="453" spans="1:15">
      <c r="A453" s="34">
        <v>44091</v>
      </c>
      <c r="B453">
        <v>22.29</v>
      </c>
      <c r="C453">
        <f t="shared" si="15"/>
        <v>288.47370000000001</v>
      </c>
      <c r="D453" s="36">
        <f t="shared" si="14"/>
        <v>1.1251892983341747</v>
      </c>
      <c r="E453" s="36">
        <f t="shared" si="14"/>
        <v>1.2024802948241948</v>
      </c>
      <c r="N453" s="34">
        <v>44067</v>
      </c>
      <c r="O453">
        <v>291.77679999999998</v>
      </c>
    </row>
    <row r="454" spans="1:15">
      <c r="A454" s="34">
        <v>44092</v>
      </c>
      <c r="B454">
        <v>22.33</v>
      </c>
      <c r="C454">
        <f t="shared" si="15"/>
        <v>286.8888</v>
      </c>
      <c r="D454" s="36">
        <f t="shared" si="14"/>
        <v>1.127208480565371</v>
      </c>
      <c r="E454" s="36">
        <f t="shared" si="14"/>
        <v>1.1958737618221675</v>
      </c>
      <c r="N454" s="34">
        <v>44068</v>
      </c>
      <c r="O454">
        <v>292.62189999999998</v>
      </c>
    </row>
    <row r="455" spans="1:15">
      <c r="A455" s="34">
        <v>44095</v>
      </c>
      <c r="B455">
        <v>22.05</v>
      </c>
      <c r="C455">
        <f t="shared" si="15"/>
        <v>282.22719999999998</v>
      </c>
      <c r="D455" s="36">
        <f t="shared" si="14"/>
        <v>1.1130742049469966</v>
      </c>
      <c r="E455" s="36">
        <f t="shared" si="14"/>
        <v>1.1764422429615142</v>
      </c>
      <c r="N455" s="34">
        <v>44069</v>
      </c>
      <c r="O455">
        <v>295.2242</v>
      </c>
    </row>
    <row r="456" spans="1:15">
      <c r="A456" s="34">
        <v>44096</v>
      </c>
      <c r="B456">
        <v>22.15</v>
      </c>
      <c r="C456">
        <f t="shared" si="15"/>
        <v>283.464</v>
      </c>
      <c r="D456" s="36">
        <f t="shared" si="14"/>
        <v>1.1181221605249874</v>
      </c>
      <c r="E456" s="36">
        <f t="shared" si="14"/>
        <v>1.1815977480513666</v>
      </c>
      <c r="N456" s="34">
        <v>44070</v>
      </c>
      <c r="O456">
        <v>294.82729999999998</v>
      </c>
    </row>
    <row r="457" spans="1:15">
      <c r="A457" s="34">
        <v>44097</v>
      </c>
      <c r="B457">
        <v>21.9</v>
      </c>
      <c r="C457">
        <f t="shared" si="15"/>
        <v>279.30149999999998</v>
      </c>
      <c r="D457" s="36">
        <f t="shared" si="14"/>
        <v>1.10550227158001</v>
      </c>
      <c r="E457" s="36">
        <f t="shared" si="14"/>
        <v>1.1642466889177066</v>
      </c>
      <c r="N457" s="34">
        <v>44071</v>
      </c>
      <c r="O457">
        <v>296.48649999999998</v>
      </c>
    </row>
    <row r="458" spans="1:15">
      <c r="A458" s="34">
        <v>44098</v>
      </c>
      <c r="B458">
        <v>21.69</v>
      </c>
      <c r="C458">
        <f t="shared" si="15"/>
        <v>278.09800000000001</v>
      </c>
      <c r="D458" s="36">
        <f t="shared" si="14"/>
        <v>1.0949015648662292</v>
      </c>
      <c r="E458" s="36">
        <f t="shared" si="14"/>
        <v>1.1592299923009235</v>
      </c>
      <c r="N458" s="34">
        <v>44074</v>
      </c>
      <c r="O458">
        <v>295.71559999999999</v>
      </c>
    </row>
    <row r="459" spans="1:15">
      <c r="A459" s="34">
        <v>44099</v>
      </c>
      <c r="B459">
        <v>21.82</v>
      </c>
      <c r="C459">
        <f t="shared" si="15"/>
        <v>280.96870000000001</v>
      </c>
      <c r="D459" s="36">
        <f t="shared" si="14"/>
        <v>1.1014639071176175</v>
      </c>
      <c r="E459" s="36">
        <f t="shared" si="14"/>
        <v>1.1711962831009231</v>
      </c>
      <c r="N459" s="34">
        <v>44075</v>
      </c>
      <c r="O459">
        <v>297.57400000000001</v>
      </c>
    </row>
    <row r="460" spans="1:15">
      <c r="A460" s="34">
        <v>44102</v>
      </c>
      <c r="B460">
        <v>21.96</v>
      </c>
      <c r="C460">
        <f t="shared" si="15"/>
        <v>285.51639999999998</v>
      </c>
      <c r="D460" s="36">
        <f t="shared" si="14"/>
        <v>1.1085310449268047</v>
      </c>
      <c r="E460" s="36">
        <f t="shared" si="14"/>
        <v>1.1901530186257627</v>
      </c>
      <c r="N460" s="34">
        <v>44076</v>
      </c>
      <c r="O460">
        <v>300.39229999999998</v>
      </c>
    </row>
    <row r="461" spans="1:15">
      <c r="A461" s="34">
        <v>44103</v>
      </c>
      <c r="B461">
        <v>21.87</v>
      </c>
      <c r="C461">
        <f t="shared" si="15"/>
        <v>284.93340000000001</v>
      </c>
      <c r="D461" s="36">
        <f t="shared" si="14"/>
        <v>1.1039878849066129</v>
      </c>
      <c r="E461" s="36">
        <f t="shared" si="14"/>
        <v>1.1877228282413967</v>
      </c>
      <c r="N461" s="34">
        <v>44077</v>
      </c>
      <c r="O461">
        <v>292.88560000000001</v>
      </c>
    </row>
    <row r="462" spans="1:15">
      <c r="A462" s="34">
        <v>44104</v>
      </c>
      <c r="B462">
        <v>21.93</v>
      </c>
      <c r="C462">
        <f t="shared" si="15"/>
        <v>286.1807</v>
      </c>
      <c r="D462" s="36">
        <f t="shared" si="14"/>
        <v>1.1070166582534073</v>
      </c>
      <c r="E462" s="36">
        <f t="shared" si="14"/>
        <v>1.1929221017687035</v>
      </c>
      <c r="N462" s="34">
        <v>44078</v>
      </c>
      <c r="O462">
        <v>289.81229999999999</v>
      </c>
    </row>
    <row r="463" spans="1:15">
      <c r="A463" s="34">
        <v>44105</v>
      </c>
      <c r="B463">
        <v>21.87</v>
      </c>
      <c r="C463">
        <f t="shared" si="15"/>
        <v>287.65320000000003</v>
      </c>
      <c r="D463" s="36">
        <f t="shared" si="14"/>
        <v>1.1039878849066129</v>
      </c>
      <c r="E463" s="36">
        <f t="shared" si="14"/>
        <v>1.1990601040688391</v>
      </c>
      <c r="N463" s="34">
        <v>44081</v>
      </c>
      <c r="O463">
        <v>290.5557</v>
      </c>
    </row>
    <row r="464" spans="1:15">
      <c r="A464" s="34">
        <v>44106</v>
      </c>
      <c r="B464">
        <v>21.83</v>
      </c>
      <c r="C464">
        <f t="shared" si="15"/>
        <v>285.7</v>
      </c>
      <c r="D464" s="36">
        <f t="shared" ref="D464:E527" si="16">B464/B$2</f>
        <v>1.1019687026754164</v>
      </c>
      <c r="E464" s="36">
        <f t="shared" si="16"/>
        <v>1.1909183410178203</v>
      </c>
      <c r="N464" s="34">
        <v>44082</v>
      </c>
      <c r="O464">
        <v>284.66149999999999</v>
      </c>
    </row>
    <row r="465" spans="1:15">
      <c r="A465" s="34">
        <v>44109</v>
      </c>
      <c r="B465">
        <v>21.97</v>
      </c>
      <c r="C465">
        <f t="shared" si="15"/>
        <v>290.38690000000003</v>
      </c>
      <c r="D465" s="36">
        <f t="shared" si="16"/>
        <v>1.1090358404846037</v>
      </c>
      <c r="E465" s="36">
        <f t="shared" si="16"/>
        <v>1.2104553209706257</v>
      </c>
      <c r="N465" s="34">
        <v>44083</v>
      </c>
      <c r="O465">
        <v>288.77699999999999</v>
      </c>
    </row>
    <row r="466" spans="1:15">
      <c r="A466" s="34">
        <v>44110</v>
      </c>
      <c r="B466">
        <v>21.99</v>
      </c>
      <c r="C466">
        <f t="shared" si="15"/>
        <v>288.54020000000003</v>
      </c>
      <c r="D466" s="36">
        <f t="shared" si="16"/>
        <v>1.110045431600202</v>
      </c>
      <c r="E466" s="36">
        <f t="shared" si="16"/>
        <v>1.2027574949280719</v>
      </c>
      <c r="N466" s="34">
        <v>44084</v>
      </c>
      <c r="O466">
        <v>286.02960000000002</v>
      </c>
    </row>
    <row r="467" spans="1:15">
      <c r="A467" s="34">
        <v>44111</v>
      </c>
      <c r="B467">
        <v>22.06</v>
      </c>
      <c r="C467">
        <f t="shared" si="15"/>
        <v>291.56240000000003</v>
      </c>
      <c r="D467" s="36">
        <f t="shared" si="16"/>
        <v>1.1135790005047956</v>
      </c>
      <c r="E467" s="36">
        <f t="shared" si="16"/>
        <v>1.2153553017541974</v>
      </c>
      <c r="N467" s="34">
        <v>44085</v>
      </c>
      <c r="O467">
        <v>286.28359999999998</v>
      </c>
    </row>
    <row r="468" spans="1:15">
      <c r="A468" s="34">
        <v>44112</v>
      </c>
      <c r="B468">
        <v>22.13</v>
      </c>
      <c r="C468">
        <f t="shared" si="15"/>
        <v>293.82080000000002</v>
      </c>
      <c r="D468" s="36">
        <f t="shared" si="16"/>
        <v>1.1171125694093893</v>
      </c>
      <c r="E468" s="36">
        <f t="shared" si="16"/>
        <v>1.2247692673872204</v>
      </c>
      <c r="N468" s="34">
        <v>44088</v>
      </c>
      <c r="O468">
        <v>289.71640000000002</v>
      </c>
    </row>
    <row r="469" spans="1:15">
      <c r="A469" s="34">
        <v>44113</v>
      </c>
      <c r="B469">
        <v>22.32</v>
      </c>
      <c r="C469">
        <f t="shared" si="15"/>
        <v>296.15190000000001</v>
      </c>
      <c r="D469" s="36">
        <f t="shared" si="16"/>
        <v>1.126703685007572</v>
      </c>
      <c r="E469" s="36">
        <f t="shared" si="16"/>
        <v>1.2344862773443313</v>
      </c>
      <c r="N469" s="34">
        <v>44089</v>
      </c>
      <c r="O469">
        <v>291.22109999999998</v>
      </c>
    </row>
    <row r="470" spans="1:15">
      <c r="A470" s="34">
        <v>44116</v>
      </c>
      <c r="B470">
        <v>22.32</v>
      </c>
      <c r="C470">
        <f t="shared" si="15"/>
        <v>299.82839999999999</v>
      </c>
      <c r="D470" s="36">
        <f t="shared" si="16"/>
        <v>1.126703685007572</v>
      </c>
      <c r="E470" s="36">
        <f t="shared" si="16"/>
        <v>1.2498114830872504</v>
      </c>
      <c r="N470" s="34">
        <v>44090</v>
      </c>
      <c r="O470">
        <v>290.90300000000002</v>
      </c>
    </row>
    <row r="471" spans="1:15">
      <c r="A471" s="34">
        <v>44117</v>
      </c>
      <c r="B471">
        <v>22.27</v>
      </c>
      <c r="C471">
        <f t="shared" si="15"/>
        <v>298.34840000000003</v>
      </c>
      <c r="D471" s="36">
        <f t="shared" si="16"/>
        <v>1.1241797072185766</v>
      </c>
      <c r="E471" s="36">
        <f t="shared" si="16"/>
        <v>1.2436422176175048</v>
      </c>
      <c r="N471" s="34">
        <v>44091</v>
      </c>
      <c r="O471">
        <v>288.47370000000001</v>
      </c>
    </row>
    <row r="472" spans="1:15">
      <c r="A472" s="34">
        <v>44118</v>
      </c>
      <c r="B472">
        <v>22.35</v>
      </c>
      <c r="C472">
        <f t="shared" si="15"/>
        <v>297.21519999999998</v>
      </c>
      <c r="D472" s="36">
        <f t="shared" si="16"/>
        <v>1.1282180716809693</v>
      </c>
      <c r="E472" s="36">
        <f t="shared" si="16"/>
        <v>1.2389185611105344</v>
      </c>
      <c r="N472" s="34">
        <v>44092</v>
      </c>
      <c r="O472">
        <v>286.8888</v>
      </c>
    </row>
    <row r="473" spans="1:15">
      <c r="A473" s="34">
        <v>44119</v>
      </c>
      <c r="B473">
        <v>22.31</v>
      </c>
      <c r="C473">
        <f t="shared" si="15"/>
        <v>294.85570000000001</v>
      </c>
      <c r="D473" s="36">
        <f t="shared" si="16"/>
        <v>1.1261988894497728</v>
      </c>
      <c r="E473" s="36">
        <f t="shared" si="16"/>
        <v>1.2290831679511662</v>
      </c>
      <c r="N473" s="34">
        <v>44095</v>
      </c>
      <c r="O473">
        <v>282.22719999999998</v>
      </c>
    </row>
    <row r="474" spans="1:15">
      <c r="A474" s="34">
        <v>44120</v>
      </c>
      <c r="B474">
        <v>22.36</v>
      </c>
      <c r="C474">
        <f t="shared" si="15"/>
        <v>295.4203</v>
      </c>
      <c r="D474" s="36">
        <f t="shared" si="16"/>
        <v>1.1287228672387684</v>
      </c>
      <c r="E474" s="36">
        <f t="shared" si="16"/>
        <v>1.2314366593594219</v>
      </c>
      <c r="N474" s="34">
        <v>44096</v>
      </c>
      <c r="O474">
        <v>283.464</v>
      </c>
    </row>
    <row r="475" spans="1:15">
      <c r="A475" s="34">
        <v>44123</v>
      </c>
      <c r="B475">
        <v>22.43</v>
      </c>
      <c r="C475">
        <f t="shared" si="15"/>
        <v>293.14879999999999</v>
      </c>
      <c r="D475" s="36">
        <f t="shared" si="16"/>
        <v>1.132256436143362</v>
      </c>
      <c r="E475" s="36">
        <f t="shared" si="16"/>
        <v>1.2219680873901464</v>
      </c>
      <c r="N475" s="34">
        <v>44097</v>
      </c>
      <c r="O475">
        <v>279.30149999999998</v>
      </c>
    </row>
    <row r="476" spans="1:15">
      <c r="A476" s="34">
        <v>44124</v>
      </c>
      <c r="B476">
        <v>22.45</v>
      </c>
      <c r="C476">
        <f t="shared" si="15"/>
        <v>293.90129999999999</v>
      </c>
      <c r="D476" s="36">
        <f t="shared" si="16"/>
        <v>1.1332660272589601</v>
      </c>
      <c r="E476" s="36">
        <f t="shared" si="16"/>
        <v>1.225104825407703</v>
      </c>
      <c r="N476" s="34">
        <v>44098</v>
      </c>
      <c r="O476">
        <v>278.09800000000001</v>
      </c>
    </row>
    <row r="477" spans="1:15">
      <c r="A477" s="34">
        <v>44125</v>
      </c>
      <c r="B477">
        <v>22.54</v>
      </c>
      <c r="C477">
        <f t="shared" si="15"/>
        <v>293.51819999999998</v>
      </c>
      <c r="D477" s="36">
        <f t="shared" si="16"/>
        <v>1.137809187279152</v>
      </c>
      <c r="E477" s="36">
        <f t="shared" si="16"/>
        <v>1.2235079027040139</v>
      </c>
      <c r="N477" s="34">
        <v>44099</v>
      </c>
      <c r="O477">
        <v>280.96870000000001</v>
      </c>
    </row>
    <row r="478" spans="1:15">
      <c r="A478" s="34">
        <v>44126</v>
      </c>
      <c r="B478">
        <v>22.42</v>
      </c>
      <c r="C478">
        <f t="shared" si="15"/>
        <v>293.82339999999999</v>
      </c>
      <c r="D478" s="36">
        <f t="shared" si="16"/>
        <v>1.131751640585563</v>
      </c>
      <c r="E478" s="36">
        <f t="shared" si="16"/>
        <v>1.2247801052860183</v>
      </c>
      <c r="N478" s="34">
        <v>44102</v>
      </c>
      <c r="O478">
        <v>285.51639999999998</v>
      </c>
    </row>
    <row r="479" spans="1:15">
      <c r="A479" s="34">
        <v>44127</v>
      </c>
      <c r="B479">
        <v>22.46</v>
      </c>
      <c r="C479">
        <f t="shared" si="15"/>
        <v>294.84300000000002</v>
      </c>
      <c r="D479" s="36">
        <f t="shared" si="16"/>
        <v>1.1337708228167593</v>
      </c>
      <c r="E479" s="36">
        <f t="shared" si="16"/>
        <v>1.2290302289839596</v>
      </c>
      <c r="N479" s="34">
        <v>44103</v>
      </c>
      <c r="O479">
        <v>284.93340000000001</v>
      </c>
    </row>
    <row r="480" spans="1:15">
      <c r="A480" s="34">
        <v>44130</v>
      </c>
      <c r="B480">
        <v>22.3</v>
      </c>
      <c r="C480">
        <f t="shared" si="15"/>
        <v>290.3673</v>
      </c>
      <c r="D480" s="36">
        <f t="shared" si="16"/>
        <v>1.1256940938919739</v>
      </c>
      <c r="E480" s="36">
        <f t="shared" si="16"/>
        <v>1.2103736198873776</v>
      </c>
      <c r="N480" s="34">
        <v>44104</v>
      </c>
      <c r="O480">
        <v>286.1807</v>
      </c>
    </row>
    <row r="481" spans="1:15">
      <c r="A481" s="34">
        <v>44131</v>
      </c>
      <c r="B481">
        <v>22.31</v>
      </c>
      <c r="C481">
        <f t="shared" si="15"/>
        <v>289.58679999999998</v>
      </c>
      <c r="D481" s="36">
        <f t="shared" si="16"/>
        <v>1.1261988894497728</v>
      </c>
      <c r="E481" s="36">
        <f t="shared" si="16"/>
        <v>1.2071201660366095</v>
      </c>
      <c r="N481" s="34">
        <v>44105</v>
      </c>
      <c r="O481">
        <v>287.65320000000003</v>
      </c>
    </row>
    <row r="482" spans="1:15">
      <c r="A482" s="34">
        <v>44132</v>
      </c>
      <c r="B482">
        <v>22</v>
      </c>
      <c r="C482">
        <f t="shared" si="15"/>
        <v>281.20740000000001</v>
      </c>
      <c r="D482" s="36">
        <f t="shared" si="16"/>
        <v>1.110550227158001</v>
      </c>
      <c r="E482" s="36">
        <f t="shared" si="16"/>
        <v>1.1721912855790502</v>
      </c>
      <c r="N482" s="34">
        <v>44106</v>
      </c>
      <c r="O482">
        <v>285.7</v>
      </c>
    </row>
    <row r="483" spans="1:15">
      <c r="A483" s="34">
        <v>44133</v>
      </c>
      <c r="B483">
        <v>21.9</v>
      </c>
      <c r="C483">
        <f t="shared" si="15"/>
        <v>282.45710000000003</v>
      </c>
      <c r="D483" s="36">
        <f t="shared" si="16"/>
        <v>1.10550227158001</v>
      </c>
      <c r="E483" s="36">
        <f t="shared" si="16"/>
        <v>1.1774005633206324</v>
      </c>
      <c r="N483" s="34">
        <v>44109</v>
      </c>
      <c r="O483">
        <v>290.38690000000003</v>
      </c>
    </row>
    <row r="484" spans="1:15">
      <c r="A484" s="34">
        <v>44134</v>
      </c>
      <c r="B484">
        <v>21.75</v>
      </c>
      <c r="C484">
        <f t="shared" si="15"/>
        <v>279.22410000000002</v>
      </c>
      <c r="D484" s="36">
        <f t="shared" si="16"/>
        <v>1.0979303382130239</v>
      </c>
      <c r="E484" s="36">
        <f t="shared" si="16"/>
        <v>1.1639240530073294</v>
      </c>
      <c r="N484" s="34">
        <v>44110</v>
      </c>
      <c r="O484">
        <v>288.54020000000003</v>
      </c>
    </row>
    <row r="485" spans="1:15">
      <c r="A485" s="34">
        <v>44137</v>
      </c>
      <c r="B485">
        <v>21.79</v>
      </c>
      <c r="C485">
        <f t="shared" si="15"/>
        <v>282.69439999999997</v>
      </c>
      <c r="D485" s="36">
        <f t="shared" si="16"/>
        <v>1.09994952044422</v>
      </c>
      <c r="E485" s="36">
        <f t="shared" si="16"/>
        <v>1.1783897300070987</v>
      </c>
      <c r="N485" s="34">
        <v>44111</v>
      </c>
      <c r="O485">
        <v>291.56240000000003</v>
      </c>
    </row>
    <row r="486" spans="1:15">
      <c r="A486" s="34">
        <v>44138</v>
      </c>
      <c r="B486">
        <v>22</v>
      </c>
      <c r="C486">
        <f t="shared" si="15"/>
        <v>287.89389999999997</v>
      </c>
      <c r="D486" s="36">
        <f t="shared" si="16"/>
        <v>1.110550227158001</v>
      </c>
      <c r="E486" s="36">
        <f t="shared" si="16"/>
        <v>1.2000634433921955</v>
      </c>
      <c r="N486" s="34">
        <v>44112</v>
      </c>
      <c r="O486">
        <v>293.82080000000002</v>
      </c>
    </row>
    <row r="487" spans="1:15">
      <c r="A487" s="34">
        <v>44139</v>
      </c>
      <c r="B487">
        <v>22.11</v>
      </c>
      <c r="C487">
        <f t="shared" si="15"/>
        <v>293.38459999999998</v>
      </c>
      <c r="D487" s="36">
        <f t="shared" si="16"/>
        <v>1.116102978293791</v>
      </c>
      <c r="E487" s="36">
        <f t="shared" si="16"/>
        <v>1.222951001442691</v>
      </c>
      <c r="N487" s="34">
        <v>44113</v>
      </c>
      <c r="O487">
        <v>296.15190000000001</v>
      </c>
    </row>
    <row r="488" spans="1:15">
      <c r="A488" s="34">
        <v>44140</v>
      </c>
      <c r="B488">
        <v>22.4</v>
      </c>
      <c r="C488">
        <f t="shared" si="15"/>
        <v>299.72719999999998</v>
      </c>
      <c r="D488" s="36">
        <f t="shared" si="16"/>
        <v>1.1307420494699647</v>
      </c>
      <c r="E488" s="36">
        <f t="shared" si="16"/>
        <v>1.2493896387186434</v>
      </c>
      <c r="N488" s="34">
        <v>44116</v>
      </c>
      <c r="O488">
        <v>299.82839999999999</v>
      </c>
    </row>
    <row r="489" spans="1:15">
      <c r="A489" s="34">
        <v>44141</v>
      </c>
      <c r="B489">
        <v>22.44</v>
      </c>
      <c r="C489">
        <f t="shared" si="15"/>
        <v>300.44510000000002</v>
      </c>
      <c r="D489" s="36">
        <f t="shared" si="16"/>
        <v>1.1327612317011613</v>
      </c>
      <c r="E489" s="36">
        <f t="shared" si="16"/>
        <v>1.2523821493137319</v>
      </c>
      <c r="N489" s="34">
        <v>44117</v>
      </c>
      <c r="O489">
        <v>298.34840000000003</v>
      </c>
    </row>
    <row r="490" spans="1:15">
      <c r="A490" s="34">
        <v>44144</v>
      </c>
      <c r="B490">
        <v>21.98</v>
      </c>
      <c r="C490">
        <f t="shared" si="15"/>
        <v>304.38630000000001</v>
      </c>
      <c r="D490" s="36">
        <f t="shared" si="16"/>
        <v>1.1095406360424029</v>
      </c>
      <c r="E490" s="36">
        <f t="shared" si="16"/>
        <v>1.2688107365227603</v>
      </c>
      <c r="N490" s="34">
        <v>44118</v>
      </c>
      <c r="O490">
        <v>297.21519999999998</v>
      </c>
    </row>
    <row r="491" spans="1:15">
      <c r="A491" s="34">
        <v>44145</v>
      </c>
      <c r="B491">
        <v>21.99</v>
      </c>
      <c r="C491">
        <f t="shared" si="15"/>
        <v>304.53250000000003</v>
      </c>
      <c r="D491" s="36">
        <f t="shared" si="16"/>
        <v>1.110045431600202</v>
      </c>
      <c r="E491" s="36">
        <f t="shared" si="16"/>
        <v>1.2694201599090285</v>
      </c>
      <c r="N491" s="34">
        <v>44119</v>
      </c>
      <c r="O491">
        <v>294.85570000000001</v>
      </c>
    </row>
    <row r="492" spans="1:15">
      <c r="A492" s="34">
        <v>44146</v>
      </c>
      <c r="B492">
        <v>21.95</v>
      </c>
      <c r="C492">
        <f t="shared" si="15"/>
        <v>306.74430000000001</v>
      </c>
      <c r="D492" s="36">
        <f t="shared" si="16"/>
        <v>1.1080262493690056</v>
      </c>
      <c r="E492" s="36">
        <f t="shared" si="16"/>
        <v>1.2786398770482066</v>
      </c>
      <c r="N492" s="34">
        <v>44120</v>
      </c>
      <c r="O492">
        <v>295.4203</v>
      </c>
    </row>
    <row r="493" spans="1:15">
      <c r="A493" s="34">
        <v>44147</v>
      </c>
      <c r="B493">
        <v>22.06</v>
      </c>
      <c r="C493">
        <f t="shared" si="15"/>
        <v>304.89</v>
      </c>
      <c r="D493" s="36">
        <f t="shared" si="16"/>
        <v>1.1135790005047956</v>
      </c>
      <c r="E493" s="36">
        <f t="shared" si="16"/>
        <v>1.270910370993781</v>
      </c>
      <c r="N493" s="34">
        <v>44123</v>
      </c>
      <c r="O493">
        <v>293.14879999999999</v>
      </c>
    </row>
    <row r="494" spans="1:15">
      <c r="A494" s="34">
        <v>44148</v>
      </c>
      <c r="B494">
        <v>22.16</v>
      </c>
      <c r="C494">
        <f t="shared" si="15"/>
        <v>307.23270000000002</v>
      </c>
      <c r="D494" s="36">
        <f t="shared" si="16"/>
        <v>1.1186269560827866</v>
      </c>
      <c r="E494" s="36">
        <f t="shared" si="16"/>
        <v>1.2806757346532227</v>
      </c>
      <c r="N494" s="34">
        <v>44124</v>
      </c>
      <c r="O494">
        <v>293.90129999999999</v>
      </c>
    </row>
    <row r="495" spans="1:15">
      <c r="A495" s="34">
        <v>44151</v>
      </c>
      <c r="B495">
        <v>22.33</v>
      </c>
      <c r="C495">
        <f t="shared" si="15"/>
        <v>311.13549999999998</v>
      </c>
      <c r="D495" s="36">
        <f t="shared" si="16"/>
        <v>1.127208480565371</v>
      </c>
      <c r="E495" s="36">
        <f t="shared" si="16"/>
        <v>1.2969442544338468</v>
      </c>
      <c r="N495" s="34">
        <v>44125</v>
      </c>
      <c r="O495">
        <v>293.51819999999998</v>
      </c>
    </row>
    <row r="496" spans="1:15">
      <c r="A496" s="34">
        <v>44152</v>
      </c>
      <c r="B496">
        <v>22.41</v>
      </c>
      <c r="C496">
        <f t="shared" si="15"/>
        <v>310.77710000000002</v>
      </c>
      <c r="D496" s="36">
        <f t="shared" si="16"/>
        <v>1.1312468450277637</v>
      </c>
      <c r="E496" s="36">
        <f t="shared" si="16"/>
        <v>1.2954502917687409</v>
      </c>
      <c r="N496" s="34">
        <v>44126</v>
      </c>
      <c r="O496">
        <v>293.82339999999999</v>
      </c>
    </row>
    <row r="497" spans="1:15">
      <c r="A497" s="34">
        <v>44153</v>
      </c>
      <c r="B497">
        <v>22.41</v>
      </c>
      <c r="C497">
        <f t="shared" si="15"/>
        <v>309.4033</v>
      </c>
      <c r="D497" s="36">
        <f t="shared" si="16"/>
        <v>1.1312468450277637</v>
      </c>
      <c r="E497" s="36">
        <f t="shared" si="16"/>
        <v>1.2897237127806755</v>
      </c>
      <c r="N497" s="34">
        <v>44127</v>
      </c>
      <c r="O497">
        <v>294.84300000000002</v>
      </c>
    </row>
    <row r="498" spans="1:15">
      <c r="A498" s="34">
        <v>44154</v>
      </c>
      <c r="B498">
        <v>22.39</v>
      </c>
      <c r="C498">
        <f t="shared" si="15"/>
        <v>309.49450000000002</v>
      </c>
      <c r="D498" s="36">
        <f t="shared" si="16"/>
        <v>1.1302372539121657</v>
      </c>
      <c r="E498" s="36">
        <f t="shared" si="16"/>
        <v>1.2901038729231356</v>
      </c>
      <c r="N498" s="34">
        <v>44130</v>
      </c>
      <c r="O498">
        <v>290.3673</v>
      </c>
    </row>
    <row r="499" spans="1:15">
      <c r="A499" s="34">
        <v>44155</v>
      </c>
      <c r="B499">
        <v>22.52</v>
      </c>
      <c r="C499">
        <f t="shared" si="15"/>
        <v>309.12220000000002</v>
      </c>
      <c r="D499" s="36">
        <f t="shared" si="16"/>
        <v>1.1367995961635537</v>
      </c>
      <c r="E499" s="36">
        <f t="shared" si="16"/>
        <v>1.2885519691836853</v>
      </c>
      <c r="N499" s="34">
        <v>44131</v>
      </c>
      <c r="O499">
        <v>289.58679999999998</v>
      </c>
    </row>
    <row r="500" spans="1:15">
      <c r="A500" s="34">
        <v>44158</v>
      </c>
      <c r="B500">
        <v>22.49</v>
      </c>
      <c r="C500">
        <f t="shared" si="15"/>
        <v>310.23880000000003</v>
      </c>
      <c r="D500" s="36">
        <f t="shared" si="16"/>
        <v>1.1352852094901564</v>
      </c>
      <c r="E500" s="36">
        <f t="shared" si="16"/>
        <v>1.2932064298752517</v>
      </c>
      <c r="N500" s="34">
        <v>44132</v>
      </c>
      <c r="O500">
        <v>281.20740000000001</v>
      </c>
    </row>
    <row r="501" spans="1:15">
      <c r="A501" s="34">
        <v>44159</v>
      </c>
      <c r="B501">
        <v>22.56</v>
      </c>
      <c r="C501">
        <f t="shared" si="15"/>
        <v>314.70229999999998</v>
      </c>
      <c r="D501" s="36">
        <f t="shared" si="16"/>
        <v>1.1388187783947501</v>
      </c>
      <c r="E501" s="36">
        <f t="shared" si="16"/>
        <v>1.3118121842159343</v>
      </c>
      <c r="N501" s="34">
        <v>44133</v>
      </c>
      <c r="O501">
        <v>282.45710000000003</v>
      </c>
    </row>
    <row r="502" spans="1:15">
      <c r="A502" s="34">
        <v>44160</v>
      </c>
      <c r="B502">
        <v>22.55</v>
      </c>
      <c r="C502">
        <f t="shared" si="15"/>
        <v>314.71820000000002</v>
      </c>
      <c r="D502" s="36">
        <f t="shared" si="16"/>
        <v>1.1383139828369511</v>
      </c>
      <c r="E502" s="36">
        <f t="shared" si="16"/>
        <v>1.311878462135508</v>
      </c>
      <c r="N502" s="34">
        <v>44134</v>
      </c>
      <c r="O502">
        <v>279.22410000000002</v>
      </c>
    </row>
    <row r="503" spans="1:15">
      <c r="A503" s="34">
        <v>44162</v>
      </c>
      <c r="B503">
        <v>22.81</v>
      </c>
      <c r="C503">
        <f t="shared" si="15"/>
        <v>316.40629999999999</v>
      </c>
      <c r="D503" s="36">
        <f t="shared" si="16"/>
        <v>1.1514386673397274</v>
      </c>
      <c r="E503" s="36">
        <f t="shared" si="16"/>
        <v>1.3189151763513713</v>
      </c>
      <c r="N503" s="34">
        <v>44137</v>
      </c>
      <c r="O503">
        <v>282.69439999999997</v>
      </c>
    </row>
    <row r="504" spans="1:15">
      <c r="A504" s="34">
        <v>44165</v>
      </c>
      <c r="B504">
        <v>22.64</v>
      </c>
      <c r="C504">
        <f t="shared" si="15"/>
        <v>313.64210000000003</v>
      </c>
      <c r="D504" s="36">
        <f t="shared" si="16"/>
        <v>1.142857142857143</v>
      </c>
      <c r="E504" s="36">
        <f t="shared" si="16"/>
        <v>1.3073928225598368</v>
      </c>
      <c r="N504" s="34">
        <v>44138</v>
      </c>
      <c r="O504">
        <v>287.89389999999997</v>
      </c>
    </row>
    <row r="505" spans="1:15">
      <c r="A505" s="34">
        <v>44166</v>
      </c>
      <c r="B505">
        <v>22.64</v>
      </c>
      <c r="C505">
        <f t="shared" si="15"/>
        <v>317.04000000000002</v>
      </c>
      <c r="D505" s="36">
        <f t="shared" si="16"/>
        <v>1.142857142857143</v>
      </c>
      <c r="E505" s="36">
        <f t="shared" si="16"/>
        <v>1.3215567057623026</v>
      </c>
      <c r="N505" s="34">
        <v>44139</v>
      </c>
      <c r="O505">
        <v>293.38459999999998</v>
      </c>
    </row>
    <row r="506" spans="1:15">
      <c r="A506" s="34">
        <v>44167</v>
      </c>
      <c r="B506">
        <v>22.63</v>
      </c>
      <c r="C506">
        <f t="shared" si="15"/>
        <v>317.73379999999997</v>
      </c>
      <c r="D506" s="36">
        <f t="shared" si="16"/>
        <v>1.1423523472993438</v>
      </c>
      <c r="E506" s="36">
        <f t="shared" si="16"/>
        <v>1.3244487573723764</v>
      </c>
      <c r="N506" s="34">
        <v>44140</v>
      </c>
      <c r="O506">
        <v>299.72719999999998</v>
      </c>
    </row>
    <row r="507" spans="1:15">
      <c r="A507" s="34">
        <v>44168</v>
      </c>
      <c r="B507">
        <v>22.73</v>
      </c>
      <c r="C507">
        <f t="shared" si="15"/>
        <v>318.90350000000001</v>
      </c>
      <c r="D507" s="36">
        <f t="shared" si="16"/>
        <v>1.1474003028773347</v>
      </c>
      <c r="E507" s="36">
        <f t="shared" si="16"/>
        <v>1.329324561304783</v>
      </c>
      <c r="N507" s="34">
        <v>44141</v>
      </c>
      <c r="O507">
        <v>300.44510000000002</v>
      </c>
    </row>
    <row r="508" spans="1:15">
      <c r="A508" s="34">
        <v>44169</v>
      </c>
      <c r="B508">
        <v>22.7</v>
      </c>
      <c r="C508">
        <f t="shared" si="15"/>
        <v>321.24520000000001</v>
      </c>
      <c r="D508" s="36">
        <f t="shared" si="16"/>
        <v>1.1458859162039374</v>
      </c>
      <c r="E508" s="36">
        <f t="shared" si="16"/>
        <v>1.3390857565416099</v>
      </c>
      <c r="N508" s="34">
        <v>44144</v>
      </c>
      <c r="O508">
        <v>304.38630000000001</v>
      </c>
    </row>
    <row r="509" spans="1:15">
      <c r="A509" s="34">
        <v>44172</v>
      </c>
      <c r="B509">
        <v>22.76</v>
      </c>
      <c r="C509">
        <f t="shared" si="15"/>
        <v>320.9307</v>
      </c>
      <c r="D509" s="36">
        <f t="shared" si="16"/>
        <v>1.1489146895507321</v>
      </c>
      <c r="E509" s="36">
        <f t="shared" si="16"/>
        <v>1.3377747876292889</v>
      </c>
      <c r="N509" s="34">
        <v>44145</v>
      </c>
      <c r="O509">
        <v>304.53250000000003</v>
      </c>
    </row>
    <row r="510" spans="1:15">
      <c r="A510" s="34">
        <v>44173</v>
      </c>
      <c r="B510">
        <v>22.8</v>
      </c>
      <c r="C510">
        <f t="shared" si="15"/>
        <v>321.6182</v>
      </c>
      <c r="D510" s="36">
        <f t="shared" si="16"/>
        <v>1.1509338717819284</v>
      </c>
      <c r="E510" s="36">
        <f t="shared" si="16"/>
        <v>1.3406405781768904</v>
      </c>
      <c r="N510" s="34">
        <v>44146</v>
      </c>
      <c r="O510">
        <v>306.74430000000001</v>
      </c>
    </row>
    <row r="511" spans="1:15">
      <c r="A511" s="34">
        <v>44174</v>
      </c>
      <c r="B511">
        <v>22.79</v>
      </c>
      <c r="C511">
        <f t="shared" si="15"/>
        <v>320.1474</v>
      </c>
      <c r="D511" s="36">
        <f t="shared" si="16"/>
        <v>1.1504290762241292</v>
      </c>
      <c r="E511" s="36">
        <f t="shared" si="16"/>
        <v>1.3345096621951997</v>
      </c>
      <c r="N511" s="34">
        <v>44147</v>
      </c>
      <c r="O511">
        <v>304.89</v>
      </c>
    </row>
    <row r="512" spans="1:15">
      <c r="A512" s="34">
        <v>44175</v>
      </c>
      <c r="B512">
        <v>22.93</v>
      </c>
      <c r="C512">
        <f t="shared" si="15"/>
        <v>320.24310000000003</v>
      </c>
      <c r="D512" s="36">
        <f t="shared" si="16"/>
        <v>1.1574962140333165</v>
      </c>
      <c r="E512" s="36">
        <f t="shared" si="16"/>
        <v>1.334908580239426</v>
      </c>
      <c r="N512" s="34">
        <v>44148</v>
      </c>
      <c r="O512">
        <v>307.23270000000002</v>
      </c>
    </row>
    <row r="513" spans="1:15">
      <c r="A513" s="34">
        <v>44176</v>
      </c>
      <c r="B513">
        <v>22.98</v>
      </c>
      <c r="C513">
        <f t="shared" si="15"/>
        <v>319.62979999999999</v>
      </c>
      <c r="D513" s="36">
        <f t="shared" si="16"/>
        <v>1.1600201918223121</v>
      </c>
      <c r="E513" s="36">
        <f t="shared" si="16"/>
        <v>1.3323520866498346</v>
      </c>
      <c r="N513" s="34">
        <v>44151</v>
      </c>
      <c r="O513">
        <v>311.13549999999998</v>
      </c>
    </row>
    <row r="514" spans="1:15">
      <c r="A514" s="34">
        <v>44179</v>
      </c>
      <c r="B514">
        <v>23.02</v>
      </c>
      <c r="C514">
        <f t="shared" si="15"/>
        <v>319.1506</v>
      </c>
      <c r="D514" s="36">
        <f t="shared" si="16"/>
        <v>1.1620393740535084</v>
      </c>
      <c r="E514" s="36">
        <f t="shared" si="16"/>
        <v>1.3303545785328736</v>
      </c>
      <c r="N514" s="34">
        <v>44152</v>
      </c>
      <c r="O514">
        <v>310.77710000000002</v>
      </c>
    </row>
    <row r="515" spans="1:15">
      <c r="A515" s="34">
        <v>44180</v>
      </c>
      <c r="B515">
        <v>23.12</v>
      </c>
      <c r="C515">
        <f t="shared" si="15"/>
        <v>321.71530000000001</v>
      </c>
      <c r="D515" s="36">
        <f t="shared" si="16"/>
        <v>1.1670873296314994</v>
      </c>
      <c r="E515" s="36">
        <f t="shared" si="16"/>
        <v>1.3410453320127771</v>
      </c>
      <c r="N515" s="34">
        <v>44153</v>
      </c>
      <c r="O515">
        <v>309.4033</v>
      </c>
    </row>
    <row r="516" spans="1:15">
      <c r="A516" s="34">
        <v>44181</v>
      </c>
      <c r="B516">
        <v>23.11</v>
      </c>
      <c r="C516">
        <f t="shared" ref="C516:C579" si="17">SUMIF(N:N,A516,O:O)</f>
        <v>323.3449</v>
      </c>
      <c r="D516" s="36">
        <f t="shared" si="16"/>
        <v>1.1665825340737002</v>
      </c>
      <c r="E516" s="36">
        <f t="shared" si="16"/>
        <v>1.3478381935056809</v>
      </c>
      <c r="N516" s="34">
        <v>44154</v>
      </c>
      <c r="O516">
        <v>309.49450000000002</v>
      </c>
    </row>
    <row r="517" spans="1:15">
      <c r="A517" s="34">
        <v>44182</v>
      </c>
      <c r="B517">
        <v>23.36</v>
      </c>
      <c r="C517">
        <f t="shared" si="17"/>
        <v>325.815</v>
      </c>
      <c r="D517" s="36">
        <f t="shared" si="16"/>
        <v>1.1792024230186775</v>
      </c>
      <c r="E517" s="36">
        <f t="shared" si="16"/>
        <v>1.3581346142062343</v>
      </c>
      <c r="N517" s="34">
        <v>44155</v>
      </c>
      <c r="O517">
        <v>309.12220000000002</v>
      </c>
    </row>
    <row r="518" spans="1:15">
      <c r="A518" s="34">
        <v>44183</v>
      </c>
      <c r="B518">
        <v>23.39</v>
      </c>
      <c r="C518">
        <f t="shared" si="17"/>
        <v>324.76679999999999</v>
      </c>
      <c r="D518" s="36">
        <f t="shared" si="16"/>
        <v>1.1807168096920748</v>
      </c>
      <c r="E518" s="36">
        <f t="shared" si="16"/>
        <v>1.3537652736215131</v>
      </c>
      <c r="N518" s="34">
        <v>44158</v>
      </c>
      <c r="O518">
        <v>310.23880000000003</v>
      </c>
    </row>
    <row r="519" spans="1:15">
      <c r="A519" s="34">
        <v>44186</v>
      </c>
      <c r="B519">
        <v>23.26</v>
      </c>
      <c r="C519">
        <f t="shared" si="17"/>
        <v>322.13330000000002</v>
      </c>
      <c r="D519" s="36">
        <f t="shared" si="16"/>
        <v>1.1741544674406867</v>
      </c>
      <c r="E519" s="36">
        <f t="shared" si="16"/>
        <v>1.3427877326657189</v>
      </c>
      <c r="N519" s="34">
        <v>44159</v>
      </c>
      <c r="O519">
        <v>314.70229999999998</v>
      </c>
    </row>
    <row r="520" spans="1:15">
      <c r="A520" s="34">
        <v>44187</v>
      </c>
      <c r="B520">
        <v>23.09</v>
      </c>
      <c r="C520">
        <f t="shared" si="17"/>
        <v>321.66230000000002</v>
      </c>
      <c r="D520" s="36">
        <f t="shared" si="16"/>
        <v>1.1655729429581021</v>
      </c>
      <c r="E520" s="36">
        <f t="shared" si="16"/>
        <v>1.3408244056141985</v>
      </c>
      <c r="N520" s="34">
        <v>44160</v>
      </c>
      <c r="O520">
        <v>314.71820000000002</v>
      </c>
    </row>
    <row r="521" spans="1:15">
      <c r="A521" s="34">
        <v>44188</v>
      </c>
      <c r="B521">
        <v>23.24</v>
      </c>
      <c r="C521">
        <f t="shared" si="17"/>
        <v>322.86900000000003</v>
      </c>
      <c r="D521" s="36">
        <f t="shared" si="16"/>
        <v>1.1731448763250882</v>
      </c>
      <c r="E521" s="36">
        <f t="shared" si="16"/>
        <v>1.3458544411833486</v>
      </c>
      <c r="N521" s="34">
        <v>44161</v>
      </c>
      <c r="O521">
        <v>315.15320000000003</v>
      </c>
    </row>
    <row r="522" spans="1:15">
      <c r="A522" s="34">
        <v>44189</v>
      </c>
      <c r="B522">
        <v>23.27</v>
      </c>
      <c r="C522">
        <f t="shared" si="17"/>
        <v>323.53750000000002</v>
      </c>
      <c r="D522" s="36">
        <f t="shared" si="16"/>
        <v>1.1746592629984858</v>
      </c>
      <c r="E522" s="36">
        <f t="shared" si="16"/>
        <v>1.3486410317012709</v>
      </c>
      <c r="N522" s="34">
        <v>44162</v>
      </c>
      <c r="O522">
        <v>316.40629999999999</v>
      </c>
    </row>
    <row r="523" spans="1:15">
      <c r="A523" s="34">
        <v>44193</v>
      </c>
      <c r="B523">
        <v>23.3</v>
      </c>
      <c r="C523">
        <f t="shared" si="17"/>
        <v>325.37549999999999</v>
      </c>
      <c r="D523" s="36">
        <f t="shared" si="16"/>
        <v>1.1761736496718831</v>
      </c>
      <c r="E523" s="36">
        <f t="shared" si="16"/>
        <v>1.3563025924670766</v>
      </c>
      <c r="N523" s="34">
        <v>44165</v>
      </c>
      <c r="O523">
        <v>313.64210000000003</v>
      </c>
    </row>
    <row r="524" spans="1:15">
      <c r="A524" s="34">
        <v>44194</v>
      </c>
      <c r="B524">
        <v>23.57</v>
      </c>
      <c r="C524">
        <f t="shared" si="17"/>
        <v>326.505</v>
      </c>
      <c r="D524" s="36">
        <f t="shared" si="16"/>
        <v>1.1898031297324585</v>
      </c>
      <c r="E524" s="36">
        <f t="shared" si="16"/>
        <v>1.3610108258103726</v>
      </c>
      <c r="N524" s="34">
        <v>44166</v>
      </c>
      <c r="O524">
        <v>317.04000000000002</v>
      </c>
    </row>
    <row r="525" spans="1:15">
      <c r="A525" s="34">
        <v>44195</v>
      </c>
      <c r="B525">
        <v>23.77</v>
      </c>
      <c r="C525">
        <f t="shared" si="17"/>
        <v>327.69760000000002</v>
      </c>
      <c r="D525" s="36">
        <f t="shared" si="16"/>
        <v>1.1998990408884402</v>
      </c>
      <c r="E525" s="36">
        <f t="shared" si="16"/>
        <v>1.3659820866206558</v>
      </c>
      <c r="N525" s="34">
        <v>44167</v>
      </c>
      <c r="O525">
        <v>317.73379999999997</v>
      </c>
    </row>
    <row r="526" spans="1:15">
      <c r="A526" s="34">
        <v>44196</v>
      </c>
      <c r="B526">
        <v>23.77</v>
      </c>
      <c r="C526">
        <f t="shared" si="17"/>
        <v>328.20429999999999</v>
      </c>
      <c r="D526" s="36">
        <f t="shared" si="16"/>
        <v>1.1998990408884402</v>
      </c>
      <c r="E526" s="36">
        <f t="shared" si="16"/>
        <v>1.3680942263595206</v>
      </c>
      <c r="N526" s="34">
        <v>44168</v>
      </c>
      <c r="O526">
        <v>318.90350000000001</v>
      </c>
    </row>
    <row r="527" spans="1:15">
      <c r="A527" s="34">
        <v>44200</v>
      </c>
      <c r="B527">
        <v>23.84</v>
      </c>
      <c r="C527">
        <f t="shared" si="17"/>
        <v>326.55439999999999</v>
      </c>
      <c r="D527" s="36">
        <f t="shared" si="16"/>
        <v>1.2034326097930339</v>
      </c>
      <c r="E527" s="36">
        <f t="shared" si="16"/>
        <v>1.3612167458875384</v>
      </c>
      <c r="N527" s="34">
        <v>44169</v>
      </c>
      <c r="O527">
        <v>321.24520000000001</v>
      </c>
    </row>
    <row r="528" spans="1:15">
      <c r="A528" s="34">
        <v>44201</v>
      </c>
      <c r="B528">
        <v>24.28</v>
      </c>
      <c r="C528">
        <f t="shared" si="17"/>
        <v>328.59140000000002</v>
      </c>
      <c r="D528" s="36">
        <f t="shared" ref="D528:E587" si="18">B528/B$2</f>
        <v>1.225643614336194</v>
      </c>
      <c r="E528" s="36">
        <f t="shared" si="18"/>
        <v>1.3697078227536683</v>
      </c>
      <c r="N528" s="34">
        <v>44172</v>
      </c>
      <c r="O528">
        <v>320.9307</v>
      </c>
    </row>
    <row r="529" spans="1:15">
      <c r="A529" s="34">
        <v>44202</v>
      </c>
      <c r="B529">
        <v>24.12</v>
      </c>
      <c r="C529">
        <f t="shared" si="17"/>
        <v>330.05919999999998</v>
      </c>
      <c r="D529" s="36">
        <f t="shared" si="18"/>
        <v>1.2175668854114086</v>
      </c>
      <c r="E529" s="36">
        <f t="shared" si="18"/>
        <v>1.3758262334675149</v>
      </c>
      <c r="N529" s="34">
        <v>44173</v>
      </c>
      <c r="O529">
        <v>321.6182</v>
      </c>
    </row>
    <row r="530" spans="1:15">
      <c r="A530" s="34">
        <v>44203</v>
      </c>
      <c r="B530">
        <v>24.09</v>
      </c>
      <c r="C530">
        <f t="shared" si="17"/>
        <v>333.99860000000001</v>
      </c>
      <c r="D530" s="36">
        <f t="shared" si="18"/>
        <v>1.2160524987380112</v>
      </c>
      <c r="E530" s="36">
        <f t="shared" si="18"/>
        <v>1.392247317515837</v>
      </c>
      <c r="N530" s="34">
        <v>44174</v>
      </c>
      <c r="O530">
        <v>320.1474</v>
      </c>
    </row>
    <row r="531" spans="1:15">
      <c r="A531" s="34">
        <v>44204</v>
      </c>
      <c r="B531">
        <v>23.9</v>
      </c>
      <c r="C531">
        <f t="shared" si="17"/>
        <v>337.09300000000002</v>
      </c>
      <c r="D531" s="36">
        <f t="shared" si="18"/>
        <v>1.2064613831398283</v>
      </c>
      <c r="E531" s="36">
        <f t="shared" si="18"/>
        <v>1.4051460844547432</v>
      </c>
      <c r="N531" s="34">
        <v>44175</v>
      </c>
      <c r="O531">
        <v>320.24310000000003</v>
      </c>
    </row>
    <row r="532" spans="1:15">
      <c r="A532" s="34">
        <v>44207</v>
      </c>
      <c r="B532">
        <v>23.72</v>
      </c>
      <c r="C532">
        <f t="shared" si="17"/>
        <v>334.49759999999998</v>
      </c>
      <c r="D532" s="36">
        <f t="shared" si="18"/>
        <v>1.1973750630994446</v>
      </c>
      <c r="E532" s="36">
        <f t="shared" si="18"/>
        <v>1.3943273604005686</v>
      </c>
      <c r="N532" s="34">
        <v>44176</v>
      </c>
      <c r="O532">
        <v>319.62979999999999</v>
      </c>
    </row>
    <row r="533" spans="1:15">
      <c r="A533" s="34">
        <v>44208</v>
      </c>
      <c r="B533">
        <v>24.04</v>
      </c>
      <c r="C533">
        <f t="shared" si="17"/>
        <v>335.09219999999999</v>
      </c>
      <c r="D533" s="36">
        <f t="shared" si="18"/>
        <v>1.2135285209490156</v>
      </c>
      <c r="E533" s="36">
        <f t="shared" si="18"/>
        <v>1.3968059044872652</v>
      </c>
      <c r="N533" s="34">
        <v>44179</v>
      </c>
      <c r="O533">
        <v>319.1506</v>
      </c>
    </row>
    <row r="534" spans="1:15">
      <c r="A534" s="34">
        <v>44209</v>
      </c>
      <c r="B534">
        <v>24.13</v>
      </c>
      <c r="C534">
        <f t="shared" si="17"/>
        <v>336.02699999999999</v>
      </c>
      <c r="D534" s="36">
        <f t="shared" si="18"/>
        <v>1.2180716809692076</v>
      </c>
      <c r="E534" s="36">
        <f t="shared" si="18"/>
        <v>1.4007025459474802</v>
      </c>
      <c r="N534" s="34">
        <v>44180</v>
      </c>
      <c r="O534">
        <v>321.71530000000001</v>
      </c>
    </row>
    <row r="535" spans="1:15">
      <c r="A535" s="34">
        <v>44210</v>
      </c>
      <c r="B535">
        <v>24.26</v>
      </c>
      <c r="C535">
        <f t="shared" si="17"/>
        <v>336.08199999999999</v>
      </c>
      <c r="D535" s="36">
        <f t="shared" si="18"/>
        <v>1.2246340232205959</v>
      </c>
      <c r="E535" s="36">
        <f t="shared" si="18"/>
        <v>1.4009318091912886</v>
      </c>
      <c r="N535" s="34">
        <v>44181</v>
      </c>
      <c r="O535">
        <v>323.3449</v>
      </c>
    </row>
    <row r="536" spans="1:15">
      <c r="A536" s="34">
        <v>44211</v>
      </c>
      <c r="B536">
        <v>24.03</v>
      </c>
      <c r="C536">
        <f t="shared" si="17"/>
        <v>333.19110000000001</v>
      </c>
      <c r="D536" s="36">
        <f t="shared" si="18"/>
        <v>1.2130237253912166</v>
      </c>
      <c r="E536" s="36">
        <f t="shared" si="18"/>
        <v>1.3888813162544722</v>
      </c>
      <c r="N536" s="34">
        <v>44182</v>
      </c>
      <c r="O536">
        <v>325.815</v>
      </c>
    </row>
    <row r="537" spans="1:15">
      <c r="A537" s="34">
        <v>44215</v>
      </c>
      <c r="B537">
        <v>24.17</v>
      </c>
      <c r="C537">
        <f t="shared" si="17"/>
        <v>335.85910000000001</v>
      </c>
      <c r="D537" s="36">
        <f t="shared" si="18"/>
        <v>1.2200908632004039</v>
      </c>
      <c r="E537" s="36">
        <f t="shared" si="18"/>
        <v>1.4000026677904736</v>
      </c>
      <c r="N537" s="34">
        <v>44183</v>
      </c>
      <c r="O537">
        <v>324.76679999999999</v>
      </c>
    </row>
    <row r="538" spans="1:15">
      <c r="A538" s="34">
        <v>44216</v>
      </c>
      <c r="B538">
        <v>24.25</v>
      </c>
      <c r="C538">
        <f t="shared" si="17"/>
        <v>339.59370000000001</v>
      </c>
      <c r="D538" s="36">
        <f t="shared" si="18"/>
        <v>1.2241292276627966</v>
      </c>
      <c r="E538" s="36">
        <f t="shared" si="18"/>
        <v>1.4155700588873064</v>
      </c>
      <c r="N538" s="34">
        <v>44186</v>
      </c>
      <c r="O538">
        <v>322.13330000000002</v>
      </c>
    </row>
    <row r="539" spans="1:15">
      <c r="A539" s="34">
        <v>44217</v>
      </c>
      <c r="B539">
        <v>24.22</v>
      </c>
      <c r="C539">
        <f t="shared" si="17"/>
        <v>340.20850000000002</v>
      </c>
      <c r="D539" s="36">
        <f t="shared" si="18"/>
        <v>1.2226148409893993</v>
      </c>
      <c r="E539" s="36">
        <f t="shared" si="18"/>
        <v>1.4181328051108197</v>
      </c>
      <c r="N539" s="34">
        <v>44187</v>
      </c>
      <c r="O539">
        <v>321.66230000000002</v>
      </c>
    </row>
    <row r="540" spans="1:15">
      <c r="A540" s="34">
        <v>44218</v>
      </c>
      <c r="B540">
        <v>24.07</v>
      </c>
      <c r="C540">
        <f t="shared" si="17"/>
        <v>338.71719999999999</v>
      </c>
      <c r="D540" s="36">
        <f t="shared" si="18"/>
        <v>1.215042907622413</v>
      </c>
      <c r="E540" s="36">
        <f t="shared" si="18"/>
        <v>1.4119164364655277</v>
      </c>
      <c r="N540" s="34">
        <v>44188</v>
      </c>
      <c r="O540">
        <v>322.86900000000003</v>
      </c>
    </row>
    <row r="541" spans="1:15">
      <c r="A541" s="34">
        <v>44221</v>
      </c>
      <c r="B541">
        <v>24.23</v>
      </c>
      <c r="C541">
        <f t="shared" si="17"/>
        <v>339.4332</v>
      </c>
      <c r="D541" s="36">
        <f t="shared" si="18"/>
        <v>1.2231196365471986</v>
      </c>
      <c r="E541" s="36">
        <f t="shared" si="18"/>
        <v>1.4149010270576481</v>
      </c>
      <c r="N541" s="34">
        <v>44189</v>
      </c>
      <c r="O541">
        <v>323.53750000000002</v>
      </c>
    </row>
    <row r="542" spans="1:15">
      <c r="A542" s="34">
        <v>44222</v>
      </c>
      <c r="B542">
        <v>24.25</v>
      </c>
      <c r="C542">
        <f t="shared" si="17"/>
        <v>338.42169999999999</v>
      </c>
      <c r="D542" s="36">
        <f t="shared" si="18"/>
        <v>1.2241292276627966</v>
      </c>
      <c r="E542" s="36">
        <f t="shared" si="18"/>
        <v>1.4106846675828859</v>
      </c>
      <c r="N542" s="34">
        <v>44190</v>
      </c>
      <c r="O542">
        <v>323.61849999999998</v>
      </c>
    </row>
    <row r="543" spans="1:15">
      <c r="A543" s="34">
        <v>44223</v>
      </c>
      <c r="B543">
        <v>24.08</v>
      </c>
      <c r="C543">
        <f t="shared" si="17"/>
        <v>331.51569999999998</v>
      </c>
      <c r="D543" s="36">
        <f t="shared" si="18"/>
        <v>1.215547703180212</v>
      </c>
      <c r="E543" s="36">
        <f t="shared" si="18"/>
        <v>1.3818975410058154</v>
      </c>
      <c r="N543" s="34">
        <v>44193</v>
      </c>
      <c r="O543">
        <v>325.37549999999999</v>
      </c>
    </row>
    <row r="544" spans="1:15">
      <c r="A544" s="34">
        <v>44224</v>
      </c>
      <c r="B544">
        <v>24.01</v>
      </c>
      <c r="C544">
        <f t="shared" si="17"/>
        <v>332.54520000000002</v>
      </c>
      <c r="D544" s="36">
        <f t="shared" si="18"/>
        <v>1.2120141342756185</v>
      </c>
      <c r="E544" s="36">
        <f t="shared" si="18"/>
        <v>1.3861889320876419</v>
      </c>
      <c r="N544" s="34">
        <v>44194</v>
      </c>
      <c r="O544">
        <v>326.505</v>
      </c>
    </row>
    <row r="545" spans="1:15">
      <c r="A545" s="34">
        <v>44225</v>
      </c>
      <c r="B545">
        <v>23.8</v>
      </c>
      <c r="C545">
        <f t="shared" si="17"/>
        <v>326.71159999999998</v>
      </c>
      <c r="D545" s="36">
        <f t="shared" si="18"/>
        <v>1.2014134275618376</v>
      </c>
      <c r="E545" s="36">
        <f t="shared" si="18"/>
        <v>1.3618720219225682</v>
      </c>
      <c r="N545" s="34">
        <v>44195</v>
      </c>
      <c r="O545">
        <v>327.69760000000002</v>
      </c>
    </row>
    <row r="546" spans="1:15">
      <c r="A546" s="34">
        <v>44228</v>
      </c>
      <c r="B546">
        <v>24.05</v>
      </c>
      <c r="C546">
        <f t="shared" si="17"/>
        <v>331.60980000000001</v>
      </c>
      <c r="D546" s="36">
        <f t="shared" si="18"/>
        <v>1.2140333165068149</v>
      </c>
      <c r="E546" s="36">
        <f t="shared" si="18"/>
        <v>1.382289789573858</v>
      </c>
      <c r="N546" s="34">
        <v>44196</v>
      </c>
      <c r="O546">
        <v>328.20429999999999</v>
      </c>
    </row>
    <row r="547" spans="1:15">
      <c r="A547" s="34">
        <v>44229</v>
      </c>
      <c r="B547">
        <v>23.95</v>
      </c>
      <c r="C547">
        <f t="shared" si="17"/>
        <v>335.8972</v>
      </c>
      <c r="D547" s="36">
        <f t="shared" si="18"/>
        <v>1.2089853609288239</v>
      </c>
      <c r="E547" s="36">
        <f t="shared" si="18"/>
        <v>1.4001614846920931</v>
      </c>
      <c r="N547" s="34">
        <v>44197</v>
      </c>
      <c r="O547">
        <v>328.22089999999997</v>
      </c>
    </row>
    <row r="548" spans="1:15">
      <c r="A548" s="34">
        <v>44230</v>
      </c>
      <c r="B548">
        <v>24.01</v>
      </c>
      <c r="C548">
        <f t="shared" si="17"/>
        <v>336.916</v>
      </c>
      <c r="D548" s="36">
        <f t="shared" si="18"/>
        <v>1.2120141342756185</v>
      </c>
      <c r="E548" s="36">
        <f t="shared" si="18"/>
        <v>1.4044082736519425</v>
      </c>
      <c r="N548" s="34">
        <v>44200</v>
      </c>
      <c r="O548">
        <v>326.55439999999999</v>
      </c>
    </row>
    <row r="549" spans="1:15">
      <c r="A549" s="34">
        <v>44231</v>
      </c>
      <c r="B549">
        <v>23.93</v>
      </c>
      <c r="C549">
        <f t="shared" si="17"/>
        <v>338.86529999999999</v>
      </c>
      <c r="D549" s="36">
        <f t="shared" si="18"/>
        <v>1.2079757698132256</v>
      </c>
      <c r="E549" s="36">
        <f t="shared" si="18"/>
        <v>1.4125337798547637</v>
      </c>
      <c r="N549" s="34">
        <v>44201</v>
      </c>
      <c r="O549">
        <v>328.59140000000002</v>
      </c>
    </row>
    <row r="550" spans="1:15">
      <c r="A550" s="34">
        <v>44232</v>
      </c>
      <c r="B550">
        <v>24.02</v>
      </c>
      <c r="C550">
        <f t="shared" si="17"/>
        <v>340.81580000000002</v>
      </c>
      <c r="D550" s="36">
        <f t="shared" si="18"/>
        <v>1.2125189298334176</v>
      </c>
      <c r="E550" s="36">
        <f t="shared" si="18"/>
        <v>1.4206642881647229</v>
      </c>
      <c r="N550" s="34">
        <v>44202</v>
      </c>
      <c r="O550">
        <v>330.05919999999998</v>
      </c>
    </row>
    <row r="551" spans="1:15">
      <c r="A551" s="34">
        <v>44235</v>
      </c>
      <c r="B551">
        <v>24.26</v>
      </c>
      <c r="C551">
        <f t="shared" si="17"/>
        <v>343.34679999999997</v>
      </c>
      <c r="D551" s="36">
        <f t="shared" si="18"/>
        <v>1.2246340232205959</v>
      </c>
      <c r="E551" s="36">
        <f t="shared" si="18"/>
        <v>1.4312145658025108</v>
      </c>
      <c r="N551" s="34">
        <v>44203</v>
      </c>
      <c r="O551">
        <v>333.99860000000001</v>
      </c>
    </row>
    <row r="552" spans="1:15">
      <c r="A552" s="34">
        <v>44236</v>
      </c>
      <c r="B552">
        <v>24.36</v>
      </c>
      <c r="C552">
        <f t="shared" si="17"/>
        <v>343.9658</v>
      </c>
      <c r="D552" s="36">
        <f t="shared" si="18"/>
        <v>1.2296819787985867</v>
      </c>
      <c r="E552" s="36">
        <f t="shared" si="18"/>
        <v>1.4337948194010059</v>
      </c>
      <c r="N552" s="34">
        <v>44204</v>
      </c>
      <c r="O552">
        <v>337.09300000000002</v>
      </c>
    </row>
    <row r="553" spans="1:15">
      <c r="A553" s="34">
        <v>44237</v>
      </c>
      <c r="B553">
        <v>24.43</v>
      </c>
      <c r="C553">
        <f t="shared" si="17"/>
        <v>344.65890000000002</v>
      </c>
      <c r="D553" s="36">
        <f t="shared" si="18"/>
        <v>1.2332155477031803</v>
      </c>
      <c r="E553" s="36">
        <f t="shared" si="18"/>
        <v>1.43668395311525</v>
      </c>
      <c r="N553" s="34">
        <v>44207</v>
      </c>
      <c r="O553">
        <v>334.49759999999998</v>
      </c>
    </row>
    <row r="554" spans="1:15">
      <c r="A554" s="34">
        <v>44238</v>
      </c>
      <c r="B554">
        <v>24.48</v>
      </c>
      <c r="C554">
        <f t="shared" si="17"/>
        <v>345.54559999999998</v>
      </c>
      <c r="D554" s="36">
        <f t="shared" si="18"/>
        <v>1.2357395254921757</v>
      </c>
      <c r="E554" s="36">
        <f t="shared" si="18"/>
        <v>1.440380093447698</v>
      </c>
      <c r="N554" s="34">
        <v>44208</v>
      </c>
      <c r="O554">
        <v>335.09219999999999</v>
      </c>
    </row>
    <row r="555" spans="1:15">
      <c r="A555" s="34">
        <v>44239</v>
      </c>
      <c r="B555">
        <v>24.45</v>
      </c>
      <c r="C555">
        <f t="shared" si="17"/>
        <v>346.82799999999997</v>
      </c>
      <c r="D555" s="36">
        <f t="shared" si="18"/>
        <v>1.2342251388187784</v>
      </c>
      <c r="E555" s="36">
        <f t="shared" si="18"/>
        <v>1.4457256786087804</v>
      </c>
      <c r="N555" s="34">
        <v>44209</v>
      </c>
      <c r="O555">
        <v>336.02699999999999</v>
      </c>
    </row>
    <row r="556" spans="1:15">
      <c r="A556" s="34">
        <v>44243</v>
      </c>
      <c r="B556">
        <v>24.28</v>
      </c>
      <c r="C556">
        <f t="shared" si="17"/>
        <v>348.29930000000002</v>
      </c>
      <c r="D556" s="36">
        <f t="shared" si="18"/>
        <v>1.225643614336194</v>
      </c>
      <c r="E556" s="36">
        <f t="shared" si="18"/>
        <v>1.4518586788017787</v>
      </c>
      <c r="N556" s="34">
        <v>44210</v>
      </c>
      <c r="O556">
        <v>336.08199999999999</v>
      </c>
    </row>
    <row r="557" spans="1:15">
      <c r="A557" s="34">
        <v>44244</v>
      </c>
      <c r="B557">
        <v>24.21</v>
      </c>
      <c r="C557">
        <f t="shared" si="17"/>
        <v>347.12240000000003</v>
      </c>
      <c r="D557" s="36">
        <f t="shared" si="18"/>
        <v>1.2221100454316003</v>
      </c>
      <c r="E557" s="36">
        <f t="shared" si="18"/>
        <v>1.4469528622265464</v>
      </c>
      <c r="N557" s="34">
        <v>44211</v>
      </c>
      <c r="O557">
        <v>333.19110000000001</v>
      </c>
    </row>
    <row r="558" spans="1:15">
      <c r="A558" s="34">
        <v>44245</v>
      </c>
      <c r="B558">
        <v>24.18</v>
      </c>
      <c r="C558">
        <f t="shared" si="17"/>
        <v>345.10590000000002</v>
      </c>
      <c r="D558" s="36">
        <f t="shared" si="18"/>
        <v>1.220595658758203</v>
      </c>
      <c r="E558" s="36">
        <f t="shared" si="18"/>
        <v>1.4385472380240176</v>
      </c>
      <c r="N558" s="34">
        <v>44214</v>
      </c>
      <c r="O558">
        <v>333.09039999999999</v>
      </c>
    </row>
    <row r="559" spans="1:15">
      <c r="A559" s="34">
        <v>44246</v>
      </c>
      <c r="B559">
        <v>24.07</v>
      </c>
      <c r="C559">
        <f t="shared" si="17"/>
        <v>345.65690000000001</v>
      </c>
      <c r="D559" s="36">
        <f t="shared" si="18"/>
        <v>1.215042907622413</v>
      </c>
      <c r="E559" s="36">
        <f t="shared" si="18"/>
        <v>1.4408440388847135</v>
      </c>
      <c r="N559" s="34">
        <v>44215</v>
      </c>
      <c r="O559">
        <v>335.85910000000001</v>
      </c>
    </row>
    <row r="560" spans="1:15">
      <c r="A560" s="34">
        <v>44249</v>
      </c>
      <c r="B560">
        <v>24.28</v>
      </c>
      <c r="C560">
        <f t="shared" si="17"/>
        <v>342.63690000000003</v>
      </c>
      <c r="D560" s="36">
        <f t="shared" si="18"/>
        <v>1.225643614336194</v>
      </c>
      <c r="E560" s="36">
        <f t="shared" si="18"/>
        <v>1.4282554025883405</v>
      </c>
      <c r="N560" s="34">
        <v>44216</v>
      </c>
      <c r="O560">
        <v>339.59370000000001</v>
      </c>
    </row>
    <row r="561" spans="1:15">
      <c r="A561" s="34">
        <v>44250</v>
      </c>
      <c r="B561">
        <v>24.17</v>
      </c>
      <c r="C561">
        <f t="shared" si="17"/>
        <v>342.78109999999998</v>
      </c>
      <c r="D561" s="36">
        <f t="shared" si="18"/>
        <v>1.2200908632004039</v>
      </c>
      <c r="E561" s="36">
        <f t="shared" si="18"/>
        <v>1.4288564891293791</v>
      </c>
      <c r="N561" s="34">
        <v>44217</v>
      </c>
      <c r="O561">
        <v>340.20850000000002</v>
      </c>
    </row>
    <row r="562" spans="1:15">
      <c r="A562" s="34">
        <v>44251</v>
      </c>
      <c r="B562">
        <v>24.35</v>
      </c>
      <c r="C562">
        <f t="shared" si="17"/>
        <v>343.46780000000001</v>
      </c>
      <c r="D562" s="36">
        <f t="shared" si="18"/>
        <v>1.2291771832407876</v>
      </c>
      <c r="E562" s="36">
        <f t="shared" si="18"/>
        <v>1.431718944938889</v>
      </c>
      <c r="N562" s="34">
        <v>44218</v>
      </c>
      <c r="O562">
        <v>338.71719999999999</v>
      </c>
    </row>
    <row r="563" spans="1:15">
      <c r="A563" s="34">
        <v>44252</v>
      </c>
      <c r="B563">
        <v>24.07</v>
      </c>
      <c r="C563">
        <f t="shared" si="17"/>
        <v>339.29239999999999</v>
      </c>
      <c r="D563" s="36">
        <f t="shared" si="18"/>
        <v>1.215042907622413</v>
      </c>
      <c r="E563" s="36">
        <f t="shared" si="18"/>
        <v>1.4143141131534993</v>
      </c>
      <c r="N563" s="34">
        <v>44221</v>
      </c>
      <c r="O563">
        <v>339.4332</v>
      </c>
    </row>
    <row r="564" spans="1:15">
      <c r="A564" s="34">
        <v>44253</v>
      </c>
      <c r="B564">
        <v>23.78</v>
      </c>
      <c r="C564">
        <f t="shared" si="17"/>
        <v>334.27940000000001</v>
      </c>
      <c r="D564" s="36">
        <f t="shared" si="18"/>
        <v>1.2004038364462395</v>
      </c>
      <c r="E564" s="36">
        <f t="shared" si="18"/>
        <v>1.3934178105860429</v>
      </c>
      <c r="N564" s="34">
        <v>44222</v>
      </c>
      <c r="O564">
        <v>338.42169999999999</v>
      </c>
    </row>
    <row r="565" spans="1:15">
      <c r="A565" s="34">
        <v>44256</v>
      </c>
      <c r="B565">
        <v>24.04</v>
      </c>
      <c r="C565">
        <f t="shared" si="17"/>
        <v>341.0992</v>
      </c>
      <c r="D565" s="36">
        <f t="shared" si="18"/>
        <v>1.2135285209490156</v>
      </c>
      <c r="E565" s="36">
        <f t="shared" si="18"/>
        <v>1.4218456191337268</v>
      </c>
      <c r="N565" s="34">
        <v>44223</v>
      </c>
      <c r="O565">
        <v>331.51569999999998</v>
      </c>
    </row>
    <row r="566" spans="1:15">
      <c r="A566" s="34">
        <v>44257</v>
      </c>
      <c r="B566">
        <v>24.07</v>
      </c>
      <c r="C566">
        <f t="shared" si="17"/>
        <v>339.3716</v>
      </c>
      <c r="D566" s="36">
        <f t="shared" si="18"/>
        <v>1.215042907622413</v>
      </c>
      <c r="E566" s="36">
        <f t="shared" si="18"/>
        <v>1.414644252224583</v>
      </c>
      <c r="N566" s="34">
        <v>44224</v>
      </c>
      <c r="O566">
        <v>332.54520000000002</v>
      </c>
    </row>
    <row r="567" spans="1:15">
      <c r="A567" s="34">
        <v>44258</v>
      </c>
      <c r="B567">
        <v>23.93</v>
      </c>
      <c r="C567">
        <f t="shared" si="17"/>
        <v>337.1934</v>
      </c>
      <c r="D567" s="36">
        <f t="shared" si="18"/>
        <v>1.2079757698132256</v>
      </c>
      <c r="E567" s="36">
        <f t="shared" si="18"/>
        <v>1.4055645940852584</v>
      </c>
      <c r="N567" s="34">
        <v>44225</v>
      </c>
      <c r="O567">
        <v>326.71159999999998</v>
      </c>
    </row>
    <row r="568" spans="1:15">
      <c r="A568" s="34">
        <v>44259</v>
      </c>
      <c r="B568">
        <v>23.89</v>
      </c>
      <c r="C568">
        <f t="shared" si="17"/>
        <v>332.51260000000002</v>
      </c>
      <c r="D568" s="36">
        <f t="shared" si="18"/>
        <v>1.2059565875820293</v>
      </c>
      <c r="E568" s="36">
        <f t="shared" si="18"/>
        <v>1.3860530415104031</v>
      </c>
      <c r="N568" s="34">
        <v>44228</v>
      </c>
      <c r="O568">
        <v>331.60980000000001</v>
      </c>
    </row>
    <row r="569" spans="1:15">
      <c r="A569" s="34">
        <v>44260</v>
      </c>
      <c r="B569">
        <v>24.15</v>
      </c>
      <c r="C569">
        <f t="shared" si="17"/>
        <v>334.6386</v>
      </c>
      <c r="D569" s="36">
        <f t="shared" si="18"/>
        <v>1.2190812720848057</v>
      </c>
      <c r="E569" s="36">
        <f t="shared" si="18"/>
        <v>1.3949151079892406</v>
      </c>
      <c r="N569" s="34">
        <v>44229</v>
      </c>
      <c r="O569">
        <v>335.8972</v>
      </c>
    </row>
    <row r="570" spans="1:15">
      <c r="A570" s="34">
        <v>44263</v>
      </c>
      <c r="B570">
        <v>24.04</v>
      </c>
      <c r="C570">
        <f t="shared" si="17"/>
        <v>332.95740000000001</v>
      </c>
      <c r="D570" s="36">
        <f t="shared" si="18"/>
        <v>1.2135285209490156</v>
      </c>
      <c r="E570" s="36">
        <f t="shared" si="18"/>
        <v>1.3879071558894185</v>
      </c>
      <c r="N570" s="34">
        <v>44230</v>
      </c>
      <c r="O570">
        <v>336.916</v>
      </c>
    </row>
    <row r="571" spans="1:15">
      <c r="A571" s="34">
        <v>44264</v>
      </c>
      <c r="B571">
        <v>24.05</v>
      </c>
      <c r="C571">
        <f t="shared" si="17"/>
        <v>337.46949999999998</v>
      </c>
      <c r="D571" s="36">
        <f t="shared" si="18"/>
        <v>1.2140333165068149</v>
      </c>
      <c r="E571" s="36">
        <f t="shared" si="18"/>
        <v>1.4067154955691752</v>
      </c>
      <c r="N571" s="34">
        <v>44231</v>
      </c>
      <c r="O571">
        <v>338.86529999999999</v>
      </c>
    </row>
    <row r="572" spans="1:15">
      <c r="A572" s="34">
        <v>44265</v>
      </c>
      <c r="B572">
        <v>24.06</v>
      </c>
      <c r="C572">
        <f t="shared" si="17"/>
        <v>339.15719999999999</v>
      </c>
      <c r="D572" s="36">
        <f t="shared" si="18"/>
        <v>1.2145381120646139</v>
      </c>
      <c r="E572" s="36">
        <f t="shared" si="18"/>
        <v>1.4137505424159926</v>
      </c>
      <c r="N572" s="34">
        <v>44232</v>
      </c>
      <c r="O572">
        <v>340.81580000000002</v>
      </c>
    </row>
    <row r="573" spans="1:15">
      <c r="A573" s="34">
        <v>44266</v>
      </c>
      <c r="B573">
        <v>24.38</v>
      </c>
      <c r="C573">
        <f t="shared" si="17"/>
        <v>343.55200000000002</v>
      </c>
      <c r="D573" s="36">
        <f t="shared" si="18"/>
        <v>1.2306915699141847</v>
      </c>
      <c r="E573" s="36">
        <f t="shared" si="18"/>
        <v>1.4320699261230461</v>
      </c>
      <c r="N573" s="34">
        <v>44235</v>
      </c>
      <c r="O573">
        <v>343.34679999999997</v>
      </c>
    </row>
    <row r="574" spans="1:15">
      <c r="A574" s="34">
        <v>44267</v>
      </c>
      <c r="B574">
        <v>24.36</v>
      </c>
      <c r="C574">
        <f t="shared" si="17"/>
        <v>343.39089999999999</v>
      </c>
      <c r="D574" s="36">
        <f t="shared" si="18"/>
        <v>1.2296819787985867</v>
      </c>
      <c r="E574" s="36">
        <f t="shared" si="18"/>
        <v>1.4313983932398189</v>
      </c>
      <c r="N574" s="34">
        <v>44236</v>
      </c>
      <c r="O574">
        <v>343.9658</v>
      </c>
    </row>
    <row r="575" spans="1:15">
      <c r="A575" s="34">
        <v>44270</v>
      </c>
      <c r="B575">
        <v>24.37</v>
      </c>
      <c r="C575">
        <f t="shared" si="17"/>
        <v>344.68200000000002</v>
      </c>
      <c r="D575" s="36">
        <f t="shared" si="18"/>
        <v>1.2301867743563859</v>
      </c>
      <c r="E575" s="36">
        <f t="shared" si="18"/>
        <v>1.4367802436776493</v>
      </c>
      <c r="N575" s="34">
        <v>44237</v>
      </c>
      <c r="O575">
        <v>344.65890000000002</v>
      </c>
    </row>
    <row r="576" spans="1:15">
      <c r="A576" s="34">
        <v>44271</v>
      </c>
      <c r="B576">
        <v>24.35</v>
      </c>
      <c r="C576">
        <f t="shared" si="17"/>
        <v>345.1825</v>
      </c>
      <c r="D576" s="36">
        <f t="shared" si="18"/>
        <v>1.2291771832407876</v>
      </c>
      <c r="E576" s="36">
        <f t="shared" si="18"/>
        <v>1.4388665391963031</v>
      </c>
      <c r="N576" s="34">
        <v>44238</v>
      </c>
      <c r="O576">
        <v>345.54559999999998</v>
      </c>
    </row>
    <row r="577" spans="1:15">
      <c r="A577" s="34">
        <v>44272</v>
      </c>
      <c r="B577">
        <v>24.35</v>
      </c>
      <c r="C577">
        <f t="shared" si="17"/>
        <v>345.3175</v>
      </c>
      <c r="D577" s="36">
        <f t="shared" si="18"/>
        <v>1.2291771832407876</v>
      </c>
      <c r="E577" s="36">
        <f t="shared" si="18"/>
        <v>1.4394292762492866</v>
      </c>
      <c r="N577" s="34">
        <v>44239</v>
      </c>
      <c r="O577">
        <v>346.82799999999997</v>
      </c>
    </row>
    <row r="578" spans="1:15">
      <c r="A578" s="34">
        <v>44273</v>
      </c>
      <c r="B578">
        <v>23.94</v>
      </c>
      <c r="C578">
        <f t="shared" si="17"/>
        <v>342.91950000000003</v>
      </c>
      <c r="D578" s="36">
        <f t="shared" si="18"/>
        <v>1.2084805653710249</v>
      </c>
      <c r="E578" s="36">
        <f t="shared" si="18"/>
        <v>1.4294333988192527</v>
      </c>
      <c r="N578" s="34">
        <v>44242</v>
      </c>
      <c r="O578">
        <v>348.27670000000001</v>
      </c>
    </row>
    <row r="579" spans="1:15">
      <c r="A579" s="34">
        <v>44274</v>
      </c>
      <c r="B579">
        <v>23.94</v>
      </c>
      <c r="C579">
        <f t="shared" si="17"/>
        <v>341.92770000000002</v>
      </c>
      <c r="D579" s="36">
        <f t="shared" si="18"/>
        <v>1.2084805653710249</v>
      </c>
      <c r="E579" s="36">
        <f t="shared" si="18"/>
        <v>1.42529915727</v>
      </c>
      <c r="N579" s="34">
        <v>44243</v>
      </c>
      <c r="O579">
        <v>348.29930000000002</v>
      </c>
    </row>
    <row r="580" spans="1:15">
      <c r="A580" s="34">
        <v>44277</v>
      </c>
      <c r="B580">
        <v>24.07</v>
      </c>
      <c r="C580">
        <f t="shared" ref="C580:C587" si="19">SUMIF(N:N,A580,O:O)</f>
        <v>343.34429999999998</v>
      </c>
      <c r="D580" s="36">
        <f t="shared" si="18"/>
        <v>1.215042907622413</v>
      </c>
      <c r="E580" s="36">
        <f t="shared" si="18"/>
        <v>1.4312041447459742</v>
      </c>
      <c r="N580" s="34">
        <v>44244</v>
      </c>
      <c r="O580">
        <v>347.12240000000003</v>
      </c>
    </row>
    <row r="581" spans="1:15">
      <c r="A581" s="34">
        <v>44278</v>
      </c>
      <c r="B581">
        <v>23.74</v>
      </c>
      <c r="C581">
        <f t="shared" si="19"/>
        <v>340.63119999999998</v>
      </c>
      <c r="D581" s="36">
        <f t="shared" si="18"/>
        <v>1.1983846542150429</v>
      </c>
      <c r="E581" s="36">
        <f t="shared" si="18"/>
        <v>1.4198947973500502</v>
      </c>
      <c r="N581" s="34">
        <v>44245</v>
      </c>
      <c r="O581">
        <v>345.10590000000002</v>
      </c>
    </row>
    <row r="582" spans="1:15">
      <c r="A582" s="34">
        <v>44279</v>
      </c>
      <c r="B582">
        <v>23.84</v>
      </c>
      <c r="C582">
        <f t="shared" si="19"/>
        <v>337.58789999999999</v>
      </c>
      <c r="D582" s="36">
        <f t="shared" si="18"/>
        <v>1.2034326097930339</v>
      </c>
      <c r="E582" s="36">
        <f t="shared" si="18"/>
        <v>1.4072090368067549</v>
      </c>
      <c r="N582" s="34">
        <v>44246</v>
      </c>
      <c r="O582">
        <v>345.65690000000001</v>
      </c>
    </row>
    <row r="583" spans="1:15">
      <c r="A583" s="34">
        <v>44280</v>
      </c>
      <c r="B583">
        <v>23.67</v>
      </c>
      <c r="C583">
        <f t="shared" si="19"/>
        <v>338.12310000000002</v>
      </c>
      <c r="D583" s="36">
        <f t="shared" si="18"/>
        <v>1.1948510853104495</v>
      </c>
      <c r="E583" s="36">
        <f t="shared" si="18"/>
        <v>1.4094399765901386</v>
      </c>
      <c r="N583" s="34">
        <v>44249</v>
      </c>
      <c r="O583">
        <v>342.63690000000003</v>
      </c>
    </row>
    <row r="584" spans="1:15">
      <c r="A584" s="34">
        <v>44281</v>
      </c>
      <c r="B584">
        <v>24.01</v>
      </c>
      <c r="C584">
        <f t="shared" si="19"/>
        <v>343.00850000000003</v>
      </c>
      <c r="D584" s="36">
        <f t="shared" si="18"/>
        <v>1.2120141342756185</v>
      </c>
      <c r="E584" s="36">
        <f t="shared" si="18"/>
        <v>1.4298043884319604</v>
      </c>
      <c r="N584" s="34">
        <v>44250</v>
      </c>
      <c r="O584">
        <v>342.78109999999998</v>
      </c>
    </row>
    <row r="585" spans="1:15">
      <c r="A585" s="34">
        <v>44284</v>
      </c>
      <c r="B585">
        <v>23.9</v>
      </c>
      <c r="C585">
        <f t="shared" si="19"/>
        <v>342.75380000000001</v>
      </c>
      <c r="D585" s="36">
        <f t="shared" si="18"/>
        <v>1.2064613831398283</v>
      </c>
      <c r="E585" s="36">
        <f t="shared" si="18"/>
        <v>1.428742691191998</v>
      </c>
      <c r="N585" s="34">
        <v>44251</v>
      </c>
      <c r="O585">
        <v>343.46780000000001</v>
      </c>
    </row>
    <row r="586" spans="1:15">
      <c r="A586" s="34">
        <v>44285</v>
      </c>
      <c r="B586">
        <v>23.69</v>
      </c>
      <c r="C586">
        <f t="shared" si="19"/>
        <v>342.5908</v>
      </c>
      <c r="D586" s="36">
        <f t="shared" si="18"/>
        <v>1.1958606764260475</v>
      </c>
      <c r="E586" s="36">
        <f t="shared" si="18"/>
        <v>1.428063238305803</v>
      </c>
      <c r="N586" s="34">
        <v>44252</v>
      </c>
      <c r="O586">
        <v>339.29239999999999</v>
      </c>
    </row>
    <row r="587" spans="1:15">
      <c r="A587" s="34">
        <v>44286</v>
      </c>
      <c r="B587">
        <v>23.82</v>
      </c>
      <c r="C587">
        <f t="shared" si="19"/>
        <v>343.20780000000002</v>
      </c>
      <c r="D587" s="36">
        <f t="shared" si="18"/>
        <v>1.2024230186774358</v>
      </c>
      <c r="E587" s="36">
        <f t="shared" si="18"/>
        <v>1.4306351550590688</v>
      </c>
      <c r="N587" s="34">
        <v>44253</v>
      </c>
      <c r="O587">
        <v>334.27940000000001</v>
      </c>
    </row>
    <row r="588" spans="1:15">
      <c r="A588" s="34"/>
      <c r="D588" s="36"/>
      <c r="E588" s="36"/>
      <c r="N588" s="34">
        <v>44256</v>
      </c>
      <c r="O588">
        <v>341.0992</v>
      </c>
    </row>
    <row r="589" spans="1:15">
      <c r="A589" s="34"/>
      <c r="D589" s="36"/>
      <c r="E589" s="36"/>
      <c r="N589" s="34">
        <v>44257</v>
      </c>
      <c r="O589">
        <v>339.3716</v>
      </c>
    </row>
    <row r="590" spans="1:15">
      <c r="A590" s="34"/>
      <c r="D590" s="36"/>
      <c r="E590" s="36"/>
      <c r="N590" s="34">
        <v>44258</v>
      </c>
      <c r="O590">
        <v>337.1934</v>
      </c>
    </row>
    <row r="591" spans="1:15">
      <c r="N591" s="34">
        <v>44259</v>
      </c>
      <c r="O591">
        <v>332.51260000000002</v>
      </c>
    </row>
    <row r="592" spans="1:15">
      <c r="N592" s="34">
        <v>44260</v>
      </c>
      <c r="O592">
        <v>334.6386</v>
      </c>
    </row>
    <row r="593" spans="14:15">
      <c r="N593" s="34">
        <v>44263</v>
      </c>
      <c r="O593">
        <v>332.95740000000001</v>
      </c>
    </row>
    <row r="594" spans="14:15">
      <c r="N594" s="34">
        <v>44264</v>
      </c>
      <c r="O594">
        <v>337.46949999999998</v>
      </c>
    </row>
    <row r="595" spans="14:15">
      <c r="N595" s="34">
        <v>44265</v>
      </c>
      <c r="O595">
        <v>339.15719999999999</v>
      </c>
    </row>
    <row r="596" spans="14:15">
      <c r="N596" s="34">
        <v>44266</v>
      </c>
      <c r="O596">
        <v>343.55200000000002</v>
      </c>
    </row>
    <row r="597" spans="14:15">
      <c r="N597" s="34">
        <v>44267</v>
      </c>
      <c r="O597">
        <v>343.39089999999999</v>
      </c>
    </row>
    <row r="598" spans="14:15">
      <c r="N598" s="34">
        <v>44270</v>
      </c>
      <c r="O598">
        <v>344.68200000000002</v>
      </c>
    </row>
    <row r="599" spans="14:15">
      <c r="N599" s="34">
        <v>44271</v>
      </c>
      <c r="O599">
        <v>345.1825</v>
      </c>
    </row>
    <row r="600" spans="14:15">
      <c r="N600" s="34">
        <v>44272</v>
      </c>
      <c r="O600">
        <v>345.3175</v>
      </c>
    </row>
    <row r="601" spans="14:15">
      <c r="N601" s="34">
        <v>44273</v>
      </c>
      <c r="O601">
        <v>342.91950000000003</v>
      </c>
    </row>
    <row r="602" spans="14:15">
      <c r="N602" s="34">
        <v>44274</v>
      </c>
      <c r="O602">
        <v>341.92770000000002</v>
      </c>
    </row>
    <row r="603" spans="14:15">
      <c r="N603" s="34">
        <v>44277</v>
      </c>
      <c r="O603">
        <v>343.34429999999998</v>
      </c>
    </row>
    <row r="604" spans="14:15">
      <c r="N604" s="34">
        <v>44278</v>
      </c>
      <c r="O604">
        <v>340.63119999999998</v>
      </c>
    </row>
    <row r="605" spans="14:15">
      <c r="N605" s="34">
        <v>44279</v>
      </c>
      <c r="O605">
        <v>337.58789999999999</v>
      </c>
    </row>
    <row r="606" spans="14:15">
      <c r="N606" s="34">
        <v>44280</v>
      </c>
      <c r="O606">
        <v>338.12310000000002</v>
      </c>
    </row>
    <row r="607" spans="14:15">
      <c r="N607" s="34">
        <v>44281</v>
      </c>
      <c r="O607">
        <v>343.00850000000003</v>
      </c>
    </row>
    <row r="608" spans="14:15">
      <c r="N608" s="34">
        <v>44284</v>
      </c>
      <c r="O608">
        <v>342.75380000000001</v>
      </c>
    </row>
    <row r="609" spans="14:15">
      <c r="N609" s="34">
        <v>44285</v>
      </c>
      <c r="O609">
        <v>342.5908</v>
      </c>
    </row>
    <row r="610" spans="14:15">
      <c r="N610" s="34">
        <v>44286</v>
      </c>
      <c r="O610">
        <v>343.20780000000002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4EDF6-FD63-4C1E-959B-3A5930C380DF}">
  <dimension ref="B1:T21"/>
  <sheetViews>
    <sheetView workbookViewId="0">
      <selection activeCell="H17" sqref="H17"/>
    </sheetView>
  </sheetViews>
  <sheetFormatPr defaultColWidth="9.140625" defaultRowHeight="12.75"/>
  <cols>
    <col min="1" max="1" width="9.140625" style="137"/>
    <col min="2" max="2" width="8" style="137" customWidth="1"/>
    <col min="3" max="3" width="13.42578125" style="137" bestFit="1" customWidth="1"/>
    <col min="4" max="6" width="9.5703125" style="137" customWidth="1"/>
    <col min="7" max="7" width="10.28515625" style="137" bestFit="1" customWidth="1"/>
    <col min="8" max="12" width="9.5703125" style="137" customWidth="1"/>
    <col min="13" max="13" width="12" style="137" bestFit="1" customWidth="1"/>
    <col min="14" max="15" width="9.5703125" style="137" customWidth="1"/>
    <col min="16" max="16" width="12.85546875" style="137" customWidth="1"/>
    <col min="17" max="17" width="9.140625" style="137"/>
    <col min="18" max="18" width="9.5703125" style="137" bestFit="1" customWidth="1"/>
    <col min="19" max="19" width="20.28515625" style="137" customWidth="1"/>
    <col min="20" max="20" width="8.28515625" style="137" bestFit="1" customWidth="1"/>
    <col min="21" max="21" width="9.140625" style="137"/>
    <col min="22" max="22" width="8.28515625" style="137" bestFit="1" customWidth="1"/>
    <col min="23" max="23" width="8.85546875" style="137" bestFit="1" customWidth="1"/>
    <col min="24" max="24" width="6.28515625" style="137" bestFit="1" customWidth="1"/>
    <col min="25" max="16384" width="9.140625" style="137"/>
  </cols>
  <sheetData>
    <row r="1" spans="2:20" ht="16.5" thickBot="1">
      <c r="B1" s="131" t="s">
        <v>89</v>
      </c>
      <c r="C1" s="132"/>
      <c r="D1" s="132"/>
      <c r="E1" s="133"/>
      <c r="F1" s="134"/>
      <c r="G1" s="134"/>
      <c r="H1" s="134"/>
      <c r="I1" s="134"/>
      <c r="J1" s="135"/>
      <c r="K1" s="135"/>
      <c r="L1" s="135"/>
      <c r="M1" s="131"/>
      <c r="N1" s="132"/>
      <c r="O1" s="132"/>
      <c r="P1" s="136" t="s">
        <v>90</v>
      </c>
    </row>
    <row r="10" spans="2:20">
      <c r="T10" s="138"/>
    </row>
    <row r="11" spans="2:20">
      <c r="B11" s="137">
        <v>5</v>
      </c>
      <c r="C11" s="137" t="s">
        <v>91</v>
      </c>
      <c r="D11" s="138">
        <v>4.0099999999999997E-2</v>
      </c>
      <c r="G11" s="138"/>
      <c r="M11" s="137" t="s">
        <v>85</v>
      </c>
      <c r="N11" s="138">
        <v>-1E-3</v>
      </c>
      <c r="T11" s="138"/>
    </row>
    <row r="12" spans="2:20">
      <c r="B12" s="137">
        <v>4</v>
      </c>
      <c r="C12" s="137" t="s">
        <v>92</v>
      </c>
      <c r="D12" s="138">
        <v>5.3900000000000003E-2</v>
      </c>
      <c r="G12" s="138"/>
      <c r="M12" s="137" t="s">
        <v>93</v>
      </c>
      <c r="N12" s="138">
        <v>-1.1999999999999999E-3</v>
      </c>
      <c r="O12" s="138"/>
      <c r="T12" s="138"/>
    </row>
    <row r="13" spans="2:20">
      <c r="B13" s="137">
        <v>3</v>
      </c>
      <c r="C13" s="137" t="s">
        <v>94</v>
      </c>
      <c r="D13" s="138">
        <v>6.7699999999999996E-2</v>
      </c>
      <c r="G13" s="138"/>
      <c r="M13" s="137" t="s">
        <v>86</v>
      </c>
      <c r="N13" s="138">
        <v>-2.0799999999999999E-2</v>
      </c>
      <c r="O13" s="138"/>
      <c r="T13" s="138"/>
    </row>
    <row r="14" spans="2:20">
      <c r="B14" s="137">
        <v>2</v>
      </c>
      <c r="C14" s="137" t="s">
        <v>95</v>
      </c>
      <c r="D14" s="138">
        <v>8.2500000000000004E-2</v>
      </c>
      <c r="G14" s="138"/>
      <c r="M14" s="137" t="s">
        <v>96</v>
      </c>
      <c r="N14" s="138">
        <v>-3.9899999999999998E-2</v>
      </c>
      <c r="O14" s="138"/>
      <c r="T14" s="138"/>
    </row>
    <row r="15" spans="2:20">
      <c r="B15" s="137">
        <v>1</v>
      </c>
      <c r="C15" s="137" t="s">
        <v>84</v>
      </c>
      <c r="D15" s="138">
        <v>8.3900000000000002E-2</v>
      </c>
      <c r="G15" s="138"/>
      <c r="N15" s="138"/>
      <c r="O15" s="138"/>
      <c r="T15" s="138"/>
    </row>
    <row r="16" spans="2:20">
      <c r="G16" s="138"/>
      <c r="O16" s="138"/>
    </row>
    <row r="17" spans="7:20">
      <c r="G17" s="138"/>
      <c r="O17" s="138"/>
      <c r="S17" s="144"/>
      <c r="T17" s="144"/>
    </row>
    <row r="18" spans="7:20">
      <c r="G18" s="138"/>
      <c r="O18" s="138"/>
      <c r="T18" s="138"/>
    </row>
    <row r="19" spans="7:20">
      <c r="G19" s="138"/>
      <c r="O19" s="138"/>
      <c r="T19" s="138"/>
    </row>
    <row r="20" spans="7:20">
      <c r="G20" s="138"/>
      <c r="O20" s="138"/>
      <c r="T20" s="138"/>
    </row>
    <row r="21" spans="7:20">
      <c r="G21" s="138"/>
      <c r="O21" s="138"/>
    </row>
  </sheetData>
  <mergeCells count="1">
    <mergeCell ref="S17:T17"/>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03662-D283-44D4-83B6-3224D23E5AC5}">
  <sheetPr>
    <tabColor rgb="FFC00000"/>
  </sheetPr>
  <dimension ref="A1:L202"/>
  <sheetViews>
    <sheetView zoomScale="115" zoomScaleNormal="115" workbookViewId="0">
      <pane xSplit="1" ySplit="1" topLeftCell="B170" activePane="bottomRight" state="frozen"/>
      <selection pane="topRight" activeCell="B1" sqref="B1"/>
      <selection pane="bottomLeft" activeCell="A2" sqref="A2"/>
      <selection pane="bottomRight"/>
    </sheetView>
  </sheetViews>
  <sheetFormatPr defaultRowHeight="15"/>
  <cols>
    <col min="1" max="1" width="15.7109375" style="34" customWidth="1"/>
  </cols>
  <sheetData>
    <row r="1" spans="1:12">
      <c r="A1" t="s">
        <v>16</v>
      </c>
      <c r="B1" t="s">
        <v>47</v>
      </c>
      <c r="C1" t="s">
        <v>48</v>
      </c>
      <c r="D1" t="s">
        <v>49</v>
      </c>
      <c r="E1" t="s">
        <v>50</v>
      </c>
      <c r="F1" t="s">
        <v>51</v>
      </c>
      <c r="G1" t="s">
        <v>52</v>
      </c>
      <c r="H1" t="s">
        <v>45</v>
      </c>
      <c r="I1" t="s">
        <v>53</v>
      </c>
      <c r="L1" s="6" t="s">
        <v>46</v>
      </c>
    </row>
    <row r="2" spans="1:12">
      <c r="A2" s="34">
        <v>43188</v>
      </c>
      <c r="B2" s="40">
        <v>7.0001305999999999E-2</v>
      </c>
      <c r="C2" s="40">
        <v>6.0075746999999999E-2</v>
      </c>
      <c r="D2" s="40">
        <v>0.17043228399999999</v>
      </c>
      <c r="E2" s="40"/>
      <c r="F2" s="41">
        <v>0</v>
      </c>
      <c r="G2" s="40">
        <v>0.48478516399999999</v>
      </c>
      <c r="H2" s="40">
        <v>0.21470549799999999</v>
      </c>
      <c r="I2" s="40"/>
    </row>
    <row r="3" spans="1:12">
      <c r="A3" s="34">
        <v>43201</v>
      </c>
      <c r="B3" s="40">
        <v>1.7342619E-2</v>
      </c>
      <c r="C3" s="40">
        <v>0.11538986700000001</v>
      </c>
      <c r="D3" s="40">
        <v>0.16031681</v>
      </c>
      <c r="E3" s="40"/>
      <c r="F3" s="41">
        <v>1.1470709000000001E-2</v>
      </c>
      <c r="G3" s="40">
        <v>0.45131776499999998</v>
      </c>
      <c r="H3" s="40">
        <v>0.24416222900000001</v>
      </c>
      <c r="I3" s="40"/>
    </row>
    <row r="4" spans="1:12">
      <c r="A4" s="34">
        <v>43208</v>
      </c>
      <c r="B4" s="40">
        <v>0</v>
      </c>
      <c r="C4" s="40">
        <v>0.17410161000000002</v>
      </c>
      <c r="D4" s="40">
        <v>0.16542751</v>
      </c>
      <c r="E4" s="40"/>
      <c r="F4" s="41">
        <v>0</v>
      </c>
      <c r="G4" s="40">
        <v>0.41499380399999997</v>
      </c>
      <c r="H4" s="40">
        <v>0.24547707599999999</v>
      </c>
      <c r="I4" s="40"/>
    </row>
    <row r="5" spans="1:12">
      <c r="A5" s="34">
        <v>43215</v>
      </c>
      <c r="B5" s="40">
        <v>0</v>
      </c>
      <c r="C5" s="40">
        <v>0.25759961300000001</v>
      </c>
      <c r="D5" s="40">
        <v>0.13673246999999999</v>
      </c>
      <c r="E5" s="40"/>
      <c r="F5" s="41">
        <v>0</v>
      </c>
      <c r="G5" s="40">
        <v>0.36369141400000005</v>
      </c>
      <c r="H5" s="40">
        <v>0.24197650500000001</v>
      </c>
      <c r="I5" s="40"/>
    </row>
    <row r="6" spans="1:12">
      <c r="A6" s="34">
        <v>43222</v>
      </c>
      <c r="B6" s="40">
        <v>0</v>
      </c>
      <c r="C6" s="40">
        <v>0.30989180900000002</v>
      </c>
      <c r="D6" s="40">
        <v>0.12442040200000001</v>
      </c>
      <c r="E6" s="40"/>
      <c r="F6" s="41">
        <v>0</v>
      </c>
      <c r="G6" s="40">
        <v>0.39966512100000001</v>
      </c>
      <c r="H6" s="40">
        <v>0.16602266900000001</v>
      </c>
      <c r="I6" s="40"/>
    </row>
    <row r="7" spans="1:12">
      <c r="A7" s="34">
        <v>43229</v>
      </c>
      <c r="B7" s="40">
        <v>0</v>
      </c>
      <c r="C7" s="40">
        <v>0.33973905800000004</v>
      </c>
      <c r="D7" s="40">
        <v>0.13323478399999999</v>
      </c>
      <c r="E7" s="40"/>
      <c r="F7" s="41">
        <v>0</v>
      </c>
      <c r="G7" s="40">
        <v>0.41050195999999994</v>
      </c>
      <c r="H7" s="40">
        <v>0.116524198</v>
      </c>
      <c r="I7" s="40"/>
    </row>
    <row r="8" spans="1:12">
      <c r="A8" s="34">
        <v>43243</v>
      </c>
      <c r="B8" s="40">
        <v>0</v>
      </c>
      <c r="C8" s="40">
        <v>0.39807415200000001</v>
      </c>
      <c r="D8" s="40">
        <v>0.14037730900000001</v>
      </c>
      <c r="E8" s="40"/>
      <c r="F8" s="41">
        <v>0</v>
      </c>
      <c r="G8" s="40">
        <v>0.43174374399999998</v>
      </c>
      <c r="H8" s="40">
        <v>2.9804794999999999E-2</v>
      </c>
      <c r="I8" s="40"/>
    </row>
    <row r="9" spans="1:12">
      <c r="A9" s="34">
        <v>43249</v>
      </c>
      <c r="B9" s="40">
        <v>7.5607993999999998E-2</v>
      </c>
      <c r="C9" s="40">
        <v>0.38157155499999995</v>
      </c>
      <c r="D9" s="40">
        <v>0.16092784300000001</v>
      </c>
      <c r="E9" s="40"/>
      <c r="F9" s="41">
        <v>0</v>
      </c>
      <c r="G9" s="40">
        <v>0.34762019399999999</v>
      </c>
      <c r="H9" s="40">
        <v>3.4272414000000001E-2</v>
      </c>
      <c r="I9" s="40"/>
    </row>
    <row r="10" spans="1:12">
      <c r="A10" s="34">
        <v>43251</v>
      </c>
      <c r="B10" s="40">
        <v>0.122043519</v>
      </c>
      <c r="C10" s="40">
        <v>0.36471144799999999</v>
      </c>
      <c r="D10" s="40">
        <v>0.19110690600000002</v>
      </c>
      <c r="E10" s="40"/>
      <c r="F10" s="41">
        <v>0</v>
      </c>
      <c r="G10" s="40">
        <v>0.29517502299999998</v>
      </c>
      <c r="H10" s="40">
        <v>2.6963102999999999E-2</v>
      </c>
      <c r="I10" s="40"/>
    </row>
    <row r="11" spans="1:12">
      <c r="A11" s="34">
        <v>43255</v>
      </c>
      <c r="B11" s="40">
        <v>0.17241379300000001</v>
      </c>
      <c r="C11" s="40">
        <v>0.35681199999999996</v>
      </c>
      <c r="D11" s="40">
        <v>0.204837879</v>
      </c>
      <c r="E11" s="40"/>
      <c r="F11" s="41">
        <v>1.2719652999999999E-2</v>
      </c>
      <c r="G11" s="40">
        <v>0.23035070900000001</v>
      </c>
      <c r="H11" s="40">
        <v>2.2865966000000001E-2</v>
      </c>
      <c r="I11" s="40"/>
    </row>
    <row r="12" spans="1:12">
      <c r="A12" s="34">
        <v>43257</v>
      </c>
      <c r="B12" s="40">
        <v>0.190661213</v>
      </c>
      <c r="C12" s="40">
        <v>0.36639400100000002</v>
      </c>
      <c r="D12" s="40">
        <v>0.20136332699999998</v>
      </c>
      <c r="E12" s="40"/>
      <c r="F12" s="41">
        <v>2.1131561E-2</v>
      </c>
      <c r="G12" s="40">
        <v>0.20054533099999999</v>
      </c>
      <c r="H12" s="40">
        <v>1.9904567000000001E-2</v>
      </c>
      <c r="I12" s="40"/>
    </row>
    <row r="13" spans="1:12">
      <c r="A13" s="34">
        <v>43258</v>
      </c>
      <c r="B13" s="40">
        <v>0.212610664</v>
      </c>
      <c r="C13" s="40">
        <v>0.34804352199999999</v>
      </c>
      <c r="D13" s="40">
        <v>0.196661485</v>
      </c>
      <c r="E13" s="40"/>
      <c r="F13" s="41">
        <v>2.0409541999999999E-2</v>
      </c>
      <c r="G13" s="40">
        <v>0.20267621799999999</v>
      </c>
      <c r="H13" s="40">
        <v>1.9598567000000001E-2</v>
      </c>
      <c r="I13" s="40"/>
    </row>
    <row r="14" spans="1:12">
      <c r="A14" s="34">
        <v>43262</v>
      </c>
      <c r="B14" s="40">
        <v>0.23248265800000001</v>
      </c>
      <c r="C14" s="40">
        <v>0.34780118299999996</v>
      </c>
      <c r="D14" s="40">
        <v>0.19512505600000002</v>
      </c>
      <c r="E14" s="40"/>
      <c r="F14" s="41">
        <v>2.4438363000000001E-2</v>
      </c>
      <c r="G14" s="40">
        <v>0.18201489199999998</v>
      </c>
      <c r="H14" s="40">
        <v>1.8137848000000002E-2</v>
      </c>
      <c r="I14" s="40"/>
    </row>
    <row r="15" spans="1:12">
      <c r="A15" s="34">
        <v>43263</v>
      </c>
      <c r="B15" s="40">
        <v>0.22296793400000001</v>
      </c>
      <c r="C15" s="40">
        <v>0.37639821000000001</v>
      </c>
      <c r="D15" s="40">
        <v>0.18891374599999999</v>
      </c>
      <c r="E15" s="40"/>
      <c r="F15" s="41">
        <v>2.5540640999999999E-2</v>
      </c>
      <c r="G15" s="40">
        <v>0.16797166299999999</v>
      </c>
      <c r="H15" s="40">
        <v>1.8207805000000001E-2</v>
      </c>
      <c r="I15" s="40"/>
    </row>
    <row r="16" spans="1:12">
      <c r="A16" s="34">
        <v>43265</v>
      </c>
      <c r="B16" s="40">
        <v>0.2752443</v>
      </c>
      <c r="C16" s="40">
        <v>0.33056072600000003</v>
      </c>
      <c r="D16" s="40">
        <v>0.18828524899999999</v>
      </c>
      <c r="E16" s="40"/>
      <c r="F16" s="41">
        <v>2.2684969999999999E-2</v>
      </c>
      <c r="G16" s="40">
        <v>0.16501861300000001</v>
      </c>
      <c r="H16" s="40">
        <v>1.8206142000000002E-2</v>
      </c>
      <c r="I16" s="40"/>
    </row>
    <row r="17" spans="1:9">
      <c r="A17" s="34">
        <v>43269</v>
      </c>
      <c r="B17" s="40">
        <v>0.31038545699999998</v>
      </c>
      <c r="C17" s="40">
        <v>0.341076137</v>
      </c>
      <c r="D17" s="40">
        <v>0.19031588399999999</v>
      </c>
      <c r="E17" s="40"/>
      <c r="F17" s="41">
        <v>2.1601301999999999E-2</v>
      </c>
      <c r="G17" s="40">
        <v>0.121865006</v>
      </c>
      <c r="H17" s="40">
        <v>1.4756214E-2</v>
      </c>
      <c r="I17" s="40"/>
    </row>
    <row r="18" spans="1:9">
      <c r="A18" s="34">
        <v>43271</v>
      </c>
      <c r="B18" s="40">
        <v>0.38241808199999999</v>
      </c>
      <c r="C18" s="40">
        <v>0.27588165100000001</v>
      </c>
      <c r="D18" s="40">
        <v>0.20489522399999999</v>
      </c>
      <c r="E18" s="40"/>
      <c r="F18" s="41">
        <v>2.2829235E-2</v>
      </c>
      <c r="G18" s="40">
        <v>0.102617979</v>
      </c>
      <c r="H18" s="40">
        <v>1.1357828E-2</v>
      </c>
      <c r="I18" s="40"/>
    </row>
    <row r="19" spans="1:9">
      <c r="A19" s="34">
        <v>43273</v>
      </c>
      <c r="B19" s="40">
        <v>0.407613369</v>
      </c>
      <c r="C19" s="40">
        <v>0.26222553500000001</v>
      </c>
      <c r="D19" s="40">
        <v>0.21286475900000001</v>
      </c>
      <c r="E19" s="40"/>
      <c r="F19" s="41">
        <v>3.4455081999999998E-2</v>
      </c>
      <c r="G19" s="40">
        <v>8.2841254000000003E-2</v>
      </c>
      <c r="H19" s="40">
        <v>0</v>
      </c>
      <c r="I19" s="40"/>
    </row>
    <row r="20" spans="1:9">
      <c r="A20" s="34">
        <v>43277</v>
      </c>
      <c r="B20" s="40">
        <v>0.41600719400000002</v>
      </c>
      <c r="C20" s="40">
        <v>0.219064748</v>
      </c>
      <c r="D20" s="40">
        <v>0.22877697899999999</v>
      </c>
      <c r="E20" s="40"/>
      <c r="F20" s="41">
        <v>6.2050359999999999E-2</v>
      </c>
      <c r="G20" s="40">
        <v>7.4100719999999995E-2</v>
      </c>
      <c r="H20" s="40">
        <v>0</v>
      </c>
      <c r="I20" s="40"/>
    </row>
    <row r="21" spans="1:9">
      <c r="A21" s="34">
        <v>43280</v>
      </c>
      <c r="B21" s="40">
        <v>0.40809551500000002</v>
      </c>
      <c r="C21" s="40">
        <v>0.15422248099999999</v>
      </c>
      <c r="D21" s="40">
        <v>0.25119394299999998</v>
      </c>
      <c r="E21" s="40"/>
      <c r="F21" s="41">
        <v>0.112463599</v>
      </c>
      <c r="G21" s="40">
        <v>7.4024461E-2</v>
      </c>
      <c r="H21" s="40">
        <v>0</v>
      </c>
      <c r="I21" s="40"/>
    </row>
    <row r="22" spans="1:9">
      <c r="A22" s="34">
        <v>43286</v>
      </c>
      <c r="B22" s="40">
        <v>0.41355760000000003</v>
      </c>
      <c r="C22" s="40">
        <v>9.9057402000000003E-2</v>
      </c>
      <c r="D22" s="40">
        <v>0.26900716899999999</v>
      </c>
      <c r="E22" s="40"/>
      <c r="F22" s="41">
        <v>0.149178755</v>
      </c>
      <c r="G22" s="40">
        <v>6.9199073999999999E-2</v>
      </c>
      <c r="H22" s="40">
        <v>0</v>
      </c>
      <c r="I22" s="40"/>
    </row>
    <row r="23" spans="1:9">
      <c r="A23" s="34">
        <v>43292</v>
      </c>
      <c r="B23" s="40">
        <v>0.432049503</v>
      </c>
      <c r="C23" s="40">
        <v>5.7078417999999992E-2</v>
      </c>
      <c r="D23" s="40">
        <v>0.26914179999999999</v>
      </c>
      <c r="E23" s="40"/>
      <c r="F23" s="41">
        <v>0.17088827200000001</v>
      </c>
      <c r="G23" s="40">
        <v>7.0842007999999998E-2</v>
      </c>
      <c r="H23" s="40">
        <v>0</v>
      </c>
      <c r="I23" s="40"/>
    </row>
    <row r="24" spans="1:9">
      <c r="A24" s="34">
        <v>43297</v>
      </c>
      <c r="B24" s="40">
        <v>0.42660914999999999</v>
      </c>
      <c r="C24" s="40">
        <v>4.7281189000000001E-2</v>
      </c>
      <c r="D24" s="40">
        <v>0.28595754399999995</v>
      </c>
      <c r="E24" s="40"/>
      <c r="F24" s="41">
        <v>0.187308435</v>
      </c>
      <c r="G24" s="40">
        <v>5.2843683000000002E-2</v>
      </c>
      <c r="H24" s="40">
        <v>0</v>
      </c>
      <c r="I24" s="40"/>
    </row>
    <row r="25" spans="1:9">
      <c r="A25" s="34">
        <v>43299</v>
      </c>
      <c r="B25" s="40">
        <v>0.44358456699999999</v>
      </c>
      <c r="C25" s="40">
        <v>4.2732167000000001E-2</v>
      </c>
      <c r="D25" s="40">
        <v>0.29194706100000001</v>
      </c>
      <c r="E25" s="40"/>
      <c r="F25" s="41">
        <v>0.18225661700000001</v>
      </c>
      <c r="G25" s="40">
        <v>3.9479586999999997E-2</v>
      </c>
      <c r="H25" s="40">
        <v>0</v>
      </c>
      <c r="I25" s="40"/>
    </row>
    <row r="26" spans="1:9">
      <c r="A26" s="34">
        <v>43304</v>
      </c>
      <c r="B26" s="40">
        <v>0.47017639100000003</v>
      </c>
      <c r="C26" s="40">
        <v>3.6417909999999998E-2</v>
      </c>
      <c r="D26" s="40">
        <v>0.289932158</v>
      </c>
      <c r="E26" s="40"/>
      <c r="F26" s="41">
        <v>0.171017639</v>
      </c>
      <c r="G26" s="40">
        <v>3.2455902000000002E-2</v>
      </c>
      <c r="H26" s="40">
        <v>0</v>
      </c>
      <c r="I26" s="40"/>
    </row>
    <row r="27" spans="1:9">
      <c r="A27" s="34">
        <v>43307</v>
      </c>
      <c r="B27" s="40">
        <v>0.50590829400000004</v>
      </c>
      <c r="C27" s="40">
        <v>5.3429072000000001E-2</v>
      </c>
      <c r="D27" s="40">
        <v>0.25527223300000002</v>
      </c>
      <c r="E27" s="40"/>
      <c r="F27" s="41">
        <v>0.158082207</v>
      </c>
      <c r="G27" s="40">
        <v>2.7308191999999998E-2</v>
      </c>
      <c r="H27" s="40">
        <v>0</v>
      </c>
      <c r="I27" s="40"/>
    </row>
    <row r="28" spans="1:9">
      <c r="A28" s="34">
        <v>43312</v>
      </c>
      <c r="B28" s="40">
        <v>0.52237203200000004</v>
      </c>
      <c r="C28" s="40">
        <v>8.9607446000000007E-2</v>
      </c>
      <c r="D28" s="40">
        <v>0.23290776699999999</v>
      </c>
      <c r="E28" s="40"/>
      <c r="F28" s="41">
        <v>0.130175397</v>
      </c>
      <c r="G28" s="40">
        <v>2.4937358E-2</v>
      </c>
      <c r="H28" s="40">
        <v>0</v>
      </c>
      <c r="I28" s="40"/>
    </row>
    <row r="29" spans="1:9">
      <c r="A29" s="34">
        <v>43319</v>
      </c>
      <c r="B29" s="40">
        <v>0.49909831500000001</v>
      </c>
      <c r="C29" s="40">
        <v>0.11933337500000001</v>
      </c>
      <c r="D29" s="40">
        <v>0.207885082</v>
      </c>
      <c r="E29" s="40"/>
      <c r="F29" s="41">
        <v>0.14874696800000001</v>
      </c>
      <c r="G29" s="40">
        <v>2.4936259999999998E-2</v>
      </c>
      <c r="H29" s="40">
        <v>0</v>
      </c>
      <c r="I29" s="40"/>
    </row>
    <row r="30" spans="1:9">
      <c r="A30" s="34">
        <v>43326</v>
      </c>
      <c r="B30" s="40">
        <v>0.51651097800000001</v>
      </c>
      <c r="C30" s="40">
        <v>0.102754805</v>
      </c>
      <c r="D30" s="40">
        <v>0.22609626999999999</v>
      </c>
      <c r="E30" s="40"/>
      <c r="F30" s="41">
        <v>0.133991789</v>
      </c>
      <c r="G30" s="40">
        <v>2.0646159000000001E-2</v>
      </c>
      <c r="H30" s="40">
        <v>0</v>
      </c>
      <c r="I30" s="40"/>
    </row>
    <row r="31" spans="1:9">
      <c r="A31" s="34">
        <v>43332</v>
      </c>
      <c r="B31" s="40">
        <v>0.49751418400000003</v>
      </c>
      <c r="C31" s="40">
        <v>6.726326299999999E-2</v>
      </c>
      <c r="D31" s="40">
        <v>0.25741358199999997</v>
      </c>
      <c r="E31" s="40"/>
      <c r="F31" s="41">
        <v>0.16178276899999999</v>
      </c>
      <c r="G31" s="40">
        <v>1.6026202999999999E-2</v>
      </c>
      <c r="H31" s="40">
        <v>0</v>
      </c>
      <c r="I31" s="40"/>
    </row>
    <row r="32" spans="1:9">
      <c r="A32" s="34">
        <v>43340</v>
      </c>
      <c r="B32" s="40">
        <v>0.50817595599999998</v>
      </c>
      <c r="C32" s="40">
        <v>3.9958544999999998E-2</v>
      </c>
      <c r="D32" s="40">
        <v>0.26122754500000001</v>
      </c>
      <c r="E32" s="40"/>
      <c r="F32" s="41">
        <v>0.17491939200000001</v>
      </c>
      <c r="G32" s="40">
        <v>1.5718563000000001E-2</v>
      </c>
      <c r="H32" s="40">
        <v>0</v>
      </c>
      <c r="I32" s="40"/>
    </row>
    <row r="33" spans="1:9">
      <c r="A33" s="34">
        <v>43343</v>
      </c>
      <c r="B33" s="40">
        <v>0.50026194800000001</v>
      </c>
      <c r="C33" s="40">
        <v>2.9279934000000001E-2</v>
      </c>
      <c r="D33" s="40">
        <v>0.24786076000000001</v>
      </c>
      <c r="E33" s="40"/>
      <c r="F33" s="41">
        <v>0.20350427800000001</v>
      </c>
      <c r="G33" s="40">
        <v>1.9093078999999999E-2</v>
      </c>
      <c r="H33" s="40">
        <v>0</v>
      </c>
      <c r="I33" s="40"/>
    </row>
    <row r="34" spans="1:9">
      <c r="A34" s="34">
        <v>43354</v>
      </c>
      <c r="B34" s="40">
        <v>0.52848373599999998</v>
      </c>
      <c r="C34" s="40">
        <v>0</v>
      </c>
      <c r="D34" s="40">
        <v>0.257128105</v>
      </c>
      <c r="E34" s="40"/>
      <c r="F34" s="41">
        <v>0.192645287</v>
      </c>
      <c r="G34" s="40">
        <v>2.1742872E-2</v>
      </c>
      <c r="H34" s="40">
        <v>0</v>
      </c>
      <c r="I34" s="40"/>
    </row>
    <row r="35" spans="1:9">
      <c r="A35" s="34">
        <v>43363</v>
      </c>
      <c r="B35" s="40">
        <v>0.60465987899999996</v>
      </c>
      <c r="C35" s="40">
        <v>1.5054032E-2</v>
      </c>
      <c r="D35" s="40">
        <v>0.151102504</v>
      </c>
      <c r="E35" s="40"/>
      <c r="F35" s="41">
        <v>0.195764882</v>
      </c>
      <c r="G35" s="40">
        <v>3.3418702000000002E-2</v>
      </c>
      <c r="H35" s="40">
        <v>0</v>
      </c>
      <c r="I35" s="40"/>
    </row>
    <row r="36" spans="1:9">
      <c r="A36" s="34">
        <v>43368</v>
      </c>
      <c r="B36" s="40">
        <v>0.62816486100000002</v>
      </c>
      <c r="C36" s="40">
        <v>2.9100699000000001E-2</v>
      </c>
      <c r="D36" s="40">
        <v>0.122235754</v>
      </c>
      <c r="E36" s="40"/>
      <c r="F36" s="41">
        <v>0.17075828500000001</v>
      </c>
      <c r="G36" s="40">
        <v>4.9740400999999997E-2</v>
      </c>
      <c r="H36" s="40">
        <v>0</v>
      </c>
      <c r="I36" s="40"/>
    </row>
    <row r="37" spans="1:9">
      <c r="A37" s="34">
        <v>43370</v>
      </c>
      <c r="B37" s="40">
        <v>0.65018303300000002</v>
      </c>
      <c r="C37" s="40">
        <v>4.6882024000000001E-2</v>
      </c>
      <c r="D37" s="40">
        <v>0.116241731</v>
      </c>
      <c r="E37" s="40"/>
      <c r="F37" s="41">
        <v>0.133132105</v>
      </c>
      <c r="G37" s="40">
        <v>5.3561106999999997E-2</v>
      </c>
      <c r="H37" s="40">
        <v>0</v>
      </c>
      <c r="I37" s="40"/>
    </row>
    <row r="38" spans="1:9">
      <c r="A38" s="34">
        <v>43375</v>
      </c>
      <c r="B38" s="40">
        <v>0.66861181400000003</v>
      </c>
      <c r="C38" s="40">
        <v>7.9686182999999994E-2</v>
      </c>
      <c r="D38" s="40">
        <v>0.10023990099999999</v>
      </c>
      <c r="E38" s="40"/>
      <c r="F38" s="41">
        <v>9.6738637000000002E-2</v>
      </c>
      <c r="G38" s="40">
        <v>5.4723464999999999E-2</v>
      </c>
      <c r="H38" s="40">
        <v>0</v>
      </c>
      <c r="I38" s="40"/>
    </row>
    <row r="39" spans="1:9">
      <c r="A39" s="34">
        <v>43383</v>
      </c>
      <c r="B39" s="40">
        <v>0.71472309199999995</v>
      </c>
      <c r="C39" s="40">
        <v>8.5113621E-2</v>
      </c>
      <c r="D39" s="40">
        <v>7.6404952999999998E-2</v>
      </c>
      <c r="E39" s="40"/>
      <c r="F39" s="41">
        <v>7.1302218000000001E-2</v>
      </c>
      <c r="G39" s="40">
        <v>5.2456115999999997E-2</v>
      </c>
      <c r="H39" s="40">
        <v>0</v>
      </c>
      <c r="I39" s="40"/>
    </row>
    <row r="40" spans="1:9">
      <c r="A40" s="34">
        <v>43384</v>
      </c>
      <c r="B40" s="40">
        <v>0.57310513399999996</v>
      </c>
      <c r="C40" s="40">
        <v>0.123145884</v>
      </c>
      <c r="D40" s="40">
        <v>0.14792176000000001</v>
      </c>
      <c r="E40" s="40"/>
      <c r="F40" s="41">
        <v>7.6609617000000005E-2</v>
      </c>
      <c r="G40" s="40">
        <v>7.9217603999999997E-2</v>
      </c>
      <c r="H40" s="40">
        <v>0</v>
      </c>
      <c r="I40" s="40"/>
    </row>
    <row r="41" spans="1:9">
      <c r="A41" s="34">
        <v>43385</v>
      </c>
      <c r="B41" s="40">
        <v>0.49799710200000002</v>
      </c>
      <c r="C41" s="40">
        <v>0.12767408199999999</v>
      </c>
      <c r="D41" s="40">
        <v>0.21145486999999999</v>
      </c>
      <c r="E41" s="40"/>
      <c r="F41" s="41">
        <v>6.3922271000000003E-2</v>
      </c>
      <c r="G41" s="40">
        <v>9.8951675000000003E-2</v>
      </c>
      <c r="H41" s="40">
        <v>0</v>
      </c>
      <c r="I41" s="40"/>
    </row>
    <row r="42" spans="1:9">
      <c r="A42" s="34">
        <v>43389</v>
      </c>
      <c r="B42" s="40">
        <v>0.39822180600000001</v>
      </c>
      <c r="C42" s="40">
        <v>0.15411012299999999</v>
      </c>
      <c r="D42" s="40">
        <v>0.27055061599999997</v>
      </c>
      <c r="E42" s="40"/>
      <c r="F42" s="41">
        <v>4.9992201E-2</v>
      </c>
      <c r="G42" s="40">
        <v>0.11456871</v>
      </c>
      <c r="H42" s="40">
        <v>1.2556543E-2</v>
      </c>
      <c r="I42" s="40"/>
    </row>
    <row r="43" spans="1:9">
      <c r="A43" s="34">
        <v>43391</v>
      </c>
      <c r="B43" s="40">
        <v>0.33439162500000003</v>
      </c>
      <c r="C43" s="40">
        <v>0.16097477299999999</v>
      </c>
      <c r="D43" s="40">
        <v>0.29526342900000002</v>
      </c>
      <c r="E43" s="40"/>
      <c r="F43" s="41">
        <v>5.0712201999999998E-2</v>
      </c>
      <c r="G43" s="40">
        <v>0.136090613</v>
      </c>
      <c r="H43" s="40">
        <v>2.2567358999999999E-2</v>
      </c>
      <c r="I43" s="40"/>
    </row>
    <row r="44" spans="1:9">
      <c r="A44" s="34">
        <v>43395</v>
      </c>
      <c r="B44" s="40">
        <v>0.27264537300000002</v>
      </c>
      <c r="C44" s="40">
        <v>0.13095823100000001</v>
      </c>
      <c r="D44" s="40">
        <v>0.33153153200000002</v>
      </c>
      <c r="E44" s="40"/>
      <c r="F44" s="41">
        <v>8.3456183000000003E-2</v>
      </c>
      <c r="G44" s="40">
        <v>0.15110565100000001</v>
      </c>
      <c r="H44" s="40">
        <v>3.0303030000000002E-2</v>
      </c>
      <c r="I44" s="40"/>
    </row>
    <row r="45" spans="1:9">
      <c r="A45" s="34">
        <v>43397</v>
      </c>
      <c r="B45" s="40">
        <v>0.218950749</v>
      </c>
      <c r="C45" s="40">
        <v>0.124502906</v>
      </c>
      <c r="D45" s="40">
        <v>0.35821352100000003</v>
      </c>
      <c r="E45" s="40"/>
      <c r="F45" s="41">
        <v>9.6283267000000006E-2</v>
      </c>
      <c r="G45" s="40">
        <v>0.16579993900000001</v>
      </c>
      <c r="H45" s="40">
        <v>3.6249617999999997E-2</v>
      </c>
      <c r="I45" s="40"/>
    </row>
    <row r="46" spans="1:9">
      <c r="A46" s="34">
        <v>43398</v>
      </c>
      <c r="B46" s="40">
        <v>0.17610809999999999</v>
      </c>
      <c r="C46" s="40">
        <v>8.9910164000000001E-2</v>
      </c>
      <c r="D46" s="40">
        <v>0.416957458</v>
      </c>
      <c r="E46" s="40"/>
      <c r="F46" s="41">
        <v>0.121241369</v>
      </c>
      <c r="G46" s="40">
        <v>0.16333803499999999</v>
      </c>
      <c r="H46" s="40">
        <v>3.2444872999999999E-2</v>
      </c>
      <c r="I46" s="40"/>
    </row>
    <row r="47" spans="1:9">
      <c r="A47" s="34">
        <v>43402</v>
      </c>
      <c r="B47" s="40">
        <v>0.136627515</v>
      </c>
      <c r="C47" s="40">
        <v>7.0676386999999993E-2</v>
      </c>
      <c r="D47" s="40">
        <v>0.47029836600000002</v>
      </c>
      <c r="E47" s="40"/>
      <c r="F47" s="41">
        <v>0.121101661</v>
      </c>
      <c r="G47" s="40">
        <v>0.17112191199999999</v>
      </c>
      <c r="H47" s="40">
        <v>3.0174159999999998E-2</v>
      </c>
      <c r="I47" s="40"/>
    </row>
    <row r="48" spans="1:9">
      <c r="A48" s="34">
        <v>43403</v>
      </c>
      <c r="B48" s="40">
        <v>0.110216957</v>
      </c>
      <c r="C48" s="40">
        <v>5.9743771000000001E-2</v>
      </c>
      <c r="D48" s="40">
        <v>0.490504088</v>
      </c>
      <c r="E48" s="40"/>
      <c r="F48" s="41">
        <v>0.14047511700000001</v>
      </c>
      <c r="G48" s="40">
        <v>0.171505826</v>
      </c>
      <c r="H48" s="40">
        <v>2.7554239000000001E-2</v>
      </c>
      <c r="I48" s="40"/>
    </row>
    <row r="49" spans="1:9">
      <c r="A49" s="34">
        <v>43404</v>
      </c>
      <c r="B49" s="40">
        <v>9.181773E-2</v>
      </c>
      <c r="C49" s="40">
        <v>5.2334244000000002E-2</v>
      </c>
      <c r="D49" s="40">
        <v>0.50273156200000002</v>
      </c>
      <c r="E49" s="40"/>
      <c r="F49" s="41">
        <v>0.16085175099999999</v>
      </c>
      <c r="G49" s="40">
        <v>0.165694065</v>
      </c>
      <c r="H49" s="40">
        <v>2.6570647999999999E-2</v>
      </c>
      <c r="I49" s="40"/>
    </row>
    <row r="50" spans="1:9">
      <c r="A50" s="34">
        <v>43406</v>
      </c>
      <c r="B50" s="40">
        <v>9.3673163000000004E-2</v>
      </c>
      <c r="C50" s="40">
        <v>4.2038981000000003E-2</v>
      </c>
      <c r="D50" s="40">
        <v>0.511484257</v>
      </c>
      <c r="E50" s="40"/>
      <c r="F50" s="41">
        <v>0.17619190400000001</v>
      </c>
      <c r="G50" s="40">
        <v>0.14698650699999999</v>
      </c>
      <c r="H50" s="40">
        <v>2.9625187000000001E-2</v>
      </c>
      <c r="I50" s="40"/>
    </row>
    <row r="51" spans="1:9">
      <c r="A51" s="34">
        <v>43412</v>
      </c>
      <c r="B51" s="40">
        <v>0.10661335</v>
      </c>
      <c r="C51" s="40">
        <v>6.1211935000000002E-2</v>
      </c>
      <c r="D51" s="40">
        <v>0.48231313399999998</v>
      </c>
      <c r="E51" s="40"/>
      <c r="F51" s="41">
        <v>0.22239311</v>
      </c>
      <c r="G51" s="40">
        <v>9.8554291000000002E-2</v>
      </c>
      <c r="H51" s="40">
        <v>2.8914180000000001E-2</v>
      </c>
      <c r="I51" s="40"/>
    </row>
    <row r="52" spans="1:9">
      <c r="A52" s="34">
        <v>43417</v>
      </c>
      <c r="B52" s="40">
        <v>0.103705377</v>
      </c>
      <c r="C52" s="40">
        <v>3.9087212000000003E-2</v>
      </c>
      <c r="D52" s="40">
        <v>0.52270673300000003</v>
      </c>
      <c r="E52" s="40"/>
      <c r="F52" s="41">
        <v>0.24813601399999999</v>
      </c>
      <c r="G52" s="40">
        <v>6.7159964000000003E-2</v>
      </c>
      <c r="H52" s="40">
        <v>1.9204700000000002E-2</v>
      </c>
      <c r="I52" s="40"/>
    </row>
    <row r="53" spans="1:9">
      <c r="A53" s="34">
        <v>43419</v>
      </c>
      <c r="B53" s="40">
        <v>9.2341147999999998E-2</v>
      </c>
      <c r="C53" s="40">
        <v>2.9224567999999999E-2</v>
      </c>
      <c r="D53" s="40">
        <v>0.55288002600000008</v>
      </c>
      <c r="E53" s="40"/>
      <c r="F53" s="41">
        <v>0.25358014200000001</v>
      </c>
      <c r="G53" s="40">
        <v>5.6751883000000003E-2</v>
      </c>
      <c r="H53" s="40">
        <v>1.5222233999999999E-2</v>
      </c>
      <c r="I53" s="40"/>
    </row>
    <row r="54" spans="1:9">
      <c r="A54" s="34">
        <v>43420</v>
      </c>
      <c r="B54" s="40">
        <v>9.2832923999999997E-2</v>
      </c>
      <c r="C54" s="40">
        <v>3.0866363000000001E-2</v>
      </c>
      <c r="D54" s="40">
        <v>0.55530223300000003</v>
      </c>
      <c r="E54" s="40"/>
      <c r="F54" s="41">
        <v>0.25488132800000002</v>
      </c>
      <c r="G54" s="40">
        <v>5.3373085000000001E-2</v>
      </c>
      <c r="H54" s="40">
        <v>1.2744066E-2</v>
      </c>
      <c r="I54" s="40"/>
    </row>
    <row r="55" spans="1:9">
      <c r="A55" s="34">
        <v>43424</v>
      </c>
      <c r="B55" s="40">
        <v>9.1346739999999996E-2</v>
      </c>
      <c r="C55" s="40">
        <v>2.3278488999999999E-2</v>
      </c>
      <c r="D55" s="40">
        <v>0.57294332800000003</v>
      </c>
      <c r="E55" s="40"/>
      <c r="F55" s="41">
        <v>0.25527117599999999</v>
      </c>
      <c r="G55" s="40">
        <v>4.7044484999999997E-2</v>
      </c>
      <c r="H55" s="40">
        <v>1.0115783E-2</v>
      </c>
      <c r="I55" s="40"/>
    </row>
    <row r="56" spans="1:9">
      <c r="A56" s="34">
        <v>43430</v>
      </c>
      <c r="B56" s="40">
        <v>6.2858223000000005E-2</v>
      </c>
      <c r="C56" s="40">
        <v>1.8391384E-2</v>
      </c>
      <c r="D56" s="40">
        <v>0.66788436100000004</v>
      </c>
      <c r="E56" s="40"/>
      <c r="F56" s="41">
        <v>0.23940291</v>
      </c>
      <c r="G56" s="40">
        <v>1.1463123E-2</v>
      </c>
      <c r="H56" s="40">
        <v>0</v>
      </c>
      <c r="I56" s="40"/>
    </row>
    <row r="57" spans="1:9">
      <c r="A57" s="34">
        <v>43438</v>
      </c>
      <c r="B57" s="40">
        <v>4.2847318000000002E-2</v>
      </c>
      <c r="C57" s="40">
        <v>2.4209077999999998E-2</v>
      </c>
      <c r="D57" s="40">
        <v>0.68817056399999998</v>
      </c>
      <c r="E57" s="40"/>
      <c r="F57" s="41">
        <v>0.24477304</v>
      </c>
      <c r="G57" s="40">
        <v>0</v>
      </c>
      <c r="H57" s="40">
        <v>0</v>
      </c>
      <c r="I57" s="40"/>
    </row>
    <row r="58" spans="1:9">
      <c r="A58" s="34">
        <v>43440</v>
      </c>
      <c r="B58" s="40">
        <v>3.3431953E-2</v>
      </c>
      <c r="C58" s="40">
        <v>1.9644970000000001E-2</v>
      </c>
      <c r="D58" s="40">
        <v>0.73390532600000002</v>
      </c>
      <c r="E58" s="40"/>
      <c r="F58" s="41">
        <v>0.21301775100000001</v>
      </c>
      <c r="G58" s="40">
        <v>0</v>
      </c>
      <c r="H58" s="40">
        <v>0</v>
      </c>
      <c r="I58" s="40"/>
    </row>
    <row r="59" spans="1:9">
      <c r="A59" s="34">
        <v>43444</v>
      </c>
      <c r="B59" s="40">
        <v>2.4466715E-2</v>
      </c>
      <c r="C59" s="40">
        <v>1.5732601999999998E-2</v>
      </c>
      <c r="D59" s="40">
        <v>0.78455853499999995</v>
      </c>
      <c r="E59" s="40"/>
      <c r="F59" s="41">
        <v>0.17524214799999999</v>
      </c>
      <c r="G59" s="40">
        <v>0</v>
      </c>
      <c r="H59" s="40">
        <v>0</v>
      </c>
      <c r="I59" s="40"/>
    </row>
    <row r="60" spans="1:9">
      <c r="A60" s="34">
        <v>43445</v>
      </c>
      <c r="B60" s="40">
        <v>2.2032808000000001E-2</v>
      </c>
      <c r="C60" s="40">
        <v>1.3884422E-2</v>
      </c>
      <c r="D60" s="40">
        <v>0.80669025400000005</v>
      </c>
      <c r="E60" s="40"/>
      <c r="F60" s="41">
        <v>0.15739251600000001</v>
      </c>
      <c r="G60" s="40">
        <v>0</v>
      </c>
      <c r="H60" s="40">
        <v>0</v>
      </c>
      <c r="I60" s="40"/>
    </row>
    <row r="61" spans="1:9">
      <c r="A61" s="34">
        <v>43446</v>
      </c>
      <c r="B61" s="40">
        <v>1.9445312999999999E-2</v>
      </c>
      <c r="C61" s="40">
        <v>1.2042539999999999E-2</v>
      </c>
      <c r="D61" s="40">
        <v>0.82353247900000004</v>
      </c>
      <c r="E61" s="40"/>
      <c r="F61" s="41">
        <v>0.14497966800000001</v>
      </c>
      <c r="G61" s="40">
        <v>0</v>
      </c>
      <c r="H61" s="40">
        <v>0</v>
      </c>
      <c r="I61" s="40"/>
    </row>
    <row r="62" spans="1:9">
      <c r="A62" s="34">
        <v>43447</v>
      </c>
      <c r="B62" s="40">
        <v>1.6793893000000001E-2</v>
      </c>
      <c r="C62" s="40">
        <v>1.2926208999999999E-2</v>
      </c>
      <c r="D62" s="40">
        <v>0.84417302799999994</v>
      </c>
      <c r="E62" s="40"/>
      <c r="F62" s="41">
        <v>0.12610687000000001</v>
      </c>
      <c r="G62" s="40">
        <v>0</v>
      </c>
      <c r="H62" s="40">
        <v>0</v>
      </c>
      <c r="I62" s="40"/>
    </row>
    <row r="63" spans="1:9">
      <c r="A63" s="34">
        <v>43451</v>
      </c>
      <c r="B63" s="40">
        <v>1.2984468000000001E-2</v>
      </c>
      <c r="C63" s="40">
        <v>1.1220539999999999E-2</v>
      </c>
      <c r="D63" s="40">
        <v>0.86834239800000002</v>
      </c>
      <c r="E63" s="40"/>
      <c r="F63" s="41">
        <v>0.107452594</v>
      </c>
      <c r="G63" s="40">
        <v>0</v>
      </c>
      <c r="H63" s="40">
        <v>0</v>
      </c>
      <c r="I63" s="40"/>
    </row>
    <row r="64" spans="1:9">
      <c r="A64" s="34">
        <v>43452</v>
      </c>
      <c r="B64" s="40">
        <v>1.2461516000000001E-2</v>
      </c>
      <c r="C64" s="40">
        <v>0</v>
      </c>
      <c r="D64" s="40">
        <v>0.90104090400000003</v>
      </c>
      <c r="E64" s="40"/>
      <c r="F64" s="41">
        <v>8.6497581000000004E-2</v>
      </c>
      <c r="G64" s="40">
        <v>0</v>
      </c>
      <c r="H64" s="40">
        <v>0</v>
      </c>
      <c r="I64" s="40"/>
    </row>
    <row r="65" spans="1:9">
      <c r="A65" s="34">
        <v>43453</v>
      </c>
      <c r="B65" s="40">
        <v>1.1390858E-2</v>
      </c>
      <c r="C65" s="40">
        <v>0</v>
      </c>
      <c r="D65" s="40">
        <v>0.91444634599999997</v>
      </c>
      <c r="E65" s="40"/>
      <c r="F65" s="41">
        <v>7.4162796000000003E-2</v>
      </c>
      <c r="G65" s="40">
        <v>0</v>
      </c>
      <c r="H65" s="40">
        <v>0</v>
      </c>
      <c r="I65" s="40"/>
    </row>
    <row r="66" spans="1:9">
      <c r="A66" s="34">
        <v>43455</v>
      </c>
      <c r="B66" s="40">
        <v>1.0621376E-2</v>
      </c>
      <c r="C66" s="40">
        <v>0</v>
      </c>
      <c r="D66" s="40">
        <v>0.93483503499999998</v>
      </c>
      <c r="E66" s="40"/>
      <c r="F66" s="41">
        <v>5.4543589000000003E-2</v>
      </c>
      <c r="G66" s="40">
        <v>0</v>
      </c>
      <c r="H66" s="40">
        <v>0</v>
      </c>
      <c r="I66" s="40"/>
    </row>
    <row r="67" spans="1:9">
      <c r="A67" s="34">
        <v>43467</v>
      </c>
      <c r="B67" s="40">
        <v>0</v>
      </c>
      <c r="C67" s="40">
        <v>0</v>
      </c>
      <c r="D67" s="40">
        <v>0.97768428799999996</v>
      </c>
      <c r="E67" s="40"/>
      <c r="F67" s="41">
        <v>2.2315712000000001E-2</v>
      </c>
      <c r="G67" s="40">
        <v>0</v>
      </c>
      <c r="H67" s="40">
        <v>0</v>
      </c>
      <c r="I67" s="40"/>
    </row>
    <row r="68" spans="1:9">
      <c r="A68" s="34">
        <v>43488</v>
      </c>
      <c r="B68" s="40">
        <v>0</v>
      </c>
      <c r="C68" s="40">
        <v>1.1050693E-2</v>
      </c>
      <c r="D68" s="40">
        <v>0.898333626</v>
      </c>
      <c r="E68" s="40"/>
      <c r="F68" s="41">
        <v>4.2904754000000003E-2</v>
      </c>
      <c r="G68" s="40">
        <v>1.3927381000000001E-2</v>
      </c>
      <c r="H68" s="40">
        <v>3.3783546999999997E-2</v>
      </c>
      <c r="I68" s="40"/>
    </row>
    <row r="69" spans="1:9">
      <c r="A69" s="34">
        <v>43496</v>
      </c>
      <c r="B69" s="40">
        <v>1.0837652999999999E-2</v>
      </c>
      <c r="C69" s="40">
        <v>0</v>
      </c>
      <c r="D69" s="40">
        <v>0.84606183599999996</v>
      </c>
      <c r="E69" s="40"/>
      <c r="F69" s="41">
        <v>7.6987205000000003E-2</v>
      </c>
      <c r="G69" s="40">
        <v>1.2396245E-2</v>
      </c>
      <c r="H69" s="40">
        <v>5.3717061000000003E-2</v>
      </c>
      <c r="I69" s="40"/>
    </row>
    <row r="70" spans="1:9">
      <c r="A70" s="34">
        <v>43507</v>
      </c>
      <c r="B70" s="40">
        <v>1.1644534999999999E-2</v>
      </c>
      <c r="C70" s="40">
        <v>1.3483146E-2</v>
      </c>
      <c r="D70" s="40">
        <v>0.80551583300000007</v>
      </c>
      <c r="E70" s="40"/>
      <c r="F70" s="41">
        <v>9.5335375999999999E-2</v>
      </c>
      <c r="G70" s="40">
        <v>0</v>
      </c>
      <c r="H70" s="40">
        <v>7.4021110000000001E-2</v>
      </c>
      <c r="I70" s="40"/>
    </row>
    <row r="71" spans="1:9">
      <c r="A71" s="34">
        <v>43515</v>
      </c>
      <c r="B71" s="40">
        <v>2.0696396999999998E-2</v>
      </c>
      <c r="C71" s="40">
        <v>1.2235818000000001E-2</v>
      </c>
      <c r="D71" s="40">
        <v>0.76300266299999997</v>
      </c>
      <c r="E71" s="40"/>
      <c r="F71" s="41">
        <v>0.121110999</v>
      </c>
      <c r="G71" s="40">
        <v>0</v>
      </c>
      <c r="H71" s="40">
        <v>8.2954124000000004E-2</v>
      </c>
      <c r="I71" s="40"/>
    </row>
    <row r="72" spans="1:9">
      <c r="A72" s="34">
        <v>43524</v>
      </c>
      <c r="B72" s="40">
        <v>2.6176954999999998E-2</v>
      </c>
      <c r="C72" s="40">
        <v>2.8629993999999999E-2</v>
      </c>
      <c r="D72" s="40">
        <v>0.74145636599999998</v>
      </c>
      <c r="E72" s="40"/>
      <c r="F72" s="41">
        <v>0.14190665</v>
      </c>
      <c r="G72" s="40">
        <v>0</v>
      </c>
      <c r="H72" s="40">
        <v>6.1830034999999998E-2</v>
      </c>
      <c r="I72" s="40"/>
    </row>
    <row r="73" spans="1:9">
      <c r="A73" s="34">
        <v>43528</v>
      </c>
      <c r="B73" s="40">
        <v>3.6872859000000001E-2</v>
      </c>
      <c r="C73" s="40">
        <v>2.7268453000000002E-2</v>
      </c>
      <c r="D73" s="40">
        <v>0.71908791800000005</v>
      </c>
      <c r="E73" s="40"/>
      <c r="F73" s="41">
        <v>0.166968903</v>
      </c>
      <c r="G73" s="40">
        <v>0</v>
      </c>
      <c r="H73" s="40">
        <v>4.9801867E-2</v>
      </c>
      <c r="I73" s="40"/>
    </row>
    <row r="74" spans="1:9">
      <c r="A74" s="34">
        <v>43530</v>
      </c>
      <c r="B74" s="40">
        <v>3.9554299000000001E-2</v>
      </c>
      <c r="C74" s="40">
        <v>2.7906819999999999E-2</v>
      </c>
      <c r="D74" s="40">
        <v>0.70756749499999994</v>
      </c>
      <c r="E74" s="40"/>
      <c r="F74" s="41">
        <v>0.18797549299999999</v>
      </c>
      <c r="G74" s="40">
        <v>0</v>
      </c>
      <c r="H74" s="40">
        <v>3.6995893000000002E-2</v>
      </c>
      <c r="I74" s="40"/>
    </row>
    <row r="75" spans="1:9">
      <c r="A75" s="34">
        <v>43538</v>
      </c>
      <c r="B75" s="40">
        <v>3.8841166000000003E-2</v>
      </c>
      <c r="C75" s="40">
        <v>2.6410645E-2</v>
      </c>
      <c r="D75" s="40">
        <v>0.70264443300000001</v>
      </c>
      <c r="E75" s="40"/>
      <c r="F75" s="41">
        <v>0.213373758</v>
      </c>
      <c r="G75" s="40">
        <v>0</v>
      </c>
      <c r="H75" s="40">
        <v>1.8729998000000001E-2</v>
      </c>
      <c r="I75" s="40"/>
    </row>
    <row r="76" spans="1:9">
      <c r="A76" s="34">
        <v>43542</v>
      </c>
      <c r="B76" s="40">
        <v>4.0271843000000002E-2</v>
      </c>
      <c r="C76" s="40">
        <v>2.3752649000000001E-2</v>
      </c>
      <c r="D76" s="40">
        <v>0.68983615399999998</v>
      </c>
      <c r="E76" s="40"/>
      <c r="F76" s="41">
        <v>0.23284998100000001</v>
      </c>
      <c r="G76" s="40">
        <v>0</v>
      </c>
      <c r="H76" s="40">
        <v>1.3289372000000001E-2</v>
      </c>
      <c r="I76" s="40"/>
    </row>
    <row r="77" spans="1:9">
      <c r="A77" s="34">
        <v>43553</v>
      </c>
      <c r="B77" s="40">
        <v>3.9747873000000003E-2</v>
      </c>
      <c r="C77" s="40">
        <v>1.7531774E-2</v>
      </c>
      <c r="D77" s="40">
        <v>0.71904384600000004</v>
      </c>
      <c r="E77" s="40"/>
      <c r="F77" s="41">
        <v>0.223676506</v>
      </c>
      <c r="G77" s="40">
        <v>0</v>
      </c>
      <c r="H77" s="40">
        <v>0</v>
      </c>
      <c r="I77" s="40"/>
    </row>
    <row r="78" spans="1:9">
      <c r="A78" s="34">
        <v>43558</v>
      </c>
      <c r="B78" s="40">
        <v>4.6500754999999998E-2</v>
      </c>
      <c r="C78" s="40">
        <v>1.6902826999999999E-2</v>
      </c>
      <c r="D78" s="40">
        <v>0.68305401700000001</v>
      </c>
      <c r="E78" s="40"/>
      <c r="F78" s="41">
        <v>0.25354240099999997</v>
      </c>
      <c r="G78" s="40">
        <v>0</v>
      </c>
      <c r="H78" s="40">
        <v>0</v>
      </c>
      <c r="I78" s="40"/>
    </row>
    <row r="79" spans="1:9">
      <c r="A79" s="34">
        <v>43559</v>
      </c>
      <c r="B79" s="40">
        <v>5.2627656000000002E-2</v>
      </c>
      <c r="C79" s="40">
        <v>1.7443160999999999E-2</v>
      </c>
      <c r="D79" s="40">
        <v>0.65624301200000001</v>
      </c>
      <c r="E79" s="40"/>
      <c r="F79" s="41">
        <v>0.27368617200000001</v>
      </c>
      <c r="G79" s="40">
        <v>0</v>
      </c>
      <c r="H79" s="40">
        <v>0</v>
      </c>
      <c r="I79" s="40"/>
    </row>
    <row r="80" spans="1:9">
      <c r="A80" s="34">
        <v>43563</v>
      </c>
      <c r="B80" s="40">
        <v>6.1728394999999998E-2</v>
      </c>
      <c r="C80" s="40">
        <v>1.6796315999999999E-2</v>
      </c>
      <c r="D80" s="40">
        <v>0.62312783000000005</v>
      </c>
      <c r="E80" s="40"/>
      <c r="F80" s="41">
        <v>0.29834745899999998</v>
      </c>
      <c r="G80" s="40">
        <v>0</v>
      </c>
      <c r="H80" s="40">
        <v>0</v>
      </c>
      <c r="I80" s="40"/>
    </row>
    <row r="81" spans="1:9">
      <c r="A81" s="34">
        <v>43567</v>
      </c>
      <c r="B81" s="40">
        <v>7.1478572000000004E-2</v>
      </c>
      <c r="C81" s="40">
        <v>3.6244846999999997E-2</v>
      </c>
      <c r="D81" s="40">
        <v>0.57556195099999996</v>
      </c>
      <c r="E81" s="40"/>
      <c r="F81" s="41">
        <v>0.31671463</v>
      </c>
      <c r="G81" s="40">
        <v>0</v>
      </c>
      <c r="H81" s="40">
        <v>0</v>
      </c>
      <c r="I81" s="40"/>
    </row>
    <row r="82" spans="1:9">
      <c r="A82" s="34">
        <v>43570</v>
      </c>
      <c r="B82" s="40">
        <v>7.3680590000000004E-2</v>
      </c>
      <c r="C82" s="40">
        <v>4.2763785999999998E-2</v>
      </c>
      <c r="D82" s="40">
        <v>0.53406962899999999</v>
      </c>
      <c r="E82" s="40"/>
      <c r="F82" s="41">
        <v>0.33676004100000001</v>
      </c>
      <c r="G82" s="40">
        <v>1.2725953E-2</v>
      </c>
      <c r="H82" s="40">
        <v>0</v>
      </c>
      <c r="I82" s="40"/>
    </row>
    <row r="83" spans="1:9">
      <c r="A83" s="34">
        <v>43573</v>
      </c>
      <c r="B83" s="40">
        <v>9.6116093999999999E-2</v>
      </c>
      <c r="C83" s="40">
        <v>0.111821086</v>
      </c>
      <c r="D83" s="40">
        <v>0.51160552800000003</v>
      </c>
      <c r="E83" s="40"/>
      <c r="F83" s="41">
        <v>0.26706185799999999</v>
      </c>
      <c r="G83" s="40">
        <v>1.3395435000000001E-2</v>
      </c>
      <c r="H83" s="40">
        <v>0</v>
      </c>
      <c r="I83" s="40"/>
    </row>
    <row r="84" spans="1:9">
      <c r="A84" s="34">
        <v>43578</v>
      </c>
      <c r="B84" s="40">
        <v>0.10926464499999999</v>
      </c>
      <c r="C84" s="40">
        <v>0.17362239000000002</v>
      </c>
      <c r="D84" s="40">
        <v>0.48649771499999994</v>
      </c>
      <c r="E84" s="40"/>
      <c r="F84" s="41">
        <v>0.21981342300000001</v>
      </c>
      <c r="G84" s="40">
        <v>1.0801827999999999E-2</v>
      </c>
      <c r="H84" s="40">
        <v>0</v>
      </c>
      <c r="I84" s="40"/>
    </row>
    <row r="85" spans="1:9">
      <c r="A85" s="34">
        <v>43579</v>
      </c>
      <c r="B85" s="40">
        <v>0.149449889</v>
      </c>
      <c r="C85" s="40">
        <v>0.14941233900000001</v>
      </c>
      <c r="D85" s="40">
        <v>0.48668844600000005</v>
      </c>
      <c r="E85" s="40"/>
      <c r="F85" s="41">
        <v>0.20419811500000001</v>
      </c>
      <c r="G85" s="40">
        <v>1.0251211E-2</v>
      </c>
      <c r="H85" s="40">
        <v>0</v>
      </c>
      <c r="I85" s="40"/>
    </row>
    <row r="86" spans="1:9">
      <c r="A86" s="34">
        <v>43584</v>
      </c>
      <c r="B86" s="40">
        <v>0.178613139</v>
      </c>
      <c r="C86" s="40">
        <v>0.16218978100000001</v>
      </c>
      <c r="D86" s="40">
        <v>0.48737226300000003</v>
      </c>
      <c r="E86" s="40"/>
      <c r="F86" s="41">
        <v>0.17182481799999999</v>
      </c>
      <c r="G86" s="40">
        <v>0</v>
      </c>
      <c r="H86" s="40">
        <v>0</v>
      </c>
      <c r="I86" s="40"/>
    </row>
    <row r="87" spans="1:9">
      <c r="A87" s="34">
        <v>43586</v>
      </c>
      <c r="B87" s="40">
        <v>0.19368665800000001</v>
      </c>
      <c r="C87" s="40">
        <v>0.184786952</v>
      </c>
      <c r="D87" s="40">
        <v>0.47542591400000001</v>
      </c>
      <c r="E87" s="40"/>
      <c r="F87" s="41">
        <v>0.14610047600000001</v>
      </c>
      <c r="G87" s="40">
        <v>0</v>
      </c>
      <c r="H87" s="40">
        <v>0</v>
      </c>
      <c r="I87" s="40"/>
    </row>
    <row r="88" spans="1:9">
      <c r="A88" s="34">
        <v>43593</v>
      </c>
      <c r="B88" s="40">
        <v>0.16871186399999999</v>
      </c>
      <c r="C88" s="40">
        <v>0.16118644100000001</v>
      </c>
      <c r="D88" s="40">
        <v>0.55989830499999993</v>
      </c>
      <c r="E88" s="40"/>
      <c r="F88" s="41">
        <v>0.11020339</v>
      </c>
      <c r="G88" s="40">
        <v>0</v>
      </c>
      <c r="H88" s="40">
        <v>0</v>
      </c>
      <c r="I88" s="40"/>
    </row>
    <row r="89" spans="1:9">
      <c r="A89" s="34">
        <v>43598</v>
      </c>
      <c r="B89" s="40">
        <v>0.15361517699999999</v>
      </c>
      <c r="C89" s="40">
        <v>0.12587436399999999</v>
      </c>
      <c r="D89" s="40">
        <v>0.61746340500000008</v>
      </c>
      <c r="E89" s="40"/>
      <c r="F89" s="41">
        <v>0.103047054</v>
      </c>
      <c r="G89" s="40">
        <v>0</v>
      </c>
      <c r="H89" s="40">
        <v>0</v>
      </c>
      <c r="I89" s="40"/>
    </row>
    <row r="90" spans="1:9">
      <c r="A90" s="34">
        <v>43599</v>
      </c>
      <c r="B90" s="40">
        <v>0.11604609</v>
      </c>
      <c r="C90" s="40">
        <v>0.12750025600000001</v>
      </c>
      <c r="D90" s="40">
        <v>0.65993093300000005</v>
      </c>
      <c r="E90" s="40"/>
      <c r="F90" s="41">
        <v>9.6522720000000006E-2</v>
      </c>
      <c r="G90" s="40">
        <v>0</v>
      </c>
      <c r="H90" s="40">
        <v>0</v>
      </c>
      <c r="I90" s="40"/>
    </row>
    <row r="91" spans="1:9">
      <c r="A91" s="34">
        <v>43601</v>
      </c>
      <c r="B91" s="40">
        <v>9.9597105000000005E-2</v>
      </c>
      <c r="C91" s="40">
        <v>0.10499180599999999</v>
      </c>
      <c r="D91" s="40">
        <v>0.69192160599999997</v>
      </c>
      <c r="E91" s="40"/>
      <c r="F91" s="41">
        <v>0.10348948400000001</v>
      </c>
      <c r="G91" s="40">
        <v>0</v>
      </c>
      <c r="H91" s="40">
        <v>0</v>
      </c>
      <c r="I91" s="40"/>
    </row>
    <row r="92" spans="1:9">
      <c r="A92" s="34">
        <v>43606</v>
      </c>
      <c r="B92" s="40">
        <v>7.6092458000000002E-2</v>
      </c>
      <c r="C92" s="40">
        <v>0.11071368299999999</v>
      </c>
      <c r="D92" s="40">
        <v>0.70416736899999999</v>
      </c>
      <c r="E92" s="40"/>
      <c r="F92" s="41">
        <v>9.8194701999999995E-2</v>
      </c>
      <c r="G92" s="40">
        <v>1.0831787000000001E-2</v>
      </c>
      <c r="H92" s="40">
        <v>0</v>
      </c>
      <c r="I92" s="40"/>
    </row>
    <row r="93" spans="1:9">
      <c r="A93" s="34">
        <v>43609</v>
      </c>
      <c r="B93" s="40">
        <v>5.3468548999999997E-2</v>
      </c>
      <c r="C93" s="40">
        <v>0.107442472</v>
      </c>
      <c r="D93" s="40">
        <v>0.73717192799999998</v>
      </c>
      <c r="E93" s="40"/>
      <c r="F93" s="41">
        <v>9.0293453999999995E-2</v>
      </c>
      <c r="G93" s="40">
        <v>1.1623598000000001E-2</v>
      </c>
      <c r="H93" s="40">
        <v>0</v>
      </c>
      <c r="I93" s="40"/>
    </row>
    <row r="94" spans="1:9">
      <c r="A94" s="34">
        <v>43615</v>
      </c>
      <c r="B94" s="40">
        <v>3.0962877999999999E-2</v>
      </c>
      <c r="C94" s="40">
        <v>0.10352371</v>
      </c>
      <c r="D94" s="40">
        <v>0.76478309099999997</v>
      </c>
      <c r="E94" s="40"/>
      <c r="F94" s="41">
        <v>8.7402820000000006E-2</v>
      </c>
      <c r="G94" s="40">
        <v>1.3327500000000001E-2</v>
      </c>
      <c r="H94" s="40">
        <v>0</v>
      </c>
      <c r="I94" s="40"/>
    </row>
    <row r="95" spans="1:9">
      <c r="A95" s="34">
        <v>43641</v>
      </c>
      <c r="B95" s="40">
        <v>5.5227287999999999E-2</v>
      </c>
      <c r="C95" s="40">
        <v>6.3486202000000005E-2</v>
      </c>
      <c r="D95" s="40">
        <v>0.76945544900000007</v>
      </c>
      <c r="E95" s="40"/>
      <c r="F95" s="41">
        <v>9.2593835999999999E-2</v>
      </c>
      <c r="G95" s="40">
        <v>0</v>
      </c>
      <c r="H95" s="40">
        <v>1.9237226E-2</v>
      </c>
      <c r="I95" s="40"/>
    </row>
    <row r="96" spans="1:9">
      <c r="A96" s="34">
        <v>43644</v>
      </c>
      <c r="B96" s="40">
        <v>5.7684341E-2</v>
      </c>
      <c r="C96" s="40">
        <v>6.0169843000000001E-2</v>
      </c>
      <c r="D96" s="40">
        <v>0.79194283300000001</v>
      </c>
      <c r="E96" s="40"/>
      <c r="F96" s="41">
        <v>6.1309031E-2</v>
      </c>
      <c r="G96" s="40">
        <v>0</v>
      </c>
      <c r="H96" s="40">
        <v>2.8893952000000001E-2</v>
      </c>
      <c r="I96" s="40"/>
    </row>
    <row r="97" spans="1:9">
      <c r="A97" s="34">
        <v>43657</v>
      </c>
      <c r="B97" s="40">
        <v>0.112770997</v>
      </c>
      <c r="C97" s="40">
        <v>8.1581345E-2</v>
      </c>
      <c r="D97" s="40">
        <v>0.71022044099999992</v>
      </c>
      <c r="E97" s="40"/>
      <c r="F97" s="41">
        <v>5.7168882999999997E-2</v>
      </c>
      <c r="G97" s="40">
        <v>0</v>
      </c>
      <c r="H97" s="40">
        <v>3.8258334999999997E-2</v>
      </c>
      <c r="I97" s="40"/>
    </row>
    <row r="98" spans="1:9">
      <c r="A98" s="34">
        <v>43661</v>
      </c>
      <c r="B98" s="40">
        <v>0.14299569000000001</v>
      </c>
      <c r="C98" s="40">
        <v>0.10172413800000001</v>
      </c>
      <c r="D98" s="40">
        <v>0.656070402</v>
      </c>
      <c r="E98" s="40"/>
      <c r="F98" s="41">
        <v>5.3735631999999998E-2</v>
      </c>
      <c r="G98" s="40">
        <v>0</v>
      </c>
      <c r="H98" s="40">
        <v>4.5474137999999997E-2</v>
      </c>
      <c r="I98" s="40"/>
    </row>
    <row r="99" spans="1:9">
      <c r="A99" s="34">
        <v>43665</v>
      </c>
      <c r="B99" s="40">
        <v>9.6534294533175864E-3</v>
      </c>
      <c r="C99" s="40">
        <v>0.14320634723344308</v>
      </c>
      <c r="D99" s="40">
        <v>0.22180100677397296</v>
      </c>
      <c r="E99" s="40">
        <v>0.26443353427381761</v>
      </c>
      <c r="F99" s="40">
        <v>2.8090236778323278E-2</v>
      </c>
      <c r="G99" s="40">
        <v>2.1668427485343769E-2</v>
      </c>
      <c r="H99" s="40">
        <v>1.7193876494106433E-3</v>
      </c>
      <c r="I99" s="40">
        <v>0.30942763035237081</v>
      </c>
    </row>
    <row r="100" spans="1:9">
      <c r="A100" s="34">
        <v>43678</v>
      </c>
      <c r="B100" s="40">
        <v>1.7269671015768834E-2</v>
      </c>
      <c r="C100" s="40">
        <v>0.13811734571359963</v>
      </c>
      <c r="D100" s="40">
        <v>0.2190026414792284</v>
      </c>
      <c r="E100" s="40">
        <v>0.27501400784439289</v>
      </c>
      <c r="F100" s="40">
        <v>2.0451452813575605E-2</v>
      </c>
      <c r="G100" s="40">
        <v>2.2172416553269833E-2</v>
      </c>
      <c r="H100" s="40">
        <v>2.5014007844392865E-3</v>
      </c>
      <c r="I100" s="40">
        <v>0.30547106379572564</v>
      </c>
    </row>
    <row r="101" spans="1:9">
      <c r="A101" s="34">
        <v>43686</v>
      </c>
      <c r="B101" s="40">
        <v>1.7380494971183189E-2</v>
      </c>
      <c r="C101" s="40">
        <v>0.12179907334162055</v>
      </c>
      <c r="D101" s="40">
        <v>0.22368629223641093</v>
      </c>
      <c r="E101" s="40">
        <v>0.2937055034467172</v>
      </c>
      <c r="F101" s="40">
        <v>2.1742569781896263E-2</v>
      </c>
      <c r="G101" s="40">
        <v>1.1820544694315744E-2</v>
      </c>
      <c r="H101" s="40">
        <v>1.7629110633969943E-3</v>
      </c>
      <c r="I101" s="40">
        <v>0.3081026104644593</v>
      </c>
    </row>
    <row r="102" spans="1:9">
      <c r="A102" s="34">
        <v>43692</v>
      </c>
      <c r="B102" s="40">
        <v>1.7147596165573091E-2</v>
      </c>
      <c r="C102" s="40">
        <v>0.12747274190794447</v>
      </c>
      <c r="D102" s="40">
        <v>0.19372149181647436</v>
      </c>
      <c r="E102" s="40">
        <v>0.32163329024074927</v>
      </c>
      <c r="F102" s="40">
        <v>2.5733590262702145E-2</v>
      </c>
      <c r="G102" s="40">
        <v>9.8055955313803445E-3</v>
      </c>
      <c r="H102" s="40">
        <v>1.4391296924165181E-3</v>
      </c>
      <c r="I102" s="40">
        <v>0.30304656438275968</v>
      </c>
    </row>
    <row r="103" spans="1:9">
      <c r="A103" s="34">
        <v>43698</v>
      </c>
      <c r="B103" s="40">
        <v>2.0057168936609741E-2</v>
      </c>
      <c r="C103" s="40">
        <v>0.12824577838629869</v>
      </c>
      <c r="D103" s="40">
        <v>0.17314020801806349</v>
      </c>
      <c r="E103" s="40">
        <v>0.33189209963728961</v>
      </c>
      <c r="F103" s="40">
        <v>2.7359419663231733E-2</v>
      </c>
      <c r="G103" s="40">
        <v>1.0617088227522765E-2</v>
      </c>
      <c r="H103" s="40">
        <v>1.8736038048569579E-3</v>
      </c>
      <c r="I103" s="40">
        <v>0.30681463332612724</v>
      </c>
    </row>
    <row r="104" spans="1:9">
      <c r="A104" s="34">
        <v>43706</v>
      </c>
      <c r="B104" s="40">
        <v>1.172420434301122E-2</v>
      </c>
      <c r="C104" s="40">
        <v>0.12903847079782368</v>
      </c>
      <c r="D104" s="40">
        <v>0.15482209061582169</v>
      </c>
      <c r="E104" s="40">
        <v>0.34233713707930091</v>
      </c>
      <c r="F104" s="40">
        <v>3.1055900621118016E-2</v>
      </c>
      <c r="G104" s="40">
        <v>1.145938658577688E-2</v>
      </c>
      <c r="H104" s="40">
        <v>2.070393374741201E-3</v>
      </c>
      <c r="I104" s="40">
        <v>0.31749241658240651</v>
      </c>
    </row>
    <row r="105" spans="1:9">
      <c r="A105" s="34">
        <v>43714</v>
      </c>
      <c r="B105" s="40">
        <v>1.1222940101418312E-2</v>
      </c>
      <c r="C105" s="40">
        <v>0.14131637879996911</v>
      </c>
      <c r="D105" s="40">
        <v>0.11014440526139668</v>
      </c>
      <c r="E105" s="40">
        <v>0.33210636052408038</v>
      </c>
      <c r="F105" s="40">
        <v>3.4569744394965123E-2</v>
      </c>
      <c r="G105" s="40">
        <v>1.1583309737702385E-2</v>
      </c>
      <c r="H105" s="40">
        <v>1.7246261165023552E-3</v>
      </c>
      <c r="I105" s="40">
        <v>0.35733223506396561</v>
      </c>
    </row>
    <row r="106" spans="1:9">
      <c r="A106" s="34">
        <v>43721</v>
      </c>
      <c r="B106" s="40">
        <v>1.6656318332748429E-2</v>
      </c>
      <c r="C106" s="40">
        <v>0.16310773965391573</v>
      </c>
      <c r="D106" s="40">
        <v>7.0998569230353914E-2</v>
      </c>
      <c r="E106" s="40">
        <v>0.30672461733660883</v>
      </c>
      <c r="F106" s="40">
        <v>4.0304510973733235E-2</v>
      </c>
      <c r="G106" s="40">
        <v>1.3416839888777907E-2</v>
      </c>
      <c r="H106" s="40">
        <v>1.9166914126825586E-3</v>
      </c>
      <c r="I106" s="40">
        <v>0.3868747131711795</v>
      </c>
    </row>
    <row r="107" spans="1:9">
      <c r="A107" s="34">
        <v>43731</v>
      </c>
      <c r="B107" s="40">
        <v>1.6860698514652748E-2</v>
      </c>
      <c r="C107" s="40">
        <v>0.17530610196708146</v>
      </c>
      <c r="D107" s="40">
        <v>0.10974508229626653</v>
      </c>
      <c r="E107" s="40">
        <v>0.27659574468085102</v>
      </c>
      <c r="F107" s="40">
        <v>4.0796868727418702E-2</v>
      </c>
      <c r="G107" s="40">
        <v>1.0889201124046566E-2</v>
      </c>
      <c r="H107" s="40">
        <v>1.9068647129666797E-3</v>
      </c>
      <c r="I107" s="40">
        <v>0.36789943797671609</v>
      </c>
    </row>
    <row r="108" spans="1:9">
      <c r="A108" s="34">
        <v>43745</v>
      </c>
      <c r="B108" s="40">
        <v>2.980562575281643E-2</v>
      </c>
      <c r="C108" s="40">
        <v>0.16822937578233868</v>
      </c>
      <c r="D108" s="40">
        <v>0.14850853782385873</v>
      </c>
      <c r="E108" s="40">
        <v>0.27769773977941009</v>
      </c>
      <c r="F108" s="40">
        <v>3.0750336553222655E-2</v>
      </c>
      <c r="G108" s="40">
        <v>9.7305212441841267E-3</v>
      </c>
      <c r="H108" s="40">
        <v>3.2120167213811677E-3</v>
      </c>
      <c r="I108" s="40">
        <v>0.33206584634278841</v>
      </c>
    </row>
    <row r="109" spans="1:9">
      <c r="A109" s="34">
        <v>43759</v>
      </c>
      <c r="B109" s="40">
        <v>2.7940374908168822E-2</v>
      </c>
      <c r="C109" s="40">
        <v>0.14522359409436689</v>
      </c>
      <c r="D109" s="40">
        <v>0.18157688935232361</v>
      </c>
      <c r="E109" s="40">
        <v>0.29153731307912883</v>
      </c>
      <c r="F109" s="40">
        <v>3.322511078986657E-2</v>
      </c>
      <c r="G109" s="40">
        <v>0</v>
      </c>
      <c r="H109" s="40">
        <v>5.6165130222527657E-3</v>
      </c>
      <c r="I109" s="40">
        <v>0.31488020475389245</v>
      </c>
    </row>
    <row r="110" spans="1:9">
      <c r="A110" s="34">
        <v>43767</v>
      </c>
      <c r="B110" s="40">
        <v>2.8417557154412708E-2</v>
      </c>
      <c r="C110" s="40">
        <v>0.15060240963855423</v>
      </c>
      <c r="D110" s="40">
        <v>0.20824641321469628</v>
      </c>
      <c r="E110" s="40">
        <v>0.28502703393077616</v>
      </c>
      <c r="F110" s="40">
        <v>3.220656477500107E-2</v>
      </c>
      <c r="G110" s="40">
        <v>0</v>
      </c>
      <c r="H110" s="40">
        <v>2.0860828472902214E-3</v>
      </c>
      <c r="I110" s="40">
        <v>0.29341393843926949</v>
      </c>
    </row>
    <row r="111" spans="1:9">
      <c r="A111" s="34">
        <v>43782</v>
      </c>
      <c r="B111" s="40">
        <v>3.0259999999999992E-2</v>
      </c>
      <c r="C111" s="40">
        <v>0.17491999999999996</v>
      </c>
      <c r="D111" s="40">
        <v>0.19615999999999997</v>
      </c>
      <c r="E111" s="40">
        <v>0.29229999999999995</v>
      </c>
      <c r="F111" s="40">
        <v>3.0919999999999993E-2</v>
      </c>
      <c r="G111" s="40">
        <v>0</v>
      </c>
      <c r="H111" s="40">
        <v>0</v>
      </c>
      <c r="I111" s="40">
        <v>0.27543999999999996</v>
      </c>
    </row>
    <row r="112" spans="1:9">
      <c r="A112" s="34">
        <v>43798</v>
      </c>
      <c r="B112" s="40">
        <v>2.2805516308133166E-2</v>
      </c>
      <c r="C112" s="40">
        <v>0.1808322222443334</v>
      </c>
      <c r="D112" s="40">
        <v>0.20401584048078641</v>
      </c>
      <c r="E112" s="40">
        <v>0.25800481582456064</v>
      </c>
      <c r="F112" s="40">
        <v>2.6367634474935817E-2</v>
      </c>
      <c r="G112" s="40">
        <v>1.7114087281845134E-2</v>
      </c>
      <c r="H112" s="40">
        <v>2.6467134982388406E-3</v>
      </c>
      <c r="I112" s="40">
        <v>0.28821316988716639</v>
      </c>
    </row>
    <row r="113" spans="1:9">
      <c r="A113" s="34">
        <v>43809</v>
      </c>
      <c r="B113" s="40">
        <v>3.3475228331035028E-2</v>
      </c>
      <c r="C113" s="40">
        <v>0.178168155564882</v>
      </c>
      <c r="D113" s="40">
        <v>0.21008453744229269</v>
      </c>
      <c r="E113" s="40">
        <v>0.24230069748386196</v>
      </c>
      <c r="F113" s="40">
        <v>2.6980034774267043E-2</v>
      </c>
      <c r="G113" s="40">
        <v>1.6048124387952913E-2</v>
      </c>
      <c r="H113" s="40">
        <v>4.2168795091632192E-3</v>
      </c>
      <c r="I113" s="40">
        <v>0.28872634250654516</v>
      </c>
    </row>
    <row r="114" spans="1:9">
      <c r="A114" s="34">
        <v>43822</v>
      </c>
      <c r="B114" s="40">
        <v>2.5000500010000204E-2</v>
      </c>
      <c r="C114" s="40">
        <v>0.16498329966599334</v>
      </c>
      <c r="D114" s="40">
        <v>0.20840416808336168</v>
      </c>
      <c r="E114" s="40">
        <v>0.23820476409528191</v>
      </c>
      <c r="F114" s="40">
        <v>2.8440568811376229E-2</v>
      </c>
      <c r="G114" s="40">
        <v>1.3500270005400109E-2</v>
      </c>
      <c r="H114" s="40">
        <v>6.1001220024400494E-3</v>
      </c>
      <c r="I114" s="40">
        <v>0.31536630732614657</v>
      </c>
    </row>
    <row r="115" spans="1:9">
      <c r="A115" s="34">
        <v>43829</v>
      </c>
      <c r="B115" s="40">
        <v>2.6358418494890307E-2</v>
      </c>
      <c r="C115" s="40">
        <v>0.17730936143831369</v>
      </c>
      <c r="D115" s="40">
        <v>0.18452892826430414</v>
      </c>
      <c r="E115" s="40">
        <v>0.23474591524508531</v>
      </c>
      <c r="F115" s="40">
        <v>3.3877967321960682E-2</v>
      </c>
      <c r="G115" s="40">
        <v>1.4779113253204808E-2</v>
      </c>
      <c r="H115" s="40">
        <v>8.7994720316780985E-3</v>
      </c>
      <c r="I115" s="40">
        <v>0.319600823950563</v>
      </c>
    </row>
    <row r="116" spans="1:9">
      <c r="A116" s="34">
        <v>43840</v>
      </c>
      <c r="B116" s="40">
        <v>3.6004325608023573E-2</v>
      </c>
      <c r="C116" s="40">
        <v>0.19301965607175417</v>
      </c>
      <c r="D116" s="40">
        <v>0.1787281864252242</v>
      </c>
      <c r="E116" s="40">
        <v>0.23383728080405414</v>
      </c>
      <c r="F116" s="40">
        <v>3.2844935433939057E-2</v>
      </c>
      <c r="G116" s="40">
        <v>1.5754542948622802E-2</v>
      </c>
      <c r="H116" s="40">
        <v>5.0465426941752713E-3</v>
      </c>
      <c r="I116" s="40">
        <v>0.30476453001420656</v>
      </c>
    </row>
    <row r="117" spans="1:9">
      <c r="A117" s="34">
        <v>43867</v>
      </c>
      <c r="B117" s="40">
        <v>3.9239234332491851E-2</v>
      </c>
      <c r="C117" s="40">
        <v>0.20467635597166739</v>
      </c>
      <c r="D117" s="40">
        <v>0.19443150903164139</v>
      </c>
      <c r="E117" s="40">
        <v>0.23646479252959485</v>
      </c>
      <c r="F117" s="40">
        <v>3.4018774049655649E-2</v>
      </c>
      <c r="G117" s="40">
        <v>1.6470184554300139E-2</v>
      </c>
      <c r="H117" s="40">
        <v>0</v>
      </c>
      <c r="I117" s="40">
        <v>0.27469914953064878</v>
      </c>
    </row>
    <row r="118" spans="1:9">
      <c r="A118" s="34">
        <v>43880</v>
      </c>
      <c r="B118" s="40">
        <v>5.4552527402118946E-2</v>
      </c>
      <c r="C118" s="40">
        <v>0.21271824443376583</v>
      </c>
      <c r="D118" s="40">
        <v>0.20699755154344296</v>
      </c>
      <c r="E118" s="40">
        <v>0.2537699366147228</v>
      </c>
      <c r="F118" s="40">
        <v>4.0960161094711789E-2</v>
      </c>
      <c r="G118" s="40">
        <v>1.8466396649962243E-2</v>
      </c>
      <c r="H118" s="40">
        <v>0</v>
      </c>
      <c r="I118" s="40">
        <v>0.21253518226127549</v>
      </c>
    </row>
    <row r="119" spans="1:9">
      <c r="A119" s="34">
        <v>43887</v>
      </c>
      <c r="B119" s="40">
        <v>5.2781289506953218E-2</v>
      </c>
      <c r="C119" s="40">
        <v>0.21087933698553166</v>
      </c>
      <c r="D119" s="40">
        <v>0.19254811068970357</v>
      </c>
      <c r="E119" s="40">
        <v>0.26762888046073885</v>
      </c>
      <c r="F119" s="40">
        <v>3.9331366764995081E-2</v>
      </c>
      <c r="G119" s="40">
        <v>2.1245961511448232E-2</v>
      </c>
      <c r="H119" s="40">
        <v>0</v>
      </c>
      <c r="I119" s="40">
        <v>0.21558505408062925</v>
      </c>
    </row>
    <row r="120" spans="1:9">
      <c r="A120" s="34">
        <v>43888</v>
      </c>
      <c r="B120" s="40">
        <v>5.0744761423882852E-2</v>
      </c>
      <c r="C120" s="40">
        <v>0.21015616547047997</v>
      </c>
      <c r="D120" s="40">
        <v>0.18069030187182167</v>
      </c>
      <c r="E120" s="40">
        <v>0.27157644173549245</v>
      </c>
      <c r="F120" s="40">
        <v>3.9564323583510655E-2</v>
      </c>
      <c r="G120" s="40">
        <v>2.0810040754499222E-2</v>
      </c>
      <c r="H120" s="40">
        <v>0</v>
      </c>
      <c r="I120" s="40">
        <v>0.22645796516031302</v>
      </c>
    </row>
    <row r="121" spans="1:9">
      <c r="A121" s="34">
        <v>43889</v>
      </c>
      <c r="B121" s="40">
        <v>4.9103460252680933E-2</v>
      </c>
      <c r="C121" s="40">
        <v>0.20666000955151304</v>
      </c>
      <c r="D121" s="40">
        <v>0.17592150392914513</v>
      </c>
      <c r="E121" s="40">
        <v>0.27603872704380672</v>
      </c>
      <c r="F121" s="40">
        <v>3.7728476533669085E-2</v>
      </c>
      <c r="G121" s="40">
        <v>2.1317240481048931E-2</v>
      </c>
      <c r="H121" s="40">
        <v>0</v>
      </c>
      <c r="I121" s="40">
        <v>0.23323058220813614</v>
      </c>
    </row>
    <row r="122" spans="1:9">
      <c r="A122" s="34">
        <v>43896</v>
      </c>
      <c r="B122" s="40">
        <v>4.4912728820774801E-2</v>
      </c>
      <c r="C122" s="40">
        <v>0.18891017454235845</v>
      </c>
      <c r="D122" s="40">
        <v>0.16890166028097062</v>
      </c>
      <c r="E122" s="40">
        <v>0.27336100468284374</v>
      </c>
      <c r="F122" s="40">
        <v>3.3897403150276714E-2</v>
      </c>
      <c r="G122" s="40">
        <v>1.8518518518518517E-2</v>
      </c>
      <c r="H122" s="40">
        <v>0</v>
      </c>
      <c r="I122" s="40">
        <v>0.27149851000425712</v>
      </c>
    </row>
    <row r="123" spans="1:9">
      <c r="A123" s="34">
        <v>43900</v>
      </c>
      <c r="B123" s="40">
        <v>4.3547249647390679E-2</v>
      </c>
      <c r="C123" s="40">
        <v>0.17833215796897034</v>
      </c>
      <c r="D123" s="40">
        <v>0.17956629055007045</v>
      </c>
      <c r="E123" s="40">
        <v>0.27776798307475309</v>
      </c>
      <c r="F123" s="40">
        <v>3.0941466854724955E-2</v>
      </c>
      <c r="G123" s="40">
        <v>1.4456981664315936E-2</v>
      </c>
      <c r="H123" s="40">
        <v>0</v>
      </c>
      <c r="I123" s="40">
        <v>0.27538787023977424</v>
      </c>
    </row>
    <row r="124" spans="1:9">
      <c r="A124" s="34">
        <v>43901</v>
      </c>
      <c r="B124" s="40">
        <v>4.5746830791842732E-2</v>
      </c>
      <c r="C124" s="40">
        <v>0.17995590666911629</v>
      </c>
      <c r="D124" s="40">
        <v>0.1760977402167922</v>
      </c>
      <c r="E124" s="40">
        <v>0.26887745728458567</v>
      </c>
      <c r="F124" s="40">
        <v>3.0314164982546393E-2</v>
      </c>
      <c r="G124" s="40">
        <v>1.2952415947088004E-2</v>
      </c>
      <c r="H124" s="40">
        <v>7.3488884806173071E-4</v>
      </c>
      <c r="I124" s="40">
        <v>0.28532059525996695</v>
      </c>
    </row>
    <row r="125" spans="1:9">
      <c r="A125" s="34">
        <v>43902</v>
      </c>
      <c r="B125" s="40">
        <v>5.2386925403969602E-2</v>
      </c>
      <c r="C125" s="40">
        <v>0.12661403379325609</v>
      </c>
      <c r="D125" s="40">
        <v>0.2084409355862171</v>
      </c>
      <c r="E125" s="40">
        <v>0.2750682505718291</v>
      </c>
      <c r="F125" s="40">
        <v>2.1028554563565265E-2</v>
      </c>
      <c r="G125" s="40">
        <v>1.2543348336161734E-3</v>
      </c>
      <c r="H125" s="40">
        <v>2.611967830000738E-2</v>
      </c>
      <c r="I125" s="40">
        <v>0.28908728694753932</v>
      </c>
    </row>
    <row r="126" spans="1:9">
      <c r="A126" s="34">
        <v>43903</v>
      </c>
      <c r="B126" s="40">
        <v>4.9740561817856507E-2</v>
      </c>
      <c r="C126" s="40">
        <v>0.11960994811236358</v>
      </c>
      <c r="D126" s="40">
        <v>0.20316693505099304</v>
      </c>
      <c r="E126" s="40">
        <v>0.28770799785292539</v>
      </c>
      <c r="F126" s="40">
        <v>1.9144748613347647E-2</v>
      </c>
      <c r="G126" s="40">
        <v>1.9681517266058332E-3</v>
      </c>
      <c r="H126" s="40">
        <v>2.871712292002147E-2</v>
      </c>
      <c r="I126" s="40">
        <v>0.28994453390588659</v>
      </c>
    </row>
    <row r="127" spans="1:9">
      <c r="A127" s="34">
        <v>43906</v>
      </c>
      <c r="B127" s="40">
        <v>5.1761517615176153E-2</v>
      </c>
      <c r="C127" s="40">
        <v>0.1095754290876242</v>
      </c>
      <c r="D127" s="40">
        <v>0.21734417344173443</v>
      </c>
      <c r="E127" s="40">
        <v>0.2874435411020777</v>
      </c>
      <c r="F127" s="40">
        <v>1.5808491418247517E-2</v>
      </c>
      <c r="G127" s="40">
        <v>1.6260162601626016E-3</v>
      </c>
      <c r="H127" s="40">
        <v>2.8003613369467027E-2</v>
      </c>
      <c r="I127" s="40">
        <v>0.2884372177055104</v>
      </c>
    </row>
    <row r="128" spans="1:9">
      <c r="A128" s="34">
        <v>43907</v>
      </c>
      <c r="B128" s="40">
        <v>5.0589390962671898E-2</v>
      </c>
      <c r="C128" s="40">
        <v>9.9410609037328082E-2</v>
      </c>
      <c r="D128" s="40">
        <v>0.23231827111984277</v>
      </c>
      <c r="E128" s="40">
        <v>0.30088408644400777</v>
      </c>
      <c r="F128" s="40">
        <v>1.1394891944990174E-2</v>
      </c>
      <c r="G128" s="40">
        <v>0</v>
      </c>
      <c r="H128" s="40">
        <v>2.7308447937131622E-2</v>
      </c>
      <c r="I128" s="40">
        <v>0.27809430255402745</v>
      </c>
    </row>
    <row r="129" spans="1:9">
      <c r="A129" s="34">
        <v>43908</v>
      </c>
      <c r="B129" s="40">
        <v>5.2310599553341344E-2</v>
      </c>
      <c r="C129" s="40">
        <v>9.2595773922006519E-2</v>
      </c>
      <c r="D129" s="40">
        <v>0.25794537021130387</v>
      </c>
      <c r="E129" s="40">
        <v>0.30630475863253731</v>
      </c>
      <c r="F129" s="40">
        <v>0</v>
      </c>
      <c r="G129" s="40">
        <v>0</v>
      </c>
      <c r="H129" s="40">
        <v>3.3327606940388249E-2</v>
      </c>
      <c r="I129" s="40">
        <v>0.25751589074042258</v>
      </c>
    </row>
    <row r="130" spans="1:9">
      <c r="A130" s="34">
        <v>43909</v>
      </c>
      <c r="B130" s="40">
        <v>5.0104582620270011E-2</v>
      </c>
      <c r="C130" s="40">
        <v>8.5282373074729037E-2</v>
      </c>
      <c r="D130" s="40">
        <v>0.2672561323445522</v>
      </c>
      <c r="E130" s="40">
        <v>0.30519110096976609</v>
      </c>
      <c r="F130" s="40">
        <v>0</v>
      </c>
      <c r="G130" s="40">
        <v>7.7961589655828108E-3</v>
      </c>
      <c r="H130" s="40">
        <v>3.4036889142422512E-2</v>
      </c>
      <c r="I130" s="40">
        <v>0.25033276288267731</v>
      </c>
    </row>
    <row r="131" spans="1:9">
      <c r="A131" s="34">
        <v>43910</v>
      </c>
      <c r="B131" s="40">
        <v>4.9333333333333333E-2</v>
      </c>
      <c r="C131" s="40">
        <v>7.4222222222222231E-2</v>
      </c>
      <c r="D131" s="40">
        <v>0.27360000000000001</v>
      </c>
      <c r="E131" s="40">
        <v>0.29591111111111112</v>
      </c>
      <c r="F131" s="40">
        <v>0</v>
      </c>
      <c r="G131" s="40">
        <v>8.5333333333333337E-3</v>
      </c>
      <c r="H131" s="40">
        <v>3.44E-2</v>
      </c>
      <c r="I131" s="40">
        <v>0.26400000000000001</v>
      </c>
    </row>
    <row r="132" spans="1:9">
      <c r="A132" s="34">
        <v>43913</v>
      </c>
      <c r="B132" s="40">
        <v>4.512697323266987E-2</v>
      </c>
      <c r="C132" s="40">
        <v>6.8033630748112556E-2</v>
      </c>
      <c r="D132" s="40">
        <v>0.27127659574468088</v>
      </c>
      <c r="E132" s="40">
        <v>0.29126630061770764</v>
      </c>
      <c r="F132" s="40">
        <v>0</v>
      </c>
      <c r="G132" s="40">
        <v>1.3641043239533286E-2</v>
      </c>
      <c r="H132" s="40">
        <v>3.1314344543582701E-2</v>
      </c>
      <c r="I132" s="40">
        <v>0.27934111187371313</v>
      </c>
    </row>
    <row r="133" spans="1:9">
      <c r="A133" s="34">
        <v>43914</v>
      </c>
      <c r="B133" s="40">
        <v>4.2884677160295537E-2</v>
      </c>
      <c r="C133" s="40">
        <v>6.2560231288146487E-2</v>
      </c>
      <c r="D133" s="40">
        <v>0.28027626084163187</v>
      </c>
      <c r="E133" s="40">
        <v>0.30059428204304534</v>
      </c>
      <c r="F133" s="40">
        <v>0</v>
      </c>
      <c r="G133" s="40">
        <v>7.3883713459685207E-3</v>
      </c>
      <c r="H133" s="40">
        <v>2.6260841631866368E-2</v>
      </c>
      <c r="I133" s="40">
        <v>0.28003533568904598</v>
      </c>
    </row>
    <row r="134" spans="1:9">
      <c r="A134" s="34">
        <v>43915</v>
      </c>
      <c r="B134" s="40">
        <v>4.4600329089806878E-2</v>
      </c>
      <c r="C134" s="40">
        <v>6.4259114921624658E-2</v>
      </c>
      <c r="D134" s="40">
        <v>0.27669524551831642</v>
      </c>
      <c r="E134" s="40">
        <v>0.3000779423226812</v>
      </c>
      <c r="F134" s="40">
        <v>0</v>
      </c>
      <c r="G134" s="40">
        <v>1.1864553563696199E-2</v>
      </c>
      <c r="H134" s="40">
        <v>3.1003723910972544E-2</v>
      </c>
      <c r="I134" s="40">
        <v>0.27149909067290201</v>
      </c>
    </row>
    <row r="135" spans="1:9">
      <c r="A135" s="34">
        <v>43916</v>
      </c>
      <c r="B135" s="40">
        <v>4.4952413324269205E-2</v>
      </c>
      <c r="C135" s="40">
        <v>5.9738273283480622E-2</v>
      </c>
      <c r="D135" s="40">
        <v>0.2784670292318151</v>
      </c>
      <c r="E135" s="40">
        <v>0.29792658055744392</v>
      </c>
      <c r="F135" s="40">
        <v>0</v>
      </c>
      <c r="G135" s="40">
        <v>1.2491502379333786E-2</v>
      </c>
      <c r="H135" s="40">
        <v>3.3055744391570357E-2</v>
      </c>
      <c r="I135" s="40">
        <v>0.27336845683208699</v>
      </c>
    </row>
    <row r="136" spans="1:9">
      <c r="A136" s="34">
        <v>43917</v>
      </c>
      <c r="B136" s="40">
        <v>4.9007495263981557E-2</v>
      </c>
      <c r="C136" s="40">
        <v>5.3290503253438766E-2</v>
      </c>
      <c r="D136" s="40">
        <v>0.2733712214809324</v>
      </c>
      <c r="E136" s="40">
        <v>0.31718968783460999</v>
      </c>
      <c r="F136" s="40">
        <v>0</v>
      </c>
      <c r="G136" s="40">
        <v>7.3305329050325323E-3</v>
      </c>
      <c r="H136" s="40">
        <v>3.1793097767893914E-2</v>
      </c>
      <c r="I136" s="40">
        <v>0.26801746149411088</v>
      </c>
    </row>
    <row r="137" spans="1:9">
      <c r="A137" s="34">
        <v>43920</v>
      </c>
      <c r="B137" s="40">
        <v>3.0796379575340121E-2</v>
      </c>
      <c r="C137" s="40">
        <v>2.4022314567086006E-2</v>
      </c>
      <c r="D137" s="40">
        <v>0.28712927648431719</v>
      </c>
      <c r="E137" s="40">
        <v>0.259292992542836</v>
      </c>
      <c r="F137" s="40">
        <v>0</v>
      </c>
      <c r="G137" s="40">
        <v>0</v>
      </c>
      <c r="H137" s="40">
        <v>2.914555701030341E-2</v>
      </c>
      <c r="I137" s="40">
        <v>0.36961347982011722</v>
      </c>
    </row>
    <row r="138" spans="1:9">
      <c r="A138" s="34">
        <v>43921</v>
      </c>
      <c r="B138" s="40">
        <v>3.3280968173619599E-2</v>
      </c>
      <c r="C138" s="40">
        <v>2.1877000058183514E-2</v>
      </c>
      <c r="D138" s="40">
        <v>0.28800837842555421</v>
      </c>
      <c r="E138" s="40">
        <v>0.26566591028102637</v>
      </c>
      <c r="F138" s="40">
        <v>0</v>
      </c>
      <c r="G138" s="40">
        <v>0</v>
      </c>
      <c r="H138" s="40">
        <v>2.6938965497178103E-2</v>
      </c>
      <c r="I138" s="40">
        <v>0.36422877756443817</v>
      </c>
    </row>
    <row r="139" spans="1:9">
      <c r="A139" s="34">
        <v>43922</v>
      </c>
      <c r="B139" s="40">
        <v>3.2147154890837207E-2</v>
      </c>
      <c r="C139" s="40">
        <v>2.0915706836284458E-2</v>
      </c>
      <c r="D139" s="40">
        <v>0.28565698240788495</v>
      </c>
      <c r="E139" s="40">
        <v>0.27895249555899376</v>
      </c>
      <c r="F139" s="40">
        <v>0</v>
      </c>
      <c r="G139" s="40">
        <v>0</v>
      </c>
      <c r="H139" s="40">
        <v>2.5499971348346799E-2</v>
      </c>
      <c r="I139" s="40">
        <v>0.35682768895765293</v>
      </c>
    </row>
    <row r="140" spans="1:9">
      <c r="A140" s="34">
        <v>43923</v>
      </c>
      <c r="B140" s="40">
        <v>3.1520053179703078E-2</v>
      </c>
      <c r="C140" s="40">
        <v>1.8446709505871926E-2</v>
      </c>
      <c r="D140" s="40">
        <v>0.28528694881453576</v>
      </c>
      <c r="E140" s="40">
        <v>0.2925991579880346</v>
      </c>
      <c r="F140" s="40">
        <v>0</v>
      </c>
      <c r="G140" s="40">
        <v>0</v>
      </c>
      <c r="H140" s="40">
        <v>2.5094172390870816E-2</v>
      </c>
      <c r="I140" s="40">
        <v>0.34705295812098375</v>
      </c>
    </row>
    <row r="141" spans="1:9">
      <c r="A141" s="34">
        <v>43924</v>
      </c>
      <c r="B141" s="40">
        <v>3.0215434960458143E-2</v>
      </c>
      <c r="C141" s="40">
        <v>1.6525770384510502E-2</v>
      </c>
      <c r="D141" s="40">
        <v>0.28808290155440419</v>
      </c>
      <c r="E141" s="40">
        <v>0.30575402236160354</v>
      </c>
      <c r="F141" s="40">
        <v>0</v>
      </c>
      <c r="G141" s="40">
        <v>2.3997818380147263E-3</v>
      </c>
      <c r="H141" s="40">
        <v>2.3016089446413968E-2</v>
      </c>
      <c r="I141" s="40">
        <v>0.33400599945459508</v>
      </c>
    </row>
    <row r="142" spans="1:9">
      <c r="A142" s="34">
        <v>43927</v>
      </c>
      <c r="B142" s="40">
        <v>3.0718885252823819E-2</v>
      </c>
      <c r="C142" s="40">
        <v>1.0978570674548719E-2</v>
      </c>
      <c r="D142" s="40">
        <v>0.28919033041275205</v>
      </c>
      <c r="E142" s="40">
        <v>0.31473661986699042</v>
      </c>
      <c r="F142" s="40">
        <v>0</v>
      </c>
      <c r="G142" s="40">
        <v>4.5919983109891267E-3</v>
      </c>
      <c r="H142" s="40">
        <v>2.3487807452760478E-2</v>
      </c>
      <c r="I142" s="40">
        <v>0.3262957880291355</v>
      </c>
    </row>
    <row r="143" spans="1:9">
      <c r="A143" s="34">
        <v>43928</v>
      </c>
      <c r="B143" s="40">
        <v>3.3659924146649811E-2</v>
      </c>
      <c r="C143" s="40">
        <v>6.5844922039612307E-3</v>
      </c>
      <c r="D143" s="40">
        <v>0.29356300042140748</v>
      </c>
      <c r="E143" s="40">
        <v>0.31779393173198478</v>
      </c>
      <c r="F143" s="40">
        <v>0</v>
      </c>
      <c r="G143" s="40">
        <v>9.2709650231774122E-3</v>
      </c>
      <c r="H143" s="40">
        <v>2.6601348504003371E-2</v>
      </c>
      <c r="I143" s="40">
        <v>0.31252633796881579</v>
      </c>
    </row>
    <row r="144" spans="1:9">
      <c r="A144" s="34">
        <v>43929</v>
      </c>
      <c r="B144" s="40">
        <v>3.4544082776460441E-2</v>
      </c>
      <c r="C144" s="40">
        <v>6.8441474455701642E-3</v>
      </c>
      <c r="D144" s="40">
        <v>0.29580728605302864</v>
      </c>
      <c r="E144" s="40">
        <v>0.32436947618021117</v>
      </c>
      <c r="F144" s="40">
        <v>0</v>
      </c>
      <c r="G144" s="40">
        <v>9.7003664582884213E-3</v>
      </c>
      <c r="H144" s="40">
        <v>2.3873679672343173E-2</v>
      </c>
      <c r="I144" s="40">
        <v>0.30486096141409785</v>
      </c>
    </row>
    <row r="145" spans="1:9">
      <c r="A145" s="34">
        <v>43930</v>
      </c>
      <c r="B145" s="40">
        <v>3.5350830208891272E-2</v>
      </c>
      <c r="C145" s="40">
        <v>4.1778253883235136E-3</v>
      </c>
      <c r="D145" s="40">
        <v>0.29860739153722549</v>
      </c>
      <c r="E145" s="40">
        <v>0.3246384574183182</v>
      </c>
      <c r="F145" s="40">
        <v>0</v>
      </c>
      <c r="G145" s="40">
        <v>1.0819496518478843E-2</v>
      </c>
      <c r="H145" s="40">
        <v>2.3299410819496515E-2</v>
      </c>
      <c r="I145" s="40">
        <v>0.30310658810926616</v>
      </c>
    </row>
    <row r="146" spans="1:9">
      <c r="A146" s="34">
        <v>43934</v>
      </c>
      <c r="B146" s="40">
        <v>3.4843962008141105E-2</v>
      </c>
      <c r="C146" s="40">
        <v>3.2564450474898234E-3</v>
      </c>
      <c r="D146" s="40">
        <v>0.30029850746268655</v>
      </c>
      <c r="E146" s="40">
        <v>0.32900949796472179</v>
      </c>
      <c r="F146" s="40">
        <v>0</v>
      </c>
      <c r="G146" s="40">
        <v>1.1017639077340569E-2</v>
      </c>
      <c r="H146" s="40">
        <v>2.3934871099050202E-2</v>
      </c>
      <c r="I146" s="40">
        <v>0.29763907734056988</v>
      </c>
    </row>
    <row r="147" spans="1:9">
      <c r="A147" s="34">
        <v>43935</v>
      </c>
      <c r="B147" s="40">
        <v>3.5333226100477191E-2</v>
      </c>
      <c r="C147" s="40">
        <v>0</v>
      </c>
      <c r="D147" s="40">
        <v>0.30159240791378483</v>
      </c>
      <c r="E147" s="40">
        <v>0.33622862044930568</v>
      </c>
      <c r="F147" s="40">
        <v>0</v>
      </c>
      <c r="G147" s="40">
        <v>1.2385394884992762E-2</v>
      </c>
      <c r="H147" s="40">
        <v>2.455632405769128E-2</v>
      </c>
      <c r="I147" s="40">
        <v>0.28990402659374837</v>
      </c>
    </row>
    <row r="148" spans="1:9">
      <c r="A148" s="34">
        <v>43936</v>
      </c>
      <c r="B148" s="40">
        <v>3.3965453488986323E-2</v>
      </c>
      <c r="C148" s="40">
        <v>0</v>
      </c>
      <c r="D148" s="40">
        <v>0.30178014896201999</v>
      </c>
      <c r="E148" s="40">
        <v>0.34292958639268928</v>
      </c>
      <c r="F148" s="40">
        <v>0</v>
      </c>
      <c r="G148" s="40">
        <v>1.1568327082562993E-2</v>
      </c>
      <c r="H148" s="40">
        <v>2.2608420051766945E-2</v>
      </c>
      <c r="I148" s="40">
        <v>0.28714806402197457</v>
      </c>
    </row>
    <row r="149" spans="1:9">
      <c r="A149" s="34">
        <v>43937</v>
      </c>
      <c r="B149" s="40">
        <v>3.3338650502472485E-2</v>
      </c>
      <c r="C149" s="40">
        <v>0</v>
      </c>
      <c r="D149" s="40">
        <v>0.29776147179241769</v>
      </c>
      <c r="E149" s="40">
        <v>0.35114584994948694</v>
      </c>
      <c r="F149" s="40">
        <v>0</v>
      </c>
      <c r="G149" s="40">
        <v>8.93284415377253E-3</v>
      </c>
      <c r="H149" s="40">
        <v>2.1747221779124793E-2</v>
      </c>
      <c r="I149" s="40">
        <v>0.2870739618227256</v>
      </c>
    </row>
    <row r="150" spans="1:9">
      <c r="A150" s="34">
        <v>43938</v>
      </c>
      <c r="B150" s="40">
        <v>3.1385336526213892E-2</v>
      </c>
      <c r="C150" s="40">
        <v>0</v>
      </c>
      <c r="D150" s="40">
        <v>0.29495083303612368</v>
      </c>
      <c r="E150" s="40">
        <v>0.35369643857950783</v>
      </c>
      <c r="F150" s="40">
        <v>0</v>
      </c>
      <c r="G150" s="40">
        <v>8.0501350180873284E-3</v>
      </c>
      <c r="H150" s="40">
        <v>2.1093391756254139E-2</v>
      </c>
      <c r="I150" s="40">
        <v>0.29082386508381308</v>
      </c>
    </row>
    <row r="151" spans="1:9">
      <c r="A151" s="34">
        <v>43941</v>
      </c>
      <c r="B151" s="40">
        <v>3.1297324583543666E-2</v>
      </c>
      <c r="C151" s="40">
        <v>0</v>
      </c>
      <c r="D151" s="40">
        <v>0.29414437152953055</v>
      </c>
      <c r="E151" s="40">
        <v>0.3560323069156992</v>
      </c>
      <c r="F151" s="40">
        <v>0</v>
      </c>
      <c r="G151" s="40">
        <v>6.7137809187279157E-3</v>
      </c>
      <c r="H151" s="40">
        <v>1.8324078748107018E-2</v>
      </c>
      <c r="I151" s="40">
        <v>0.29348813730439177</v>
      </c>
    </row>
    <row r="152" spans="1:9">
      <c r="A152" s="34">
        <v>43942</v>
      </c>
      <c r="B152" s="40">
        <v>2.9824646621654436E-2</v>
      </c>
      <c r="C152" s="40">
        <v>0</v>
      </c>
      <c r="D152" s="40">
        <v>0.29494341089036763</v>
      </c>
      <c r="E152" s="40">
        <v>0.35765288774469317</v>
      </c>
      <c r="F152" s="40">
        <v>0</v>
      </c>
      <c r="G152" s="40">
        <v>8.9376791178899292E-3</v>
      </c>
      <c r="H152" s="40">
        <v>1.602953320056346E-2</v>
      </c>
      <c r="I152" s="40">
        <v>0.29261184242483107</v>
      </c>
    </row>
    <row r="153" spans="1:9">
      <c r="A153" s="34">
        <v>43943</v>
      </c>
      <c r="B153" s="40">
        <v>2.7420203857012972E-2</v>
      </c>
      <c r="C153" s="40">
        <v>0</v>
      </c>
      <c r="D153" s="40">
        <v>0.29836818682107485</v>
      </c>
      <c r="E153" s="40">
        <v>0.3628272000765661</v>
      </c>
      <c r="F153" s="40">
        <v>0</v>
      </c>
      <c r="G153" s="40">
        <v>1.0862803273197112E-2</v>
      </c>
      <c r="H153" s="40">
        <v>1.4978226539694696E-2</v>
      </c>
      <c r="I153" s="40">
        <v>0.28554337943245445</v>
      </c>
    </row>
    <row r="154" spans="1:9">
      <c r="A154" s="34">
        <v>43944</v>
      </c>
      <c r="B154" s="40">
        <v>2.73536299765808E-2</v>
      </c>
      <c r="C154" s="40">
        <v>0</v>
      </c>
      <c r="D154" s="40">
        <v>0.30384074941451994</v>
      </c>
      <c r="E154" s="40">
        <v>0.36674473067915692</v>
      </c>
      <c r="F154" s="40">
        <v>0</v>
      </c>
      <c r="G154" s="40">
        <v>1.1662763466042156E-2</v>
      </c>
      <c r="H154" s="40">
        <v>1.2927400468384077E-2</v>
      </c>
      <c r="I154" s="40">
        <v>0.27747072599531619</v>
      </c>
    </row>
    <row r="155" spans="1:9">
      <c r="A155" s="34">
        <v>43945</v>
      </c>
      <c r="B155" s="40">
        <v>2.670960409168403E-2</v>
      </c>
      <c r="C155" s="40">
        <v>0</v>
      </c>
      <c r="D155" s="40">
        <v>0.30777609395718886</v>
      </c>
      <c r="E155" s="40">
        <v>0.36839363515817392</v>
      </c>
      <c r="F155" s="40">
        <v>0</v>
      </c>
      <c r="G155" s="40">
        <v>1.2170865694260275E-2</v>
      </c>
      <c r="H155" s="40">
        <v>1.2549725326766431E-2</v>
      </c>
      <c r="I155" s="40">
        <v>0.27240007577192649</v>
      </c>
    </row>
    <row r="156" spans="1:9">
      <c r="A156" s="34">
        <v>43948</v>
      </c>
      <c r="B156" s="40">
        <v>2.6626380889434427E-2</v>
      </c>
      <c r="C156" s="40">
        <v>0</v>
      </c>
      <c r="D156" s="40">
        <v>0.3108771598527052</v>
      </c>
      <c r="E156" s="40">
        <v>0.36875649136058919</v>
      </c>
      <c r="F156" s="40">
        <v>0</v>
      </c>
      <c r="G156" s="40">
        <v>1.2605042016806725E-2</v>
      </c>
      <c r="H156" s="40">
        <v>1.2227362855254461E-2</v>
      </c>
      <c r="I156" s="40">
        <v>0.26890756302521007</v>
      </c>
    </row>
    <row r="157" spans="1:9">
      <c r="A157" s="34">
        <v>43949</v>
      </c>
      <c r="B157" s="40">
        <v>2.7655024946543118E-2</v>
      </c>
      <c r="C157" s="40">
        <v>0</v>
      </c>
      <c r="D157" s="40">
        <v>0.31603706343549537</v>
      </c>
      <c r="E157" s="40">
        <v>0.37742931812782132</v>
      </c>
      <c r="F157" s="40">
        <v>0</v>
      </c>
      <c r="G157" s="40">
        <v>7.7453076740318346E-3</v>
      </c>
      <c r="H157" s="40">
        <v>1.1356616773580422E-2</v>
      </c>
      <c r="I157" s="40">
        <v>0.25977666904252789</v>
      </c>
    </row>
    <row r="158" spans="1:9">
      <c r="A158" s="34">
        <v>43950</v>
      </c>
      <c r="B158" s="40">
        <v>2.9709527864509415E-2</v>
      </c>
      <c r="C158" s="40">
        <v>0</v>
      </c>
      <c r="D158" s="40">
        <v>0.3169647081086196</v>
      </c>
      <c r="E158" s="40">
        <v>0.38314883148831491</v>
      </c>
      <c r="F158" s="40">
        <v>0</v>
      </c>
      <c r="G158" s="40">
        <v>4.2577348850411584E-3</v>
      </c>
      <c r="H158" s="40">
        <v>1.0455104551045511E-2</v>
      </c>
      <c r="I158" s="40">
        <v>0.25546409310246948</v>
      </c>
    </row>
    <row r="159" spans="1:9">
      <c r="A159" s="34">
        <v>43951</v>
      </c>
      <c r="B159" s="40">
        <v>3.0499375202480673E-2</v>
      </c>
      <c r="C159" s="40">
        <v>0</v>
      </c>
      <c r="D159" s="40">
        <v>0.31883186004535563</v>
      </c>
      <c r="E159" s="40">
        <v>0.38589346045263107</v>
      </c>
      <c r="F159" s="40">
        <v>0</v>
      </c>
      <c r="G159" s="40">
        <v>2.9620030545656497E-3</v>
      </c>
      <c r="H159" s="40">
        <v>9.4413847364280094E-3</v>
      </c>
      <c r="I159" s="40">
        <v>0.25237191650853885</v>
      </c>
    </row>
    <row r="160" spans="1:9">
      <c r="A160" s="34">
        <v>43952</v>
      </c>
      <c r="B160" s="40">
        <v>3.0773323873714085E-2</v>
      </c>
      <c r="C160" s="40">
        <v>0</v>
      </c>
      <c r="D160" s="40">
        <v>0.31558176658389497</v>
      </c>
      <c r="E160" s="40">
        <v>0.37522170982617953</v>
      </c>
      <c r="F160" s="40">
        <v>0</v>
      </c>
      <c r="G160" s="40">
        <v>6.2078751330258959E-4</v>
      </c>
      <c r="H160" s="40">
        <v>9.3118126995388444E-3</v>
      </c>
      <c r="I160" s="40">
        <v>0.26849059950337001</v>
      </c>
    </row>
    <row r="161" spans="1:9">
      <c r="A161" s="34">
        <v>43955</v>
      </c>
      <c r="B161" s="40">
        <v>3.2372836686286564E-2</v>
      </c>
      <c r="C161" s="40">
        <v>0</v>
      </c>
      <c r="D161" s="40">
        <v>0.31775454625318456</v>
      </c>
      <c r="E161" s="40">
        <v>0.38056751295791968</v>
      </c>
      <c r="F161" s="40">
        <v>0</v>
      </c>
      <c r="G161" s="40">
        <v>0</v>
      </c>
      <c r="H161" s="40">
        <v>5.6663445488886934E-3</v>
      </c>
      <c r="I161" s="40">
        <v>0.2636387595537204</v>
      </c>
    </row>
    <row r="162" spans="1:9">
      <c r="A162" s="34">
        <v>43956</v>
      </c>
      <c r="B162" s="40">
        <v>3.2403541005511946E-2</v>
      </c>
      <c r="C162" s="40">
        <v>0</v>
      </c>
      <c r="D162" s="40">
        <v>0.31455653916819776</v>
      </c>
      <c r="E162" s="40">
        <v>0.3784867212293303</v>
      </c>
      <c r="F162" s="40">
        <v>0</v>
      </c>
      <c r="G162" s="40">
        <v>0</v>
      </c>
      <c r="H162" s="40">
        <v>4.5515283113412401E-3</v>
      </c>
      <c r="I162" s="40">
        <v>0.27000167028561889</v>
      </c>
    </row>
    <row r="163" spans="1:9">
      <c r="A163" s="34">
        <v>43957</v>
      </c>
      <c r="B163" s="40">
        <v>3.2220198340416915E-2</v>
      </c>
      <c r="C163" s="40">
        <v>0</v>
      </c>
      <c r="D163" s="40">
        <v>0.31345881400526204</v>
      </c>
      <c r="E163" s="40">
        <v>0.37591580651689938</v>
      </c>
      <c r="F163" s="40">
        <v>0</v>
      </c>
      <c r="G163" s="40">
        <v>0</v>
      </c>
      <c r="H163" s="40">
        <v>4.7763610605140649E-3</v>
      </c>
      <c r="I163" s="40">
        <v>0.27362882007690748</v>
      </c>
    </row>
    <row r="164" spans="1:9">
      <c r="A164" s="34">
        <v>43958</v>
      </c>
      <c r="B164" s="40">
        <v>3.2665881429132314E-2</v>
      </c>
      <c r="C164" s="40">
        <v>0</v>
      </c>
      <c r="D164" s="40">
        <v>0.30694935217903419</v>
      </c>
      <c r="E164" s="40">
        <v>0.36902237926972914</v>
      </c>
      <c r="F164" s="40">
        <v>0</v>
      </c>
      <c r="G164" s="40">
        <v>0</v>
      </c>
      <c r="H164" s="40">
        <v>4.0439733019238325E-3</v>
      </c>
      <c r="I164" s="40">
        <v>0.28731841382018064</v>
      </c>
    </row>
    <row r="165" spans="1:9">
      <c r="A165" s="34">
        <v>43959</v>
      </c>
      <c r="B165" s="40">
        <v>3.316467704956913E-2</v>
      </c>
      <c r="C165" s="40">
        <v>0</v>
      </c>
      <c r="D165" s="40">
        <v>0.30532057870187362</v>
      </c>
      <c r="E165" s="40">
        <v>0.36409992884813025</v>
      </c>
      <c r="F165" s="40">
        <v>0</v>
      </c>
      <c r="G165" s="40">
        <v>0</v>
      </c>
      <c r="H165" s="40">
        <v>4.50628508182465E-3</v>
      </c>
      <c r="I165" s="40">
        <v>0.29290853031860226</v>
      </c>
    </row>
    <row r="166" spans="1:9">
      <c r="A166" s="34">
        <v>43962</v>
      </c>
      <c r="B166" s="40">
        <v>3.5065797180678669E-2</v>
      </c>
      <c r="C166" s="40">
        <v>0</v>
      </c>
      <c r="D166" s="40">
        <v>0.30356515287594205</v>
      </c>
      <c r="E166" s="40">
        <v>0.35913155531258539</v>
      </c>
      <c r="F166" s="40">
        <v>0</v>
      </c>
      <c r="G166" s="40">
        <v>0</v>
      </c>
      <c r="H166" s="40">
        <v>5.1934866648443902E-3</v>
      </c>
      <c r="I166" s="40">
        <v>0.29704400796594943</v>
      </c>
    </row>
    <row r="167" spans="1:9">
      <c r="A167" s="34">
        <v>43963</v>
      </c>
      <c r="B167" s="40">
        <v>3.456988629838062E-2</v>
      </c>
      <c r="C167" s="40">
        <v>0</v>
      </c>
      <c r="D167" s="40">
        <v>0.30634355499406613</v>
      </c>
      <c r="E167" s="40">
        <v>0.36101221239615644</v>
      </c>
      <c r="F167" s="40">
        <v>0</v>
      </c>
      <c r="G167" s="40">
        <v>0</v>
      </c>
      <c r="H167" s="40">
        <v>4.1346043413345596E-3</v>
      </c>
      <c r="I167" s="40">
        <v>0.29393974197006245</v>
      </c>
    </row>
    <row r="168" spans="1:9">
      <c r="A168" s="34">
        <v>43964</v>
      </c>
      <c r="B168" s="40">
        <v>3.5901075911536157E-2</v>
      </c>
      <c r="C168" s="40">
        <v>0</v>
      </c>
      <c r="D168" s="40">
        <v>0.3071578003586371</v>
      </c>
      <c r="E168" s="40">
        <v>0.35990735206216373</v>
      </c>
      <c r="F168" s="40">
        <v>0</v>
      </c>
      <c r="G168" s="40">
        <v>0</v>
      </c>
      <c r="H168" s="40">
        <v>2.6897788404064548E-3</v>
      </c>
      <c r="I168" s="40">
        <v>0.29434399282725637</v>
      </c>
    </row>
    <row r="169" spans="1:9">
      <c r="A169" s="34">
        <v>43965</v>
      </c>
      <c r="B169" s="40">
        <v>3.4089257159470851E-2</v>
      </c>
      <c r="C169" s="40">
        <v>0</v>
      </c>
      <c r="D169" s="40">
        <v>0.30382323012065704</v>
      </c>
      <c r="E169" s="40">
        <v>0.36444250617822355</v>
      </c>
      <c r="F169" s="40">
        <v>0</v>
      </c>
      <c r="G169" s="40">
        <v>0</v>
      </c>
      <c r="H169" s="40">
        <v>1.4536996656490768E-3</v>
      </c>
      <c r="I169" s="40">
        <v>0.29619130687599937</v>
      </c>
    </row>
    <row r="170" spans="1:9">
      <c r="A170" s="34">
        <v>43966</v>
      </c>
      <c r="B170" s="40">
        <v>3.3340144394496667E-2</v>
      </c>
      <c r="C170" s="40">
        <v>0</v>
      </c>
      <c r="D170" s="40">
        <v>0.29961858057485358</v>
      </c>
      <c r="E170" s="40">
        <v>0.36231439858329928</v>
      </c>
      <c r="F170" s="40">
        <v>0</v>
      </c>
      <c r="G170" s="40">
        <v>0</v>
      </c>
      <c r="H170" s="40">
        <v>1.3281569268492031E-3</v>
      </c>
      <c r="I170" s="40">
        <v>0.30339871952050129</v>
      </c>
    </row>
    <row r="171" spans="1:9">
      <c r="A171" s="34">
        <v>43969</v>
      </c>
      <c r="B171" s="40">
        <v>3.3904472082561518E-2</v>
      </c>
      <c r="C171" s="40">
        <v>0</v>
      </c>
      <c r="D171" s="40">
        <v>0.29538237629002384</v>
      </c>
      <c r="E171" s="40">
        <v>0.35779968245567606</v>
      </c>
      <c r="F171" s="40">
        <v>0</v>
      </c>
      <c r="G171" s="40">
        <v>0</v>
      </c>
      <c r="H171" s="40">
        <v>3.6385287112992857E-4</v>
      </c>
      <c r="I171" s="40">
        <v>0.31254961630060862</v>
      </c>
    </row>
    <row r="172" spans="1:9">
      <c r="A172" s="34">
        <v>43970</v>
      </c>
      <c r="B172" s="40">
        <v>3.4698669449517348E-2</v>
      </c>
      <c r="C172" s="40">
        <v>0</v>
      </c>
      <c r="D172" s="40">
        <v>0.29307983302895907</v>
      </c>
      <c r="E172" s="40">
        <v>0.3543569006000522</v>
      </c>
      <c r="F172" s="40">
        <v>0</v>
      </c>
      <c r="G172" s="40">
        <v>0</v>
      </c>
      <c r="H172" s="40">
        <v>3.5872684581267941E-4</v>
      </c>
      <c r="I172" s="40">
        <v>0.31750587007565878</v>
      </c>
    </row>
    <row r="173" spans="1:9">
      <c r="A173" s="34">
        <v>43971</v>
      </c>
      <c r="B173" s="40">
        <v>3.5147212626374671E-2</v>
      </c>
      <c r="C173" s="40">
        <v>0</v>
      </c>
      <c r="D173" s="40">
        <v>0.29455202357937438</v>
      </c>
      <c r="E173" s="40">
        <v>0.35359553766678287</v>
      </c>
      <c r="F173" s="40">
        <v>0</v>
      </c>
      <c r="G173" s="40">
        <v>0</v>
      </c>
      <c r="H173" s="40">
        <v>0</v>
      </c>
      <c r="I173" s="40">
        <v>0.3167052261274681</v>
      </c>
    </row>
    <row r="174" spans="1:9">
      <c r="A174" s="34">
        <v>43972</v>
      </c>
      <c r="B174" s="40">
        <v>3.5281856359010509E-2</v>
      </c>
      <c r="C174" s="40">
        <v>0</v>
      </c>
      <c r="D174" s="40">
        <v>0.29485332434172207</v>
      </c>
      <c r="E174" s="40">
        <v>0.35174570088587809</v>
      </c>
      <c r="F174" s="40">
        <v>0</v>
      </c>
      <c r="G174" s="40">
        <v>0</v>
      </c>
      <c r="H174" s="40">
        <v>8.2763694326088951E-4</v>
      </c>
      <c r="I174" s="40">
        <v>0.31729148147012842</v>
      </c>
    </row>
    <row r="175" spans="1:9">
      <c r="A175" s="34">
        <v>43973</v>
      </c>
      <c r="B175" s="40">
        <v>3.7071050295405153E-2</v>
      </c>
      <c r="C175" s="40">
        <v>0</v>
      </c>
      <c r="D175" s="40">
        <v>0.29571126825236482</v>
      </c>
      <c r="E175" s="40">
        <v>0.35219028377261458</v>
      </c>
      <c r="F175" s="40">
        <v>0</v>
      </c>
      <c r="G175" s="40">
        <v>0</v>
      </c>
      <c r="H175" s="40">
        <v>3.6734319037560841E-4</v>
      </c>
      <c r="I175" s="40">
        <v>0.31466005448923995</v>
      </c>
    </row>
    <row r="176" spans="1:9">
      <c r="A176" s="34">
        <v>43977</v>
      </c>
      <c r="B176" s="40">
        <v>3.9418710263396911E-2</v>
      </c>
      <c r="C176" s="40">
        <v>0</v>
      </c>
      <c r="D176" s="40">
        <v>0.29900090826521342</v>
      </c>
      <c r="E176" s="40">
        <v>0.34795640326975474</v>
      </c>
      <c r="F176" s="40">
        <v>0</v>
      </c>
      <c r="G176" s="40">
        <v>0</v>
      </c>
      <c r="H176" s="40">
        <v>9.3854072055706917E-4</v>
      </c>
      <c r="I176" s="40">
        <v>0.31268543748107774</v>
      </c>
    </row>
    <row r="177" spans="1:9">
      <c r="A177" s="34">
        <v>43978</v>
      </c>
      <c r="B177" s="40">
        <v>4.3315770126210025E-2</v>
      </c>
      <c r="C177" s="40">
        <v>0</v>
      </c>
      <c r="D177" s="40">
        <v>0.29993260629824775</v>
      </c>
      <c r="E177" s="40">
        <v>0.34569905648817556</v>
      </c>
      <c r="F177" s="40">
        <v>0</v>
      </c>
      <c r="G177" s="40">
        <v>0</v>
      </c>
      <c r="H177" s="40">
        <v>0</v>
      </c>
      <c r="I177" s="40">
        <v>0.31105256708736678</v>
      </c>
    </row>
    <row r="178" spans="1:9">
      <c r="A178" s="34">
        <v>43979</v>
      </c>
      <c r="B178" s="40">
        <v>4.5487170285304149E-2</v>
      </c>
      <c r="C178" s="40">
        <v>0</v>
      </c>
      <c r="D178" s="40">
        <v>0.30519169806806629</v>
      </c>
      <c r="E178" s="40">
        <v>0.33946408278007056</v>
      </c>
      <c r="F178" s="40">
        <v>0</v>
      </c>
      <c r="G178" s="40">
        <v>0</v>
      </c>
      <c r="H178" s="40">
        <v>0</v>
      </c>
      <c r="I178" s="40">
        <v>0.30985704886655902</v>
      </c>
    </row>
    <row r="179" spans="1:9">
      <c r="A179" s="34">
        <v>43980</v>
      </c>
      <c r="B179" s="40">
        <v>4.6663555762949137E-2</v>
      </c>
      <c r="C179" s="40">
        <v>0</v>
      </c>
      <c r="D179" s="40">
        <v>0.30812529164722358</v>
      </c>
      <c r="E179" s="40">
        <v>0.33994400373308442</v>
      </c>
      <c r="F179" s="40">
        <v>0</v>
      </c>
      <c r="G179" s="40">
        <v>0</v>
      </c>
      <c r="H179" s="40">
        <v>0</v>
      </c>
      <c r="I179" s="40">
        <v>0.30526714885674283</v>
      </c>
    </row>
    <row r="180" spans="1:9">
      <c r="A180" s="34">
        <v>43983</v>
      </c>
      <c r="B180" s="40">
        <v>4.7820505339324269E-2</v>
      </c>
      <c r="C180" s="40">
        <v>0</v>
      </c>
      <c r="D180" s="40">
        <v>0.30933068798506158</v>
      </c>
      <c r="E180" s="40">
        <v>0.33993697846764309</v>
      </c>
      <c r="F180" s="40">
        <v>0</v>
      </c>
      <c r="G180" s="40">
        <v>0</v>
      </c>
      <c r="H180" s="40">
        <v>0</v>
      </c>
      <c r="I180" s="40">
        <v>0.30291182820797102</v>
      </c>
    </row>
    <row r="181" spans="1:9">
      <c r="A181" s="34">
        <v>43984</v>
      </c>
      <c r="B181" s="40">
        <v>5.0442327322218442E-2</v>
      </c>
      <c r="C181" s="40">
        <v>0</v>
      </c>
      <c r="D181" s="40">
        <v>0.3125779743676988</v>
      </c>
      <c r="E181" s="40">
        <v>0.34144266757400477</v>
      </c>
      <c r="F181" s="40">
        <v>0</v>
      </c>
      <c r="G181" s="40">
        <v>0</v>
      </c>
      <c r="H181" s="40">
        <v>0</v>
      </c>
      <c r="I181" s="40">
        <v>0.29553703073607807</v>
      </c>
    </row>
    <row r="182" spans="1:9">
      <c r="A182" s="34">
        <v>43985</v>
      </c>
      <c r="B182" s="40">
        <v>5.6938624599457727E-2</v>
      </c>
      <c r="C182" s="40">
        <v>0</v>
      </c>
      <c r="D182" s="40">
        <v>0.32070769315038478</v>
      </c>
      <c r="E182" s="40">
        <v>0.34458959822528962</v>
      </c>
      <c r="F182" s="40">
        <v>0</v>
      </c>
      <c r="G182" s="40">
        <v>0</v>
      </c>
      <c r="H182" s="40">
        <v>0</v>
      </c>
      <c r="I182" s="40">
        <v>0.27776408402486785</v>
      </c>
    </row>
    <row r="183" spans="1:9">
      <c r="A183" s="34">
        <v>43986</v>
      </c>
      <c r="B183" s="40">
        <v>6.2666704907218859E-2</v>
      </c>
      <c r="C183" s="40">
        <v>1.1758969799523906E-3</v>
      </c>
      <c r="D183" s="40">
        <v>0.33277884532652646</v>
      </c>
      <c r="E183" s="40">
        <v>0.34780738233860092</v>
      </c>
      <c r="F183" s="40">
        <v>0</v>
      </c>
      <c r="G183" s="40">
        <v>0</v>
      </c>
      <c r="H183" s="40">
        <v>0</v>
      </c>
      <c r="I183" s="40">
        <v>0.25557117044770122</v>
      </c>
    </row>
    <row r="184" spans="1:9">
      <c r="A184" s="34">
        <v>43987</v>
      </c>
      <c r="B184" s="40">
        <v>6.6080423461111593E-2</v>
      </c>
      <c r="C184" s="40">
        <v>1.4513788098693759E-3</v>
      </c>
      <c r="D184" s="40">
        <v>0.33967955832550728</v>
      </c>
      <c r="E184" s="40">
        <v>0.34096018668715672</v>
      </c>
      <c r="F184" s="40">
        <v>0</v>
      </c>
      <c r="G184" s="40">
        <v>0</v>
      </c>
      <c r="H184" s="40">
        <v>0</v>
      </c>
      <c r="I184" s="40">
        <v>0.25182845271635507</v>
      </c>
    </row>
    <row r="185" spans="1:9">
      <c r="A185" s="34">
        <v>43990</v>
      </c>
      <c r="B185" s="40">
        <v>6.7564061914507229E-2</v>
      </c>
      <c r="C185" s="40">
        <v>2.9977228835788195E-3</v>
      </c>
      <c r="D185" s="40">
        <v>0.34119274781656239</v>
      </c>
      <c r="E185" s="40">
        <v>0.32320641051508947</v>
      </c>
      <c r="F185" s="40">
        <v>0</v>
      </c>
      <c r="G185" s="40">
        <v>0</v>
      </c>
      <c r="H185" s="40">
        <v>0</v>
      </c>
      <c r="I185" s="40">
        <v>0.26503905687026197</v>
      </c>
    </row>
    <row r="186" spans="1:9">
      <c r="A186" s="34">
        <v>43991</v>
      </c>
      <c r="B186" s="40">
        <v>6.9215142064150609E-2</v>
      </c>
      <c r="C186" s="40">
        <v>4.1489026867721542E-3</v>
      </c>
      <c r="D186" s="40">
        <v>0.34201264699991413</v>
      </c>
      <c r="E186" s="40">
        <v>0.31740536209905862</v>
      </c>
      <c r="F186" s="40">
        <v>0</v>
      </c>
      <c r="G186" s="40">
        <v>0</v>
      </c>
      <c r="H186" s="40">
        <v>0</v>
      </c>
      <c r="I186" s="40">
        <v>0.26721794615010447</v>
      </c>
    </row>
    <row r="187" spans="1:9">
      <c r="A187" s="34">
        <v>43992</v>
      </c>
      <c r="B187" s="40">
        <v>7.0933649672427268E-2</v>
      </c>
      <c r="C187" s="40">
        <v>5.8774365749103561E-3</v>
      </c>
      <c r="D187" s="40">
        <v>0.34498935051629775</v>
      </c>
      <c r="E187" s="40">
        <v>0.31015610255857218</v>
      </c>
      <c r="F187" s="40">
        <v>0</v>
      </c>
      <c r="G187" s="40">
        <v>0</v>
      </c>
      <c r="H187" s="40">
        <v>0</v>
      </c>
      <c r="I187" s="40">
        <v>0.26804346067779244</v>
      </c>
    </row>
    <row r="188" spans="1:9">
      <c r="A188" s="34">
        <v>43993</v>
      </c>
      <c r="B188" s="40">
        <v>7.2701624935572251E-2</v>
      </c>
      <c r="C188" s="40">
        <v>5.3169845102134933E-3</v>
      </c>
      <c r="D188" s="40">
        <v>0.33958169438190056</v>
      </c>
      <c r="E188" s="40">
        <v>0.308764886200255</v>
      </c>
      <c r="F188" s="40">
        <v>0</v>
      </c>
      <c r="G188" s="40">
        <v>0</v>
      </c>
      <c r="H188" s="40">
        <v>0</v>
      </c>
      <c r="I188" s="40">
        <v>0.27363480997205869</v>
      </c>
    </row>
    <row r="189" spans="1:9">
      <c r="A189" s="34">
        <v>43994</v>
      </c>
      <c r="B189" s="40">
        <v>7.4711800768531289E-2</v>
      </c>
      <c r="C189" s="40">
        <v>5.0746531342583086E-3</v>
      </c>
      <c r="D189" s="40">
        <v>0.34017775952597457</v>
      </c>
      <c r="E189" s="40">
        <v>0.30348185738171363</v>
      </c>
      <c r="F189" s="40">
        <v>0</v>
      </c>
      <c r="G189" s="40">
        <v>0</v>
      </c>
      <c r="H189" s="40">
        <v>9.0933090845091071E-4</v>
      </c>
      <c r="I189" s="40">
        <v>0.27564459828107124</v>
      </c>
    </row>
    <row r="190" spans="1:9">
      <c r="A190" s="34">
        <v>43997</v>
      </c>
      <c r="B190" s="40">
        <v>7.5950473415877628E-2</v>
      </c>
      <c r="C190" s="40">
        <v>5.1565914056809908E-3</v>
      </c>
      <c r="D190" s="40">
        <v>0.33625637290604515</v>
      </c>
      <c r="E190" s="40">
        <v>0.30225782957028408</v>
      </c>
      <c r="F190" s="40">
        <v>0</v>
      </c>
      <c r="G190" s="40">
        <v>0</v>
      </c>
      <c r="H190" s="40">
        <v>2.621995630007283E-4</v>
      </c>
      <c r="I190" s="40">
        <v>0.28011653313911139</v>
      </c>
    </row>
    <row r="191" spans="1:9">
      <c r="A191" s="34">
        <v>43998</v>
      </c>
      <c r="B191" s="40">
        <v>7.6940490676023654E-2</v>
      </c>
      <c r="C191" s="40">
        <v>4.7822519029966882E-3</v>
      </c>
      <c r="D191" s="40">
        <v>0.33648377147061315</v>
      </c>
      <c r="E191" s="40">
        <v>0.29947083958233112</v>
      </c>
      <c r="F191" s="40">
        <v>0</v>
      </c>
      <c r="G191" s="40">
        <v>0</v>
      </c>
      <c r="H191" s="40">
        <v>9.055151532301423E-4</v>
      </c>
      <c r="I191" s="40">
        <v>0.28141713121480516</v>
      </c>
    </row>
    <row r="192" spans="1:9">
      <c r="A192" s="34">
        <v>43999</v>
      </c>
      <c r="B192" s="40">
        <v>7.3111007462686561E-2</v>
      </c>
      <c r="C192" s="40">
        <v>3.0608675373134331E-2</v>
      </c>
      <c r="D192" s="40">
        <v>0.30908931902985076</v>
      </c>
      <c r="E192" s="40">
        <v>0.36153218283582089</v>
      </c>
      <c r="F192" s="40">
        <v>0</v>
      </c>
      <c r="G192" s="40">
        <v>1.6616138059701493E-3</v>
      </c>
      <c r="H192" s="40">
        <v>0</v>
      </c>
      <c r="I192" s="40">
        <v>0.2239972014925373</v>
      </c>
    </row>
    <row r="193" spans="1:9">
      <c r="A193" s="34">
        <v>44000</v>
      </c>
      <c r="B193" s="40">
        <v>7.4068828777793527E-2</v>
      </c>
      <c r="C193" s="40">
        <v>3.155360430533919E-2</v>
      </c>
      <c r="D193" s="40">
        <v>0.30667044327998871</v>
      </c>
      <c r="E193" s="40">
        <v>0.3591276023226172</v>
      </c>
      <c r="F193" s="40">
        <v>0</v>
      </c>
      <c r="G193" s="40">
        <v>1.8127743945616772E-3</v>
      </c>
      <c r="H193" s="40">
        <v>0</v>
      </c>
      <c r="I193" s="40">
        <v>0.22676674691969978</v>
      </c>
    </row>
    <row r="194" spans="1:9">
      <c r="A194" s="34">
        <v>44001</v>
      </c>
      <c r="B194" s="40">
        <v>7.4784168628770048E-2</v>
      </c>
      <c r="C194" s="40">
        <v>3.4280748962888213E-2</v>
      </c>
      <c r="D194" s="40">
        <v>0.30600403632694251</v>
      </c>
      <c r="E194" s="40">
        <v>0.35160892476735062</v>
      </c>
      <c r="F194" s="40">
        <v>0</v>
      </c>
      <c r="G194" s="40">
        <v>0</v>
      </c>
      <c r="H194" s="40">
        <v>0</v>
      </c>
      <c r="I194" s="40">
        <v>0.23332212131404864</v>
      </c>
    </row>
    <row r="195" spans="1:9">
      <c r="A195" s="34">
        <v>44004</v>
      </c>
      <c r="B195" s="40">
        <v>7.3991963419703474E-2</v>
      </c>
      <c r="C195" s="40">
        <v>3.6995981709851737E-2</v>
      </c>
      <c r="D195" s="40">
        <v>0.30566717472634058</v>
      </c>
      <c r="E195" s="40">
        <v>0.34682000831370374</v>
      </c>
      <c r="F195" s="40">
        <v>0</v>
      </c>
      <c r="G195" s="40">
        <v>0</v>
      </c>
      <c r="H195" s="40">
        <v>0</v>
      </c>
      <c r="I195" s="40">
        <v>0.23652487183040047</v>
      </c>
    </row>
    <row r="196" spans="1:9">
      <c r="A196" s="34">
        <v>44005</v>
      </c>
      <c r="B196" s="40">
        <v>7.1358198451794502E-2</v>
      </c>
      <c r="C196" s="40">
        <v>3.9408866995073885E-2</v>
      </c>
      <c r="D196" s="40">
        <v>0.30964109781843768</v>
      </c>
      <c r="E196" s="40">
        <v>0.34173117522871216</v>
      </c>
      <c r="F196" s="40">
        <v>0</v>
      </c>
      <c r="G196" s="40">
        <v>0</v>
      </c>
      <c r="H196" s="40">
        <v>0</v>
      </c>
      <c r="I196" s="40">
        <v>0.2378606615059817</v>
      </c>
    </row>
    <row r="197" spans="1:9">
      <c r="A197" s="34">
        <v>44006</v>
      </c>
      <c r="B197" s="40">
        <v>6.8233295583238956E-2</v>
      </c>
      <c r="C197" s="40">
        <v>4.3318233295583236E-2</v>
      </c>
      <c r="D197" s="40">
        <v>0.30931483578708946</v>
      </c>
      <c r="E197" s="40">
        <v>0.33819365798414491</v>
      </c>
      <c r="F197" s="40">
        <v>0</v>
      </c>
      <c r="G197" s="40">
        <v>0</v>
      </c>
      <c r="H197" s="40">
        <v>0</v>
      </c>
      <c r="I197" s="40">
        <v>0.24093997734994332</v>
      </c>
    </row>
    <row r="198" spans="1:9">
      <c r="A198" s="34">
        <v>44007</v>
      </c>
      <c r="B198" s="40">
        <v>6.6265060240963861E-2</v>
      </c>
      <c r="C198" s="40">
        <v>4.4130008405715883E-2</v>
      </c>
      <c r="D198" s="40">
        <v>0.30442701036704956</v>
      </c>
      <c r="E198" s="40">
        <v>0.33468758755954053</v>
      </c>
      <c r="F198" s="40">
        <v>0</v>
      </c>
      <c r="G198" s="40">
        <v>0</v>
      </c>
      <c r="H198" s="40">
        <v>0</v>
      </c>
      <c r="I198" s="40">
        <v>0.25049033342673016</v>
      </c>
    </row>
    <row r="199" spans="1:9">
      <c r="A199" s="34">
        <v>44008</v>
      </c>
      <c r="B199" s="40">
        <v>6.4475524475524473E-2</v>
      </c>
      <c r="C199" s="40">
        <v>4.6573426573426571E-2</v>
      </c>
      <c r="D199" s="40">
        <v>0.29622377622377621</v>
      </c>
      <c r="E199" s="40">
        <v>0.3394405594405594</v>
      </c>
      <c r="F199" s="40">
        <v>0</v>
      </c>
      <c r="G199" s="40">
        <v>0</v>
      </c>
      <c r="H199" s="40">
        <v>0</v>
      </c>
      <c r="I199" s="40">
        <v>0.25328671328671326</v>
      </c>
    </row>
    <row r="200" spans="1:9">
      <c r="A200" s="34">
        <v>44011</v>
      </c>
      <c r="B200" s="40">
        <v>6.3033305807872281E-2</v>
      </c>
      <c r="C200" s="40">
        <v>4.8720066061106529E-2</v>
      </c>
      <c r="D200" s="40">
        <v>0.2947976878612717</v>
      </c>
      <c r="E200" s="40">
        <v>0.33636113404899531</v>
      </c>
      <c r="F200" s="40">
        <v>0</v>
      </c>
      <c r="G200" s="40">
        <v>0</v>
      </c>
      <c r="H200" s="40">
        <v>0</v>
      </c>
      <c r="I200" s="40">
        <v>0.25708780622075422</v>
      </c>
    </row>
    <row r="201" spans="1:9">
      <c r="A201" s="34">
        <v>44012</v>
      </c>
      <c r="B201" s="40">
        <v>6.3007291236758842E-2</v>
      </c>
      <c r="C201" s="40">
        <v>4.8975099738616037E-2</v>
      </c>
      <c r="D201" s="40">
        <v>0.2919246113633237</v>
      </c>
      <c r="E201" s="40">
        <v>0.34475168523868482</v>
      </c>
      <c r="F201" s="40">
        <v>0</v>
      </c>
      <c r="G201" s="40">
        <v>0</v>
      </c>
      <c r="H201" s="40">
        <v>0</v>
      </c>
      <c r="I201" s="40">
        <v>0.25134131242261659</v>
      </c>
    </row>
    <row r="202" spans="1:9">
      <c r="A202" s="34" t="s">
        <v>65</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9A762E-D7C9-4311-A660-F11775A77F53}">
  <dimension ref="A1:F12"/>
  <sheetViews>
    <sheetView workbookViewId="0">
      <selection activeCell="F13" sqref="F13"/>
    </sheetView>
  </sheetViews>
  <sheetFormatPr defaultRowHeight="15"/>
  <cols>
    <col min="1" max="1" width="16.28515625" bestFit="1" customWidth="1"/>
    <col min="3" max="3" width="10.7109375" bestFit="1" customWidth="1"/>
  </cols>
  <sheetData>
    <row r="1" spans="1:6">
      <c r="A1" t="s">
        <v>76</v>
      </c>
      <c r="B1" t="s">
        <v>77</v>
      </c>
      <c r="C1" t="s">
        <v>16</v>
      </c>
    </row>
    <row r="2" spans="1:6">
      <c r="A2" t="s">
        <v>97</v>
      </c>
      <c r="B2" s="2">
        <v>0.28120000000000001</v>
      </c>
      <c r="C2" s="34">
        <v>44286</v>
      </c>
      <c r="D2" s="2"/>
      <c r="F2" s="6" t="s">
        <v>46</v>
      </c>
    </row>
    <row r="3" spans="1:6">
      <c r="A3" t="s">
        <v>53</v>
      </c>
      <c r="B3" s="2">
        <v>5.5800000000000002E-2</v>
      </c>
    </row>
    <row r="4" spans="1:6">
      <c r="A4" t="s">
        <v>98</v>
      </c>
      <c r="B4" s="2">
        <v>0.16270000000000001</v>
      </c>
    </row>
    <row r="5" spans="1:6">
      <c r="A5" t="s">
        <v>99</v>
      </c>
      <c r="B5" s="2">
        <v>7.1099999999999997E-2</v>
      </c>
    </row>
    <row r="6" spans="1:6">
      <c r="A6" t="s">
        <v>100</v>
      </c>
      <c r="B6" s="2">
        <v>0.17580000000000001</v>
      </c>
    </row>
    <row r="7" spans="1:6">
      <c r="A7" t="s">
        <v>101</v>
      </c>
      <c r="B7" s="2">
        <v>6.9000000000000006E-2</v>
      </c>
    </row>
    <row r="8" spans="1:6">
      <c r="A8" t="s">
        <v>102</v>
      </c>
      <c r="B8" s="2">
        <v>0.1242</v>
      </c>
    </row>
    <row r="9" spans="1:6">
      <c r="A9" t="s">
        <v>103</v>
      </c>
      <c r="B9" s="2">
        <v>0</v>
      </c>
    </row>
    <row r="10" spans="1:6">
      <c r="A10" t="s">
        <v>104</v>
      </c>
      <c r="B10" s="2">
        <v>5.8899999999999994E-2</v>
      </c>
    </row>
    <row r="11" spans="1:6">
      <c r="A11" t="s">
        <v>78</v>
      </c>
      <c r="B11" s="2">
        <v>1.1999999999999999E-3</v>
      </c>
    </row>
    <row r="12" spans="1:6">
      <c r="B12" s="2">
        <f>SUM(B2:B11)</f>
        <v>0.99989999999999979</v>
      </c>
    </row>
  </sheetData>
  <sortState xmlns:xlrd2="http://schemas.microsoft.com/office/spreadsheetml/2017/richdata2" ref="A2:C6">
    <sortCondition descending="1" ref="B1:B6"/>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00000"/>
  </sheetPr>
  <dimension ref="A1:Q101"/>
  <sheetViews>
    <sheetView workbookViewId="0"/>
  </sheetViews>
  <sheetFormatPr defaultRowHeight="15"/>
  <cols>
    <col min="1" max="1" width="10.28515625" customWidth="1"/>
    <col min="3" max="3" width="14.5703125" bestFit="1" customWidth="1"/>
    <col min="8" max="8" width="10.28515625" bestFit="1" customWidth="1"/>
    <col min="15" max="15" width="10.28515625" bestFit="1" customWidth="1"/>
  </cols>
  <sheetData>
    <row r="1" spans="1:17">
      <c r="A1" s="1" t="s">
        <v>16</v>
      </c>
      <c r="B1" s="1" t="s">
        <v>24</v>
      </c>
      <c r="C1" s="1" t="s">
        <v>31</v>
      </c>
      <c r="D1" s="1" t="s">
        <v>24</v>
      </c>
      <c r="E1" s="1" t="s">
        <v>31</v>
      </c>
      <c r="H1" s="6" t="s">
        <v>37</v>
      </c>
    </row>
    <row r="2" spans="1:17">
      <c r="A2" s="34">
        <v>34424</v>
      </c>
      <c r="B2">
        <f>VLOOKUP(A2,'[5]RDM Fact Sheet Backup (''94)'!A:C,3,0)</f>
        <v>10073</v>
      </c>
      <c r="C2">
        <f>VLOOKUP(A2,'[5]RDM Fact Sheet Backup (''94)'!A:F,6,0)</f>
        <v>9564.0079080427586</v>
      </c>
      <c r="H2" s="34"/>
      <c r="I2" s="1" t="s">
        <v>24</v>
      </c>
      <c r="J2" s="1" t="s">
        <v>31</v>
      </c>
    </row>
    <row r="3" spans="1:17">
      <c r="A3" s="34">
        <v>34515</v>
      </c>
      <c r="B3">
        <f>VLOOKUP(A3,'[5]RDM Fact Sheet Backup (''94)'!A:C,3,0)</f>
        <v>11202.42</v>
      </c>
      <c r="C3">
        <f>VLOOKUP(A3,'[5]RDM Fact Sheet Backup (''94)'!A:F,6,0)</f>
        <v>9604.42290533093</v>
      </c>
      <c r="D3" s="3">
        <f>B3/B2-1</f>
        <v>0.11212349846123293</v>
      </c>
      <c r="E3" s="3">
        <f>C3/C2-1</f>
        <v>4.2257385895911881E-3</v>
      </c>
      <c r="H3" s="4">
        <v>39813</v>
      </c>
      <c r="I3" s="5">
        <v>0.16203929686718888</v>
      </c>
      <c r="J3" s="5">
        <v>-0.21943226749183431</v>
      </c>
      <c r="K3" t="s">
        <v>38</v>
      </c>
      <c r="L3" s="2">
        <f>I3-J3</f>
        <v>0.38147156435902319</v>
      </c>
      <c r="O3" s="34"/>
      <c r="P3" s="2"/>
      <c r="Q3" s="2"/>
    </row>
    <row r="4" spans="1:17">
      <c r="A4" s="34">
        <v>34607</v>
      </c>
      <c r="B4">
        <f>VLOOKUP(A4,'[5]RDM Fact Sheet Backup (''94)'!A:C,3,0)</f>
        <v>11118.67</v>
      </c>
      <c r="C4">
        <f>VLOOKUP(A4,'[5]RDM Fact Sheet Backup (''94)'!A:F,6,0)</f>
        <v>10073.831726647653</v>
      </c>
      <c r="D4" s="3">
        <f t="shared" ref="D4:E67" si="0">B4/B3-1</f>
        <v>-7.4760632077711664E-3</v>
      </c>
      <c r="E4" s="3">
        <f t="shared" si="0"/>
        <v>4.8874234916933768E-2</v>
      </c>
      <c r="H4" s="4">
        <v>37529</v>
      </c>
      <c r="I4" s="5">
        <v>0.10235269356418009</v>
      </c>
      <c r="J4" s="5">
        <v>-0.1727669744085808</v>
      </c>
      <c r="K4" t="s">
        <v>38</v>
      </c>
      <c r="L4" s="2">
        <f t="shared" ref="L4:L12" si="1">I4-J4</f>
        <v>0.27511966797276088</v>
      </c>
      <c r="O4" s="34"/>
      <c r="P4" s="2"/>
      <c r="Q4" s="2"/>
    </row>
    <row r="5" spans="1:17">
      <c r="A5" s="34">
        <v>34699</v>
      </c>
      <c r="B5">
        <f>VLOOKUP(A5,'[5]RDM Fact Sheet Backup (''94)'!A:C,3,0)</f>
        <v>12132.62</v>
      </c>
      <c r="C5">
        <f>VLOOKUP(A5,'[5]RDM Fact Sheet Backup (''94)'!A:F,6,0)</f>
        <v>10072.257116363699</v>
      </c>
      <c r="D5" s="3">
        <f t="shared" si="0"/>
        <v>9.1193461088421524E-2</v>
      </c>
      <c r="E5" s="3">
        <f t="shared" si="0"/>
        <v>-1.563069869223721E-4</v>
      </c>
      <c r="H5" s="4">
        <v>37164</v>
      </c>
      <c r="I5" s="5">
        <v>-9.3698013504256772E-2</v>
      </c>
      <c r="J5" s="5">
        <v>-0.14678123104204577</v>
      </c>
      <c r="K5" t="s">
        <v>38</v>
      </c>
      <c r="L5" s="2">
        <f t="shared" si="1"/>
        <v>5.3083217537788996E-2</v>
      </c>
      <c r="O5" s="34"/>
      <c r="P5" s="2"/>
      <c r="Q5" s="2"/>
    </row>
    <row r="6" spans="1:17">
      <c r="A6" s="34">
        <v>34789</v>
      </c>
      <c r="B6">
        <f>VLOOKUP(A6,'[5]RDM Fact Sheet Backup (''94)'!A:C,3,0)</f>
        <v>12250.99</v>
      </c>
      <c r="C6">
        <f>VLOOKUP(A6,'[5]RDM Fact Sheet Backup (''94)'!A:F,6,0)</f>
        <v>11053.064366569273</v>
      </c>
      <c r="D6" s="3">
        <f t="shared" si="0"/>
        <v>9.7563428179567868E-3</v>
      </c>
      <c r="E6" s="3">
        <f t="shared" si="0"/>
        <v>9.7377106131665947E-2</v>
      </c>
      <c r="H6" s="4">
        <v>40816</v>
      </c>
      <c r="I6" s="32">
        <v>-0.1047985388532211</v>
      </c>
      <c r="J6" s="32">
        <v>-0.13867847934120259</v>
      </c>
      <c r="K6" t="s">
        <v>38</v>
      </c>
      <c r="L6" s="2">
        <f t="shared" si="1"/>
        <v>3.3879940487981486E-2</v>
      </c>
      <c r="O6" s="34"/>
      <c r="P6" s="2"/>
      <c r="Q6" s="2"/>
    </row>
    <row r="7" spans="1:17">
      <c r="A7" s="34">
        <v>34880</v>
      </c>
      <c r="B7">
        <f>VLOOKUP(A7,'[5]RDM Fact Sheet Backup (''94)'!A:C,3,0)</f>
        <v>13303.83</v>
      </c>
      <c r="C7">
        <f>VLOOKUP(A7,'[5]RDM Fact Sheet Backup (''94)'!A:F,6,0)</f>
        <v>12108.228213517154</v>
      </c>
      <c r="D7" s="3">
        <f t="shared" si="0"/>
        <v>8.5939177160376357E-2</v>
      </c>
      <c r="E7" s="3">
        <f t="shared" si="0"/>
        <v>9.5463467139420111E-2</v>
      </c>
      <c r="H7" s="4">
        <v>43465</v>
      </c>
      <c r="I7" s="5">
        <v>-9.4378854272710644E-2</v>
      </c>
      <c r="J7" s="5">
        <v>-0.13519750425962362</v>
      </c>
      <c r="K7" t="s">
        <v>38</v>
      </c>
      <c r="L7" s="2">
        <f>I7-J7</f>
        <v>4.081864998691298E-2</v>
      </c>
      <c r="O7" s="34"/>
      <c r="P7" s="2"/>
      <c r="Q7" s="2"/>
    </row>
    <row r="8" spans="1:17">
      <c r="A8" s="34">
        <v>34972</v>
      </c>
      <c r="B8">
        <f>VLOOKUP(A8,'[5]RDM Fact Sheet Backup (''94)'!A:C,3,0)</f>
        <v>12482.94</v>
      </c>
      <c r="C8">
        <f>VLOOKUP(A8,'[5]RDM Fact Sheet Backup (''94)'!A:F,6,0)</f>
        <v>13070.490053711703</v>
      </c>
      <c r="D8" s="3">
        <f t="shared" si="0"/>
        <v>-6.1703283941541565E-2</v>
      </c>
      <c r="E8" s="3">
        <f t="shared" si="0"/>
        <v>7.9471729738320951E-2</v>
      </c>
      <c r="H8" s="4">
        <v>37437</v>
      </c>
      <c r="I8" s="5">
        <v>3.5967199127838301E-2</v>
      </c>
      <c r="J8" s="5">
        <v>-0.13396943508497439</v>
      </c>
      <c r="K8" t="s">
        <v>38</v>
      </c>
      <c r="L8" s="2">
        <f t="shared" si="1"/>
        <v>0.16993663421281269</v>
      </c>
      <c r="O8" s="34"/>
      <c r="P8" s="2"/>
      <c r="Q8" s="2"/>
    </row>
    <row r="9" spans="1:17">
      <c r="A9" s="34">
        <v>35064</v>
      </c>
      <c r="B9">
        <f>VLOOKUP(A9,'[5]RDM Fact Sheet Backup (''94)'!A:C,3,0)</f>
        <v>13662.33</v>
      </c>
      <c r="C9">
        <f>VLOOKUP(A9,'[5]RDM Fact Sheet Backup (''94)'!A:F,6,0)</f>
        <v>13857.270325594411</v>
      </c>
      <c r="D9" s="3">
        <f t="shared" si="0"/>
        <v>9.4480146503948648E-2</v>
      </c>
      <c r="E9" s="3">
        <f t="shared" si="0"/>
        <v>6.0195162434577787E-2</v>
      </c>
      <c r="H9" s="4">
        <v>36981</v>
      </c>
      <c r="I9" s="5">
        <v>1.2694605182204111E-3</v>
      </c>
      <c r="J9" s="5">
        <v>-0.11855052901989815</v>
      </c>
      <c r="K9" t="s">
        <v>38</v>
      </c>
      <c r="L9" s="2">
        <f t="shared" si="1"/>
        <v>0.11981998953811857</v>
      </c>
      <c r="O9" s="34"/>
      <c r="P9" s="2"/>
      <c r="Q9" s="2"/>
    </row>
    <row r="10" spans="1:17">
      <c r="A10" s="34">
        <v>35155</v>
      </c>
      <c r="B10">
        <f>VLOOKUP(A10,'[5]RDM Fact Sheet Backup (''94)'!A:C,3,0)</f>
        <v>13491.78</v>
      </c>
      <c r="C10">
        <f>VLOOKUP(A10,'[5]RDM Fact Sheet Backup (''94)'!A:F,6,0)</f>
        <v>14601.011249715688</v>
      </c>
      <c r="D10" s="3">
        <f t="shared" si="0"/>
        <v>-1.2483229434510745E-2</v>
      </c>
      <c r="E10" s="3">
        <f t="shared" si="0"/>
        <v>5.3671531740820955E-2</v>
      </c>
      <c r="H10" s="4">
        <v>40359</v>
      </c>
      <c r="I10" s="5">
        <v>-0.15989765742488316</v>
      </c>
      <c r="J10" s="5">
        <v>-0.11425369743038905</v>
      </c>
      <c r="K10" t="s">
        <v>38</v>
      </c>
      <c r="L10" s="2">
        <f t="shared" si="1"/>
        <v>-4.564395999449411E-2</v>
      </c>
      <c r="O10" s="34"/>
      <c r="P10" s="2"/>
      <c r="Q10" s="2"/>
    </row>
    <row r="11" spans="1:17">
      <c r="A11" s="34">
        <v>35246</v>
      </c>
      <c r="B11">
        <f>VLOOKUP(A11,'[5]RDM Fact Sheet Backup (''94)'!A:C,3,0)</f>
        <v>14738.2</v>
      </c>
      <c r="C11">
        <f>VLOOKUP(A11,'[5]RDM Fact Sheet Backup (''94)'!A:F,6,0)</f>
        <v>15256.399041237288</v>
      </c>
      <c r="D11" s="3">
        <f t="shared" si="0"/>
        <v>9.2383658790760048E-2</v>
      </c>
      <c r="E11" s="3">
        <f t="shared" si="0"/>
        <v>4.4886465759990557E-2</v>
      </c>
      <c r="H11" s="4">
        <v>39903</v>
      </c>
      <c r="I11" s="5">
        <v>-1.6361998461476013E-2</v>
      </c>
      <c r="J11" s="5">
        <v>-0.11011851505182457</v>
      </c>
      <c r="K11" t="s">
        <v>38</v>
      </c>
      <c r="L11" s="2">
        <f t="shared" si="1"/>
        <v>9.375651659034856E-2</v>
      </c>
      <c r="O11" s="34"/>
      <c r="P11" s="2"/>
      <c r="Q11" s="2"/>
    </row>
    <row r="12" spans="1:17">
      <c r="A12" s="34">
        <v>35338</v>
      </c>
      <c r="B12">
        <f>VLOOKUP(A12,'[5]RDM Fact Sheet Backup (''94)'!A:C,3,0)</f>
        <v>14587.77</v>
      </c>
      <c r="C12">
        <f>VLOOKUP(A12,'[5]RDM Fact Sheet Backup (''94)'!A:F,6,0)</f>
        <v>15728.082299630838</v>
      </c>
      <c r="D12" s="3">
        <f t="shared" si="0"/>
        <v>-1.0206809515408977E-2</v>
      </c>
      <c r="E12" s="3">
        <f t="shared" si="0"/>
        <v>3.091707663902965E-2</v>
      </c>
      <c r="H12" s="4">
        <v>36068</v>
      </c>
      <c r="I12" s="5">
        <v>9.8808517599585421E-2</v>
      </c>
      <c r="J12" s="5">
        <v>-9.9472159176385078E-2</v>
      </c>
      <c r="K12" t="s">
        <v>38</v>
      </c>
      <c r="L12" s="2">
        <f t="shared" si="1"/>
        <v>0.1982806767759705</v>
      </c>
      <c r="O12" s="34"/>
      <c r="P12" s="2"/>
      <c r="Q12" s="2"/>
    </row>
    <row r="13" spans="1:17">
      <c r="A13" s="34">
        <v>35430</v>
      </c>
      <c r="B13">
        <f>VLOOKUP(A13,'[5]RDM Fact Sheet Backup (''94)'!A:C,3,0)</f>
        <v>15555.16</v>
      </c>
      <c r="C13">
        <f>VLOOKUP(A13,'[5]RDM Fact Sheet Backup (''94)'!A:F,6,0)</f>
        <v>17039.032839372252</v>
      </c>
      <c r="D13" s="3">
        <f t="shared" si="0"/>
        <v>6.631513932561317E-2</v>
      </c>
      <c r="E13" s="3">
        <f t="shared" si="0"/>
        <v>8.3350946082739075E-2</v>
      </c>
      <c r="H13" s="34">
        <v>39538</v>
      </c>
      <c r="I13" s="3">
        <v>9.4681545844336412E-2</v>
      </c>
      <c r="J13" s="3">
        <v>-9.4444179461719013E-2</v>
      </c>
      <c r="L13" s="2"/>
      <c r="O13" s="34"/>
      <c r="P13" s="2"/>
      <c r="Q13" s="2"/>
    </row>
    <row r="14" spans="1:17">
      <c r="A14" s="34">
        <v>35520</v>
      </c>
      <c r="B14">
        <f>VLOOKUP(A14,'[5]RDM Fact Sheet Backup (''94)'!A:C,3,0)</f>
        <v>16456.37</v>
      </c>
      <c r="C14">
        <f>VLOOKUP(A14,'[5]RDM Fact Sheet Backup (''94)'!A:F,6,0)</f>
        <v>17495.669821719119</v>
      </c>
      <c r="D14" s="3">
        <f t="shared" si="0"/>
        <v>5.7936401811360394E-2</v>
      </c>
      <c r="E14" s="3">
        <f t="shared" si="0"/>
        <v>2.6799466064277411E-2</v>
      </c>
      <c r="H14" s="34">
        <v>39721</v>
      </c>
      <c r="I14" s="3">
        <v>-0.21105476344031138</v>
      </c>
      <c r="J14" s="3">
        <v>-8.3698011784569815E-2</v>
      </c>
      <c r="L14" s="2"/>
      <c r="O14" s="34"/>
      <c r="P14" s="2"/>
      <c r="Q14" s="2"/>
    </row>
    <row r="15" spans="1:17">
      <c r="A15" s="34">
        <v>35611</v>
      </c>
      <c r="B15">
        <f>VLOOKUP(A15,'[5]RDM Fact Sheet Backup (''94)'!A:C,3,0)</f>
        <v>15902.58</v>
      </c>
      <c r="C15">
        <f>VLOOKUP(A15,'[5]RDM Fact Sheet Backup (''94)'!A:F,6,0)</f>
        <v>20550.238815893059</v>
      </c>
      <c r="D15" s="3">
        <f t="shared" si="0"/>
        <v>-3.3652014387133944E-2</v>
      </c>
      <c r="E15" s="3">
        <f t="shared" si="0"/>
        <v>0.17459000000000002</v>
      </c>
      <c r="H15" s="34">
        <v>36891</v>
      </c>
      <c r="I15" s="3">
        <v>0.18124195032198687</v>
      </c>
      <c r="J15" s="3">
        <v>-7.8245950244063889E-2</v>
      </c>
      <c r="L15" s="2"/>
      <c r="O15" s="34"/>
      <c r="P15" s="2"/>
      <c r="Q15" s="2"/>
    </row>
    <row r="16" spans="1:17">
      <c r="A16" s="34">
        <v>35703</v>
      </c>
      <c r="B16">
        <f>VLOOKUP(A16,'[5]RDM Fact Sheet Backup (''94)'!A:C,3,0)</f>
        <v>16450.740000000002</v>
      </c>
      <c r="C16">
        <f>VLOOKUP(A16,'[5]RDM Fact Sheet Backup (''94)'!A:F,6,0)</f>
        <v>22089.33289010969</v>
      </c>
      <c r="D16" s="3">
        <f t="shared" si="0"/>
        <v>3.4469878472549897E-2</v>
      </c>
      <c r="E16" s="3">
        <f t="shared" si="0"/>
        <v>7.4894218408125379E-2</v>
      </c>
      <c r="H16" s="34">
        <v>42277</v>
      </c>
      <c r="I16" s="3">
        <v>1.6872099916191541E-2</v>
      </c>
      <c r="J16" s="3">
        <v>-6.4384082183523872E-2</v>
      </c>
      <c r="L16" s="2"/>
      <c r="O16" s="34"/>
      <c r="P16" s="2"/>
      <c r="Q16" s="2"/>
    </row>
    <row r="17" spans="1:17">
      <c r="A17" s="34">
        <v>35795</v>
      </c>
      <c r="B17">
        <f>VLOOKUP(A17,'[5]RDM Fact Sheet Backup (''94)'!A:C,3,0)</f>
        <v>17152.75</v>
      </c>
      <c r="C17">
        <f>VLOOKUP(A17,'[5]RDM Fact Sheet Backup (''94)'!A:F,6,0)</f>
        <v>22723.725877845223</v>
      </c>
      <c r="D17" s="3">
        <f t="shared" si="0"/>
        <v>4.2673460282029785E-2</v>
      </c>
      <c r="E17" s="3">
        <f t="shared" si="0"/>
        <v>2.8719427195539105E-2</v>
      </c>
      <c r="H17" s="34">
        <v>36433</v>
      </c>
      <c r="I17" s="3">
        <v>3.3114021745743738E-3</v>
      </c>
      <c r="J17" s="3">
        <v>-6.2442055009111375E-2</v>
      </c>
      <c r="L17" s="2"/>
      <c r="O17" s="34"/>
      <c r="P17" s="2"/>
      <c r="Q17" s="2"/>
    </row>
    <row r="18" spans="1:17">
      <c r="A18" s="34">
        <v>35885</v>
      </c>
      <c r="B18">
        <f>VLOOKUP(A18,'[5]RDM Fact Sheet Backup (''94)'!A:C,3,0)</f>
        <v>18602.810000000001</v>
      </c>
      <c r="C18">
        <f>VLOOKUP(A18,'[5]RDM Fact Sheet Backup (''94)'!A:F,6,0)</f>
        <v>25893.591336144298</v>
      </c>
      <c r="D18" s="3">
        <f t="shared" si="0"/>
        <v>8.453804783489538E-2</v>
      </c>
      <c r="E18" s="3">
        <f t="shared" si="0"/>
        <v>0.13949585007930287</v>
      </c>
      <c r="H18" s="34">
        <v>39447</v>
      </c>
      <c r="I18" s="3">
        <v>7.8634960305792312E-2</v>
      </c>
      <c r="J18" s="3">
        <v>-3.3319081870462619E-2</v>
      </c>
      <c r="O18" s="34"/>
      <c r="P18" s="2"/>
      <c r="Q18" s="2"/>
    </row>
    <row r="19" spans="1:17">
      <c r="A19" s="34">
        <v>35976</v>
      </c>
      <c r="B19">
        <f>VLOOKUP(A19,'[5]RDM Fact Sheet Backup (''94)'!A:C,3,0)</f>
        <v>18766.37</v>
      </c>
      <c r="C19">
        <f>VLOOKUP(A19,'[5]RDM Fact Sheet Backup (''94)'!A:F,6,0)</f>
        <v>26748.60472033171</v>
      </c>
      <c r="D19" s="3">
        <f t="shared" si="0"/>
        <v>8.7922201000816269E-3</v>
      </c>
      <c r="E19" s="3">
        <f t="shared" si="0"/>
        <v>3.3020270270270213E-2</v>
      </c>
      <c r="H19" s="34">
        <v>37711</v>
      </c>
      <c r="I19" s="3">
        <v>1.0093103046251661E-2</v>
      </c>
      <c r="J19" s="3">
        <v>-3.1494314847999583E-2</v>
      </c>
      <c r="O19" s="34"/>
      <c r="P19" s="2"/>
      <c r="Q19" s="2"/>
    </row>
    <row r="20" spans="1:17">
      <c r="A20" s="34">
        <v>36068</v>
      </c>
      <c r="B20">
        <f>VLOOKUP(A20,'[5]RDM Fact Sheet Backup (''94)'!A:C,3,0)</f>
        <v>20620.650000000001</v>
      </c>
      <c r="C20">
        <f>VLOOKUP(A20,'[5]RDM Fact Sheet Backup (''94)'!A:F,6,0)</f>
        <v>24087.863253844669</v>
      </c>
      <c r="D20" s="3">
        <f t="shared" si="0"/>
        <v>9.8808666779990117E-2</v>
      </c>
      <c r="E20" s="3">
        <f t="shared" si="0"/>
        <v>-9.9472159176385078E-2</v>
      </c>
      <c r="H20" s="34">
        <v>41090</v>
      </c>
      <c r="I20" s="3">
        <v>-4.5353325792199528E-2</v>
      </c>
      <c r="J20" s="3">
        <v>-2.7515047291487571E-2</v>
      </c>
      <c r="O20" s="34"/>
      <c r="P20" s="2"/>
      <c r="Q20" s="2"/>
    </row>
    <row r="21" spans="1:17">
      <c r="A21" s="34">
        <v>36160</v>
      </c>
      <c r="B21">
        <f>VLOOKUP(A21,'[5]RDM Fact Sheet Backup (''94)'!A:C,3,0)</f>
        <v>19753.04</v>
      </c>
      <c r="C21">
        <f>VLOOKUP(A21,'[5]RDM Fact Sheet Backup (''94)'!A:F,6,0)</f>
        <v>29217.943558969153</v>
      </c>
      <c r="D21" s="3">
        <f t="shared" si="0"/>
        <v>-4.2074813354574192E-2</v>
      </c>
      <c r="E21" s="3">
        <f t="shared" si="0"/>
        <v>0.21297365611313279</v>
      </c>
      <c r="H21" s="34">
        <v>39629</v>
      </c>
      <c r="I21" s="3">
        <v>0.11812800572741855</v>
      </c>
      <c r="J21" s="3">
        <v>-2.726941898660229E-2</v>
      </c>
      <c r="O21" s="34"/>
      <c r="P21" s="2"/>
      <c r="Q21" s="2"/>
    </row>
    <row r="22" spans="1:17">
      <c r="A22" s="34">
        <v>36250</v>
      </c>
      <c r="B22">
        <f>VLOOKUP(A22,'[5]RDM Fact Sheet Backup (''94)'!A:C,3,0)</f>
        <v>19081.05</v>
      </c>
      <c r="C22">
        <f>VLOOKUP(A22,'[5]RDM Fact Sheet Backup (''94)'!A:F,6,0)</f>
        <v>30673.583288136182</v>
      </c>
      <c r="D22" s="3">
        <f t="shared" si="0"/>
        <v>-3.4019573695998284E-2</v>
      </c>
      <c r="E22" s="3">
        <f t="shared" si="0"/>
        <v>4.9820060957718848E-2</v>
      </c>
      <c r="H22" s="34">
        <v>36707</v>
      </c>
      <c r="I22" s="3">
        <v>-4.022065614417536E-2</v>
      </c>
      <c r="J22" s="3">
        <v>-2.6564978527488736E-2</v>
      </c>
      <c r="O22" s="34"/>
      <c r="P22" s="2"/>
      <c r="Q22" s="2"/>
    </row>
    <row r="23" spans="1:17">
      <c r="A23" s="34">
        <v>36341</v>
      </c>
      <c r="B23">
        <f>VLOOKUP(A23,'[5]RDM Fact Sheet Backup (''94)'!A:C,3,0)</f>
        <v>19623.580000000002</v>
      </c>
      <c r="C23">
        <f>VLOOKUP(A23,'[5]RDM Fact Sheet Backup (''94)'!A:F,6,0)</f>
        <v>32835.523208006009</v>
      </c>
      <c r="D23" s="3">
        <f t="shared" si="0"/>
        <v>2.8432921668356981E-2</v>
      </c>
      <c r="E23" s="3">
        <f t="shared" si="0"/>
        <v>7.0482144181244433E-2</v>
      </c>
      <c r="H23" s="34">
        <v>38442</v>
      </c>
      <c r="I23" s="3">
        <v>-4.8479354459794455E-2</v>
      </c>
      <c r="J23" s="3">
        <v>-2.1483148564918952E-2</v>
      </c>
      <c r="O23" s="34"/>
      <c r="P23" s="2"/>
      <c r="Q23" s="2"/>
    </row>
    <row r="24" spans="1:17">
      <c r="A24" s="34">
        <v>36433</v>
      </c>
      <c r="B24">
        <f>VLOOKUP(A24,'[5]RDM Fact Sheet Backup (''94)'!A:C,3,0)</f>
        <v>19688.57</v>
      </c>
      <c r="C24">
        <f>VLOOKUP(A24,'[5]RDM Fact Sheet Backup (''94)'!A:F,6,0)</f>
        <v>30785.205661598746</v>
      </c>
      <c r="D24" s="3">
        <f t="shared" si="0"/>
        <v>3.3118319898814974E-3</v>
      </c>
      <c r="E24" s="3">
        <f t="shared" si="0"/>
        <v>-6.2442055009111375E-2</v>
      </c>
      <c r="H24" s="34">
        <v>38260</v>
      </c>
      <c r="I24" s="3">
        <v>9.9584639669456632E-3</v>
      </c>
      <c r="J24" s="3">
        <v>-1.8673719197298211E-2</v>
      </c>
      <c r="O24" s="34"/>
      <c r="P24" s="2"/>
      <c r="Q24" s="2"/>
    </row>
    <row r="25" spans="1:17">
      <c r="A25" s="34">
        <v>36525</v>
      </c>
      <c r="B25">
        <f>VLOOKUP(A25,'[5]RDM Fact Sheet Backup (''94)'!A:C,3,0)</f>
        <v>20000.509999999998</v>
      </c>
      <c r="C25">
        <f>VLOOKUP(A25,'[5]RDM Fact Sheet Backup (''94)'!A:F,6,0)</f>
        <v>35365.746977623035</v>
      </c>
      <c r="D25" s="3">
        <f t="shared" si="0"/>
        <v>1.5843710335488925E-2</v>
      </c>
      <c r="E25" s="3">
        <f t="shared" si="0"/>
        <v>0.14879034320495133</v>
      </c>
      <c r="H25" s="34">
        <v>38898</v>
      </c>
      <c r="I25" s="3">
        <v>1.6958669589682618E-2</v>
      </c>
      <c r="J25" s="3">
        <v>-1.4410027549329629E-2</v>
      </c>
      <c r="O25" s="34"/>
      <c r="P25" s="2"/>
      <c r="Q25" s="2"/>
    </row>
    <row r="26" spans="1:17">
      <c r="A26" s="34">
        <v>36616</v>
      </c>
      <c r="B26">
        <f>VLOOKUP(A26,'[5]RDM Fact Sheet Backup (''94)'!A:C,3,0)</f>
        <v>20498.53</v>
      </c>
      <c r="C26">
        <f>VLOOKUP(A26,'[5]RDM Fact Sheet Backup (''94)'!A:F,6,0)</f>
        <v>36176.846230557938</v>
      </c>
      <c r="D26" s="3">
        <f t="shared" si="0"/>
        <v>2.4900365040691597E-2</v>
      </c>
      <c r="E26" s="3">
        <f t="shared" si="0"/>
        <v>2.2934599782329146E-2</v>
      </c>
      <c r="H26" s="34">
        <v>36799</v>
      </c>
      <c r="I26" s="3">
        <v>-5.7675136320685216E-2</v>
      </c>
      <c r="J26" s="3">
        <v>-9.687852426682797E-3</v>
      </c>
      <c r="O26" s="34"/>
      <c r="P26" s="2"/>
      <c r="Q26" s="2"/>
    </row>
    <row r="27" spans="1:17">
      <c r="A27" s="34">
        <v>36707</v>
      </c>
      <c r="B27">
        <f>VLOOKUP(A27,'[5]RDM Fact Sheet Backup (''94)'!A:C,3,0)</f>
        <v>19674.07</v>
      </c>
      <c r="C27">
        <f>VLOOKUP(A27,'[5]RDM Fact Sheet Backup (''94)'!A:F,6,0)</f>
        <v>35215.809087250906</v>
      </c>
      <c r="D27" s="3">
        <f t="shared" si="0"/>
        <v>-4.0220445075817568E-2</v>
      </c>
      <c r="E27" s="3">
        <f t="shared" si="0"/>
        <v>-2.6564978527488736E-2</v>
      </c>
      <c r="H27" s="34">
        <v>43190</v>
      </c>
      <c r="I27" s="2">
        <v>3.1683305247847571E-2</v>
      </c>
      <c r="J27" s="2">
        <v>-7.590988267251686E-3</v>
      </c>
      <c r="O27" s="34"/>
      <c r="P27" s="2"/>
      <c r="Q27" s="2"/>
    </row>
    <row r="28" spans="1:17">
      <c r="A28" s="34">
        <v>36799</v>
      </c>
      <c r="B28">
        <f>VLOOKUP(A28,'[5]RDM Fact Sheet Backup (''94)'!A:C,3,0)</f>
        <v>18539.36</v>
      </c>
      <c r="C28">
        <f>VLOOKUP(A28,'[5]RDM Fact Sheet Backup (''94)'!A:F,6,0)</f>
        <v>34874.643525727384</v>
      </c>
      <c r="D28" s="3">
        <f t="shared" si="0"/>
        <v>-5.7675407274651258E-2</v>
      </c>
      <c r="E28" s="3">
        <f t="shared" si="0"/>
        <v>-9.687852426682797E-3</v>
      </c>
      <c r="H28" s="34">
        <v>41274</v>
      </c>
      <c r="I28" s="3">
        <v>-8.2244887061461935E-2</v>
      </c>
      <c r="J28" s="3">
        <v>-3.7749658900607663E-3</v>
      </c>
      <c r="O28" s="34"/>
      <c r="P28" s="2"/>
      <c r="Q28" s="2"/>
    </row>
    <row r="29" spans="1:17">
      <c r="A29" s="34">
        <v>36891</v>
      </c>
      <c r="B29">
        <f>VLOOKUP(A29,'[5]RDM Fact Sheet Backup (''94)'!A:C,3,0)</f>
        <v>21899.47</v>
      </c>
      <c r="C29">
        <f>VLOOKUP(A29,'[5]RDM Fact Sheet Backup (''94)'!A:F,6,0)</f>
        <v>32145.843903633853</v>
      </c>
      <c r="D29" s="3">
        <f t="shared" si="0"/>
        <v>0.18124196304511053</v>
      </c>
      <c r="E29" s="3">
        <f t="shared" si="0"/>
        <v>-7.8245950244063889E-2</v>
      </c>
      <c r="H29" s="34">
        <v>34699</v>
      </c>
      <c r="I29" s="3">
        <v>9.1193569664524077E-2</v>
      </c>
      <c r="J29" s="3">
        <v>-1.563069869223721E-4</v>
      </c>
      <c r="O29" s="34"/>
      <c r="P29" s="2"/>
      <c r="Q29" s="2"/>
    </row>
    <row r="30" spans="1:17">
      <c r="A30" s="34">
        <v>36981</v>
      </c>
      <c r="B30">
        <f>VLOOKUP(A30,'[5]RDM Fact Sheet Backup (''94)'!A:C,3,0)</f>
        <v>21927.279999999999</v>
      </c>
      <c r="C30">
        <f>VLOOKUP(A30,'[5]RDM Fact Sheet Backup (''94)'!A:F,6,0)</f>
        <v>28334.937103066994</v>
      </c>
      <c r="D30" s="3">
        <f t="shared" si="0"/>
        <v>1.2698937462869431E-3</v>
      </c>
      <c r="E30" s="3">
        <f t="shared" si="0"/>
        <v>-0.11855052901989815</v>
      </c>
      <c r="H30" s="34">
        <v>40724</v>
      </c>
      <c r="I30" s="3">
        <v>-8.842238918296208E-2</v>
      </c>
      <c r="J30" s="3">
        <v>9.9131925838569224E-4</v>
      </c>
      <c r="O30" s="34"/>
      <c r="P30" s="2"/>
      <c r="Q30" s="2"/>
    </row>
    <row r="31" spans="1:17">
      <c r="A31" s="34">
        <v>37072</v>
      </c>
      <c r="B31">
        <f>VLOOKUP(A31,'[5]RDM Fact Sheet Backup (''94)'!A:C,3,0)</f>
        <v>20914.86</v>
      </c>
      <c r="C31">
        <f>VLOOKUP(A31,'[5]RDM Fact Sheet Backup (''94)'!A:F,6,0)</f>
        <v>29993.176688769534</v>
      </c>
      <c r="D31" s="3">
        <f t="shared" si="0"/>
        <v>-4.6171709395784521E-2</v>
      </c>
      <c r="E31" s="3">
        <f t="shared" si="0"/>
        <v>5.8522790421971838E-2</v>
      </c>
      <c r="H31" s="34">
        <v>37346</v>
      </c>
      <c r="I31" s="3">
        <v>-4.9148161424824588E-3</v>
      </c>
      <c r="J31" s="3">
        <v>2.7486442080815188E-3</v>
      </c>
      <c r="O31" s="34"/>
      <c r="P31" s="2"/>
      <c r="Q31" s="2"/>
    </row>
    <row r="32" spans="1:17">
      <c r="A32" s="34">
        <v>37164</v>
      </c>
      <c r="B32">
        <f>VLOOKUP(A32,'[5]RDM Fact Sheet Backup (''94)'!A:C,3,0)</f>
        <v>18955.18</v>
      </c>
      <c r="C32">
        <f>VLOOKUP(A32,'[5]RDM Fact Sheet Backup (''94)'!A:F,6,0)</f>
        <v>25590.74129153035</v>
      </c>
      <c r="D32" s="3">
        <f t="shared" si="0"/>
        <v>-9.3697973593894535E-2</v>
      </c>
      <c r="E32" s="3">
        <f t="shared" si="0"/>
        <v>-0.14678123104204577</v>
      </c>
      <c r="H32" s="34">
        <v>42185</v>
      </c>
      <c r="I32" s="3">
        <v>-4.7313955435768995E-2</v>
      </c>
      <c r="J32" s="3">
        <v>2.7803546134703705E-3</v>
      </c>
      <c r="O32" s="34"/>
      <c r="P32" s="2"/>
      <c r="Q32" s="2"/>
    </row>
    <row r="33" spans="1:17">
      <c r="A33" s="34">
        <v>37256</v>
      </c>
      <c r="B33">
        <f>VLOOKUP(A33,'[5]RDM Fact Sheet Backup (''94)'!A:C,3,0)</f>
        <v>18079.89</v>
      </c>
      <c r="C33">
        <f>VLOOKUP(A33,'[5]RDM Fact Sheet Backup (''94)'!A:F,6,0)</f>
        <v>28325.139527966832</v>
      </c>
      <c r="D33" s="3">
        <f t="shared" si="0"/>
        <v>-4.6176823432961367E-2</v>
      </c>
      <c r="E33" s="3">
        <f t="shared" si="0"/>
        <v>0.10685107575767927</v>
      </c>
      <c r="H33" s="34">
        <v>34515</v>
      </c>
      <c r="I33" s="3">
        <v>0.11212326447680354</v>
      </c>
      <c r="J33" s="3">
        <v>4.2257385895911881E-3</v>
      </c>
      <c r="O33" s="34"/>
      <c r="P33" s="2"/>
      <c r="Q33" s="2"/>
    </row>
    <row r="34" spans="1:17">
      <c r="A34" s="34">
        <v>37346</v>
      </c>
      <c r="B34">
        <f>VLOOKUP(A34,'[5]RDM Fact Sheet Backup (''94)'!A:C,3,0)</f>
        <v>17991.03</v>
      </c>
      <c r="C34">
        <f>VLOOKUP(A34,'[5]RDM Fact Sheet Backup (''94)'!A:F,6,0)</f>
        <v>28402.99525867348</v>
      </c>
      <c r="D34" s="3">
        <f t="shared" si="0"/>
        <v>-4.9148529111626704E-3</v>
      </c>
      <c r="E34" s="3">
        <f t="shared" si="0"/>
        <v>2.7486442080815188E-3</v>
      </c>
      <c r="H34" s="34">
        <v>39172</v>
      </c>
      <c r="I34" s="3">
        <v>1.7184879676213072E-4</v>
      </c>
      <c r="J34" s="3">
        <v>6.3994364470547627E-3</v>
      </c>
      <c r="O34" s="34"/>
      <c r="P34" s="2"/>
      <c r="Q34" s="2"/>
    </row>
    <row r="35" spans="1:17">
      <c r="A35" s="34">
        <v>37437</v>
      </c>
      <c r="B35">
        <f>VLOOKUP(A35,'[5]RDM Fact Sheet Backup (''94)'!A:C,3,0)</f>
        <v>18638.12</v>
      </c>
      <c r="C35">
        <f>VLOOKUP(A35,'[5]RDM Fact Sheet Backup (''94)'!A:F,6,0)</f>
        <v>24597.862029147789</v>
      </c>
      <c r="D35" s="3">
        <f t="shared" si="0"/>
        <v>3.5967368182922232E-2</v>
      </c>
      <c r="E35" s="3">
        <f t="shared" si="0"/>
        <v>-0.13396943508497439</v>
      </c>
      <c r="H35" s="34">
        <v>42094</v>
      </c>
      <c r="I35" s="3">
        <v>4.7257583606276521E-2</v>
      </c>
      <c r="J35" s="3">
        <v>9.5053907211681832E-3</v>
      </c>
      <c r="O35" s="34"/>
      <c r="P35" s="2"/>
      <c r="Q35" s="2"/>
    </row>
    <row r="36" spans="1:17">
      <c r="A36" s="34">
        <v>37529</v>
      </c>
      <c r="B36">
        <f>VLOOKUP(A36,'[5]RDM Fact Sheet Backup (''94)'!A:C,3,0)</f>
        <v>20545.78</v>
      </c>
      <c r="C36">
        <f>VLOOKUP(A36,'[5]RDM Fact Sheet Backup (''94)'!A:F,6,0)</f>
        <v>20348.163829452213</v>
      </c>
      <c r="D36" s="3">
        <f t="shared" si="0"/>
        <v>0.10235259779419814</v>
      </c>
      <c r="E36" s="3">
        <f t="shared" si="0"/>
        <v>-0.1727669744085808</v>
      </c>
      <c r="H36" s="34">
        <v>41912</v>
      </c>
      <c r="I36" s="3">
        <v>4.1024387769687864E-2</v>
      </c>
      <c r="J36" s="3">
        <v>1.1280396826737427E-2</v>
      </c>
      <c r="O36" s="34"/>
      <c r="P36" s="2"/>
      <c r="Q36" s="2"/>
    </row>
    <row r="37" spans="1:17">
      <c r="A37" s="34">
        <v>37621</v>
      </c>
      <c r="B37">
        <f>VLOOKUP(A37,'[5]RDM Fact Sheet Backup (''94)'!A:C,3,0)</f>
        <v>20480.62</v>
      </c>
      <c r="C37">
        <f>VLOOKUP(A37,'[5]RDM Fact Sheet Backup (''94)'!A:F,6,0)</f>
        <v>22065.188865755732</v>
      </c>
      <c r="D37" s="3">
        <f t="shared" si="0"/>
        <v>-3.1714541866991741E-3</v>
      </c>
      <c r="E37" s="3">
        <f t="shared" si="0"/>
        <v>8.4382308433072151E-2</v>
      </c>
      <c r="H37" s="34">
        <v>42460</v>
      </c>
      <c r="I37" s="3">
        <v>-3.2678954273463234E-2</v>
      </c>
      <c r="J37" s="3">
        <v>1.3478647686832712E-2</v>
      </c>
      <c r="O37" s="34"/>
      <c r="P37" s="2"/>
      <c r="Q37" s="2"/>
    </row>
    <row r="38" spans="1:17">
      <c r="A38" s="34">
        <v>37711</v>
      </c>
      <c r="B38">
        <f>VLOOKUP(A38,'[5]RDM Fact Sheet Backup (''94)'!A:C,3,0)</f>
        <v>20687.34</v>
      </c>
      <c r="C38">
        <f>VLOOKUP(A38,'[5]RDM Fact Sheet Backup (''94)'!A:F,6,0)</f>
        <v>21370.260860437047</v>
      </c>
      <c r="D38" s="3">
        <f t="shared" si="0"/>
        <v>1.0093444436740651E-2</v>
      </c>
      <c r="E38" s="3">
        <f t="shared" si="0"/>
        <v>-3.1494314847999583E-2</v>
      </c>
      <c r="H38" s="34">
        <v>38533</v>
      </c>
      <c r="I38" s="3">
        <v>-2.077826232807789E-2</v>
      </c>
      <c r="J38" s="3">
        <v>1.3686260924873128E-2</v>
      </c>
      <c r="O38" s="34"/>
      <c r="P38" s="2"/>
      <c r="Q38" s="2"/>
    </row>
    <row r="39" spans="1:17">
      <c r="A39" s="34">
        <v>37802</v>
      </c>
      <c r="B39">
        <f>VLOOKUP(A39,'[5]RDM Fact Sheet Backup (''94)'!A:C,3,0)</f>
        <v>20663.29</v>
      </c>
      <c r="C39">
        <f>VLOOKUP(A39,'[5]RDM Fact Sheet Backup (''94)'!A:F,6,0)</f>
        <v>24659.796700316674</v>
      </c>
      <c r="D39" s="3">
        <f t="shared" si="0"/>
        <v>-1.1625467556486413E-3</v>
      </c>
      <c r="E39" s="3">
        <f t="shared" si="0"/>
        <v>0.15393054213809676</v>
      </c>
      <c r="H39" s="34">
        <v>38077</v>
      </c>
      <c r="I39" s="3">
        <v>4.5264212853004526E-2</v>
      </c>
      <c r="J39" s="3">
        <v>1.6932234093681942E-2</v>
      </c>
      <c r="O39" s="34"/>
      <c r="P39" s="2"/>
      <c r="Q39" s="2"/>
    </row>
    <row r="40" spans="1:17">
      <c r="A40" s="34">
        <v>37894</v>
      </c>
      <c r="B40">
        <f>VLOOKUP(A40,'[5]RDM Fact Sheet Backup (''94)'!A:C,3,0)</f>
        <v>20161.86</v>
      </c>
      <c r="C40">
        <f>VLOOKUP(A40,'[5]RDM Fact Sheet Backup (''94)'!A:F,6,0)</f>
        <v>25312.210227968575</v>
      </c>
      <c r="D40" s="3">
        <f t="shared" si="0"/>
        <v>-2.4266706802256621E-2</v>
      </c>
      <c r="E40" s="3">
        <f t="shared" si="0"/>
        <v>2.6456565541901789E-2</v>
      </c>
      <c r="H40" s="34">
        <v>38168</v>
      </c>
      <c r="I40" s="3">
        <v>-9.7201061258800014E-2</v>
      </c>
      <c r="J40" s="3">
        <v>1.721380012360485E-2</v>
      </c>
      <c r="O40" s="34"/>
      <c r="P40" s="2"/>
      <c r="Q40" s="2"/>
    </row>
    <row r="41" spans="1:17">
      <c r="A41" s="34">
        <v>37986</v>
      </c>
      <c r="B41">
        <f>VLOOKUP(A41,'[5]RDM Fact Sheet Backup (''94)'!A:C,3,0)</f>
        <v>24846.16</v>
      </c>
      <c r="C41">
        <f>VLOOKUP(A41,'[5]RDM Fact Sheet Backup (''94)'!A:F,6,0)</f>
        <v>28394.422380460837</v>
      </c>
      <c r="D41" s="3">
        <f t="shared" si="0"/>
        <v>0.23233471515028858</v>
      </c>
      <c r="E41" s="3">
        <f t="shared" si="0"/>
        <v>0.12176779999585308</v>
      </c>
      <c r="H41" s="34">
        <v>41729</v>
      </c>
      <c r="I41" s="3">
        <v>-2.9531733620421829E-2</v>
      </c>
      <c r="J41" s="3">
        <v>1.8072198311612775E-2</v>
      </c>
      <c r="O41" s="34"/>
      <c r="P41" s="2"/>
      <c r="Q41" s="2"/>
    </row>
    <row r="42" spans="1:17">
      <c r="A42" s="34">
        <v>38077</v>
      </c>
      <c r="B42">
        <f>VLOOKUP(A42,'[5]RDM Fact Sheet Backup (''94)'!A:C,3,0)</f>
        <v>25970.799999999999</v>
      </c>
      <c r="C42">
        <f>VLOOKUP(A42,'[5]RDM Fact Sheet Backup (''94)'!A:F,6,0)</f>
        <v>28875.20338716168</v>
      </c>
      <c r="D42" s="3">
        <f t="shared" si="0"/>
        <v>4.5264137395879311E-2</v>
      </c>
      <c r="E42" s="3">
        <f t="shared" si="0"/>
        <v>1.6932234093681942E-2</v>
      </c>
      <c r="H42" s="34">
        <v>39355</v>
      </c>
      <c r="I42" s="3">
        <v>-0.11614510016242541</v>
      </c>
      <c r="J42" s="3">
        <v>2.0301507537688224E-2</v>
      </c>
      <c r="O42" s="34"/>
      <c r="P42" s="2"/>
      <c r="Q42" s="2"/>
    </row>
    <row r="43" spans="1:17">
      <c r="A43" s="34">
        <v>38168</v>
      </c>
      <c r="B43">
        <f>VLOOKUP(A43,'[5]RDM Fact Sheet Backup (''94)'!A:C,3,0)</f>
        <v>23446.41</v>
      </c>
      <c r="C43">
        <f>VLOOKUP(A43,'[5]RDM Fact Sheet Backup (''94)'!A:F,6,0)</f>
        <v>29372.255366796719</v>
      </c>
      <c r="D43" s="3">
        <f t="shared" si="0"/>
        <v>-9.7201087375051953E-2</v>
      </c>
      <c r="E43" s="3">
        <f t="shared" si="0"/>
        <v>1.721380012360485E-2</v>
      </c>
      <c r="H43" s="34">
        <v>38717</v>
      </c>
      <c r="I43" s="3">
        <v>1.5435152570546729E-2</v>
      </c>
      <c r="J43" s="3">
        <v>2.0877831430842875E-2</v>
      </c>
      <c r="O43" s="34"/>
      <c r="P43" s="2"/>
      <c r="Q43" s="2"/>
    </row>
    <row r="44" spans="1:17">
      <c r="A44" s="34">
        <v>38260</v>
      </c>
      <c r="B44">
        <f>VLOOKUP(A44,'[5]RDM Fact Sheet Backup (''94)'!A:C,3,0)</f>
        <v>23679.9</v>
      </c>
      <c r="C44">
        <f>VLOOKUP(A44,'[5]RDM Fact Sheet Backup (''94)'!A:F,6,0)</f>
        <v>28823.766117885822</v>
      </c>
      <c r="D44" s="3">
        <f t="shared" si="0"/>
        <v>9.958454194053612E-3</v>
      </c>
      <c r="E44" s="3">
        <f t="shared" si="0"/>
        <v>-1.8673719197298211E-2</v>
      </c>
      <c r="H44" s="34">
        <v>36616</v>
      </c>
      <c r="I44" s="3">
        <v>2.4900440874244367E-2</v>
      </c>
      <c r="J44" s="3">
        <v>2.2934599782329146E-2</v>
      </c>
      <c r="O44" s="34"/>
      <c r="P44" s="2"/>
      <c r="Q44" s="2"/>
    </row>
    <row r="45" spans="1:17">
      <c r="A45" s="34">
        <v>38352</v>
      </c>
      <c r="B45">
        <f>VLOOKUP(A45,'[5]RDM Fact Sheet Backup (''94)'!A:C,3,0)</f>
        <v>26716.47</v>
      </c>
      <c r="C45">
        <f>VLOOKUP(A45,'[5]RDM Fact Sheet Backup (''94)'!A:F,6,0)</f>
        <v>31484.332627674648</v>
      </c>
      <c r="D45" s="3">
        <f t="shared" si="0"/>
        <v>0.12823407193442549</v>
      </c>
      <c r="E45" s="3">
        <f t="shared" si="0"/>
        <v>9.2304610678126675E-2</v>
      </c>
      <c r="H45" s="34">
        <v>42551</v>
      </c>
      <c r="I45" s="3">
        <v>4.0068144791141069E-2</v>
      </c>
      <c r="J45" s="3">
        <v>2.4553911456168587E-2</v>
      </c>
      <c r="O45" s="34"/>
      <c r="P45" s="2"/>
      <c r="Q45" s="2"/>
    </row>
    <row r="46" spans="1:17">
      <c r="A46" s="34">
        <v>38442</v>
      </c>
      <c r="B46">
        <f>VLOOKUP(A46,'[5]RDM Fact Sheet Backup (''94)'!A:C,3,0)</f>
        <v>25421.27</v>
      </c>
      <c r="C46">
        <f>VLOOKUP(A46,'[5]RDM Fact Sheet Backup (''94)'!A:F,6,0)</f>
        <v>30807.950032366989</v>
      </c>
      <c r="D46" s="3">
        <f t="shared" si="0"/>
        <v>-4.8479458551223265E-2</v>
      </c>
      <c r="E46" s="3">
        <f t="shared" si="0"/>
        <v>-2.1483148564918952E-2</v>
      </c>
      <c r="H46" s="34">
        <v>37894</v>
      </c>
      <c r="I46" s="3">
        <v>-2.4266836149331672E-2</v>
      </c>
      <c r="J46" s="3">
        <v>2.6456565541901789E-2</v>
      </c>
      <c r="O46" s="34"/>
      <c r="P46" s="2"/>
      <c r="Q46" s="2"/>
    </row>
    <row r="47" spans="1:17">
      <c r="A47" s="34">
        <v>38533</v>
      </c>
      <c r="B47">
        <f>VLOOKUP(A47,'[5]RDM Fact Sheet Backup (''94)'!A:C,3,0)</f>
        <v>24893.06</v>
      </c>
      <c r="C47">
        <f>VLOOKUP(A47,'[5]RDM Fact Sheet Backup (''94)'!A:F,6,0)</f>
        <v>31229.595675070417</v>
      </c>
      <c r="D47" s="3">
        <f t="shared" si="0"/>
        <v>-2.0778269535707716E-2</v>
      </c>
      <c r="E47" s="3">
        <f t="shared" si="0"/>
        <v>1.3686260924873128E-2</v>
      </c>
      <c r="H47" s="34">
        <v>35520</v>
      </c>
      <c r="I47" s="3">
        <v>5.7936690679034619E-2</v>
      </c>
      <c r="J47" s="3">
        <v>2.6799466064277411E-2</v>
      </c>
      <c r="O47" s="34"/>
      <c r="P47" s="2"/>
      <c r="Q47" s="2"/>
    </row>
    <row r="48" spans="1:17">
      <c r="A48" s="34">
        <v>38625</v>
      </c>
      <c r="B48">
        <f>VLOOKUP(A48,'[5]RDM Fact Sheet Backup (''94)'!A:C,3,0)</f>
        <v>25856.53</v>
      </c>
      <c r="C48">
        <f>VLOOKUP(A48,'[5]RDM Fact Sheet Backup (''94)'!A:F,6,0)</f>
        <v>32355.267071399823</v>
      </c>
      <c r="D48" s="3">
        <f t="shared" si="0"/>
        <v>3.8704361777941232E-2</v>
      </c>
      <c r="E48" s="3">
        <f t="shared" si="0"/>
        <v>3.6045019860055261E-2</v>
      </c>
      <c r="H48" s="34">
        <v>35795</v>
      </c>
      <c r="I48" s="3">
        <v>4.2673191365832475E-2</v>
      </c>
      <c r="J48" s="3">
        <v>2.8719427195539105E-2</v>
      </c>
      <c r="O48" s="34"/>
      <c r="P48" s="2"/>
      <c r="Q48" s="2"/>
    </row>
    <row r="49" spans="1:17">
      <c r="A49" s="34">
        <v>38717</v>
      </c>
      <c r="B49">
        <f>VLOOKUP(A49,'[5]RDM Fact Sheet Backup (''94)'!A:C,3,0)</f>
        <v>26255.63</v>
      </c>
      <c r="C49">
        <f>VLOOKUP(A49,'[5]RDM Fact Sheet Backup (''94)'!A:F,6,0)</f>
        <v>33030.774883216407</v>
      </c>
      <c r="D49" s="3">
        <f t="shared" si="0"/>
        <v>1.5435172469004943E-2</v>
      </c>
      <c r="E49" s="3">
        <f t="shared" si="0"/>
        <v>2.0877831430842875E-2</v>
      </c>
      <c r="H49" s="34">
        <v>41455</v>
      </c>
      <c r="I49" s="3">
        <v>-3.278401888362481E-5</v>
      </c>
      <c r="J49" s="3">
        <v>2.9100557751664979E-2</v>
      </c>
      <c r="O49" s="34"/>
      <c r="P49" s="2"/>
      <c r="Q49" s="2"/>
    </row>
    <row r="50" spans="1:17">
      <c r="A50" s="34">
        <v>38807</v>
      </c>
      <c r="B50">
        <f>VLOOKUP(A50,'[5]RDM Fact Sheet Backup (''94)'!A:C,3,0)</f>
        <v>28552.16</v>
      </c>
      <c r="C50">
        <f>VLOOKUP(A50,'[5]RDM Fact Sheet Backup (''94)'!A:F,6,0)</f>
        <v>34420.63089385377</v>
      </c>
      <c r="D50" s="3">
        <f t="shared" si="0"/>
        <v>8.7468097318555982E-2</v>
      </c>
      <c r="E50" s="3">
        <f t="shared" si="0"/>
        <v>4.2077608398571886E-2</v>
      </c>
      <c r="H50" s="34">
        <v>42916</v>
      </c>
      <c r="I50" s="3">
        <v>-2.2203974728453368E-2</v>
      </c>
      <c r="J50" s="3">
        <v>3.0882220082367295E-2</v>
      </c>
      <c r="O50" s="34"/>
      <c r="P50" s="2"/>
      <c r="Q50" s="2"/>
    </row>
    <row r="51" spans="1:17">
      <c r="A51" s="34">
        <v>38898</v>
      </c>
      <c r="B51">
        <f>VLOOKUP(A51,'[5]RDM Fact Sheet Backup (''94)'!A:C,3,0)</f>
        <v>29036.36</v>
      </c>
      <c r="C51">
        <f>VLOOKUP(A51,'[5]RDM Fact Sheet Backup (''94)'!A:F,6,0)</f>
        <v>33924.628654408029</v>
      </c>
      <c r="D51" s="3">
        <f t="shared" si="0"/>
        <v>1.6958436769757501E-2</v>
      </c>
      <c r="E51" s="3">
        <f t="shared" si="0"/>
        <v>-1.4410027549329629E-2</v>
      </c>
      <c r="H51" s="34">
        <v>35338</v>
      </c>
      <c r="I51" s="3">
        <v>-1.0206797588325656E-2</v>
      </c>
      <c r="J51" s="3">
        <v>3.091707663902965E-2</v>
      </c>
      <c r="O51" s="34"/>
      <c r="P51" s="2"/>
      <c r="Q51" s="2"/>
    </row>
    <row r="52" spans="1:17">
      <c r="A52" s="34">
        <v>38990</v>
      </c>
      <c r="B52">
        <f>VLOOKUP(A52,'[5]RDM Fact Sheet Backup (''94)'!A:C,3,0)</f>
        <v>27136.55</v>
      </c>
      <c r="C52">
        <f>VLOOKUP(A52,'[5]RDM Fact Sheet Backup (''94)'!A:F,6,0)</f>
        <v>35846.702941022093</v>
      </c>
      <c r="D52" s="3">
        <f t="shared" si="0"/>
        <v>-6.5428655657940649E-2</v>
      </c>
      <c r="E52" s="3">
        <f t="shared" si="0"/>
        <v>5.6657194576669845E-2</v>
      </c>
      <c r="H52" s="34">
        <v>35976</v>
      </c>
      <c r="I52" s="3">
        <v>8.7923573419392831E-3</v>
      </c>
      <c r="J52" s="3">
        <v>3.3020270270270213E-2</v>
      </c>
      <c r="O52" s="34"/>
      <c r="P52" s="2"/>
      <c r="Q52" s="2"/>
    </row>
    <row r="53" spans="1:17">
      <c r="A53" s="34">
        <v>39082</v>
      </c>
      <c r="B53">
        <f>VLOOKUP(A53,'[5]RDM Fact Sheet Backup (''94)'!A:C,3,0)</f>
        <v>28781.72</v>
      </c>
      <c r="C53">
        <f>VLOOKUP(A53,'[5]RDM Fact Sheet Backup (''94)'!A:F,6,0)</f>
        <v>38247.808667354831</v>
      </c>
      <c r="D53" s="3">
        <f t="shared" si="0"/>
        <v>6.0625613793942268E-2</v>
      </c>
      <c r="E53" s="3">
        <f t="shared" si="0"/>
        <v>6.6982610096198547E-2</v>
      </c>
      <c r="H53" s="34">
        <v>43281</v>
      </c>
      <c r="I53" s="2">
        <v>-4.107489878542514E-2</v>
      </c>
      <c r="J53" s="2">
        <v>3.4338580257056162E-2</v>
      </c>
      <c r="O53" s="34"/>
      <c r="P53" s="2"/>
      <c r="Q53" s="2"/>
    </row>
    <row r="54" spans="1:17">
      <c r="A54" s="34">
        <v>39172</v>
      </c>
      <c r="B54">
        <f>VLOOKUP(A54,'[5]RDM Fact Sheet Backup (''94)'!A:C,3,0)</f>
        <v>28786.67</v>
      </c>
      <c r="C54">
        <f>VLOOKUP(A54,'[5]RDM Fact Sheet Backup (''94)'!A:F,6,0)</f>
        <v>38492.57308816068</v>
      </c>
      <c r="D54" s="3">
        <f t="shared" si="0"/>
        <v>1.7198416216945844E-4</v>
      </c>
      <c r="E54" s="3">
        <f t="shared" si="0"/>
        <v>6.3994364470547627E-3</v>
      </c>
      <c r="H54" s="34">
        <v>38625</v>
      </c>
      <c r="I54" s="3">
        <v>3.8704240406158164E-2</v>
      </c>
      <c r="J54" s="3">
        <v>3.6045019860055261E-2</v>
      </c>
      <c r="O54" s="34"/>
      <c r="P54" s="2"/>
      <c r="Q54" s="2"/>
    </row>
    <row r="55" spans="1:17">
      <c r="A55" s="34">
        <v>39263</v>
      </c>
      <c r="B55">
        <f>VLOOKUP(A55,'[5]RDM Fact Sheet Backup (''94)'!A:C,3,0)</f>
        <v>31501.57</v>
      </c>
      <c r="C55">
        <f>VLOOKUP(A55,'[5]RDM Fact Sheet Backup (''94)'!A:F,6,0)</f>
        <v>40909.249960634756</v>
      </c>
      <c r="D55" s="3">
        <f t="shared" si="0"/>
        <v>9.4311012701364882E-2</v>
      </c>
      <c r="E55" s="3">
        <f t="shared" si="0"/>
        <v>6.2782939112412395E-2</v>
      </c>
      <c r="H55" s="34">
        <v>42735</v>
      </c>
      <c r="I55" s="3">
        <v>-2.6885634064202524E-2</v>
      </c>
      <c r="J55" s="3">
        <v>3.824258807200076E-2</v>
      </c>
      <c r="O55" s="34"/>
      <c r="P55" s="2"/>
      <c r="Q55" s="2"/>
    </row>
    <row r="56" spans="1:17">
      <c r="A56" s="34">
        <v>39355</v>
      </c>
      <c r="B56">
        <f>VLOOKUP(A56,'[5]RDM Fact Sheet Backup (''94)'!A:C,3,0)</f>
        <v>27842.82</v>
      </c>
      <c r="C56">
        <f>VLOOKUP(A56,'[5]RDM Fact Sheet Backup (''94)'!A:F,6,0)</f>
        <v>41739.769407071755</v>
      </c>
      <c r="D56" s="3">
        <f t="shared" si="0"/>
        <v>-0.11614500483626689</v>
      </c>
      <c r="E56" s="3">
        <f t="shared" si="0"/>
        <v>2.0301507537688224E-2</v>
      </c>
      <c r="H56" s="34">
        <v>42643</v>
      </c>
      <c r="I56" s="3">
        <v>-5.9874049807576712E-3</v>
      </c>
      <c r="J56" s="3">
        <v>3.8518626786384624E-2</v>
      </c>
      <c r="O56" s="34"/>
      <c r="P56" s="2"/>
      <c r="Q56" s="2"/>
    </row>
    <row r="57" spans="1:17">
      <c r="A57" s="34">
        <v>39447</v>
      </c>
      <c r="B57">
        <f>VLOOKUP(A57,'[5]RDM Fact Sheet Backup (''94)'!A:C,3,0)</f>
        <v>30032.23</v>
      </c>
      <c r="C57">
        <f>VLOOKUP(A57,'[5]RDM Fact Sheet Backup (''94)'!A:F,6,0)</f>
        <v>40349.038612943303</v>
      </c>
      <c r="D57" s="3">
        <f t="shared" si="0"/>
        <v>7.8634635428451505E-2</v>
      </c>
      <c r="E57" s="3">
        <f t="shared" si="0"/>
        <v>-3.3319081870462619E-2</v>
      </c>
      <c r="H57" s="34">
        <v>38807</v>
      </c>
      <c r="I57" s="3">
        <v>8.7468007431370065E-2</v>
      </c>
      <c r="J57" s="3">
        <v>4.2077608398571886E-2</v>
      </c>
      <c r="O57" s="34"/>
      <c r="P57" s="2"/>
      <c r="Q57" s="2"/>
    </row>
    <row r="58" spans="1:17">
      <c r="A58" s="34">
        <v>39538</v>
      </c>
      <c r="B58">
        <f>VLOOKUP(A58,'[5]RDM Fact Sheet Backup (''94)'!A:C,3,0)</f>
        <v>32875.730000000003</v>
      </c>
      <c r="C58">
        <f>VLOOKUP(A58,'[5]RDM Fact Sheet Backup (''94)'!A:F,6,0)</f>
        <v>36538.306769074654</v>
      </c>
      <c r="D58" s="3">
        <f t="shared" si="0"/>
        <v>9.4681613719660662E-2</v>
      </c>
      <c r="E58" s="3">
        <f t="shared" si="0"/>
        <v>-9.4444179461719013E-2</v>
      </c>
      <c r="H58" s="34">
        <v>43008</v>
      </c>
      <c r="I58" s="3">
        <v>-5.8873624626030185E-3</v>
      </c>
      <c r="J58" s="3">
        <v>4.4804162142289661E-2</v>
      </c>
      <c r="O58" s="34"/>
      <c r="P58" s="2"/>
      <c r="Q58" s="2"/>
    </row>
    <row r="59" spans="1:17">
      <c r="A59" s="34">
        <v>39629</v>
      </c>
      <c r="B59">
        <f>VLOOKUP(A59,'[5]RDM Fact Sheet Backup (''94)'!A:C,3,0)</f>
        <v>36759.279999999999</v>
      </c>
      <c r="C59">
        <f>VLOOKUP(A59,'[5]RDM Fact Sheet Backup (''94)'!A:F,6,0)</f>
        <v>35541.928372727751</v>
      </c>
      <c r="D59" s="3">
        <f t="shared" si="0"/>
        <v>0.11812817540477405</v>
      </c>
      <c r="E59" s="3">
        <f t="shared" si="0"/>
        <v>-2.726941898660229E-2</v>
      </c>
      <c r="H59" s="34">
        <v>35246</v>
      </c>
      <c r="I59" s="3">
        <v>9.2383540863409275E-2</v>
      </c>
      <c r="J59" s="3">
        <v>4.4886465759990557E-2</v>
      </c>
      <c r="O59" s="34"/>
      <c r="P59" s="2"/>
      <c r="Q59" s="2"/>
    </row>
    <row r="60" spans="1:17">
      <c r="A60" s="34">
        <v>39721</v>
      </c>
      <c r="B60">
        <f>VLOOKUP(A60,'[5]RDM Fact Sheet Backup (''94)'!A:C,3,0)</f>
        <v>29001.06</v>
      </c>
      <c r="C60">
        <f>VLOOKUP(A60,'[5]RDM Fact Sheet Backup (''94)'!A:F,6,0)</f>
        <v>32567.139632940849</v>
      </c>
      <c r="D60" s="3">
        <f t="shared" si="0"/>
        <v>-0.21105473230161198</v>
      </c>
      <c r="E60" s="3">
        <f t="shared" si="0"/>
        <v>-8.3698011784569815E-2</v>
      </c>
      <c r="H60" s="34">
        <v>34607</v>
      </c>
      <c r="I60" s="3">
        <v>-7.475411832770007E-3</v>
      </c>
      <c r="J60" s="3">
        <v>4.8874234916933768E-2</v>
      </c>
      <c r="O60" s="34"/>
      <c r="P60" s="2"/>
      <c r="Q60" s="2"/>
    </row>
    <row r="61" spans="1:17">
      <c r="A61" s="34">
        <v>39813</v>
      </c>
      <c r="B61">
        <f>VLOOKUP(A61,'[5]RDM Fact Sheet Backup (''94)'!A:C,3,0)</f>
        <v>33700.370000000003</v>
      </c>
      <c r="C61">
        <f>VLOOKUP(A61,'[5]RDM Fact Sheet Backup (''94)'!A:F,6,0)</f>
        <v>25420.858337561454</v>
      </c>
      <c r="D61" s="3">
        <f t="shared" si="0"/>
        <v>0.16203924959984217</v>
      </c>
      <c r="E61" s="3">
        <f t="shared" si="0"/>
        <v>-0.21943226749183431</v>
      </c>
      <c r="H61" s="34">
        <v>42004</v>
      </c>
      <c r="I61" s="3">
        <v>8.5924488855816383E-2</v>
      </c>
      <c r="J61" s="3">
        <v>4.9325631567958883E-2</v>
      </c>
      <c r="O61" s="34"/>
      <c r="P61" s="2"/>
      <c r="Q61" s="2"/>
    </row>
    <row r="62" spans="1:17">
      <c r="A62" s="34">
        <v>39903</v>
      </c>
      <c r="B62">
        <f>VLOOKUP(A62,'[5]RDM Fact Sheet Backup (''94)'!A:C,3,0)</f>
        <v>33148.959999999999</v>
      </c>
      <c r="C62">
        <f>VLOOKUP(A62,'[5]RDM Fact Sheet Backup (''94)'!A:F,6,0)</f>
        <v>22621.551166086392</v>
      </c>
      <c r="D62" s="3">
        <f t="shared" si="0"/>
        <v>-1.6362134896441893E-2</v>
      </c>
      <c r="E62" s="3">
        <f t="shared" si="0"/>
        <v>-0.11011851505182457</v>
      </c>
      <c r="H62" s="34">
        <v>36250</v>
      </c>
      <c r="I62" s="3">
        <v>-3.4019479173861944E-2</v>
      </c>
      <c r="J62" s="3">
        <v>4.9820060957718848E-2</v>
      </c>
      <c r="O62" s="34"/>
      <c r="P62" s="2"/>
      <c r="Q62" s="2"/>
    </row>
    <row r="63" spans="1:17">
      <c r="A63" s="34">
        <v>39994</v>
      </c>
      <c r="B63">
        <f>VLOOKUP(A63,'[5]RDM Fact Sheet Backup (''94)'!A:C,3,0)</f>
        <v>30824.98</v>
      </c>
      <c r="C63">
        <f>VLOOKUP(A63,'[5]RDM Fact Sheet Backup (''94)'!A:F,6,0)</f>
        <v>26224.959322567665</v>
      </c>
      <c r="D63" s="3">
        <f t="shared" si="0"/>
        <v>-7.010717681640688E-2</v>
      </c>
      <c r="E63" s="3">
        <f t="shared" si="0"/>
        <v>0.15929094030843483</v>
      </c>
      <c r="H63" s="34">
        <v>41820</v>
      </c>
      <c r="I63" s="3">
        <v>3.7000377750044056E-2</v>
      </c>
      <c r="J63" s="3">
        <v>5.2338757698836336E-2</v>
      </c>
      <c r="O63" s="34"/>
      <c r="P63" s="2"/>
      <c r="Q63" s="2"/>
    </row>
    <row r="64" spans="1:17">
      <c r="A64" s="34">
        <v>40086</v>
      </c>
      <c r="B64">
        <f>VLOOKUP(A64,'[5]RDM Fact Sheet Backup (''94)'!A:C,3,0)</f>
        <v>33197.4</v>
      </c>
      <c r="C64">
        <f>VLOOKUP(A64,'[5]RDM Fact Sheet Backup (''94)'!A:F,6,0)</f>
        <v>30317.546407264195</v>
      </c>
      <c r="D64" s="3">
        <f t="shared" si="0"/>
        <v>7.6964202409863791E-2</v>
      </c>
      <c r="E64" s="3">
        <f t="shared" si="0"/>
        <v>0.15605694690914884</v>
      </c>
      <c r="H64" s="34">
        <v>41547</v>
      </c>
      <c r="I64" s="3">
        <v>-9.0049724058793856E-3</v>
      </c>
      <c r="J64" s="3">
        <v>5.2451011344741394E-2</v>
      </c>
      <c r="O64" s="34"/>
      <c r="P64" s="2"/>
      <c r="Q64" s="2"/>
    </row>
    <row r="65" spans="1:17">
      <c r="A65" s="34">
        <v>40178</v>
      </c>
      <c r="B65">
        <f>VLOOKUP(A65,'[5]RDM Fact Sheet Backup (''94)'!A:C,3,0)</f>
        <v>33609.29</v>
      </c>
      <c r="C65">
        <f>VLOOKUP(A65,'[5]RDM Fact Sheet Backup (''94)'!A:F,6,0)</f>
        <v>32148.29329740888</v>
      </c>
      <c r="D65" s="3">
        <f t="shared" si="0"/>
        <v>1.240729695699061E-2</v>
      </c>
      <c r="E65" s="3">
        <f t="shared" si="0"/>
        <v>6.0385720716041646E-2</v>
      </c>
      <c r="H65" s="34">
        <v>35155</v>
      </c>
      <c r="I65" s="3">
        <v>-1.2483615254977876E-2</v>
      </c>
      <c r="J65" s="3">
        <v>5.3671531740820955E-2</v>
      </c>
      <c r="O65" s="34"/>
      <c r="P65" s="2"/>
      <c r="Q65" s="2"/>
    </row>
    <row r="66" spans="1:17">
      <c r="A66" s="34">
        <v>40268</v>
      </c>
      <c r="B66">
        <f>VLOOKUP(A66,'[5]RDM Fact Sheet Backup (''94)'!A:C,3,0)</f>
        <v>33796.9</v>
      </c>
      <c r="C66">
        <f>VLOOKUP(A66,'[5]RDM Fact Sheet Backup (''94)'!A:F,6,0)</f>
        <v>33880.014696362639</v>
      </c>
      <c r="D66" s="3">
        <f t="shared" si="0"/>
        <v>5.5820875716208196E-3</v>
      </c>
      <c r="E66" s="3">
        <f t="shared" si="0"/>
        <v>5.3866666666666729E-2</v>
      </c>
      <c r="H66" s="34">
        <v>40268</v>
      </c>
      <c r="I66" s="3">
        <v>5.5821128804718345E-3</v>
      </c>
      <c r="J66" s="3">
        <v>5.3866666666666729E-2</v>
      </c>
      <c r="O66" s="34"/>
      <c r="P66" s="2"/>
      <c r="Q66" s="2"/>
    </row>
    <row r="67" spans="1:17">
      <c r="A67" s="34">
        <v>40359</v>
      </c>
      <c r="B67">
        <f>VLOOKUP(A67,'[5]RDM Fact Sheet Backup (''94)'!A:C,3,0)</f>
        <v>28392.86</v>
      </c>
      <c r="C67">
        <f>VLOOKUP(A67,'[5]RDM Fact Sheet Backup (''94)'!A:F,6,0)</f>
        <v>30009.097748307289</v>
      </c>
      <c r="D67" s="3">
        <f t="shared" si="0"/>
        <v>-0.15989750539250647</v>
      </c>
      <c r="E67" s="3">
        <f t="shared" si="0"/>
        <v>-0.11425369743038905</v>
      </c>
      <c r="H67" s="34">
        <v>38990</v>
      </c>
      <c r="I67" s="3">
        <v>-6.5428850017034246E-2</v>
      </c>
      <c r="J67" s="3">
        <v>5.6657194576669845E-2</v>
      </c>
      <c r="O67" s="34"/>
      <c r="P67" s="2"/>
      <c r="Q67" s="2"/>
    </row>
    <row r="68" spans="1:17">
      <c r="A68" s="34">
        <v>40451</v>
      </c>
      <c r="B68">
        <f>VLOOKUP(A68,'[5]RDM Fact Sheet Backup (''94)'!A:C,3,0)</f>
        <v>31375.02</v>
      </c>
      <c r="C68">
        <f>VLOOKUP(A68,'[5]RDM Fact Sheet Backup (''94)'!A:F,6,0)</f>
        <v>33398.358906170717</v>
      </c>
      <c r="D68" s="3">
        <f t="shared" ref="D68:E94" si="2">B68/B67-1</f>
        <v>0.10503203974520359</v>
      </c>
      <c r="E68" s="3">
        <f t="shared" si="2"/>
        <v>0.11294112159885272</v>
      </c>
      <c r="H68" s="34">
        <v>37072</v>
      </c>
      <c r="I68" s="3">
        <v>-4.6171556578824657E-2</v>
      </c>
      <c r="J68" s="3">
        <v>5.8522790421971838E-2</v>
      </c>
      <c r="O68" s="34"/>
      <c r="P68" s="2"/>
      <c r="Q68" s="2"/>
    </row>
    <row r="69" spans="1:17">
      <c r="A69" s="34">
        <v>40543</v>
      </c>
      <c r="B69">
        <f>VLOOKUP(A69,'[5]RDM Fact Sheet Backup (''94)'!A:C,3,0)</f>
        <v>37169.120000000003</v>
      </c>
      <c r="C69">
        <f>VLOOKUP(A69,'[5]RDM Fact Sheet Backup (''94)'!A:F,6,0)</f>
        <v>36990.919747362517</v>
      </c>
      <c r="D69" s="3">
        <f t="shared" si="2"/>
        <v>0.18467239224070631</v>
      </c>
      <c r="E69" s="3">
        <f t="shared" si="2"/>
        <v>0.10756698708714207</v>
      </c>
      <c r="H69" s="34">
        <v>40633</v>
      </c>
      <c r="I69" s="3">
        <v>9.1391731289863998E-2</v>
      </c>
      <c r="J69" s="3">
        <v>5.9192447582876451E-2</v>
      </c>
      <c r="O69" s="34"/>
      <c r="P69" s="2"/>
      <c r="Q69" s="2"/>
    </row>
    <row r="70" spans="1:17">
      <c r="A70" s="34">
        <v>40633</v>
      </c>
      <c r="B70">
        <f>VLOOKUP(A70,'[5]RDM Fact Sheet Backup (''94)'!A:C,3,0)</f>
        <v>40566.07</v>
      </c>
      <c r="C70">
        <f>VLOOKUP(A70,'[5]RDM Fact Sheet Backup (''94)'!A:F,6,0)</f>
        <v>39180.502825550662</v>
      </c>
      <c r="D70" s="3">
        <f t="shared" si="2"/>
        <v>9.1391725174015281E-2</v>
      </c>
      <c r="E70" s="3">
        <f t="shared" si="2"/>
        <v>5.9192447582876451E-2</v>
      </c>
      <c r="H70" s="34">
        <v>35064</v>
      </c>
      <c r="I70" s="3">
        <v>9.4480120235005183E-2</v>
      </c>
      <c r="J70" s="3">
        <v>6.0195162434577787E-2</v>
      </c>
      <c r="O70" s="34"/>
      <c r="P70" s="2"/>
      <c r="Q70" s="2"/>
    </row>
    <row r="71" spans="1:17">
      <c r="A71" s="34">
        <v>40724</v>
      </c>
      <c r="B71">
        <f>VLOOKUP(A71,'[5]RDM Fact Sheet Backup (''94)'!A:C,3,0)</f>
        <v>36979.120000000003</v>
      </c>
      <c r="C71">
        <f>VLOOKUP(A71,'[5]RDM Fact Sheet Backup (''94)'!A:F,6,0)</f>
        <v>39219.343212554864</v>
      </c>
      <c r="D71" s="3">
        <f t="shared" si="2"/>
        <v>-8.842241804542561E-2</v>
      </c>
      <c r="E71" s="3">
        <f t="shared" si="2"/>
        <v>9.9131925838569224E-4</v>
      </c>
      <c r="H71" s="34">
        <v>40178</v>
      </c>
      <c r="I71" s="3">
        <v>1.2407330343243705E-2</v>
      </c>
      <c r="J71" s="3">
        <v>6.0385720716041646E-2</v>
      </c>
      <c r="O71" s="34"/>
      <c r="P71" s="2"/>
      <c r="Q71" s="2"/>
    </row>
    <row r="72" spans="1:17">
      <c r="A72" s="34">
        <v>40816</v>
      </c>
      <c r="B72">
        <f>VLOOKUP(A72,'[5]RDM Fact Sheet Backup (''94)'!A:C,3,0)</f>
        <v>33103.769999999997</v>
      </c>
      <c r="C72">
        <f>VLOOKUP(A72,'[5]RDM Fact Sheet Backup (''94)'!A:F,6,0)</f>
        <v>33780.464335077042</v>
      </c>
      <c r="D72" s="3">
        <f t="shared" si="2"/>
        <v>-0.10479832943563838</v>
      </c>
      <c r="E72" s="3">
        <f t="shared" si="2"/>
        <v>-0.13867847934120259</v>
      </c>
      <c r="H72" s="34">
        <v>42825</v>
      </c>
      <c r="I72" s="3">
        <v>-4.1091413070115657E-4</v>
      </c>
      <c r="J72" s="3">
        <v>6.0661515521214682E-2</v>
      </c>
      <c r="O72" s="34"/>
      <c r="P72" s="2"/>
      <c r="Q72" s="2"/>
    </row>
    <row r="73" spans="1:17">
      <c r="A73" s="34">
        <v>40908</v>
      </c>
      <c r="B73">
        <f>VLOOKUP(A73,'[5]RDM Fact Sheet Backup (''94)'!A:C,3,0)</f>
        <v>34820.58</v>
      </c>
      <c r="C73">
        <f>VLOOKUP(A73,'[5]RDM Fact Sheet Backup (''94)'!A:F,6,0)</f>
        <v>37772.101404902249</v>
      </c>
      <c r="D73" s="3">
        <f t="shared" si="2"/>
        <v>5.1861464721389972E-2</v>
      </c>
      <c r="E73" s="3">
        <f t="shared" si="2"/>
        <v>0.11816406755783881</v>
      </c>
      <c r="H73" s="34">
        <v>39263</v>
      </c>
      <c r="I73" s="2">
        <v>9.4311004727992254E-2</v>
      </c>
      <c r="J73" s="2">
        <v>6.2782939112412395E-2</v>
      </c>
      <c r="O73" s="34"/>
      <c r="P73" s="2"/>
      <c r="Q73" s="2"/>
    </row>
    <row r="74" spans="1:17">
      <c r="A74" s="34">
        <v>40999</v>
      </c>
      <c r="B74">
        <f>VLOOKUP(A74,'[5]RDM Fact Sheet Backup (''94)'!A:C,3,0)</f>
        <v>33623.449999999997</v>
      </c>
      <c r="C74">
        <f>VLOOKUP(A74,'[5]RDM Fact Sheet Backup (''94)'!A:F,6,0)</f>
        <v>42526.199765557991</v>
      </c>
      <c r="D74" s="3">
        <f t="shared" si="2"/>
        <v>-3.4379955761793868E-2</v>
      </c>
      <c r="E74" s="3">
        <f t="shared" si="2"/>
        <v>0.12586269187656929</v>
      </c>
      <c r="H74" s="34">
        <v>41182</v>
      </c>
      <c r="I74" s="3">
        <v>-4.9415515409141353E-3</v>
      </c>
      <c r="J74" s="3">
        <v>6.351664064912721E-2</v>
      </c>
      <c r="O74" s="34"/>
      <c r="P74" s="2"/>
      <c r="Q74" s="2"/>
    </row>
    <row r="75" spans="1:17">
      <c r="A75" s="34">
        <v>41090</v>
      </c>
      <c r="B75">
        <f>VLOOKUP(A75,'[5]RDM Fact Sheet Backup (''94)'!A:C,3,0)</f>
        <v>32098.51</v>
      </c>
      <c r="C75">
        <f>VLOOKUP(A75,'[5]RDM Fact Sheet Backup (''94)'!A:F,6,0)</f>
        <v>41356.089367881417</v>
      </c>
      <c r="D75" s="3">
        <f t="shared" si="2"/>
        <v>-4.5353466107731277E-2</v>
      </c>
      <c r="E75" s="3">
        <f t="shared" si="2"/>
        <v>-2.7515047291487571E-2</v>
      </c>
      <c r="H75" s="34">
        <v>43100</v>
      </c>
      <c r="I75" s="2">
        <v>6.8834066481346046E-2</v>
      </c>
      <c r="J75" s="2">
        <v>6.644680716125495E-2</v>
      </c>
      <c r="O75" s="34"/>
      <c r="P75" s="2"/>
      <c r="Q75" s="2"/>
    </row>
    <row r="76" spans="1:17">
      <c r="A76" s="34">
        <v>41182</v>
      </c>
      <c r="B76">
        <f>VLOOKUP(A76,'[5]RDM Fact Sheet Backup (''94)'!A:C,3,0)</f>
        <v>31939.9</v>
      </c>
      <c r="C76">
        <f>VLOOKUP(A76,'[5]RDM Fact Sheet Backup (''94)'!A:F,6,0)</f>
        <v>43982.889234914328</v>
      </c>
      <c r="D76" s="3">
        <f t="shared" si="2"/>
        <v>-4.9413508602111911E-3</v>
      </c>
      <c r="E76" s="3">
        <f t="shared" si="2"/>
        <v>6.351664064912721E-2</v>
      </c>
      <c r="H76" s="34">
        <v>39082</v>
      </c>
      <c r="I76" s="3">
        <v>6.0625868126480853E-2</v>
      </c>
      <c r="J76" s="3">
        <v>6.6982610096198547E-2</v>
      </c>
      <c r="O76" s="34"/>
      <c r="P76" s="2"/>
      <c r="Q76" s="2"/>
    </row>
    <row r="77" spans="1:17">
      <c r="A77" s="34">
        <v>41274</v>
      </c>
      <c r="B77">
        <f>VLOOKUP(A77,'[5]RDM Fact Sheet Backup (''94)'!A:C,3,0)</f>
        <v>29313</v>
      </c>
      <c r="C77">
        <f>VLOOKUP(A77,'[5]RDM Fact Sheet Backup (''94)'!A:F,6,0)</f>
        <v>43816.855328306207</v>
      </c>
      <c r="D77" s="3">
        <f t="shared" si="2"/>
        <v>-8.2245091562591077E-2</v>
      </c>
      <c r="E77" s="3">
        <f t="shared" si="2"/>
        <v>-3.7749658900607663E-3</v>
      </c>
      <c r="H77" s="34">
        <v>42369</v>
      </c>
      <c r="I77" s="3">
        <v>5.1300194586945125E-3</v>
      </c>
      <c r="J77" s="3">
        <v>7.0425217846769028E-2</v>
      </c>
      <c r="O77" s="34"/>
      <c r="P77" s="2"/>
      <c r="Q77" s="2"/>
    </row>
    <row r="78" spans="1:17">
      <c r="A78" s="34">
        <v>41364</v>
      </c>
      <c r="B78">
        <f>VLOOKUP(A78,'[5]RDM Fact Sheet Backup (''94)'!A:C,3,0)</f>
        <v>31214.35</v>
      </c>
      <c r="C78">
        <f>VLOOKUP(A78,'[5]RDM Fact Sheet Backup (''94)'!A:F,6,0)</f>
        <v>48463.88018965302</v>
      </c>
      <c r="D78" s="3">
        <f t="shared" si="2"/>
        <v>6.4863712346058033E-2</v>
      </c>
      <c r="E78" s="3">
        <f t="shared" si="2"/>
        <v>0.10605564517417077</v>
      </c>
      <c r="H78" s="34">
        <v>36341</v>
      </c>
      <c r="I78" s="3">
        <v>2.8433265400979346E-2</v>
      </c>
      <c r="J78" s="3">
        <v>7.0482144181244433E-2</v>
      </c>
      <c r="O78" s="34"/>
      <c r="P78" s="2"/>
      <c r="Q78" s="2"/>
    </row>
    <row r="79" spans="1:17">
      <c r="A79" s="34">
        <v>41455</v>
      </c>
      <c r="B79">
        <f>VLOOKUP(A79,'[5]RDM Fact Sheet Backup (''94)'!A:C,3,0)</f>
        <v>31213.33</v>
      </c>
      <c r="C79">
        <f>VLOOKUP(A79,'[5]RDM Fact Sheet Backup (''94)'!A:F,6,0)</f>
        <v>49874.206133981796</v>
      </c>
      <c r="D79" s="3">
        <f t="shared" si="2"/>
        <v>-3.2677278238857355E-5</v>
      </c>
      <c r="E79" s="3">
        <f t="shared" si="2"/>
        <v>2.9100557751664979E-2</v>
      </c>
      <c r="H79" s="34">
        <v>35703</v>
      </c>
      <c r="I79" s="3">
        <v>3.4470184470184462E-2</v>
      </c>
      <c r="J79" s="3">
        <v>7.4894218408125379E-2</v>
      </c>
      <c r="O79" s="34"/>
      <c r="P79" s="2"/>
      <c r="Q79" s="2"/>
    </row>
    <row r="80" spans="1:17">
      <c r="A80" s="34">
        <v>41547</v>
      </c>
      <c r="B80">
        <f>VLOOKUP(A80,'[5]RDM Fact Sheet Backup (''94)'!A:C,3,0)</f>
        <v>30932.26</v>
      </c>
      <c r="C80">
        <f>VLOOKUP(A80,'[5]RDM Fact Sheet Backup (''94)'!A:F,6,0)</f>
        <v>52490.158685725241</v>
      </c>
      <c r="D80" s="3">
        <f t="shared" si="2"/>
        <v>-9.0048066002571536E-3</v>
      </c>
      <c r="E80" s="3">
        <f t="shared" si="2"/>
        <v>5.2451011344741394E-2</v>
      </c>
      <c r="H80" s="34">
        <v>43373</v>
      </c>
      <c r="I80" s="2">
        <v>3.0824596722648145E-2</v>
      </c>
      <c r="J80" s="2">
        <v>7.7107663670869853E-2</v>
      </c>
      <c r="O80" s="34"/>
      <c r="P80" s="2"/>
      <c r="Q80" s="2"/>
    </row>
    <row r="81" spans="1:17">
      <c r="A81" s="34">
        <v>41639</v>
      </c>
      <c r="B81">
        <f>VLOOKUP(A81,'[5]RDM Fact Sheet Backup (''94)'!A:C,3,0)</f>
        <v>36754.160000000003</v>
      </c>
      <c r="C81">
        <f>VLOOKUP(A81,'[5]RDM Fact Sheet Backup (''94)'!A:F,6,0)</f>
        <v>58008.467904193676</v>
      </c>
      <c r="D81" s="3">
        <f t="shared" si="2"/>
        <v>0.18821450485674207</v>
      </c>
      <c r="E81" s="3">
        <f t="shared" si="2"/>
        <v>0.10513035884513622</v>
      </c>
      <c r="H81" s="34">
        <v>34972</v>
      </c>
      <c r="I81" s="3">
        <v>-6.1702755022242761E-2</v>
      </c>
      <c r="J81" s="3">
        <v>7.9471729738320951E-2</v>
      </c>
      <c r="O81" s="34"/>
      <c r="P81" s="2"/>
      <c r="Q81" s="2"/>
    </row>
    <row r="82" spans="1:17">
      <c r="A82" s="34">
        <v>41729</v>
      </c>
      <c r="B82">
        <f>VLOOKUP(A82,'[5]RDM Fact Sheet Backup (''94)'!A:C,3,0)</f>
        <v>35668.75</v>
      </c>
      <c r="C82">
        <f>VLOOKUP(A82,'[5]RDM Fact Sheet Backup (''94)'!A:F,6,0)</f>
        <v>59056.808439911088</v>
      </c>
      <c r="D82" s="3">
        <f t="shared" si="2"/>
        <v>-2.9531623087019399E-2</v>
      </c>
      <c r="E82" s="3">
        <f t="shared" si="2"/>
        <v>1.8072198311612775E-2</v>
      </c>
      <c r="H82" s="34">
        <v>35430</v>
      </c>
      <c r="I82" s="3">
        <v>6.6315137201716334E-2</v>
      </c>
      <c r="J82" s="3">
        <v>8.3350946082739075E-2</v>
      </c>
      <c r="O82" s="34"/>
      <c r="P82" s="2"/>
      <c r="Q82" s="2"/>
    </row>
    <row r="83" spans="1:17">
      <c r="A83" s="34">
        <v>41820</v>
      </c>
      <c r="B83">
        <f>VLOOKUP(A83,'[5]RDM Fact Sheet Backup (''94)'!A:C,3,0)</f>
        <v>36988.5</v>
      </c>
      <c r="C83">
        <f>VLOOKUP(A83,'[5]RDM Fact Sheet Backup (''94)'!A:F,6,0)</f>
        <v>62147.768427314193</v>
      </c>
      <c r="D83" s="3">
        <f t="shared" si="2"/>
        <v>3.7000175223409926E-2</v>
      </c>
      <c r="E83" s="3">
        <f t="shared" si="2"/>
        <v>5.2338757698836336E-2</v>
      </c>
      <c r="H83" s="34">
        <v>37621</v>
      </c>
      <c r="I83" s="3">
        <v>-3.1710718554919248E-3</v>
      </c>
      <c r="J83" s="3">
        <v>8.4382308433072151E-2</v>
      </c>
      <c r="O83" s="34"/>
      <c r="P83" s="2"/>
      <c r="Q83" s="2"/>
    </row>
    <row r="84" spans="1:17">
      <c r="A84" s="34">
        <v>41912</v>
      </c>
      <c r="B84">
        <f>VLOOKUP(A84,'[5]RDM Fact Sheet Backup (''94)'!A:C,3,0)</f>
        <v>38505.94</v>
      </c>
      <c r="C84">
        <f>VLOOKUP(A84,'[5]RDM Fact Sheet Backup (''94)'!A:F,6,0)</f>
        <v>62848.819917070483</v>
      </c>
      <c r="D84" s="3">
        <f t="shared" si="2"/>
        <v>4.1024642794382116E-2</v>
      </c>
      <c r="E84" s="3">
        <f t="shared" si="2"/>
        <v>1.1280396826737427E-2</v>
      </c>
      <c r="H84" s="34">
        <v>38352</v>
      </c>
      <c r="I84" s="3">
        <v>0.12823393834629782</v>
      </c>
      <c r="J84" s="3">
        <v>9.2304610678126675E-2</v>
      </c>
      <c r="O84" s="34"/>
      <c r="P84" s="2"/>
      <c r="Q84" s="2"/>
    </row>
    <row r="85" spans="1:17">
      <c r="A85" s="34">
        <v>42004</v>
      </c>
      <c r="B85">
        <f>VLOOKUP(A85,'[5]RDM Fact Sheet Backup (''94)'!A:C,3,0)</f>
        <v>41814.54</v>
      </c>
      <c r="C85">
        <f>VLOOKUP(A85,'[5]RDM Fact Sheet Backup (''94)'!A:F,6,0)</f>
        <v>65948.877652780895</v>
      </c>
      <c r="D85" s="3">
        <f t="shared" si="2"/>
        <v>8.5924405429395945E-2</v>
      </c>
      <c r="E85" s="3">
        <f t="shared" si="2"/>
        <v>4.9325631567958883E-2</v>
      </c>
      <c r="H85" s="34">
        <v>34880</v>
      </c>
      <c r="I85" s="3">
        <v>8.5939022692468114E-2</v>
      </c>
      <c r="J85" s="3">
        <v>9.5463467139420111E-2</v>
      </c>
      <c r="O85" s="34"/>
      <c r="P85" s="2"/>
      <c r="Q85" s="2"/>
    </row>
    <row r="86" spans="1:17">
      <c r="A86" s="34">
        <v>42094</v>
      </c>
      <c r="B86">
        <f>VLOOKUP(A86,'[5]RDM Fact Sheet Backup (''94)'!A:C,3,0)</f>
        <v>43790.59</v>
      </c>
      <c r="C86">
        <f>VLOOKUP(A86,'[5]RDM Fact Sheet Backup (''94)'!A:F,6,0)</f>
        <v>66575.74750249309</v>
      </c>
      <c r="D86" s="3">
        <f t="shared" si="2"/>
        <v>4.7257485075765437E-2</v>
      </c>
      <c r="E86" s="3">
        <f t="shared" si="2"/>
        <v>9.5053907211681832E-3</v>
      </c>
      <c r="H86" s="34">
        <v>34789</v>
      </c>
      <c r="I86" s="3">
        <v>9.7559604138552913E-3</v>
      </c>
      <c r="J86" s="3">
        <v>9.7377106131665947E-2</v>
      </c>
      <c r="O86" s="34"/>
      <c r="P86" s="2"/>
      <c r="Q86" s="2"/>
    </row>
    <row r="87" spans="1:17">
      <c r="A87" s="34">
        <v>42185</v>
      </c>
      <c r="B87">
        <f>VLOOKUP(A87,'[5]RDM Fact Sheet Backup (''94)'!A:C,3,0)</f>
        <v>41718.69</v>
      </c>
      <c r="C87">
        <f>VLOOKUP(A87,'[5]RDM Fact Sheet Backup (''94)'!A:F,6,0)</f>
        <v>66760.851689206887</v>
      </c>
      <c r="D87" s="3">
        <f t="shared" si="2"/>
        <v>-4.7313817877310926E-2</v>
      </c>
      <c r="E87" s="3">
        <f t="shared" si="2"/>
        <v>2.7803546134703705E-3</v>
      </c>
      <c r="H87" s="34">
        <v>41639</v>
      </c>
      <c r="I87" s="3">
        <v>0.18821473075947548</v>
      </c>
      <c r="J87" s="3">
        <v>0.10513035884513622</v>
      </c>
      <c r="O87" s="34"/>
      <c r="P87" s="2"/>
      <c r="Q87" s="2"/>
    </row>
    <row r="88" spans="1:17">
      <c r="A88" s="34">
        <v>42277</v>
      </c>
      <c r="B88">
        <f>VLOOKUP(A88,'[5]RDM Fact Sheet Backup (''94)'!A:C,3,0)</f>
        <v>42422.57</v>
      </c>
      <c r="C88">
        <f>VLOOKUP(A88,'[5]RDM Fact Sheet Backup (''94)'!A:F,6,0)</f>
        <v>62462.51552740694</v>
      </c>
      <c r="D88" s="3">
        <f t="shared" si="2"/>
        <v>1.6872054227972999E-2</v>
      </c>
      <c r="E88" s="3">
        <f t="shared" si="2"/>
        <v>-6.4384082183523872E-2</v>
      </c>
      <c r="H88" s="34">
        <v>41364</v>
      </c>
      <c r="I88" s="3">
        <v>6.4863732632019833E-2</v>
      </c>
      <c r="J88" s="3">
        <v>0.10605564517417077</v>
      </c>
      <c r="O88" s="34"/>
      <c r="P88" s="2"/>
      <c r="Q88" s="2"/>
    </row>
    <row r="89" spans="1:17">
      <c r="A89" s="34">
        <v>42369</v>
      </c>
      <c r="B89">
        <f>VLOOKUP(A89,'[5]RDM Fact Sheet Backup (''94)'!A:C,3,0)</f>
        <v>42640.2</v>
      </c>
      <c r="C89">
        <f>VLOOKUP(A89,'[5]RDM Fact Sheet Backup (''94)'!A:F,6,0)</f>
        <v>66861.451790681764</v>
      </c>
      <c r="D89" s="3">
        <f t="shared" si="2"/>
        <v>5.1300522339876586E-3</v>
      </c>
      <c r="E89" s="3">
        <f t="shared" si="2"/>
        <v>7.0425217846769028E-2</v>
      </c>
      <c r="H89" s="34">
        <v>37256</v>
      </c>
      <c r="I89" s="3">
        <v>-4.6176825208299688E-2</v>
      </c>
      <c r="J89" s="3">
        <v>0.10685107575767927</v>
      </c>
      <c r="O89" s="34"/>
      <c r="P89" s="2"/>
      <c r="Q89" s="2"/>
    </row>
    <row r="90" spans="1:17">
      <c r="A90" s="34">
        <v>42460</v>
      </c>
      <c r="B90">
        <f>VLOOKUP(A90,'[5]RDM Fact Sheet Backup (''94)'!A:C,3,0)</f>
        <v>41246.76</v>
      </c>
      <c r="C90">
        <f>VLOOKUP(A90,'[5]RDM Fact Sheet Backup (''94)'!A:F,6,0)</f>
        <v>67762.65374319852</v>
      </c>
      <c r="D90" s="3">
        <f t="shared" si="2"/>
        <v>-3.2679021205341274E-2</v>
      </c>
      <c r="E90" s="3">
        <f t="shared" si="2"/>
        <v>1.3478647686832712E-2</v>
      </c>
      <c r="H90" s="34">
        <v>40543</v>
      </c>
      <c r="I90" s="3">
        <v>0.18467258830820077</v>
      </c>
      <c r="J90" s="3">
        <v>0.10756698708714207</v>
      </c>
      <c r="O90" s="34"/>
      <c r="P90" s="2"/>
      <c r="Q90" s="2"/>
    </row>
    <row r="91" spans="1:17">
      <c r="A91" s="34">
        <v>42551</v>
      </c>
      <c r="B91">
        <f>VLOOKUP(A91,'[5]RDM Fact Sheet Backup (''94)'!A:C,3,0)</f>
        <v>42899.44</v>
      </c>
      <c r="C91">
        <f>VLOOKUP(A91,'[5]RDM Fact Sheet Backup (''94)'!A:F,6,0)</f>
        <v>69426.491943244022</v>
      </c>
      <c r="D91" s="3">
        <f t="shared" si="2"/>
        <v>4.0068116865421777E-2</v>
      </c>
      <c r="E91" s="3">
        <f t="shared" si="2"/>
        <v>2.4553911456168587E-2</v>
      </c>
      <c r="H91" s="34">
        <v>40451</v>
      </c>
      <c r="I91" s="3">
        <v>0.10503204723889148</v>
      </c>
      <c r="J91" s="3">
        <v>0.11294112159885272</v>
      </c>
      <c r="O91" s="34"/>
      <c r="P91" s="2"/>
      <c r="Q91" s="2"/>
    </row>
    <row r="92" spans="1:17">
      <c r="A92" s="34">
        <v>42643</v>
      </c>
      <c r="B92">
        <f>VLOOKUP(A92,'[5]RDM Fact Sheet Backup (''94)'!A:C,3,0)</f>
        <v>42642.58</v>
      </c>
      <c r="C92">
        <f>VLOOKUP(A92,'[5]RDM Fact Sheet Backup (''94)'!A:F,6,0)</f>
        <v>72100.705075493781</v>
      </c>
      <c r="D92" s="3">
        <f t="shared" si="2"/>
        <v>-5.9874907457999615E-3</v>
      </c>
      <c r="E92" s="3">
        <f t="shared" si="2"/>
        <v>3.8518626786384624E-2</v>
      </c>
      <c r="H92" s="34">
        <v>40908</v>
      </c>
      <c r="I92" s="3">
        <v>5.1861469185033648E-2</v>
      </c>
      <c r="J92" s="3">
        <v>0.11816406755783881</v>
      </c>
      <c r="O92" s="34"/>
      <c r="P92" s="2"/>
      <c r="Q92" s="2"/>
    </row>
    <row r="93" spans="1:17">
      <c r="A93" s="34">
        <v>42735</v>
      </c>
      <c r="B93">
        <f>VLOOKUP(A93,'[5]RDM Fact Sheet Backup (''94)'!A:C,3,0)</f>
        <v>41496.11</v>
      </c>
      <c r="C93">
        <f>VLOOKUP(A93,'[5]RDM Fact Sheet Backup (''94)'!A:F,6,0)</f>
        <v>74858.022639396702</v>
      </c>
      <c r="D93" s="3">
        <f t="shared" si="2"/>
        <v>-2.6885568368518076E-2</v>
      </c>
      <c r="E93" s="3">
        <f t="shared" si="2"/>
        <v>3.824258807200076E-2</v>
      </c>
      <c r="H93" s="34">
        <v>37986</v>
      </c>
      <c r="I93" s="3">
        <v>0.23233485318873526</v>
      </c>
      <c r="J93" s="3">
        <v>0.12176779999585308</v>
      </c>
      <c r="O93" s="34"/>
      <c r="P93" s="2"/>
      <c r="Q93" s="2"/>
    </row>
    <row r="94" spans="1:17">
      <c r="A94" s="34">
        <v>42825</v>
      </c>
      <c r="B94">
        <f>VLOOKUP(A94,'[5]RDM Fact Sheet Backup (''94)'!A:C,3,0)</f>
        <v>41479.06</v>
      </c>
      <c r="C94">
        <f>VLOOKUP(A94,'[5]RDM Fact Sheet Backup (''94)'!A:F,6,0)</f>
        <v>79399.023741623911</v>
      </c>
      <c r="D94" s="3">
        <f t="shared" si="2"/>
        <v>-4.1088188748306109E-4</v>
      </c>
      <c r="E94" s="3">
        <f t="shared" si="2"/>
        <v>6.0661515521214682E-2</v>
      </c>
      <c r="H94" s="34">
        <v>40999</v>
      </c>
      <c r="I94" s="3">
        <v>-3.4379898119122454E-2</v>
      </c>
      <c r="J94" s="3">
        <v>0.12586269187656929</v>
      </c>
      <c r="O94" s="34"/>
      <c r="P94" s="2"/>
      <c r="Q94" s="2"/>
    </row>
    <row r="95" spans="1:17">
      <c r="A95" s="34">
        <v>42916</v>
      </c>
      <c r="B95">
        <f>VLOOKUP(A95,'[5]RDM Fact Sheet Backup (''94)'!A:C,3,0)</f>
        <v>40558.06</v>
      </c>
      <c r="C95">
        <f>VLOOKUP(A95,'[5]RDM Fact Sheet Backup (''94)'!A:F,6,0)</f>
        <v>81851.041867137843</v>
      </c>
      <c r="D95" s="3">
        <f t="shared" ref="D95:E95" si="3">B95/B94-1</f>
        <v>-2.2203974728453368E-2</v>
      </c>
      <c r="E95" s="3">
        <f t="shared" si="3"/>
        <v>3.0882220082367295E-2</v>
      </c>
      <c r="H95" s="34">
        <v>35885</v>
      </c>
      <c r="I95" s="3">
        <v>8.4538132643929842E-2</v>
      </c>
      <c r="J95" s="3">
        <v>0.13949585007930287</v>
      </c>
      <c r="O95" s="34"/>
      <c r="P95" s="2"/>
      <c r="Q95" s="2"/>
    </row>
    <row r="96" spans="1:17">
      <c r="A96" s="34">
        <v>43008</v>
      </c>
      <c r="B96">
        <f>VLOOKUP(A96,'[5]RDM Fact Sheet Backup (''94)'!A:C,3,0)</f>
        <v>40319.279999999999</v>
      </c>
      <c r="C96">
        <f>VLOOKUP(A96,'[5]RDM Fact Sheet Backup (''94)'!A:F,6,0)</f>
        <v>85518.309218468421</v>
      </c>
      <c r="D96" s="3">
        <f>B96/B95-1</f>
        <v>-5.8873624626030185E-3</v>
      </c>
      <c r="E96" s="3">
        <f>C96/C95-1</f>
        <v>4.4804162142289661E-2</v>
      </c>
      <c r="H96" s="34">
        <v>36525</v>
      </c>
      <c r="I96" s="3">
        <v>1.5844002841352234E-2</v>
      </c>
      <c r="J96" s="3">
        <v>0.14879034320495133</v>
      </c>
    </row>
    <row r="97" spans="1:10">
      <c r="A97" s="34">
        <v>43100</v>
      </c>
      <c r="B97">
        <f>VLOOKUP(A97,'[5]RDM Fact Sheet Backup (''94)'!A:C,3,0)</f>
        <v>43094.62</v>
      </c>
      <c r="C97">
        <f>VLOOKUP(A97,'[5]RDM Fact Sheet Backup (''94)'!A:F,6,0)</f>
        <v>91200.727819864565</v>
      </c>
      <c r="D97" s="3">
        <f>B97/B96-1</f>
        <v>6.8834066481346046E-2</v>
      </c>
      <c r="E97" s="3">
        <f>C97/C96-1</f>
        <v>6.644680716125495E-2</v>
      </c>
      <c r="H97" s="34">
        <v>37802</v>
      </c>
      <c r="I97" s="3">
        <v>-1.1624647550582123E-3</v>
      </c>
      <c r="J97" s="3">
        <v>0.15393054213809676</v>
      </c>
    </row>
    <row r="98" spans="1:10">
      <c r="A98" s="34">
        <v>43190</v>
      </c>
      <c r="B98">
        <f>VLOOKUP(A98,'[5]RDM Fact Sheet Backup (''94)'!A:C,3,0)</f>
        <v>44460</v>
      </c>
      <c r="C98">
        <f>VLOOKUP(A98,'[5]RDM Fact Sheet Backup (''94)'!A:F,6,0)</f>
        <v>90508.424165019154</v>
      </c>
      <c r="D98" s="3">
        <f t="shared" ref="D98:E101" si="4">B98/B97-1</f>
        <v>3.1683305247847571E-2</v>
      </c>
      <c r="E98" s="3">
        <f t="shared" si="4"/>
        <v>-7.590988267251686E-3</v>
      </c>
      <c r="H98" s="34">
        <v>40086</v>
      </c>
      <c r="I98" s="3">
        <v>7.6964361793363745E-2</v>
      </c>
      <c r="J98" s="3">
        <v>0.15605694690914884</v>
      </c>
    </row>
    <row r="99" spans="1:10">
      <c r="A99" s="34">
        <v>43281</v>
      </c>
      <c r="B99">
        <f>VLOOKUP(A99,'[5]RDM Fact Sheet Backup (''94)'!A:C,3,0)</f>
        <v>42633.81</v>
      </c>
      <c r="C99">
        <f>VLOOKUP(A99,'[5]RDM Fact Sheet Backup (''94)'!A:F,6,0)</f>
        <v>93616.354952149355</v>
      </c>
      <c r="D99" s="3">
        <f t="shared" si="4"/>
        <v>-4.107489878542514E-2</v>
      </c>
      <c r="E99" s="3">
        <f t="shared" si="4"/>
        <v>3.4338580257056162E-2</v>
      </c>
      <c r="H99" s="34">
        <v>39994</v>
      </c>
      <c r="I99" s="3">
        <v>-7.0107378613802451E-2</v>
      </c>
      <c r="J99" s="3">
        <v>0.15929094030843483</v>
      </c>
    </row>
    <row r="100" spans="1:10">
      <c r="A100" s="34">
        <v>43373</v>
      </c>
      <c r="B100">
        <f>VLOOKUP(A100,'[5]RDM Fact Sheet Backup (''94)'!A:C,3,0)</f>
        <v>43947.98</v>
      </c>
      <c r="C100">
        <f>VLOOKUP(A100,'[5]RDM Fact Sheet Backup (''94)'!A:F,6,0)</f>
        <v>100834.89336389246</v>
      </c>
      <c r="D100" s="3">
        <f t="shared" si="4"/>
        <v>3.0824596722648145E-2</v>
      </c>
      <c r="E100" s="3">
        <f t="shared" si="4"/>
        <v>7.7107663670869853E-2</v>
      </c>
      <c r="H100" s="34">
        <v>35611</v>
      </c>
      <c r="I100" s="3">
        <v>-3.3652201851026464E-2</v>
      </c>
      <c r="J100" s="3">
        <v>0.17459000000000002</v>
      </c>
    </row>
    <row r="101" spans="1:10">
      <c r="A101" s="34">
        <v>43465</v>
      </c>
      <c r="B101">
        <f>VLOOKUP(A101,'[5]RDM Fact Sheet Backup (''94)'!A:C,3,0)</f>
        <v>39800.22</v>
      </c>
      <c r="C101">
        <f>VLOOKUP(A101,'[5]RDM Fact Sheet Backup (''94)'!A:F,6,0)</f>
        <v>87202.267438808922</v>
      </c>
      <c r="D101" s="3">
        <f t="shared" si="4"/>
        <v>-9.4378854272710644E-2</v>
      </c>
      <c r="E101" s="3">
        <f t="shared" si="4"/>
        <v>-0.13519750425962362</v>
      </c>
      <c r="H101" s="34">
        <v>36160</v>
      </c>
      <c r="I101" s="3">
        <v>-4.2075051901110716E-2</v>
      </c>
      <c r="J101" s="3">
        <v>0.21297365611313279</v>
      </c>
    </row>
  </sheetData>
  <autoFilter ref="A1:A94" xr:uid="{00000000-0009-0000-0000-000003000000}"/>
  <sortState xmlns:xlrd2="http://schemas.microsoft.com/office/spreadsheetml/2017/richdata2" ref="H3:J101">
    <sortCondition ref="J3:J10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Fact Sheet</vt:lpstr>
      <vt:lpstr>RDM Fact Sheet Backup ('94)</vt:lpstr>
      <vt:lpstr>Data Since Change</vt:lpstr>
      <vt:lpstr>Barclay CTA Dec Return Est</vt:lpstr>
      <vt:lpstr>Pg1 Volatility Chart</vt:lpstr>
      <vt:lpstr>Top 5 Long &amp; Short</vt:lpstr>
      <vt:lpstr>Transitions</vt:lpstr>
      <vt:lpstr>Weights</vt:lpstr>
      <vt:lpstr>Worst Quarters</vt:lpstr>
      <vt:lpstr>RDM_EXPORT_10k</vt:lpstr>
      <vt:lpstr>RDM_EXPORT_PerformanceTable</vt:lpstr>
      <vt:lpstr>RDM_EXPORT_AssetAllocationChart</vt:lpstr>
      <vt:lpstr>RDM_EXPORT_VolatilityChart</vt:lpstr>
      <vt:lpstr>RDM_EXPORT_Top_5_Long_n_Short</vt:lpstr>
      <vt:lpstr>RDM_EXPORT_StrategyHighlights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J. MacDonald</dc:creator>
  <cp:lastModifiedBy>Jakob Bradshaw</cp:lastModifiedBy>
  <dcterms:created xsi:type="dcterms:W3CDTF">2016-07-06T20:42:34Z</dcterms:created>
  <dcterms:modified xsi:type="dcterms:W3CDTF">2021-04-26T13:28:41Z</dcterms:modified>
</cp:coreProperties>
</file>