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X:\Marketing Team Files\Marketing Materials\AutoCharts&amp;Tables\Backup Files\StrategyShares\HNDL\"/>
    </mc:Choice>
  </mc:AlternateContent>
  <xr:revisionPtr revIDLastSave="0" documentId="13_ncr:1_{B1CC6CFB-2C88-49EF-80A6-C22F672141D9}" xr6:coauthVersionLast="46" xr6:coauthVersionMax="46" xr10:uidLastSave="{00000000-0000-0000-0000-000000000000}"/>
  <bookViews>
    <workbookView xWindow="-28920" yWindow="-120" windowWidth="29040" windowHeight="15840" tabRatio="726" xr2:uid="{00000000-000D-0000-FFFF-FFFF00000000}"/>
  </bookViews>
  <sheets>
    <sheet name="HNDL - Data" sheetId="2" r:id="rId1"/>
    <sheet name="HNDL - Fact Sheet" sheetId="7" r:id="rId2"/>
    <sheet name="HNDL" sheetId="9" r:id="rId3"/>
    <sheet name="HNDL PIP" sheetId="10" r:id="rId4"/>
    <sheet name="HNDL_I_EXPORT_10k" sheetId="11" r:id="rId5"/>
    <sheet name="HNDL_I_EXPORT_PerformanceTable" sheetId="12" r:id="rId6"/>
    <sheet name="HNDL_I_EXPORT_PerformanceBar" sheetId="13" r:id="rId7"/>
    <sheet name="HNDL_I_EXPORT_AnnualReturns" sheetId="14" r:id="rId8"/>
  </sheets>
  <definedNames>
    <definedName name="_xlnm._FilterDatabase" localSheetId="3" hidden="1">'HNDL PIP'!$D$1:$J$2459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34" i="10" l="1"/>
  <c r="H3033" i="10"/>
  <c r="H3032" i="10"/>
  <c r="H3031" i="10"/>
  <c r="G3031" i="10"/>
  <c r="H3030" i="10"/>
  <c r="H3029" i="10"/>
  <c r="G3029" i="10"/>
  <c r="H3028" i="10"/>
  <c r="H3027" i="10"/>
  <c r="G3027" i="10"/>
  <c r="H3026" i="10"/>
  <c r="H3025" i="10"/>
  <c r="H3024" i="10"/>
  <c r="H3023" i="10"/>
  <c r="G3023" i="10"/>
  <c r="H3022" i="10"/>
  <c r="H3021" i="10"/>
  <c r="G3021" i="10"/>
  <c r="H3020" i="10"/>
  <c r="H3019" i="10"/>
  <c r="G3019" i="10"/>
  <c r="H3018" i="10"/>
  <c r="H3017" i="10"/>
  <c r="H3016" i="10"/>
  <c r="H3015" i="10"/>
  <c r="G3015" i="10"/>
  <c r="H3014" i="10"/>
  <c r="H3013" i="10"/>
  <c r="G3013" i="10"/>
  <c r="H3012" i="10"/>
  <c r="H3011" i="10"/>
  <c r="G3011" i="10"/>
  <c r="H3010" i="10"/>
  <c r="H3009" i="10"/>
  <c r="G3009" i="10"/>
  <c r="H3008" i="10"/>
  <c r="H3007" i="10"/>
  <c r="G3007" i="10"/>
  <c r="H3006" i="10"/>
  <c r="H3005" i="10"/>
  <c r="G3005" i="10"/>
  <c r="H3004" i="10"/>
  <c r="H3003" i="10"/>
  <c r="G3003" i="10"/>
  <c r="H3002" i="10"/>
  <c r="H3001" i="10"/>
  <c r="H3000" i="10"/>
  <c r="H2999" i="10"/>
  <c r="G2999" i="10"/>
  <c r="H2998" i="10"/>
  <c r="H2997" i="10"/>
  <c r="G2997" i="10"/>
  <c r="H2996" i="10"/>
  <c r="H2995" i="10"/>
  <c r="G2995" i="10"/>
  <c r="H2994" i="10"/>
  <c r="H2993" i="10"/>
  <c r="G2993" i="10"/>
  <c r="H2992" i="10"/>
  <c r="H2991" i="10"/>
  <c r="G2991" i="10"/>
  <c r="H2990" i="10"/>
  <c r="H2989" i="10"/>
  <c r="G2989" i="10"/>
  <c r="H2988" i="10"/>
  <c r="H2987" i="10"/>
  <c r="G2987" i="10"/>
  <c r="H2986" i="10"/>
  <c r="H2985" i="10"/>
  <c r="H2984" i="10"/>
  <c r="H2983" i="10"/>
  <c r="G2983" i="10"/>
  <c r="H2982" i="10"/>
  <c r="H2981" i="10"/>
  <c r="G2981" i="10"/>
  <c r="H2980" i="10"/>
  <c r="H2979" i="10"/>
  <c r="G2979" i="10"/>
  <c r="H2978" i="10"/>
  <c r="H2977" i="10"/>
  <c r="G2977" i="10"/>
  <c r="H2976" i="10"/>
  <c r="H2975" i="10"/>
  <c r="G2975" i="10"/>
  <c r="H2974" i="10"/>
  <c r="H2973" i="10"/>
  <c r="G2973" i="10"/>
  <c r="E2973" i="10"/>
  <c r="H2972" i="10"/>
  <c r="E2972" i="10"/>
  <c r="H2971" i="10"/>
  <c r="E2971" i="10"/>
  <c r="G2971" i="10" s="1"/>
  <c r="H2970" i="10"/>
  <c r="E2970" i="10"/>
  <c r="G2970" i="10" s="1"/>
  <c r="H2969" i="10"/>
  <c r="E2969" i="10"/>
  <c r="G3032" i="10" s="1"/>
  <c r="H2968" i="10"/>
  <c r="E2968" i="10"/>
  <c r="H2967" i="10"/>
  <c r="E2967" i="10"/>
  <c r="G3030" i="10" s="1"/>
  <c r="H2966" i="10"/>
  <c r="E2966" i="10"/>
  <c r="H2965" i="10"/>
  <c r="G2965" i="10"/>
  <c r="E2965" i="10"/>
  <c r="G3028" i="10" s="1"/>
  <c r="H2964" i="10"/>
  <c r="E2964" i="10"/>
  <c r="H2963" i="10"/>
  <c r="E2963" i="10"/>
  <c r="G2963" i="10" s="1"/>
  <c r="H2962" i="10"/>
  <c r="E2962" i="10"/>
  <c r="G2962" i="10" s="1"/>
  <c r="H2961" i="10"/>
  <c r="E2961" i="10"/>
  <c r="G3024" i="10" s="1"/>
  <c r="H2960" i="10"/>
  <c r="E2960" i="10"/>
  <c r="H2959" i="10"/>
  <c r="E2959" i="10"/>
  <c r="G3022" i="10" s="1"/>
  <c r="H2958" i="10"/>
  <c r="E2958" i="10"/>
  <c r="H2957" i="10"/>
  <c r="E2957" i="10"/>
  <c r="H2956" i="10"/>
  <c r="E2956" i="10"/>
  <c r="H2955" i="10"/>
  <c r="E2955" i="10"/>
  <c r="G2955" i="10" s="1"/>
  <c r="H2954" i="10"/>
  <c r="E2954" i="10"/>
  <c r="G2954" i="10" s="1"/>
  <c r="H2953" i="10"/>
  <c r="E2953" i="10"/>
  <c r="G3016" i="10" s="1"/>
  <c r="H2952" i="10"/>
  <c r="E2952" i="10"/>
  <c r="H2951" i="10"/>
  <c r="E2951" i="10"/>
  <c r="G3014" i="10" s="1"/>
  <c r="H2950" i="10"/>
  <c r="E2950" i="10"/>
  <c r="H2949" i="10"/>
  <c r="E2949" i="10"/>
  <c r="G3012" i="10" s="1"/>
  <c r="H2948" i="10"/>
  <c r="E2948" i="10"/>
  <c r="H2947" i="10"/>
  <c r="E2947" i="10"/>
  <c r="G2947" i="10" s="1"/>
  <c r="H2946" i="10"/>
  <c r="E2946" i="10"/>
  <c r="G2946" i="10" s="1"/>
  <c r="H2945" i="10"/>
  <c r="E2945" i="10"/>
  <c r="G3008" i="10" s="1"/>
  <c r="H2944" i="10"/>
  <c r="E2944" i="10"/>
  <c r="H2943" i="10"/>
  <c r="E2943" i="10"/>
  <c r="G3006" i="10" s="1"/>
  <c r="H2942" i="10"/>
  <c r="E2942" i="10"/>
  <c r="H2941" i="10"/>
  <c r="E2941" i="10"/>
  <c r="G3004" i="10" s="1"/>
  <c r="H2940" i="10"/>
  <c r="E2940" i="10"/>
  <c r="H2939" i="10"/>
  <c r="E2939" i="10"/>
  <c r="G2939" i="10" s="1"/>
  <c r="H2938" i="10"/>
  <c r="E2938" i="10"/>
  <c r="G3001" i="10" s="1"/>
  <c r="H2937" i="10"/>
  <c r="E2937" i="10"/>
  <c r="G3000" i="10" s="1"/>
  <c r="H2936" i="10"/>
  <c r="G2936" i="10"/>
  <c r="E2936" i="10"/>
  <c r="H2935" i="10"/>
  <c r="E2935" i="10"/>
  <c r="G2998" i="10" s="1"/>
  <c r="H2934" i="10"/>
  <c r="E2934" i="10"/>
  <c r="H2933" i="10"/>
  <c r="G2933" i="10"/>
  <c r="E2933" i="10"/>
  <c r="G2996" i="10" s="1"/>
  <c r="H2932" i="10"/>
  <c r="E2932" i="10"/>
  <c r="H2931" i="10"/>
  <c r="E2931" i="10"/>
  <c r="G2931" i="10" s="1"/>
  <c r="H2930" i="10"/>
  <c r="E2930" i="10"/>
  <c r="G2930" i="10" s="1"/>
  <c r="H2929" i="10"/>
  <c r="E2929" i="10"/>
  <c r="G2992" i="10" s="1"/>
  <c r="H2928" i="10"/>
  <c r="G2928" i="10"/>
  <c r="E2928" i="10"/>
  <c r="H2927" i="10"/>
  <c r="E2927" i="10"/>
  <c r="G2990" i="10" s="1"/>
  <c r="H2926" i="10"/>
  <c r="E2926" i="10"/>
  <c r="H2925" i="10"/>
  <c r="E2925" i="10"/>
  <c r="H2924" i="10"/>
  <c r="E2924" i="10"/>
  <c r="H2923" i="10"/>
  <c r="E2923" i="10"/>
  <c r="H2922" i="10"/>
  <c r="E2922" i="10"/>
  <c r="H2921" i="10"/>
  <c r="E2921" i="10"/>
  <c r="G2984" i="10" s="1"/>
  <c r="H2920" i="10"/>
  <c r="G2920" i="10"/>
  <c r="E2920" i="10"/>
  <c r="H2919" i="10"/>
  <c r="E2919" i="10"/>
  <c r="G2982" i="10" s="1"/>
  <c r="H2918" i="10"/>
  <c r="E2918" i="10"/>
  <c r="H2917" i="10"/>
  <c r="E2917" i="10"/>
  <c r="G2980" i="10" s="1"/>
  <c r="H2916" i="10"/>
  <c r="E2916" i="10"/>
  <c r="H2915" i="10"/>
  <c r="E2915" i="10"/>
  <c r="H2914" i="10"/>
  <c r="E2914" i="10"/>
  <c r="H2913" i="10"/>
  <c r="E2913" i="10"/>
  <c r="G2976" i="10" s="1"/>
  <c r="H2912" i="10"/>
  <c r="E2912" i="10"/>
  <c r="H2911" i="10"/>
  <c r="E2911" i="10"/>
  <c r="G2974" i="10" s="1"/>
  <c r="H2910" i="10"/>
  <c r="E2910" i="10"/>
  <c r="H2909" i="10"/>
  <c r="E2909" i="10"/>
  <c r="H2908" i="10"/>
  <c r="G2908" i="10"/>
  <c r="E2908" i="10"/>
  <c r="H2907" i="10"/>
  <c r="E2907" i="10"/>
  <c r="H2906" i="10"/>
  <c r="E2906" i="10"/>
  <c r="H2905" i="10"/>
  <c r="E2905" i="10"/>
  <c r="H2904" i="10"/>
  <c r="G2904" i="10"/>
  <c r="E2904" i="10"/>
  <c r="H2903" i="10"/>
  <c r="G2903" i="10"/>
  <c r="E2903" i="10"/>
  <c r="G2966" i="10" s="1"/>
  <c r="H2902" i="10"/>
  <c r="E2902" i="10"/>
  <c r="H2901" i="10"/>
  <c r="G2901" i="10"/>
  <c r="E2901" i="10"/>
  <c r="H2900" i="10"/>
  <c r="G2900" i="10"/>
  <c r="E2900" i="10"/>
  <c r="H2899" i="10"/>
  <c r="E2899" i="10"/>
  <c r="H2898" i="10"/>
  <c r="E2898" i="10"/>
  <c r="G2898" i="10" s="1"/>
  <c r="H2897" i="10"/>
  <c r="E2897" i="10"/>
  <c r="G2897" i="10" s="1"/>
  <c r="H2896" i="10"/>
  <c r="G2896" i="10"/>
  <c r="E2896" i="10"/>
  <c r="H2895" i="10"/>
  <c r="E2895" i="10"/>
  <c r="G2958" i="10" s="1"/>
  <c r="H2894" i="10"/>
  <c r="E2894" i="10"/>
  <c r="H2893" i="10"/>
  <c r="E2893" i="10"/>
  <c r="H2892" i="10"/>
  <c r="G2892" i="10"/>
  <c r="E2892" i="10"/>
  <c r="H2891" i="10"/>
  <c r="E2891" i="10"/>
  <c r="H2890" i="10"/>
  <c r="E2890" i="10"/>
  <c r="G2890" i="10" s="1"/>
  <c r="H2889" i="10"/>
  <c r="E2889" i="10"/>
  <c r="G2889" i="10" s="1"/>
  <c r="H2888" i="10"/>
  <c r="G2888" i="10"/>
  <c r="E2888" i="10"/>
  <c r="H2887" i="10"/>
  <c r="E2887" i="10"/>
  <c r="G2950" i="10" s="1"/>
  <c r="H2886" i="10"/>
  <c r="E2886" i="10"/>
  <c r="H2885" i="10"/>
  <c r="E2885" i="10"/>
  <c r="H2884" i="10"/>
  <c r="G2884" i="10"/>
  <c r="E2884" i="10"/>
  <c r="H2883" i="10"/>
  <c r="E2883" i="10"/>
  <c r="G2883" i="10" s="1"/>
  <c r="H2882" i="10"/>
  <c r="E2882" i="10"/>
  <c r="G2882" i="10" s="1"/>
  <c r="H2881" i="10"/>
  <c r="E2881" i="10"/>
  <c r="G2881" i="10" s="1"/>
  <c r="H2880" i="10"/>
  <c r="E2880" i="10"/>
  <c r="G2943" i="10" s="1"/>
  <c r="H2879" i="10"/>
  <c r="E2879" i="10"/>
  <c r="G2942" i="10" s="1"/>
  <c r="H2878" i="10"/>
  <c r="E2878" i="10"/>
  <c r="H2877" i="10"/>
  <c r="E2877" i="10"/>
  <c r="H2876" i="10"/>
  <c r="E2876" i="10"/>
  <c r="G2876" i="10" s="1"/>
  <c r="H2875" i="10"/>
  <c r="E2875" i="10"/>
  <c r="G2875" i="10" s="1"/>
  <c r="H2874" i="10"/>
  <c r="E2874" i="10"/>
  <c r="G2874" i="10" s="1"/>
  <c r="H2873" i="10"/>
  <c r="E2873" i="10"/>
  <c r="G2873" i="10" s="1"/>
  <c r="H2872" i="10"/>
  <c r="E2872" i="10"/>
  <c r="H2871" i="10"/>
  <c r="E2871" i="10"/>
  <c r="G2935" i="10" s="1"/>
  <c r="H2870" i="10"/>
  <c r="E2870" i="10"/>
  <c r="G2934" i="10" s="1"/>
  <c r="H2869" i="10"/>
  <c r="E2869" i="10"/>
  <c r="G2870" i="10" s="1"/>
  <c r="H2868" i="10"/>
  <c r="G2868" i="10"/>
  <c r="E2868" i="10"/>
  <c r="G2932" i="10" s="1"/>
  <c r="H2867" i="10"/>
  <c r="E2867" i="10"/>
  <c r="G2867" i="10" s="1"/>
  <c r="H2866" i="10"/>
  <c r="G2866" i="10"/>
  <c r="E2866" i="10"/>
  <c r="H2865" i="10"/>
  <c r="E2865" i="10"/>
  <c r="G2865" i="10" s="1"/>
  <c r="H2864" i="10"/>
  <c r="G2864" i="10"/>
  <c r="E2864" i="10"/>
  <c r="H2863" i="10"/>
  <c r="E2863" i="10"/>
  <c r="G2927" i="10" s="1"/>
  <c r="H2862" i="10"/>
  <c r="E2862" i="10"/>
  <c r="G2926" i="10" s="1"/>
  <c r="H2861" i="10"/>
  <c r="E2861" i="10"/>
  <c r="H2860" i="10"/>
  <c r="E2860" i="10"/>
  <c r="G2924" i="10" s="1"/>
  <c r="H2859" i="10"/>
  <c r="E2859" i="10"/>
  <c r="H2858" i="10"/>
  <c r="E2858" i="10"/>
  <c r="G2858" i="10" s="1"/>
  <c r="H2857" i="10"/>
  <c r="E2857" i="10"/>
  <c r="G2857" i="10" s="1"/>
  <c r="H2856" i="10"/>
  <c r="E2856" i="10"/>
  <c r="H2855" i="10"/>
  <c r="E2855" i="10"/>
  <c r="H2854" i="10"/>
  <c r="G2854" i="10"/>
  <c r="E2854" i="10"/>
  <c r="H2853" i="10"/>
  <c r="G2853" i="10"/>
  <c r="E2853" i="10"/>
  <c r="G2918" i="10" s="1"/>
  <c r="H2852" i="10"/>
  <c r="E2852" i="10"/>
  <c r="G2852" i="10" s="1"/>
  <c r="H2851" i="10"/>
  <c r="E2851" i="10"/>
  <c r="H2850" i="10"/>
  <c r="E2850" i="10"/>
  <c r="G2850" i="10" s="1"/>
  <c r="H2849" i="10"/>
  <c r="E2849" i="10"/>
  <c r="G2849" i="10" s="1"/>
  <c r="H2848" i="10"/>
  <c r="E2848" i="10"/>
  <c r="H2847" i="10"/>
  <c r="G2847" i="10"/>
  <c r="E2847" i="10"/>
  <c r="G2912" i="10" s="1"/>
  <c r="H2846" i="10"/>
  <c r="G2846" i="10"/>
  <c r="E2846" i="10"/>
  <c r="G2911" i="10" s="1"/>
  <c r="H2845" i="10"/>
  <c r="E2845" i="10"/>
  <c r="H2844" i="10"/>
  <c r="E2844" i="10"/>
  <c r="G2844" i="10" s="1"/>
  <c r="H2843" i="10"/>
  <c r="E2843" i="10"/>
  <c r="H2842" i="10"/>
  <c r="E2842" i="10"/>
  <c r="G2842" i="10" s="1"/>
  <c r="H2841" i="10"/>
  <c r="E2841" i="10"/>
  <c r="G2841" i="10" s="1"/>
  <c r="H2840" i="10"/>
  <c r="E2840" i="10"/>
  <c r="H2839" i="10"/>
  <c r="E2839" i="10"/>
  <c r="G2839" i="10" s="1"/>
  <c r="H2838" i="10"/>
  <c r="G2838" i="10"/>
  <c r="E2838" i="10"/>
  <c r="H2837" i="10"/>
  <c r="E2837" i="10"/>
  <c r="G2837" i="10" s="1"/>
  <c r="H2836" i="10"/>
  <c r="E2836" i="10"/>
  <c r="G2836" i="10" s="1"/>
  <c r="H2835" i="10"/>
  <c r="E2835" i="10"/>
  <c r="G2835" i="10" s="1"/>
  <c r="H2834" i="10"/>
  <c r="E2834" i="10"/>
  <c r="H2833" i="10"/>
  <c r="E2833" i="10"/>
  <c r="G2833" i="10" s="1"/>
  <c r="H2832" i="10"/>
  <c r="E2832" i="10"/>
  <c r="H2831" i="10"/>
  <c r="E2831" i="10"/>
  <c r="G2832" i="10" s="1"/>
  <c r="H2830" i="10"/>
  <c r="E2830" i="10"/>
  <c r="G2830" i="10" s="1"/>
  <c r="H2829" i="10"/>
  <c r="E2829" i="10"/>
  <c r="H2828" i="10"/>
  <c r="E2828" i="10"/>
  <c r="G2828" i="10" s="1"/>
  <c r="H2827" i="10"/>
  <c r="G2827" i="10"/>
  <c r="E2827" i="10"/>
  <c r="H2826" i="10"/>
  <c r="G2826" i="10"/>
  <c r="E2826" i="10"/>
  <c r="H2825" i="10"/>
  <c r="E2825" i="10"/>
  <c r="H2824" i="10"/>
  <c r="E2824" i="10"/>
  <c r="H2823" i="10"/>
  <c r="G2823" i="10"/>
  <c r="E2823" i="10"/>
  <c r="H2822" i="10"/>
  <c r="E2822" i="10"/>
  <c r="G2822" i="10" s="1"/>
  <c r="H2821" i="10"/>
  <c r="E2821" i="10"/>
  <c r="H2820" i="10"/>
  <c r="E2820" i="10"/>
  <c r="G2820" i="10" s="1"/>
  <c r="H2819" i="10"/>
  <c r="G2819" i="10"/>
  <c r="E2819" i="10"/>
  <c r="H2818" i="10"/>
  <c r="G2818" i="10"/>
  <c r="E2818" i="10"/>
  <c r="H2817" i="10"/>
  <c r="E2817" i="10"/>
  <c r="H2816" i="10"/>
  <c r="E2816" i="10"/>
  <c r="H2815" i="10"/>
  <c r="E2815" i="10"/>
  <c r="G2815" i="10" s="1"/>
  <c r="H2814" i="10"/>
  <c r="E2814" i="10"/>
  <c r="G2814" i="10" s="1"/>
  <c r="H2813" i="10"/>
  <c r="E2813" i="10"/>
  <c r="G2813" i="10" s="1"/>
  <c r="H2812" i="10"/>
  <c r="E2812" i="10"/>
  <c r="G2812" i="10" s="1"/>
  <c r="H2811" i="10"/>
  <c r="G2811" i="10"/>
  <c r="E2811" i="10"/>
  <c r="H2810" i="10"/>
  <c r="G2810" i="10"/>
  <c r="E2810" i="10"/>
  <c r="H2809" i="10"/>
  <c r="E2809" i="10"/>
  <c r="H2808" i="10"/>
  <c r="E2808" i="10"/>
  <c r="G2808" i="10" s="1"/>
  <c r="H2807" i="10"/>
  <c r="E2807" i="10"/>
  <c r="G2807" i="10" s="1"/>
  <c r="H2806" i="10"/>
  <c r="E2806" i="10"/>
  <c r="G2806" i="10" s="1"/>
  <c r="H2805" i="10"/>
  <c r="E2805" i="10"/>
  <c r="G2805" i="10" s="1"/>
  <c r="H2804" i="10"/>
  <c r="E2804" i="10"/>
  <c r="G2804" i="10" s="1"/>
  <c r="H2803" i="10"/>
  <c r="G2803" i="10"/>
  <c r="E2803" i="10"/>
  <c r="H2802" i="10"/>
  <c r="G2802" i="10"/>
  <c r="E2802" i="10"/>
  <c r="H2801" i="10"/>
  <c r="E2801" i="10"/>
  <c r="H2800" i="10"/>
  <c r="E2800" i="10"/>
  <c r="G2800" i="10" s="1"/>
  <c r="H2799" i="10"/>
  <c r="G2799" i="10"/>
  <c r="E2799" i="10"/>
  <c r="H2798" i="10"/>
  <c r="E2798" i="10"/>
  <c r="G2798" i="10" s="1"/>
  <c r="H2797" i="10"/>
  <c r="E2797" i="10"/>
  <c r="H2796" i="10"/>
  <c r="E2796" i="10"/>
  <c r="G2796" i="10" s="1"/>
  <c r="H2795" i="10"/>
  <c r="G2795" i="10"/>
  <c r="E2795" i="10"/>
  <c r="H2794" i="10"/>
  <c r="G2794" i="10"/>
  <c r="E2794" i="10"/>
  <c r="H2793" i="10"/>
  <c r="E2793" i="10"/>
  <c r="H2792" i="10"/>
  <c r="E2792" i="10"/>
  <c r="H2791" i="10"/>
  <c r="G2791" i="10"/>
  <c r="E2791" i="10"/>
  <c r="H2790" i="10"/>
  <c r="E2790" i="10"/>
  <c r="G2790" i="10" s="1"/>
  <c r="H2789" i="10"/>
  <c r="E2789" i="10"/>
  <c r="H2788" i="10"/>
  <c r="E2788" i="10"/>
  <c r="G2788" i="10" s="1"/>
  <c r="H2787" i="10"/>
  <c r="G2787" i="10"/>
  <c r="E2787" i="10"/>
  <c r="H2786" i="10"/>
  <c r="G2786" i="10"/>
  <c r="E2786" i="10"/>
  <c r="H2785" i="10"/>
  <c r="E2785" i="10"/>
  <c r="H2784" i="10"/>
  <c r="E2784" i="10"/>
  <c r="H2783" i="10"/>
  <c r="E2783" i="10"/>
  <c r="G2783" i="10" s="1"/>
  <c r="H2782" i="10"/>
  <c r="E2782" i="10"/>
  <c r="G2782" i="10" s="1"/>
  <c r="H2781" i="10"/>
  <c r="E2781" i="10"/>
  <c r="H2780" i="10"/>
  <c r="E2780" i="10"/>
  <c r="G2780" i="10" s="1"/>
  <c r="H2779" i="10"/>
  <c r="G2779" i="10"/>
  <c r="E2779" i="10"/>
  <c r="H2778" i="10"/>
  <c r="G2778" i="10"/>
  <c r="E2778" i="10"/>
  <c r="H2777" i="10"/>
  <c r="E2777" i="10"/>
  <c r="H2776" i="10"/>
  <c r="E2776" i="10"/>
  <c r="G2776" i="10" s="1"/>
  <c r="H2775" i="10"/>
  <c r="E2775" i="10"/>
  <c r="G2775" i="10" s="1"/>
  <c r="H2774" i="10"/>
  <c r="E2774" i="10"/>
  <c r="G2774" i="10" s="1"/>
  <c r="H2773" i="10"/>
  <c r="E2773" i="10"/>
  <c r="G2773" i="10" s="1"/>
  <c r="H2772" i="10"/>
  <c r="E2772" i="10"/>
  <c r="G2772" i="10" s="1"/>
  <c r="H2771" i="10"/>
  <c r="G2771" i="10"/>
  <c r="E2771" i="10"/>
  <c r="H2770" i="10"/>
  <c r="G2770" i="10"/>
  <c r="E2770" i="10"/>
  <c r="H2769" i="10"/>
  <c r="E2769" i="10"/>
  <c r="H2768" i="10"/>
  <c r="E2768" i="10"/>
  <c r="H2767" i="10"/>
  <c r="E2767" i="10"/>
  <c r="G2767" i="10" s="1"/>
  <c r="H2766" i="10"/>
  <c r="E2766" i="10"/>
  <c r="G2766" i="10" s="1"/>
  <c r="H2765" i="10"/>
  <c r="E2765" i="10"/>
  <c r="H2764" i="10"/>
  <c r="E2764" i="10"/>
  <c r="G2764" i="10" s="1"/>
  <c r="H2763" i="10"/>
  <c r="G2763" i="10"/>
  <c r="E2763" i="10"/>
  <c r="H2762" i="10"/>
  <c r="G2762" i="10"/>
  <c r="E2762" i="10"/>
  <c r="H2761" i="10"/>
  <c r="E2761" i="10"/>
  <c r="H2760" i="10"/>
  <c r="E2760" i="10"/>
  <c r="H2759" i="10"/>
  <c r="G2759" i="10"/>
  <c r="E2759" i="10"/>
  <c r="H2758" i="10"/>
  <c r="E2758" i="10"/>
  <c r="G2758" i="10" s="1"/>
  <c r="H2757" i="10"/>
  <c r="E2757" i="10"/>
  <c r="H2756" i="10"/>
  <c r="E2756" i="10"/>
  <c r="G2756" i="10" s="1"/>
  <c r="H2755" i="10"/>
  <c r="G2755" i="10"/>
  <c r="E2755" i="10"/>
  <c r="H2754" i="10"/>
  <c r="G2754" i="10"/>
  <c r="E2754" i="10"/>
  <c r="H2753" i="10"/>
  <c r="E2753" i="10"/>
  <c r="H2752" i="10"/>
  <c r="E2752" i="10"/>
  <c r="H2751" i="10"/>
  <c r="E2751" i="10"/>
  <c r="G2751" i="10" s="1"/>
  <c r="H2750" i="10"/>
  <c r="E2750" i="10"/>
  <c r="G2750" i="10" s="1"/>
  <c r="H2749" i="10"/>
  <c r="E2749" i="10"/>
  <c r="G2749" i="10" s="1"/>
  <c r="H2748" i="10"/>
  <c r="E2748" i="10"/>
  <c r="G2748" i="10" s="1"/>
  <c r="H2747" i="10"/>
  <c r="G2747" i="10"/>
  <c r="E2747" i="10"/>
  <c r="H2746" i="10"/>
  <c r="G2746" i="10"/>
  <c r="E2746" i="10"/>
  <c r="H2745" i="10"/>
  <c r="E2745" i="10"/>
  <c r="H2744" i="10"/>
  <c r="E2744" i="10"/>
  <c r="G2744" i="10" s="1"/>
  <c r="H2743" i="10"/>
  <c r="E2743" i="10"/>
  <c r="G2743" i="10" s="1"/>
  <c r="H2742" i="10"/>
  <c r="E2742" i="10"/>
  <c r="G2742" i="10" s="1"/>
  <c r="H2741" i="10"/>
  <c r="E2741" i="10"/>
  <c r="G2741" i="10" s="1"/>
  <c r="H2740" i="10"/>
  <c r="E2740" i="10"/>
  <c r="G2740" i="10" s="1"/>
  <c r="H2739" i="10"/>
  <c r="G2739" i="10"/>
  <c r="E2739" i="10"/>
  <c r="H2738" i="10"/>
  <c r="G2738" i="10"/>
  <c r="E2738" i="10"/>
  <c r="H2737" i="10"/>
  <c r="E2737" i="10"/>
  <c r="H2736" i="10"/>
  <c r="E2736" i="10"/>
  <c r="G2736" i="10" s="1"/>
  <c r="H2735" i="10"/>
  <c r="G2735" i="10"/>
  <c r="E2735" i="10"/>
  <c r="H2734" i="10"/>
  <c r="E2734" i="10"/>
  <c r="G2734" i="10" s="1"/>
  <c r="H2733" i="10"/>
  <c r="E2733" i="10"/>
  <c r="H2732" i="10"/>
  <c r="E2732" i="10"/>
  <c r="G2732" i="10" s="1"/>
  <c r="H2731" i="10"/>
  <c r="G2731" i="10"/>
  <c r="E2731" i="10"/>
  <c r="H2730" i="10"/>
  <c r="G2730" i="10"/>
  <c r="E2730" i="10"/>
  <c r="H2729" i="10"/>
  <c r="E2729" i="10"/>
  <c r="H2728" i="10"/>
  <c r="E2728" i="10"/>
  <c r="H2727" i="10"/>
  <c r="E2727" i="10"/>
  <c r="G2727" i="10" s="1"/>
  <c r="H2726" i="10"/>
  <c r="E2726" i="10"/>
  <c r="G2726" i="10" s="1"/>
  <c r="H2725" i="10"/>
  <c r="E2725" i="10"/>
  <c r="H2724" i="10"/>
  <c r="E2724" i="10"/>
  <c r="G2724" i="10" s="1"/>
  <c r="H2723" i="10"/>
  <c r="G2723" i="10"/>
  <c r="E2723" i="10"/>
  <c r="H2722" i="10"/>
  <c r="G2722" i="10"/>
  <c r="E2722" i="10"/>
  <c r="H2721" i="10"/>
  <c r="E2721" i="10"/>
  <c r="H2720" i="10"/>
  <c r="E2720" i="10"/>
  <c r="H2719" i="10"/>
  <c r="E2719" i="10"/>
  <c r="G2719" i="10" s="1"/>
  <c r="H2718" i="10"/>
  <c r="E2718" i="10"/>
  <c r="G2718" i="10" s="1"/>
  <c r="H2717" i="10"/>
  <c r="E2717" i="10"/>
  <c r="H2716" i="10"/>
  <c r="E2716" i="10"/>
  <c r="G2716" i="10" s="1"/>
  <c r="H2715" i="10"/>
  <c r="G2715" i="10"/>
  <c r="E2715" i="10"/>
  <c r="H2714" i="10"/>
  <c r="G2714" i="10"/>
  <c r="E2714" i="10"/>
  <c r="H2713" i="10"/>
  <c r="E2713" i="10"/>
  <c r="H2712" i="10"/>
  <c r="E2712" i="10"/>
  <c r="G2712" i="10" s="1"/>
  <c r="H2711" i="10"/>
  <c r="E2711" i="10"/>
  <c r="G2711" i="10" s="1"/>
  <c r="H2710" i="10"/>
  <c r="E2710" i="10"/>
  <c r="G2710" i="10" s="1"/>
  <c r="H2709" i="10"/>
  <c r="E2709" i="10"/>
  <c r="G2709" i="10" s="1"/>
  <c r="H2708" i="10"/>
  <c r="E2708" i="10"/>
  <c r="G2708" i="10" s="1"/>
  <c r="H2707" i="10"/>
  <c r="G2707" i="10"/>
  <c r="E2707" i="10"/>
  <c r="H2706" i="10"/>
  <c r="G2706" i="10"/>
  <c r="E2706" i="10"/>
  <c r="H2705" i="10"/>
  <c r="E2705" i="10"/>
  <c r="H2704" i="10"/>
  <c r="E2704" i="10"/>
  <c r="H2703" i="10"/>
  <c r="E2703" i="10"/>
  <c r="G2703" i="10" s="1"/>
  <c r="H2702" i="10"/>
  <c r="E2702" i="10"/>
  <c r="G2702" i="10" s="1"/>
  <c r="H2701" i="10"/>
  <c r="E2701" i="10"/>
  <c r="H2700" i="10"/>
  <c r="E2700" i="10"/>
  <c r="G2700" i="10" s="1"/>
  <c r="H2699" i="10"/>
  <c r="G2699" i="10"/>
  <c r="E2699" i="10"/>
  <c r="H2698" i="10"/>
  <c r="G2698" i="10"/>
  <c r="E2698" i="10"/>
  <c r="H2697" i="10"/>
  <c r="E2697" i="10"/>
  <c r="H2696" i="10"/>
  <c r="E2696" i="10"/>
  <c r="H2695" i="10"/>
  <c r="G2695" i="10"/>
  <c r="E2695" i="10"/>
  <c r="H2694" i="10"/>
  <c r="E2694" i="10"/>
  <c r="G2694" i="10" s="1"/>
  <c r="H2693" i="10"/>
  <c r="E2693" i="10"/>
  <c r="H2692" i="10"/>
  <c r="E2692" i="10"/>
  <c r="G2692" i="10" s="1"/>
  <c r="H2691" i="10"/>
  <c r="G2691" i="10"/>
  <c r="E2691" i="10"/>
  <c r="H2690" i="10"/>
  <c r="G2690" i="10"/>
  <c r="E2690" i="10"/>
  <c r="H2689" i="10"/>
  <c r="E2689" i="10"/>
  <c r="H2688" i="10"/>
  <c r="H2687" i="10"/>
  <c r="E2687" i="10"/>
  <c r="G2687" i="10" s="1"/>
  <c r="H2686" i="10"/>
  <c r="E2686" i="10"/>
  <c r="G2686" i="10" s="1"/>
  <c r="H2685" i="10"/>
  <c r="E2685" i="10"/>
  <c r="H2684" i="10"/>
  <c r="E2684" i="10"/>
  <c r="G2684" i="10" s="1"/>
  <c r="H2683" i="10"/>
  <c r="G2683" i="10"/>
  <c r="E2683" i="10"/>
  <c r="H2682" i="10"/>
  <c r="G2682" i="10"/>
  <c r="E2682" i="10"/>
  <c r="H2681" i="10"/>
  <c r="G2681" i="10"/>
  <c r="E2681" i="10"/>
  <c r="H2680" i="10"/>
  <c r="E2680" i="10"/>
  <c r="G2680" i="10" s="1"/>
  <c r="H2679" i="10"/>
  <c r="G2679" i="10"/>
  <c r="E2679" i="10"/>
  <c r="H2678" i="10"/>
  <c r="E2678" i="10"/>
  <c r="G2678" i="10" s="1"/>
  <c r="H2677" i="10"/>
  <c r="G2677" i="10"/>
  <c r="E2677" i="10"/>
  <c r="H2676" i="10"/>
  <c r="E2676" i="10"/>
  <c r="G2676" i="10" s="1"/>
  <c r="H2675" i="10"/>
  <c r="E2675" i="10"/>
  <c r="H2674" i="10"/>
  <c r="E2674" i="10"/>
  <c r="H2673" i="10"/>
  <c r="G2673" i="10"/>
  <c r="E2673" i="10"/>
  <c r="H2672" i="10"/>
  <c r="G2672" i="10"/>
  <c r="E2672" i="10"/>
  <c r="H2671" i="10"/>
  <c r="E2671" i="10"/>
  <c r="G2671" i="10" s="1"/>
  <c r="H2670" i="10"/>
  <c r="E2670" i="10"/>
  <c r="H2669" i="10"/>
  <c r="G2669" i="10"/>
  <c r="E2669" i="10"/>
  <c r="H2668" i="10"/>
  <c r="E2668" i="10"/>
  <c r="G2668" i="10" s="1"/>
  <c r="H2667" i="10"/>
  <c r="G2667" i="10"/>
  <c r="E2667" i="10"/>
  <c r="H2666" i="10"/>
  <c r="G2666" i="10"/>
  <c r="E2666" i="10"/>
  <c r="H2665" i="10"/>
  <c r="G2665" i="10"/>
  <c r="E2665" i="10"/>
  <c r="H2664" i="10"/>
  <c r="G2664" i="10"/>
  <c r="E2664" i="10"/>
  <c r="H2663" i="10"/>
  <c r="E2663" i="10"/>
  <c r="G2663" i="10" s="1"/>
  <c r="H2662" i="10"/>
  <c r="E2662" i="10"/>
  <c r="H2661" i="10"/>
  <c r="E2661" i="10"/>
  <c r="G2661" i="10" s="1"/>
  <c r="H2660" i="10"/>
  <c r="E2660" i="10"/>
  <c r="G2660" i="10" s="1"/>
  <c r="H2659" i="10"/>
  <c r="G2659" i="10"/>
  <c r="E2659" i="10"/>
  <c r="H2658" i="10"/>
  <c r="G2658" i="10"/>
  <c r="E2658" i="10"/>
  <c r="H2657" i="10"/>
  <c r="E2657" i="10"/>
  <c r="H2656" i="10"/>
  <c r="E2656" i="10"/>
  <c r="G2656" i="10" s="1"/>
  <c r="H2655" i="10"/>
  <c r="E2655" i="10"/>
  <c r="G2655" i="10" s="1"/>
  <c r="H2654" i="10"/>
  <c r="E2654" i="10"/>
  <c r="G2654" i="10" s="1"/>
  <c r="H2653" i="10"/>
  <c r="E2653" i="10"/>
  <c r="H2652" i="10"/>
  <c r="E2652" i="10"/>
  <c r="G2652" i="10" s="1"/>
  <c r="H2651" i="10"/>
  <c r="G2651" i="10"/>
  <c r="E2651" i="10"/>
  <c r="H2650" i="10"/>
  <c r="G2650" i="10"/>
  <c r="E2650" i="10"/>
  <c r="H2649" i="10"/>
  <c r="E2649" i="10"/>
  <c r="G2649" i="10" s="1"/>
  <c r="H2648" i="10"/>
  <c r="E2648" i="10"/>
  <c r="H2647" i="10"/>
  <c r="G2647" i="10"/>
  <c r="E2647" i="10"/>
  <c r="H2646" i="10"/>
  <c r="E2646" i="10"/>
  <c r="G2646" i="10" s="1"/>
  <c r="H2645" i="10"/>
  <c r="E2645" i="10"/>
  <c r="H2644" i="10"/>
  <c r="E2644" i="10"/>
  <c r="G2644" i="10" s="1"/>
  <c r="H2643" i="10"/>
  <c r="G2643" i="10"/>
  <c r="E2643" i="10"/>
  <c r="H2642" i="10"/>
  <c r="G2642" i="10"/>
  <c r="E2642" i="10"/>
  <c r="H2641" i="10"/>
  <c r="E2641" i="10"/>
  <c r="H2640" i="10"/>
  <c r="E2640" i="10"/>
  <c r="H2639" i="10"/>
  <c r="G2639" i="10"/>
  <c r="E2639" i="10"/>
  <c r="H2638" i="10"/>
  <c r="E2638" i="10"/>
  <c r="G2638" i="10" s="1"/>
  <c r="H2637" i="10"/>
  <c r="E2637" i="10"/>
  <c r="H2636" i="10"/>
  <c r="E2636" i="10"/>
  <c r="G2636" i="10" s="1"/>
  <c r="H2635" i="10"/>
  <c r="G2635" i="10"/>
  <c r="E2635" i="10"/>
  <c r="H2634" i="10"/>
  <c r="G2634" i="10"/>
  <c r="E2634" i="10"/>
  <c r="H2633" i="10"/>
  <c r="E2633" i="10"/>
  <c r="H2632" i="10"/>
  <c r="E2632" i="10"/>
  <c r="G2632" i="10" s="1"/>
  <c r="H2631" i="10"/>
  <c r="G2631" i="10"/>
  <c r="E2631" i="10"/>
  <c r="H2630" i="10"/>
  <c r="E2630" i="10"/>
  <c r="G2630" i="10" s="1"/>
  <c r="H2629" i="10"/>
  <c r="E2629" i="10"/>
  <c r="G2629" i="10" s="1"/>
  <c r="H2628" i="10"/>
  <c r="E2628" i="10"/>
  <c r="G2628" i="10" s="1"/>
  <c r="H2627" i="10"/>
  <c r="G2627" i="10"/>
  <c r="E2627" i="10"/>
  <c r="H2626" i="10"/>
  <c r="G2626" i="10"/>
  <c r="E2626" i="10"/>
  <c r="H2625" i="10"/>
  <c r="E2625" i="10"/>
  <c r="G2625" i="10" s="1"/>
  <c r="H2624" i="10"/>
  <c r="E2624" i="10"/>
  <c r="G2624" i="10" s="1"/>
  <c r="H2623" i="10"/>
  <c r="G2623" i="10"/>
  <c r="E2623" i="10"/>
  <c r="H2622" i="10"/>
  <c r="E2622" i="10"/>
  <c r="G2622" i="10" s="1"/>
  <c r="H2621" i="10"/>
  <c r="E2621" i="10"/>
  <c r="G2621" i="10" s="1"/>
  <c r="H2620" i="10"/>
  <c r="E2620" i="10"/>
  <c r="G2620" i="10" s="1"/>
  <c r="H2619" i="10"/>
  <c r="G2619" i="10"/>
  <c r="E2619" i="10"/>
  <c r="H2618" i="10"/>
  <c r="G2618" i="10"/>
  <c r="E2618" i="10"/>
  <c r="H2617" i="10"/>
  <c r="E2617" i="10"/>
  <c r="H2616" i="10"/>
  <c r="E2616" i="10"/>
  <c r="H2615" i="10"/>
  <c r="E2615" i="10"/>
  <c r="G2615" i="10" s="1"/>
  <c r="H2614" i="10"/>
  <c r="E2614" i="10"/>
  <c r="G2614" i="10" s="1"/>
  <c r="H2613" i="10"/>
  <c r="E2613" i="10"/>
  <c r="H2612" i="10"/>
  <c r="E2612" i="10"/>
  <c r="G2612" i="10" s="1"/>
  <c r="H2611" i="10"/>
  <c r="G2611" i="10"/>
  <c r="E2611" i="10"/>
  <c r="H2610" i="10"/>
  <c r="G2610" i="10"/>
  <c r="E2610" i="10"/>
  <c r="H2609" i="10"/>
  <c r="E2609" i="10"/>
  <c r="H2608" i="10"/>
  <c r="E2608" i="10"/>
  <c r="G2608" i="10" s="1"/>
  <c r="H2607" i="10"/>
  <c r="G2607" i="10"/>
  <c r="E2607" i="10"/>
  <c r="H2606" i="10"/>
  <c r="E2606" i="10"/>
  <c r="G2606" i="10" s="1"/>
  <c r="H2605" i="10"/>
  <c r="E2605" i="10"/>
  <c r="G2605" i="10" s="1"/>
  <c r="H2604" i="10"/>
  <c r="E2604" i="10"/>
  <c r="G2604" i="10" s="1"/>
  <c r="H2603" i="10"/>
  <c r="G2603" i="10"/>
  <c r="E2603" i="10"/>
  <c r="H2602" i="10"/>
  <c r="G2602" i="10"/>
  <c r="E2602" i="10"/>
  <c r="H2601" i="10"/>
  <c r="E2601" i="10"/>
  <c r="H2600" i="10"/>
  <c r="E2600" i="10"/>
  <c r="H2599" i="10"/>
  <c r="E2599" i="10"/>
  <c r="G2599" i="10" s="1"/>
  <c r="H2598" i="10"/>
  <c r="E2598" i="10"/>
  <c r="G2598" i="10" s="1"/>
  <c r="H2597" i="10"/>
  <c r="E2597" i="10"/>
  <c r="H2596" i="10"/>
  <c r="E2596" i="10"/>
  <c r="G2596" i="10" s="1"/>
  <c r="H2595" i="10"/>
  <c r="G2595" i="10"/>
  <c r="E2595" i="10"/>
  <c r="H2594" i="10"/>
  <c r="G2594" i="10"/>
  <c r="E2594" i="10"/>
  <c r="H2593" i="10"/>
  <c r="E2593" i="10"/>
  <c r="H2592" i="10"/>
  <c r="E2592" i="10"/>
  <c r="G2592" i="10" s="1"/>
  <c r="H2591" i="10"/>
  <c r="E2591" i="10"/>
  <c r="H2590" i="10"/>
  <c r="E2590" i="10"/>
  <c r="H2589" i="10"/>
  <c r="E2589" i="10"/>
  <c r="H2588" i="10"/>
  <c r="E2588" i="10"/>
  <c r="G2588" i="10" s="1"/>
  <c r="H2587" i="10"/>
  <c r="G2587" i="10"/>
  <c r="E2587" i="10"/>
  <c r="H2586" i="10"/>
  <c r="G2586" i="10"/>
  <c r="E2586" i="10"/>
  <c r="H2585" i="10"/>
  <c r="G2585" i="10"/>
  <c r="E2585" i="10"/>
  <c r="H2584" i="10"/>
  <c r="E2584" i="10"/>
  <c r="H2583" i="10"/>
  <c r="G2583" i="10"/>
  <c r="E2583" i="10"/>
  <c r="H2582" i="10"/>
  <c r="E2582" i="10"/>
  <c r="G2582" i="10" s="1"/>
  <c r="H2581" i="10"/>
  <c r="E2581" i="10"/>
  <c r="G2581" i="10" s="1"/>
  <c r="H2580" i="10"/>
  <c r="E2580" i="10"/>
  <c r="G2580" i="10" s="1"/>
  <c r="H2579" i="10"/>
  <c r="G2579" i="10"/>
  <c r="E2579" i="10"/>
  <c r="H2578" i="10"/>
  <c r="E2578" i="10"/>
  <c r="H2577" i="10"/>
  <c r="G2577" i="10"/>
  <c r="E2577" i="10"/>
  <c r="G2578" i="10" s="1"/>
  <c r="H2576" i="10"/>
  <c r="E2576" i="10"/>
  <c r="G2576" i="10" s="1"/>
  <c r="H2575" i="10"/>
  <c r="G2575" i="10"/>
  <c r="E2575" i="10"/>
  <c r="H2574" i="10"/>
  <c r="E2574" i="10"/>
  <c r="G2574" i="10" s="1"/>
  <c r="H2573" i="10"/>
  <c r="E2573" i="10"/>
  <c r="H2572" i="10"/>
  <c r="G2572" i="10"/>
  <c r="E2572" i="10"/>
  <c r="H2571" i="10"/>
  <c r="G2571" i="10"/>
  <c r="E2571" i="10"/>
  <c r="H2570" i="10"/>
  <c r="E2570" i="10"/>
  <c r="H2569" i="10"/>
  <c r="E2569" i="10"/>
  <c r="H2568" i="10"/>
  <c r="E2568" i="10"/>
  <c r="H2567" i="10"/>
  <c r="E2567" i="10"/>
  <c r="G2567" i="10" s="1"/>
  <c r="H2566" i="10"/>
  <c r="E2566" i="10"/>
  <c r="G2566" i="10" s="1"/>
  <c r="H2565" i="10"/>
  <c r="E2565" i="10"/>
  <c r="H2564" i="10"/>
  <c r="G2564" i="10"/>
  <c r="E2564" i="10"/>
  <c r="H2563" i="10"/>
  <c r="G2563" i="10"/>
  <c r="E2563" i="10"/>
  <c r="H2562" i="10"/>
  <c r="G2562" i="10"/>
  <c r="E2562" i="10"/>
  <c r="H2561" i="10"/>
  <c r="E2561" i="10"/>
  <c r="G2561" i="10" s="1"/>
  <c r="H2560" i="10"/>
  <c r="E2560" i="10"/>
  <c r="H2559" i="10"/>
  <c r="E2559" i="10"/>
  <c r="G2559" i="10" s="1"/>
  <c r="H2558" i="10"/>
  <c r="E2558" i="10"/>
  <c r="G2558" i="10" s="1"/>
  <c r="H2557" i="10"/>
  <c r="E2557" i="10"/>
  <c r="G2557" i="10" s="1"/>
  <c r="H2556" i="10"/>
  <c r="G2556" i="10"/>
  <c r="E2556" i="10"/>
  <c r="H2555" i="10"/>
  <c r="G2555" i="10"/>
  <c r="E2555" i="10"/>
  <c r="H2554" i="10"/>
  <c r="G2554" i="10"/>
  <c r="E2554" i="10"/>
  <c r="H2553" i="10"/>
  <c r="G2553" i="10"/>
  <c r="E2553" i="10"/>
  <c r="H2552" i="10"/>
  <c r="E2552" i="10"/>
  <c r="G2552" i="10" s="1"/>
  <c r="H2551" i="10"/>
  <c r="E2551" i="10"/>
  <c r="G2551" i="10" s="1"/>
  <c r="H2550" i="10"/>
  <c r="G2550" i="10"/>
  <c r="E2550" i="10"/>
  <c r="H2549" i="10"/>
  <c r="E2549" i="10"/>
  <c r="H2548" i="10"/>
  <c r="G2548" i="10"/>
  <c r="E2548" i="10"/>
  <c r="H2547" i="10"/>
  <c r="E2547" i="10"/>
  <c r="G2547" i="10" s="1"/>
  <c r="H2546" i="10"/>
  <c r="E2546" i="10"/>
  <c r="H2545" i="10"/>
  <c r="E2545" i="10"/>
  <c r="H2544" i="10"/>
  <c r="E2544" i="10"/>
  <c r="H2543" i="10"/>
  <c r="G2543" i="10"/>
  <c r="E2543" i="10"/>
  <c r="H2542" i="10"/>
  <c r="E2542" i="10"/>
  <c r="G2542" i="10" s="1"/>
  <c r="H2541" i="10"/>
  <c r="E2541" i="10"/>
  <c r="H2540" i="10"/>
  <c r="E2540" i="10"/>
  <c r="G2540" i="10" s="1"/>
  <c r="H2539" i="10"/>
  <c r="G2539" i="10"/>
  <c r="E2539" i="10"/>
  <c r="H2538" i="10"/>
  <c r="G2538" i="10"/>
  <c r="E2538" i="10"/>
  <c r="H2537" i="10"/>
  <c r="G2537" i="10"/>
  <c r="E2537" i="10"/>
  <c r="H2536" i="10"/>
  <c r="E2536" i="10"/>
  <c r="H2535" i="10"/>
  <c r="G2535" i="10"/>
  <c r="E2535" i="10"/>
  <c r="H2534" i="10"/>
  <c r="G2534" i="10"/>
  <c r="E2534" i="10"/>
  <c r="H2533" i="10"/>
  <c r="E2533" i="10"/>
  <c r="G2533" i="10" s="1"/>
  <c r="H2532" i="10"/>
  <c r="E2532" i="10"/>
  <c r="G2532" i="10" s="1"/>
  <c r="H2531" i="10"/>
  <c r="G2531" i="10"/>
  <c r="E2531" i="10"/>
  <c r="H2530" i="10"/>
  <c r="E2530" i="10"/>
  <c r="H2529" i="10"/>
  <c r="E2529" i="10"/>
  <c r="H2528" i="10"/>
  <c r="G2528" i="10"/>
  <c r="E2528" i="10"/>
  <c r="H2527" i="10"/>
  <c r="E2527" i="10"/>
  <c r="G2527" i="10" s="1"/>
  <c r="H2526" i="10"/>
  <c r="G2526" i="10"/>
  <c r="E2526" i="10"/>
  <c r="H2525" i="10"/>
  <c r="E2525" i="10"/>
  <c r="G2525" i="10" s="1"/>
  <c r="H2524" i="10"/>
  <c r="E2524" i="10"/>
  <c r="H2523" i="10"/>
  <c r="E2523" i="10"/>
  <c r="H2522" i="10"/>
  <c r="E2522" i="10"/>
  <c r="H2521" i="10"/>
  <c r="G2521" i="10"/>
  <c r="E2521" i="10"/>
  <c r="G2522" i="10" s="1"/>
  <c r="H2520" i="10"/>
  <c r="E2520" i="10"/>
  <c r="G2520" i="10" s="1"/>
  <c r="H2519" i="10"/>
  <c r="E2519" i="10"/>
  <c r="H2518" i="10"/>
  <c r="E2518" i="10"/>
  <c r="G2518" i="10" s="1"/>
  <c r="H2517" i="10"/>
  <c r="E2517" i="10"/>
  <c r="H2516" i="10"/>
  <c r="E2516" i="10"/>
  <c r="H2515" i="10"/>
  <c r="E2515" i="10"/>
  <c r="G2515" i="10" s="1"/>
  <c r="H2514" i="10"/>
  <c r="G2514" i="10"/>
  <c r="E2514" i="10"/>
  <c r="H2513" i="10"/>
  <c r="E2513" i="10"/>
  <c r="G2513" i="10" s="1"/>
  <c r="H2512" i="10"/>
  <c r="E2512" i="10"/>
  <c r="G2512" i="10" s="1"/>
  <c r="H2511" i="10"/>
  <c r="G2511" i="10"/>
  <c r="E2511" i="10"/>
  <c r="H2510" i="10"/>
  <c r="G2510" i="10"/>
  <c r="E2510" i="10"/>
  <c r="H2509" i="10"/>
  <c r="E2509" i="10"/>
  <c r="H2508" i="10"/>
  <c r="E2508" i="10"/>
  <c r="H2507" i="10"/>
  <c r="E2507" i="10"/>
  <c r="G2507" i="10" s="1"/>
  <c r="H2506" i="10"/>
  <c r="G2506" i="10"/>
  <c r="E2506" i="10"/>
  <c r="H2505" i="10"/>
  <c r="E2505" i="10"/>
  <c r="G2505" i="10" s="1"/>
  <c r="H2504" i="10"/>
  <c r="E2504" i="10"/>
  <c r="G2504" i="10" s="1"/>
  <c r="H2503" i="10"/>
  <c r="G2503" i="10"/>
  <c r="E2503" i="10"/>
  <c r="H2502" i="10"/>
  <c r="G2502" i="10"/>
  <c r="E2502" i="10"/>
  <c r="H2501" i="10"/>
  <c r="E2501" i="10"/>
  <c r="H2500" i="10"/>
  <c r="E2500" i="10"/>
  <c r="H2499" i="10"/>
  <c r="E2499" i="10"/>
  <c r="G2499" i="10" s="1"/>
  <c r="H2498" i="10"/>
  <c r="G2498" i="10"/>
  <c r="E2498" i="10"/>
  <c r="H2497" i="10"/>
  <c r="E2497" i="10"/>
  <c r="G2497" i="10" s="1"/>
  <c r="H2496" i="10"/>
  <c r="E2496" i="10"/>
  <c r="G2496" i="10" s="1"/>
  <c r="H2495" i="10"/>
  <c r="G2495" i="10"/>
  <c r="E2495" i="10"/>
  <c r="H2494" i="10"/>
  <c r="G2494" i="10"/>
  <c r="E2494" i="10"/>
  <c r="H2493" i="10"/>
  <c r="E2493" i="10"/>
  <c r="H2492" i="10"/>
  <c r="E2492" i="10"/>
  <c r="H2491" i="10"/>
  <c r="E2491" i="10"/>
  <c r="G2491" i="10" s="1"/>
  <c r="H2490" i="10"/>
  <c r="G2490" i="10"/>
  <c r="E2490" i="10"/>
  <c r="H2489" i="10"/>
  <c r="E2489" i="10"/>
  <c r="G2489" i="10" s="1"/>
  <c r="H2488" i="10"/>
  <c r="E2488" i="10"/>
  <c r="G2488" i="10" s="1"/>
  <c r="H2487" i="10"/>
  <c r="G2487" i="10"/>
  <c r="E2487" i="10"/>
  <c r="H2486" i="10"/>
  <c r="G2486" i="10"/>
  <c r="E2486" i="10"/>
  <c r="H2485" i="10"/>
  <c r="E2485" i="10"/>
  <c r="H2484" i="10"/>
  <c r="E2484" i="10"/>
  <c r="H2483" i="10"/>
  <c r="E2483" i="10"/>
  <c r="G2483" i="10" s="1"/>
  <c r="H2482" i="10"/>
  <c r="G2482" i="10"/>
  <c r="E2482" i="10"/>
  <c r="H2481" i="10"/>
  <c r="E2481" i="10"/>
  <c r="G2481" i="10" s="1"/>
  <c r="H2480" i="10"/>
  <c r="E2480" i="10"/>
  <c r="G2480" i="10" s="1"/>
  <c r="H2479" i="10"/>
  <c r="G2479" i="10"/>
  <c r="E2479" i="10"/>
  <c r="H2478" i="10"/>
  <c r="G2478" i="10"/>
  <c r="E2478" i="10"/>
  <c r="H2477" i="10"/>
  <c r="E2477" i="10"/>
  <c r="H2476" i="10"/>
  <c r="E2476" i="10"/>
  <c r="H2475" i="10"/>
  <c r="E2475" i="10"/>
  <c r="G2475" i="10" s="1"/>
  <c r="H2474" i="10"/>
  <c r="G2474" i="10"/>
  <c r="E2474" i="10"/>
  <c r="H2473" i="10"/>
  <c r="E2473" i="10"/>
  <c r="G2473" i="10" s="1"/>
  <c r="H2472" i="10"/>
  <c r="E2472" i="10"/>
  <c r="G2472" i="10" s="1"/>
  <c r="H2471" i="10"/>
  <c r="G2471" i="10"/>
  <c r="E2471" i="10"/>
  <c r="H2470" i="10"/>
  <c r="G2470" i="10"/>
  <c r="E2470" i="10"/>
  <c r="H2469" i="10"/>
  <c r="E2469" i="10"/>
  <c r="H2468" i="10"/>
  <c r="E2468" i="10"/>
  <c r="H2467" i="10"/>
  <c r="E2467" i="10"/>
  <c r="G2467" i="10" s="1"/>
  <c r="H2466" i="10"/>
  <c r="G2466" i="10"/>
  <c r="E2466" i="10"/>
  <c r="H2465" i="10"/>
  <c r="E2465" i="10"/>
  <c r="G2465" i="10" s="1"/>
  <c r="H2464" i="10"/>
  <c r="E2464" i="10"/>
  <c r="G2464" i="10" s="1"/>
  <c r="H2463" i="10"/>
  <c r="E2463" i="10"/>
  <c r="G2463" i="10" s="1"/>
  <c r="H2462" i="10"/>
  <c r="G2462" i="10"/>
  <c r="E2462" i="10"/>
  <c r="H2461" i="10"/>
  <c r="E2461" i="10"/>
  <c r="H2460" i="10"/>
  <c r="E2460" i="10"/>
  <c r="H2459" i="10"/>
  <c r="E2459" i="10"/>
  <c r="G2459" i="10" s="1"/>
  <c r="H2458" i="10"/>
  <c r="G2458" i="10"/>
  <c r="E2458" i="10"/>
  <c r="H2457" i="10"/>
  <c r="E2457" i="10"/>
  <c r="G2457" i="10" s="1"/>
  <c r="H2456" i="10"/>
  <c r="E2456" i="10"/>
  <c r="H2455" i="10"/>
  <c r="E2455" i="10"/>
  <c r="G2455" i="10" s="1"/>
  <c r="H2454" i="10"/>
  <c r="G2454" i="10"/>
  <c r="E2454" i="10"/>
  <c r="H2453" i="10"/>
  <c r="E2453" i="10"/>
  <c r="H2452" i="10"/>
  <c r="E2452" i="10"/>
  <c r="H2451" i="10"/>
  <c r="E2451" i="10"/>
  <c r="G2451" i="10" s="1"/>
  <c r="H2450" i="10"/>
  <c r="G2450" i="10"/>
  <c r="E2450" i="10"/>
  <c r="H2449" i="10"/>
  <c r="E2449" i="10"/>
  <c r="G2449" i="10" s="1"/>
  <c r="H2448" i="10"/>
  <c r="E2448" i="10"/>
  <c r="H2447" i="10"/>
  <c r="E2447" i="10"/>
  <c r="G2447" i="10" s="1"/>
  <c r="H2446" i="10"/>
  <c r="G2446" i="10"/>
  <c r="E2446" i="10"/>
  <c r="H2445" i="10"/>
  <c r="E2445" i="10"/>
  <c r="H2444" i="10"/>
  <c r="E2444" i="10"/>
  <c r="H2443" i="10"/>
  <c r="E2443" i="10"/>
  <c r="G2443" i="10" s="1"/>
  <c r="H2442" i="10"/>
  <c r="G2442" i="10"/>
  <c r="E2442" i="10"/>
  <c r="H2441" i="10"/>
  <c r="E2441" i="10"/>
  <c r="G2441" i="10" s="1"/>
  <c r="H2440" i="10"/>
  <c r="E2440" i="10"/>
  <c r="H2439" i="10"/>
  <c r="E2439" i="10"/>
  <c r="G2439" i="10" s="1"/>
  <c r="H2438" i="10"/>
  <c r="H2437" i="10"/>
  <c r="E2437" i="10"/>
  <c r="E2438" i="10" s="1"/>
  <c r="G2438" i="10" s="1"/>
  <c r="H2436" i="10"/>
  <c r="E2436" i="10"/>
  <c r="H2435" i="10"/>
  <c r="E2435" i="10"/>
  <c r="G2435" i="10" s="1"/>
  <c r="H2434" i="10"/>
  <c r="G2434" i="10"/>
  <c r="E2434" i="10"/>
  <c r="H2433" i="10"/>
  <c r="E2433" i="10"/>
  <c r="G2433" i="10" s="1"/>
  <c r="H2432" i="10"/>
  <c r="E2432" i="10"/>
  <c r="H2431" i="10"/>
  <c r="E2431" i="10"/>
  <c r="G2431" i="10" s="1"/>
  <c r="H2430" i="10"/>
  <c r="G2430" i="10"/>
  <c r="E2430" i="10"/>
  <c r="H2429" i="10"/>
  <c r="G2429" i="10"/>
  <c r="E2429" i="10"/>
  <c r="H2428" i="10"/>
  <c r="E2428" i="10"/>
  <c r="H2427" i="10"/>
  <c r="E2427" i="10"/>
  <c r="G2427" i="10" s="1"/>
  <c r="H2426" i="10"/>
  <c r="G2426" i="10"/>
  <c r="E2426" i="10"/>
  <c r="H2425" i="10"/>
  <c r="E2425" i="10"/>
  <c r="G2425" i="10" s="1"/>
  <c r="H2424" i="10"/>
  <c r="E2424" i="10"/>
  <c r="G2424" i="10" s="1"/>
  <c r="H2423" i="10"/>
  <c r="G2423" i="10"/>
  <c r="E2423" i="10"/>
  <c r="H2422" i="10"/>
  <c r="G2422" i="10"/>
  <c r="E2422" i="10"/>
  <c r="H2421" i="10"/>
  <c r="E2421" i="10"/>
  <c r="H2420" i="10"/>
  <c r="E2420" i="10"/>
  <c r="G2420" i="10" s="1"/>
  <c r="H2419" i="10"/>
  <c r="E2419" i="10"/>
  <c r="H2418" i="10"/>
  <c r="E2418" i="10"/>
  <c r="G2418" i="10" s="1"/>
  <c r="H2417" i="10"/>
  <c r="E2417" i="10"/>
  <c r="G2417" i="10" s="1"/>
  <c r="H2416" i="10"/>
  <c r="E2416" i="10"/>
  <c r="H2415" i="10"/>
  <c r="E2415" i="10"/>
  <c r="G2415" i="10" s="1"/>
  <c r="H2414" i="10"/>
  <c r="E2414" i="10"/>
  <c r="H2413" i="10"/>
  <c r="G2413" i="10"/>
  <c r="H2412" i="10"/>
  <c r="E2412" i="10"/>
  <c r="E2413" i="10" s="1"/>
  <c r="G2414" i="10" s="1"/>
  <c r="H2411" i="10"/>
  <c r="G2411" i="10"/>
  <c r="E2411" i="10"/>
  <c r="H2410" i="10"/>
  <c r="E2410" i="10"/>
  <c r="G2410" i="10" s="1"/>
  <c r="H2409" i="10"/>
  <c r="E2409" i="10"/>
  <c r="G2409" i="10" s="1"/>
  <c r="H2408" i="10"/>
  <c r="E2408" i="10"/>
  <c r="H2407" i="10"/>
  <c r="E2407" i="10"/>
  <c r="G2407" i="10" s="1"/>
  <c r="H2406" i="10"/>
  <c r="G2406" i="10"/>
  <c r="E2406" i="10"/>
  <c r="H2405" i="10"/>
  <c r="G2405" i="10"/>
  <c r="E2405" i="10"/>
  <c r="H2404" i="10"/>
  <c r="E2404" i="10"/>
  <c r="G2404" i="10" s="1"/>
  <c r="H2403" i="10"/>
  <c r="E2403" i="10"/>
  <c r="H2402" i="10"/>
  <c r="E2402" i="10"/>
  <c r="H2401" i="10"/>
  <c r="E2401" i="10"/>
  <c r="H2400" i="10"/>
  <c r="E2400" i="10"/>
  <c r="G2400" i="10" s="1"/>
  <c r="H2399" i="10"/>
  <c r="E2399" i="10"/>
  <c r="G2399" i="10" s="1"/>
  <c r="H2398" i="10"/>
  <c r="G2398" i="10"/>
  <c r="E2398" i="10"/>
  <c r="H2397" i="10"/>
  <c r="E2397" i="10"/>
  <c r="H2396" i="10"/>
  <c r="E2396" i="10"/>
  <c r="G2397" i="10" s="1"/>
  <c r="H2395" i="10"/>
  <c r="E2395" i="10"/>
  <c r="G2395" i="10" s="1"/>
  <c r="H2394" i="10"/>
  <c r="G2394" i="10"/>
  <c r="E2394" i="10"/>
  <c r="H2393" i="10"/>
  <c r="E2393" i="10"/>
  <c r="H2392" i="10"/>
  <c r="E2392" i="10"/>
  <c r="G2392" i="10" s="1"/>
  <c r="H2391" i="10"/>
  <c r="E2391" i="10"/>
  <c r="G2391" i="10" s="1"/>
  <c r="H2390" i="10"/>
  <c r="G2390" i="10"/>
  <c r="E2390" i="10"/>
  <c r="H2389" i="10"/>
  <c r="G2389" i="10"/>
  <c r="E2389" i="10"/>
  <c r="H2388" i="10"/>
  <c r="E2388" i="10"/>
  <c r="H2387" i="10"/>
  <c r="E2387" i="10"/>
  <c r="G2387" i="10" s="1"/>
  <c r="H2386" i="10"/>
  <c r="E2386" i="10"/>
  <c r="H2385" i="10"/>
  <c r="E2385" i="10"/>
  <c r="G2385" i="10" s="1"/>
  <c r="H2384" i="10"/>
  <c r="E2384" i="10"/>
  <c r="H2383" i="10"/>
  <c r="E2383" i="10"/>
  <c r="H2382" i="10"/>
  <c r="G2382" i="10"/>
  <c r="E2382" i="10"/>
  <c r="H2381" i="10"/>
  <c r="G2381" i="10"/>
  <c r="E2381" i="10"/>
  <c r="H2380" i="10"/>
  <c r="E2380" i="10"/>
  <c r="G2380" i="10" s="1"/>
  <c r="H2379" i="10"/>
  <c r="E2379" i="10"/>
  <c r="H2378" i="10"/>
  <c r="E2378" i="10"/>
  <c r="H2377" i="10"/>
  <c r="E2377" i="10"/>
  <c r="H2376" i="10"/>
  <c r="E2376" i="10"/>
  <c r="G2376" i="10" s="1"/>
  <c r="H2375" i="10"/>
  <c r="G2375" i="10"/>
  <c r="E2375" i="10"/>
  <c r="H2374" i="10"/>
  <c r="G2374" i="10"/>
  <c r="E2374" i="10"/>
  <c r="H2373" i="10"/>
  <c r="E2373" i="10"/>
  <c r="G2373" i="10" s="1"/>
  <c r="H2372" i="10"/>
  <c r="E2372" i="10"/>
  <c r="H2371" i="10"/>
  <c r="G2371" i="10"/>
  <c r="E2371" i="10"/>
  <c r="H2370" i="10"/>
  <c r="E2370" i="10"/>
  <c r="H2369" i="10"/>
  <c r="E2369" i="10"/>
  <c r="H2368" i="10"/>
  <c r="E2368" i="10"/>
  <c r="G2368" i="10" s="1"/>
  <c r="H2367" i="10"/>
  <c r="G2367" i="10"/>
  <c r="E2367" i="10"/>
  <c r="H2366" i="10"/>
  <c r="G2366" i="10"/>
  <c r="E2366" i="10"/>
  <c r="H2365" i="10"/>
  <c r="E2365" i="10"/>
  <c r="H2364" i="10"/>
  <c r="E2364" i="10"/>
  <c r="G2364" i="10" s="1"/>
  <c r="H2363" i="10"/>
  <c r="E2363" i="10"/>
  <c r="G2363" i="10" s="1"/>
  <c r="H2362" i="10"/>
  <c r="G2362" i="10"/>
  <c r="E2362" i="10"/>
  <c r="H2361" i="10"/>
  <c r="E2361" i="10"/>
  <c r="G2361" i="10" s="1"/>
  <c r="H2360" i="10"/>
  <c r="E2360" i="10"/>
  <c r="G2360" i="10" s="1"/>
  <c r="H2359" i="10"/>
  <c r="E2359" i="10"/>
  <c r="G2359" i="10" s="1"/>
  <c r="H2358" i="10"/>
  <c r="E2358" i="10"/>
  <c r="H2357" i="10"/>
  <c r="E2357" i="10"/>
  <c r="G2358" i="10" s="1"/>
  <c r="H2356" i="10"/>
  <c r="E2356" i="10"/>
  <c r="G2356" i="10" s="1"/>
  <c r="H2355" i="10"/>
  <c r="E2355" i="10"/>
  <c r="G2355" i="10" s="1"/>
  <c r="H2354" i="10"/>
  <c r="E2354" i="10"/>
  <c r="G2354" i="10" s="1"/>
  <c r="H2353" i="10"/>
  <c r="E2353" i="10"/>
  <c r="H2352" i="10"/>
  <c r="G2352" i="10"/>
  <c r="E2352" i="10"/>
  <c r="H2351" i="10"/>
  <c r="E2351" i="10"/>
  <c r="G2351" i="10" s="1"/>
  <c r="H2350" i="10"/>
  <c r="G2350" i="10"/>
  <c r="E2350" i="10"/>
  <c r="H2349" i="10"/>
  <c r="E2349" i="10"/>
  <c r="G2349" i="10" s="1"/>
  <c r="H2348" i="10"/>
  <c r="E2348" i="10"/>
  <c r="H2347" i="10"/>
  <c r="E2347" i="10"/>
  <c r="G2347" i="10" s="1"/>
  <c r="H2346" i="10"/>
  <c r="G2346" i="10"/>
  <c r="E2346" i="10"/>
  <c r="H2345" i="10"/>
  <c r="G2345" i="10"/>
  <c r="E2345" i="10"/>
  <c r="H2344" i="10"/>
  <c r="E2344" i="10"/>
  <c r="G2344" i="10" s="1"/>
  <c r="H2343" i="10"/>
  <c r="E2343" i="10"/>
  <c r="H2342" i="10"/>
  <c r="G2342" i="10"/>
  <c r="E2342" i="10"/>
  <c r="H2341" i="10"/>
  <c r="E2341" i="10"/>
  <c r="G2341" i="10" s="1"/>
  <c r="H2340" i="10"/>
  <c r="E2340" i="10"/>
  <c r="H2339" i="10"/>
  <c r="E2339" i="10"/>
  <c r="G2339" i="10" s="1"/>
  <c r="H2338" i="10"/>
  <c r="G2338" i="10"/>
  <c r="E2338" i="10"/>
  <c r="H2337" i="10"/>
  <c r="E2337" i="10"/>
  <c r="H2336" i="10"/>
  <c r="E2336" i="10"/>
  <c r="G2336" i="10" s="1"/>
  <c r="H2335" i="10"/>
  <c r="E2335" i="10"/>
  <c r="G2335" i="10" s="1"/>
  <c r="H2334" i="10"/>
  <c r="G2334" i="10"/>
  <c r="E2334" i="10"/>
  <c r="H2333" i="10"/>
  <c r="E2333" i="10"/>
  <c r="G2333" i="10" s="1"/>
  <c r="H2332" i="10"/>
  <c r="E2332" i="10"/>
  <c r="H2331" i="10"/>
  <c r="G2331" i="10"/>
  <c r="E2331" i="10"/>
  <c r="H2330" i="10"/>
  <c r="G2330" i="10"/>
  <c r="E2330" i="10"/>
  <c r="H2329" i="10"/>
  <c r="G2329" i="10"/>
  <c r="E2329" i="10"/>
  <c r="H2328" i="10"/>
  <c r="E2328" i="10"/>
  <c r="G2328" i="10" s="1"/>
  <c r="H2327" i="10"/>
  <c r="E2327" i="10"/>
  <c r="H2326" i="10"/>
  <c r="E2326" i="10"/>
  <c r="G2326" i="10" s="1"/>
  <c r="H2325" i="10"/>
  <c r="E2325" i="10"/>
  <c r="G2325" i="10" s="1"/>
  <c r="H2324" i="10"/>
  <c r="E2324" i="10"/>
  <c r="G2324" i="10" s="1"/>
  <c r="H2323" i="10"/>
  <c r="G2323" i="10"/>
  <c r="E2323" i="10"/>
  <c r="H2322" i="10"/>
  <c r="G2322" i="10"/>
  <c r="E2322" i="10"/>
  <c r="H2321" i="10"/>
  <c r="E2321" i="10"/>
  <c r="H2320" i="10"/>
  <c r="E2320" i="10"/>
  <c r="H2319" i="10"/>
  <c r="E2319" i="10"/>
  <c r="H2318" i="10"/>
  <c r="E2318" i="10"/>
  <c r="G2318" i="10" s="1"/>
  <c r="H2317" i="10"/>
  <c r="E2317" i="10"/>
  <c r="G2317" i="10" s="1"/>
  <c r="H2316" i="10"/>
  <c r="E2316" i="10"/>
  <c r="H2315" i="10"/>
  <c r="E2315" i="10"/>
  <c r="G2315" i="10" s="1"/>
  <c r="H2314" i="10"/>
  <c r="G2314" i="10"/>
  <c r="E2314" i="10"/>
  <c r="H2313" i="10"/>
  <c r="E2313" i="10"/>
  <c r="H2312" i="10"/>
  <c r="E2312" i="10"/>
  <c r="G2312" i="10" s="1"/>
  <c r="H2311" i="10"/>
  <c r="E2311" i="10"/>
  <c r="H2310" i="10"/>
  <c r="G2310" i="10"/>
  <c r="E2310" i="10"/>
  <c r="H2309" i="10"/>
  <c r="E2309" i="10"/>
  <c r="G2309" i="10" s="1"/>
  <c r="H2308" i="10"/>
  <c r="E2308" i="10"/>
  <c r="H2307" i="10"/>
  <c r="E2307" i="10"/>
  <c r="G2307" i="10" s="1"/>
  <c r="H2306" i="10"/>
  <c r="G2306" i="10"/>
  <c r="E2306" i="10"/>
  <c r="H2305" i="10"/>
  <c r="G2305" i="10"/>
  <c r="E2305" i="10"/>
  <c r="H2304" i="10"/>
  <c r="G2304" i="10"/>
  <c r="E2304" i="10"/>
  <c r="H2303" i="10"/>
  <c r="E2303" i="10"/>
  <c r="G2303" i="10" s="1"/>
  <c r="H2302" i="10"/>
  <c r="E2302" i="10"/>
  <c r="H2301" i="10"/>
  <c r="E2301" i="10"/>
  <c r="H2300" i="10"/>
  <c r="E2300" i="10"/>
  <c r="H2299" i="10"/>
  <c r="E2299" i="10"/>
  <c r="G2299" i="10" s="1"/>
  <c r="H2298" i="10"/>
  <c r="G2298" i="10"/>
  <c r="E2298" i="10"/>
  <c r="H2297" i="10"/>
  <c r="G2297" i="10"/>
  <c r="E2297" i="10"/>
  <c r="H2296" i="10"/>
  <c r="G2296" i="10"/>
  <c r="E2296" i="10"/>
  <c r="H2295" i="10"/>
  <c r="E2295" i="10"/>
  <c r="G2295" i="10" s="1"/>
  <c r="H2294" i="10"/>
  <c r="E2294" i="10"/>
  <c r="H2293" i="10"/>
  <c r="E2293" i="10"/>
  <c r="G2293" i="10" s="1"/>
  <c r="H2292" i="10"/>
  <c r="E2292" i="10"/>
  <c r="H2291" i="10"/>
  <c r="E2291" i="10"/>
  <c r="G2291" i="10" s="1"/>
  <c r="H2290" i="10"/>
  <c r="G2290" i="10"/>
  <c r="E2290" i="10"/>
  <c r="H2289" i="10"/>
  <c r="G2289" i="10"/>
  <c r="E2289" i="10"/>
  <c r="H2288" i="10"/>
  <c r="E2288" i="10"/>
  <c r="G2288" i="10" s="1"/>
  <c r="H2287" i="10"/>
  <c r="E2287" i="10"/>
  <c r="H2286" i="10"/>
  <c r="E2286" i="10"/>
  <c r="G2286" i="10" s="1"/>
  <c r="H2285" i="10"/>
  <c r="E2285" i="10"/>
  <c r="G2285" i="10" s="1"/>
  <c r="H2284" i="10"/>
  <c r="E2284" i="10"/>
  <c r="G2284" i="10" s="1"/>
  <c r="H2283" i="10"/>
  <c r="G2283" i="10"/>
  <c r="E2283" i="10"/>
  <c r="H2282" i="10"/>
  <c r="G2282" i="10"/>
  <c r="E2282" i="10"/>
  <c r="H2281" i="10"/>
  <c r="G2281" i="10"/>
  <c r="E2281" i="10"/>
  <c r="H2280" i="10"/>
  <c r="G2280" i="10"/>
  <c r="E2280" i="10"/>
  <c r="H2279" i="10"/>
  <c r="E2279" i="10"/>
  <c r="G2279" i="10" s="1"/>
  <c r="H2278" i="10"/>
  <c r="G2278" i="10"/>
  <c r="E2278" i="10"/>
  <c r="H2277" i="10"/>
  <c r="E2277" i="10"/>
  <c r="G2277" i="10" s="1"/>
  <c r="H2276" i="10"/>
  <c r="E2276" i="10"/>
  <c r="H2275" i="10"/>
  <c r="G2275" i="10"/>
  <c r="E2275" i="10"/>
  <c r="H2274" i="10"/>
  <c r="G2274" i="10"/>
  <c r="E2274" i="10"/>
  <c r="H2273" i="10"/>
  <c r="E2273" i="10"/>
  <c r="H2272" i="10"/>
  <c r="E2272" i="10"/>
  <c r="H2271" i="10"/>
  <c r="E2271" i="10"/>
  <c r="H2270" i="10"/>
  <c r="E2270" i="10"/>
  <c r="G2270" i="10" s="1"/>
  <c r="H2269" i="10"/>
  <c r="E2269" i="10"/>
  <c r="G2269" i="10" s="1"/>
  <c r="H2268" i="10"/>
  <c r="E2268" i="10"/>
  <c r="H2267" i="10"/>
  <c r="E2267" i="10"/>
  <c r="G2267" i="10" s="1"/>
  <c r="H2266" i="10"/>
  <c r="G2266" i="10"/>
  <c r="E2266" i="10"/>
  <c r="H2265" i="10"/>
  <c r="G2265" i="10"/>
  <c r="E2265" i="10"/>
  <c r="H2264" i="10"/>
  <c r="E2264" i="10"/>
  <c r="G2264" i="10" s="1"/>
  <c r="H2263" i="10"/>
  <c r="E2263" i="10"/>
  <c r="G2263" i="10" s="1"/>
  <c r="H2262" i="10"/>
  <c r="E2262" i="10"/>
  <c r="G2262" i="10" s="1"/>
  <c r="H2261" i="10"/>
  <c r="E2261" i="10"/>
  <c r="G2261" i="10" s="1"/>
  <c r="H2260" i="10"/>
  <c r="E2260" i="10"/>
  <c r="G2260" i="10" s="1"/>
  <c r="H2259" i="10"/>
  <c r="G2259" i="10"/>
  <c r="E2259" i="10"/>
  <c r="H2258" i="10"/>
  <c r="G2258" i="10"/>
  <c r="E2258" i="10"/>
  <c r="H2257" i="10"/>
  <c r="E2257" i="10"/>
  <c r="H2256" i="10"/>
  <c r="E2256" i="10"/>
  <c r="G2257" i="10" s="1"/>
  <c r="H2255" i="10"/>
  <c r="E2255" i="10"/>
  <c r="H2254" i="10"/>
  <c r="E2254" i="10"/>
  <c r="H2253" i="10"/>
  <c r="E2253" i="10"/>
  <c r="H2252" i="10"/>
  <c r="E2252" i="10"/>
  <c r="H2251" i="10"/>
  <c r="E2251" i="10"/>
  <c r="G2251" i="10" s="1"/>
  <c r="H2250" i="10"/>
  <c r="G2250" i="10"/>
  <c r="E2250" i="10"/>
  <c r="H2249" i="10"/>
  <c r="G2249" i="10"/>
  <c r="E2249" i="10"/>
  <c r="H2248" i="10"/>
  <c r="G2248" i="10"/>
  <c r="E2248" i="10"/>
  <c r="H2247" i="10"/>
  <c r="G2247" i="10"/>
  <c r="E2247" i="10"/>
  <c r="H2246" i="10"/>
  <c r="E2246" i="10"/>
  <c r="G2246" i="10" s="1"/>
  <c r="H2245" i="10"/>
  <c r="E2245" i="10"/>
  <c r="G2245" i="10" s="1"/>
  <c r="H2244" i="10"/>
  <c r="E2244" i="10"/>
  <c r="H2243" i="10"/>
  <c r="E2243" i="10"/>
  <c r="G2243" i="10" s="1"/>
  <c r="H2242" i="10"/>
  <c r="G2242" i="10"/>
  <c r="E2242" i="10"/>
  <c r="H2241" i="10"/>
  <c r="G2241" i="10"/>
  <c r="E2241" i="10"/>
  <c r="H2240" i="10"/>
  <c r="E2240" i="10"/>
  <c r="H2239" i="10"/>
  <c r="E2239" i="10"/>
  <c r="G2239" i="10" s="1"/>
  <c r="H2238" i="10"/>
  <c r="E2238" i="10"/>
  <c r="G2238" i="10" s="1"/>
  <c r="H2237" i="10"/>
  <c r="G2237" i="10"/>
  <c r="E2237" i="10"/>
  <c r="H2236" i="10"/>
  <c r="E2236" i="10"/>
  <c r="G2236" i="10" s="1"/>
  <c r="H2235" i="10"/>
  <c r="E2235" i="10"/>
  <c r="G2235" i="10" s="1"/>
  <c r="H2234" i="10"/>
  <c r="G2234" i="10"/>
  <c r="E2234" i="10"/>
  <c r="H2233" i="10"/>
  <c r="E2233" i="10"/>
  <c r="H2232" i="10"/>
  <c r="E2232" i="10"/>
  <c r="H2231" i="10"/>
  <c r="E2231" i="10"/>
  <c r="G2231" i="10" s="1"/>
  <c r="H2230" i="10"/>
  <c r="E2230" i="10"/>
  <c r="G2230" i="10" s="1"/>
  <c r="H2229" i="10"/>
  <c r="G2229" i="10"/>
  <c r="E2229" i="10"/>
  <c r="H2228" i="10"/>
  <c r="E2228" i="10"/>
  <c r="G2228" i="10" s="1"/>
  <c r="H2227" i="10"/>
  <c r="E2227" i="10"/>
  <c r="G2227" i="10" s="1"/>
  <c r="H2226" i="10"/>
  <c r="G2226" i="10"/>
  <c r="E2226" i="10"/>
  <c r="H2225" i="10"/>
  <c r="G2225" i="10"/>
  <c r="E2225" i="10"/>
  <c r="H2224" i="10"/>
  <c r="G2224" i="10"/>
  <c r="E2224" i="10"/>
  <c r="H2223" i="10"/>
  <c r="E2223" i="10"/>
  <c r="H2222" i="10"/>
  <c r="E2222" i="10"/>
  <c r="H2221" i="10"/>
  <c r="E2221" i="10"/>
  <c r="G2221" i="10" s="1"/>
  <c r="H2220" i="10"/>
  <c r="E2220" i="10"/>
  <c r="G2220" i="10" s="1"/>
  <c r="H2219" i="10"/>
  <c r="E2219" i="10"/>
  <c r="G2219" i="10" s="1"/>
  <c r="H2218" i="10"/>
  <c r="G2218" i="10"/>
  <c r="E2218" i="10"/>
  <c r="H2217" i="10"/>
  <c r="G2217" i="10"/>
  <c r="E2217" i="10"/>
  <c r="H2216" i="10"/>
  <c r="G2216" i="10"/>
  <c r="E2216" i="10"/>
  <c r="H2215" i="10"/>
  <c r="E2215" i="10"/>
  <c r="H2214" i="10"/>
  <c r="E2214" i="10"/>
  <c r="H2213" i="10"/>
  <c r="E2213" i="10"/>
  <c r="G2213" i="10" s="1"/>
  <c r="H2212" i="10"/>
  <c r="E2212" i="10"/>
  <c r="G2212" i="10" s="1"/>
  <c r="H2211" i="10"/>
  <c r="E2211" i="10"/>
  <c r="G2211" i="10" s="1"/>
  <c r="H2210" i="10"/>
  <c r="G2210" i="10"/>
  <c r="E2210" i="10"/>
  <c r="H2209" i="10"/>
  <c r="G2209" i="10"/>
  <c r="E2209" i="10"/>
  <c r="H2208" i="10"/>
  <c r="G2208" i="10"/>
  <c r="E2208" i="10"/>
  <c r="H2207" i="10"/>
  <c r="E2207" i="10"/>
  <c r="H2206" i="10"/>
  <c r="E2206" i="10"/>
  <c r="H2205" i="10"/>
  <c r="E2205" i="10"/>
  <c r="G2205" i="10" s="1"/>
  <c r="H2204" i="10"/>
  <c r="E2204" i="10"/>
  <c r="G2204" i="10" s="1"/>
  <c r="H2203" i="10"/>
  <c r="E2203" i="10"/>
  <c r="G2203" i="10" s="1"/>
  <c r="H2202" i="10"/>
  <c r="G2202" i="10"/>
  <c r="E2202" i="10"/>
  <c r="H2201" i="10"/>
  <c r="G2201" i="10"/>
  <c r="E2201" i="10"/>
  <c r="H2200" i="10"/>
  <c r="G2200" i="10"/>
  <c r="E2200" i="10"/>
  <c r="H2199" i="10"/>
  <c r="E2199" i="10"/>
  <c r="H2198" i="10"/>
  <c r="E2198" i="10"/>
  <c r="H2197" i="10"/>
  <c r="E2197" i="10"/>
  <c r="G2197" i="10" s="1"/>
  <c r="H2196" i="10"/>
  <c r="E2196" i="10"/>
  <c r="G2196" i="10" s="1"/>
  <c r="H2195" i="10"/>
  <c r="E2195" i="10"/>
  <c r="G2195" i="10" s="1"/>
  <c r="H2194" i="10"/>
  <c r="G2194" i="10"/>
  <c r="E2194" i="10"/>
  <c r="H2193" i="10"/>
  <c r="G2193" i="10"/>
  <c r="E2193" i="10"/>
  <c r="H2192" i="10"/>
  <c r="G2192" i="10"/>
  <c r="E2192" i="10"/>
  <c r="H2191" i="10"/>
  <c r="E2191" i="10"/>
  <c r="H2190" i="10"/>
  <c r="E2190" i="10"/>
  <c r="H2189" i="10"/>
  <c r="E2189" i="10"/>
  <c r="G2189" i="10" s="1"/>
  <c r="H2188" i="10"/>
  <c r="E2188" i="10"/>
  <c r="G2188" i="10" s="1"/>
  <c r="H2187" i="10"/>
  <c r="E2187" i="10"/>
  <c r="G2187" i="10" s="1"/>
  <c r="H2186" i="10"/>
  <c r="G2186" i="10"/>
  <c r="E2186" i="10"/>
  <c r="H2185" i="10"/>
  <c r="G2185" i="10"/>
  <c r="E2185" i="10"/>
  <c r="H2184" i="10"/>
  <c r="G2184" i="10"/>
  <c r="E2184" i="10"/>
  <c r="H2183" i="10"/>
  <c r="E2183" i="10"/>
  <c r="H2182" i="10"/>
  <c r="E2182" i="10"/>
  <c r="H2181" i="10"/>
  <c r="E2181" i="10"/>
  <c r="G2181" i="10" s="1"/>
  <c r="H2180" i="10"/>
  <c r="E2180" i="10"/>
  <c r="G2180" i="10" s="1"/>
  <c r="H2179" i="10"/>
  <c r="E2179" i="10"/>
  <c r="G2179" i="10" s="1"/>
  <c r="H2178" i="10"/>
  <c r="G2178" i="10"/>
  <c r="E2178" i="10"/>
  <c r="H2177" i="10"/>
  <c r="G2177" i="10"/>
  <c r="E2177" i="10"/>
  <c r="H2176" i="10"/>
  <c r="G2176" i="10"/>
  <c r="E2176" i="10"/>
  <c r="H2175" i="10"/>
  <c r="E2175" i="10"/>
  <c r="H2174" i="10"/>
  <c r="E2174" i="10"/>
  <c r="H2173" i="10"/>
  <c r="E2173" i="10"/>
  <c r="G2173" i="10" s="1"/>
  <c r="H2172" i="10"/>
  <c r="E2172" i="10"/>
  <c r="G2172" i="10" s="1"/>
  <c r="H2171" i="10"/>
  <c r="E2171" i="10"/>
  <c r="G2171" i="10" s="1"/>
  <c r="H2170" i="10"/>
  <c r="G2170" i="10"/>
  <c r="E2170" i="10"/>
  <c r="H2169" i="10"/>
  <c r="G2169" i="10"/>
  <c r="E2169" i="10"/>
  <c r="H2168" i="10"/>
  <c r="G2168" i="10"/>
  <c r="E2168" i="10"/>
  <c r="H2167" i="10"/>
  <c r="E2167" i="10"/>
  <c r="H2166" i="10"/>
  <c r="E2166" i="10"/>
  <c r="H2165" i="10"/>
  <c r="E2165" i="10"/>
  <c r="G2165" i="10" s="1"/>
  <c r="H2164" i="10"/>
  <c r="E2164" i="10"/>
  <c r="G2164" i="10" s="1"/>
  <c r="H2163" i="10"/>
  <c r="E2163" i="10"/>
  <c r="H2162" i="10"/>
  <c r="H2161" i="10"/>
  <c r="G2161" i="10"/>
  <c r="E2161" i="10"/>
  <c r="E2162" i="10" s="1"/>
  <c r="G2162" i="10" s="1"/>
  <c r="H2160" i="10"/>
  <c r="G2160" i="10"/>
  <c r="E2160" i="10"/>
  <c r="H2159" i="10"/>
  <c r="E2159" i="10"/>
  <c r="H2158" i="10"/>
  <c r="E2158" i="10"/>
  <c r="H2157" i="10"/>
  <c r="E2157" i="10"/>
  <c r="G2157" i="10" s="1"/>
  <c r="H2156" i="10"/>
  <c r="E2156" i="10"/>
  <c r="G2156" i="10" s="1"/>
  <c r="H2155" i="10"/>
  <c r="E2155" i="10"/>
  <c r="G2155" i="10" s="1"/>
  <c r="H2154" i="10"/>
  <c r="G2154" i="10"/>
  <c r="E2154" i="10"/>
  <c r="H2153" i="10"/>
  <c r="G2153" i="10"/>
  <c r="E2153" i="10"/>
  <c r="H2152" i="10"/>
  <c r="G2152" i="10"/>
  <c r="E2152" i="10"/>
  <c r="H2151" i="10"/>
  <c r="E2151" i="10"/>
  <c r="H2150" i="10"/>
  <c r="E2150" i="10"/>
  <c r="H2149" i="10"/>
  <c r="E2149" i="10"/>
  <c r="G2149" i="10" s="1"/>
  <c r="H2148" i="10"/>
  <c r="E2148" i="10"/>
  <c r="G2148" i="10" s="1"/>
  <c r="H2147" i="10"/>
  <c r="E2147" i="10"/>
  <c r="G2147" i="10" s="1"/>
  <c r="H2146" i="10"/>
  <c r="G2146" i="10"/>
  <c r="E2146" i="10"/>
  <c r="H2145" i="10"/>
  <c r="G2145" i="10"/>
  <c r="E2145" i="10"/>
  <c r="H2144" i="10"/>
  <c r="G2144" i="10"/>
  <c r="E2144" i="10"/>
  <c r="H2143" i="10"/>
  <c r="E2143" i="10"/>
  <c r="H2142" i="10"/>
  <c r="E2142" i="10"/>
  <c r="H2141" i="10"/>
  <c r="E2141" i="10"/>
  <c r="G2141" i="10" s="1"/>
  <c r="H2140" i="10"/>
  <c r="E2140" i="10"/>
  <c r="G2140" i="10" s="1"/>
  <c r="H2139" i="10"/>
  <c r="E2139" i="10"/>
  <c r="G2139" i="10" s="1"/>
  <c r="H2138" i="10"/>
  <c r="G2138" i="10"/>
  <c r="E2138" i="10"/>
  <c r="H2137" i="10"/>
  <c r="G2137" i="10"/>
  <c r="E2137" i="10"/>
  <c r="H2136" i="10"/>
  <c r="G2136" i="10"/>
  <c r="E2136" i="10"/>
  <c r="H2135" i="10"/>
  <c r="E2135" i="10"/>
  <c r="H2134" i="10"/>
  <c r="E2134" i="10"/>
  <c r="H2133" i="10"/>
  <c r="E2133" i="10"/>
  <c r="G2133" i="10" s="1"/>
  <c r="H2132" i="10"/>
  <c r="E2132" i="10"/>
  <c r="G2132" i="10" s="1"/>
  <c r="H2131" i="10"/>
  <c r="E2131" i="10"/>
  <c r="G2131" i="10" s="1"/>
  <c r="H2130" i="10"/>
  <c r="G2130" i="10"/>
  <c r="E2130" i="10"/>
  <c r="H2129" i="10"/>
  <c r="G2129" i="10"/>
  <c r="E2129" i="10"/>
  <c r="H2128" i="10"/>
  <c r="G2128" i="10"/>
  <c r="E2128" i="10"/>
  <c r="H2127" i="10"/>
  <c r="E2127" i="10"/>
  <c r="H2126" i="10"/>
  <c r="E2126" i="10"/>
  <c r="H2125" i="10"/>
  <c r="E2125" i="10"/>
  <c r="G2125" i="10" s="1"/>
  <c r="H2124" i="10"/>
  <c r="E2124" i="10"/>
  <c r="G2124" i="10" s="1"/>
  <c r="H2123" i="10"/>
  <c r="E2123" i="10"/>
  <c r="G2123" i="10" s="1"/>
  <c r="H2122" i="10"/>
  <c r="G2122" i="10"/>
  <c r="E2122" i="10"/>
  <c r="H2121" i="10"/>
  <c r="G2121" i="10"/>
  <c r="E2121" i="10"/>
  <c r="H2120" i="10"/>
  <c r="G2120" i="10"/>
  <c r="E2120" i="10"/>
  <c r="H2119" i="10"/>
  <c r="E2119" i="10"/>
  <c r="H2118" i="10"/>
  <c r="E2118" i="10"/>
  <c r="H2117" i="10"/>
  <c r="E2117" i="10"/>
  <c r="G2117" i="10" s="1"/>
  <c r="H2116" i="10"/>
  <c r="E2116" i="10"/>
  <c r="G2116" i="10" s="1"/>
  <c r="H2115" i="10"/>
  <c r="E2115" i="10"/>
  <c r="G2115" i="10" s="1"/>
  <c r="H2114" i="10"/>
  <c r="G2114" i="10"/>
  <c r="E2114" i="10"/>
  <c r="H2113" i="10"/>
  <c r="G2113" i="10"/>
  <c r="E2113" i="10"/>
  <c r="H2112" i="10"/>
  <c r="G2112" i="10"/>
  <c r="E2112" i="10"/>
  <c r="H2111" i="10"/>
  <c r="E2111" i="10"/>
  <c r="H2110" i="10"/>
  <c r="E2110" i="10"/>
  <c r="H2109" i="10"/>
  <c r="E2109" i="10"/>
  <c r="G2109" i="10" s="1"/>
  <c r="H2108" i="10"/>
  <c r="E2108" i="10"/>
  <c r="G2108" i="10" s="1"/>
  <c r="H2107" i="10"/>
  <c r="E2107" i="10"/>
  <c r="G2107" i="10" s="1"/>
  <c r="H2106" i="10"/>
  <c r="G2106" i="10"/>
  <c r="E2106" i="10"/>
  <c r="H2105" i="10"/>
  <c r="G2105" i="10"/>
  <c r="E2105" i="10"/>
  <c r="H2104" i="10"/>
  <c r="E2104" i="10"/>
  <c r="H2103" i="10"/>
  <c r="G2103" i="10"/>
  <c r="E2103" i="10"/>
  <c r="G2104" i="10" s="1"/>
  <c r="H2102" i="10"/>
  <c r="E2102" i="10"/>
  <c r="H2101" i="10"/>
  <c r="E2101" i="10"/>
  <c r="H2100" i="10"/>
  <c r="E2100" i="10"/>
  <c r="G2100" i="10" s="1"/>
  <c r="H2099" i="10"/>
  <c r="E2099" i="10"/>
  <c r="G2099" i="10" s="1"/>
  <c r="H2098" i="10"/>
  <c r="G2098" i="10"/>
  <c r="E2098" i="10"/>
  <c r="H2097" i="10"/>
  <c r="G2097" i="10"/>
  <c r="E2097" i="10"/>
  <c r="H2096" i="10"/>
  <c r="G2096" i="10"/>
  <c r="E2096" i="10"/>
  <c r="H2095" i="10"/>
  <c r="E2095" i="10"/>
  <c r="G2095" i="10" s="1"/>
  <c r="H2094" i="10"/>
  <c r="G2094" i="10"/>
  <c r="E2094" i="10"/>
  <c r="H2093" i="10"/>
  <c r="E2093" i="10"/>
  <c r="H2092" i="10"/>
  <c r="E2092" i="10"/>
  <c r="G2092" i="10" s="1"/>
  <c r="H2091" i="10"/>
  <c r="E2091" i="10"/>
  <c r="G2091" i="10" s="1"/>
  <c r="H2090" i="10"/>
  <c r="G2090" i="10"/>
  <c r="E2090" i="10"/>
  <c r="H2089" i="10"/>
  <c r="G2089" i="10"/>
  <c r="E2089" i="10"/>
  <c r="H2088" i="10"/>
  <c r="E2088" i="10"/>
  <c r="H2087" i="10"/>
  <c r="E2087" i="10"/>
  <c r="G2087" i="10" s="1"/>
  <c r="H2086" i="10"/>
  <c r="G2086" i="10"/>
  <c r="E2086" i="10"/>
  <c r="H2085" i="10"/>
  <c r="E2085" i="10"/>
  <c r="H2084" i="10"/>
  <c r="E2084" i="10"/>
  <c r="H2083" i="10"/>
  <c r="E2083" i="10"/>
  <c r="G2083" i="10" s="1"/>
  <c r="H2082" i="10"/>
  <c r="G2082" i="10"/>
  <c r="E2082" i="10"/>
  <c r="H2081" i="10"/>
  <c r="G2081" i="10"/>
  <c r="E2081" i="10"/>
  <c r="H2080" i="10"/>
  <c r="E2080" i="10"/>
  <c r="H2079" i="10"/>
  <c r="E2079" i="10"/>
  <c r="G2080" i="10" s="1"/>
  <c r="H2078" i="10"/>
  <c r="E2078" i="10"/>
  <c r="H2077" i="10"/>
  <c r="E2077" i="10"/>
  <c r="H2076" i="10"/>
  <c r="G2076" i="10"/>
  <c r="E2076" i="10"/>
  <c r="H2075" i="10"/>
  <c r="E2075" i="10"/>
  <c r="G2075" i="10" s="1"/>
  <c r="H2074" i="10"/>
  <c r="G2074" i="10"/>
  <c r="E2074" i="10"/>
  <c r="H2073" i="10"/>
  <c r="E2073" i="10"/>
  <c r="G2073" i="10" s="1"/>
  <c r="H2072" i="10"/>
  <c r="E2072" i="10"/>
  <c r="G2072" i="10" s="1"/>
  <c r="H2071" i="10"/>
  <c r="G2071" i="10"/>
  <c r="E2071" i="10"/>
  <c r="H2070" i="10"/>
  <c r="E2070" i="10"/>
  <c r="G2070" i="10" s="1"/>
  <c r="H2069" i="10"/>
  <c r="E2069" i="10"/>
  <c r="G2069" i="10" s="1"/>
  <c r="H2068" i="10"/>
  <c r="E2068" i="10"/>
  <c r="H2067" i="10"/>
  <c r="G2067" i="10"/>
  <c r="E2067" i="10"/>
  <c r="G2068" i="10" s="1"/>
  <c r="H2066" i="10"/>
  <c r="E2066" i="10"/>
  <c r="H2065" i="10"/>
  <c r="E2065" i="10"/>
  <c r="G2065" i="10" s="1"/>
  <c r="H2064" i="10"/>
  <c r="G2064" i="10"/>
  <c r="E2064" i="10"/>
  <c r="H2063" i="10"/>
  <c r="G2063" i="10"/>
  <c r="E2063" i="10"/>
  <c r="H2062" i="10"/>
  <c r="E2062" i="10"/>
  <c r="H2061" i="10"/>
  <c r="E2061" i="10"/>
  <c r="H2060" i="10"/>
  <c r="E2060" i="10"/>
  <c r="G2060" i="10" s="1"/>
  <c r="H2059" i="10"/>
  <c r="E2059" i="10"/>
  <c r="G2059" i="10" s="1"/>
  <c r="H2058" i="10"/>
  <c r="E2058" i="10"/>
  <c r="G2058" i="10" s="1"/>
  <c r="H2057" i="10"/>
  <c r="E2057" i="10"/>
  <c r="G2057" i="10" s="1"/>
  <c r="H2056" i="10"/>
  <c r="G2056" i="10"/>
  <c r="E2056" i="10"/>
  <c r="H2055" i="10"/>
  <c r="G2055" i="10"/>
  <c r="E2055" i="10"/>
  <c r="H2054" i="10"/>
  <c r="E2054" i="10"/>
  <c r="H2053" i="10"/>
  <c r="E2053" i="10"/>
  <c r="H2052" i="10"/>
  <c r="E2052" i="10"/>
  <c r="H2051" i="10"/>
  <c r="E2051" i="10"/>
  <c r="G2052" i="10" s="1"/>
  <c r="H2050" i="10"/>
  <c r="E2050" i="10"/>
  <c r="G2050" i="10" s="1"/>
  <c r="H2049" i="10"/>
  <c r="E2049" i="10"/>
  <c r="G2049" i="10" s="1"/>
  <c r="H2048" i="10"/>
  <c r="G2048" i="10"/>
  <c r="E2048" i="10"/>
  <c r="H2047" i="10"/>
  <c r="E2047" i="10"/>
  <c r="G2047" i="10" s="1"/>
  <c r="H2046" i="10"/>
  <c r="E2046" i="10"/>
  <c r="H2045" i="10"/>
  <c r="E2045" i="10"/>
  <c r="H2044" i="10"/>
  <c r="E2044" i="10"/>
  <c r="G2044" i="10" s="1"/>
  <c r="H2043" i="10"/>
  <c r="E2043" i="10"/>
  <c r="G2043" i="10" s="1"/>
  <c r="H2042" i="10"/>
  <c r="E2042" i="10"/>
  <c r="G2042" i="10" s="1"/>
  <c r="H2041" i="10"/>
  <c r="E2041" i="10"/>
  <c r="G2041" i="10" s="1"/>
  <c r="H2040" i="10"/>
  <c r="G2040" i="10"/>
  <c r="E2040" i="10"/>
  <c r="H2039" i="10"/>
  <c r="G2039" i="10"/>
  <c r="E2039" i="10"/>
  <c r="H2038" i="10"/>
  <c r="E2038" i="10"/>
  <c r="H2037" i="10"/>
  <c r="E2037" i="10"/>
  <c r="H2036" i="10"/>
  <c r="E2036" i="10"/>
  <c r="H2035" i="10"/>
  <c r="E2035" i="10"/>
  <c r="G2036" i="10" s="1"/>
  <c r="H2034" i="10"/>
  <c r="E2034" i="10"/>
  <c r="G2034" i="10" s="1"/>
  <c r="H2033" i="10"/>
  <c r="E2033" i="10"/>
  <c r="G2033" i="10" s="1"/>
  <c r="H2032" i="10"/>
  <c r="G2032" i="10"/>
  <c r="E2032" i="10"/>
  <c r="H2031" i="10"/>
  <c r="E2031" i="10"/>
  <c r="G2031" i="10" s="1"/>
  <c r="H2030" i="10"/>
  <c r="E2030" i="10"/>
  <c r="G2030" i="10" s="1"/>
  <c r="H2029" i="10"/>
  <c r="E2029" i="10"/>
  <c r="G2029" i="10" s="1"/>
  <c r="H2028" i="10"/>
  <c r="E2028" i="10"/>
  <c r="H2027" i="10"/>
  <c r="E2027" i="10"/>
  <c r="G2028" i="10" s="1"/>
  <c r="H2026" i="10"/>
  <c r="E2026" i="10"/>
  <c r="G2026" i="10" s="1"/>
  <c r="H2025" i="10"/>
  <c r="G2025" i="10"/>
  <c r="E2025" i="10"/>
  <c r="H2024" i="10"/>
  <c r="G2024" i="10"/>
  <c r="E2024" i="10"/>
  <c r="H2023" i="10"/>
  <c r="E2023" i="10"/>
  <c r="G2023" i="10" s="1"/>
  <c r="H2022" i="10"/>
  <c r="E2022" i="10"/>
  <c r="H2021" i="10"/>
  <c r="E2021" i="10"/>
  <c r="G2021" i="10" s="1"/>
  <c r="H2020" i="10"/>
  <c r="E2020" i="10"/>
  <c r="G2020" i="10" s="1"/>
  <c r="H2019" i="10"/>
  <c r="E2019" i="10"/>
  <c r="G2019" i="10" s="1"/>
  <c r="H2018" i="10"/>
  <c r="E2018" i="10"/>
  <c r="G2018" i="10" s="1"/>
  <c r="H2017" i="10"/>
  <c r="G2017" i="10"/>
  <c r="E2017" i="10"/>
  <c r="H2016" i="10"/>
  <c r="G2016" i="10"/>
  <c r="E2016" i="10"/>
  <c r="H2015" i="10"/>
  <c r="E2015" i="10"/>
  <c r="H2014" i="10"/>
  <c r="E2014" i="10"/>
  <c r="G2014" i="10" s="1"/>
  <c r="H2013" i="10"/>
  <c r="E2013" i="10"/>
  <c r="G2013" i="10" s="1"/>
  <c r="H2012" i="10"/>
  <c r="E2012" i="10"/>
  <c r="G2012" i="10" s="1"/>
  <c r="H2011" i="10"/>
  <c r="E2011" i="10"/>
  <c r="G2011" i="10" s="1"/>
  <c r="H2010" i="10"/>
  <c r="E2010" i="10"/>
  <c r="G2010" i="10" s="1"/>
  <c r="H2009" i="10"/>
  <c r="G2009" i="10"/>
  <c r="E2009" i="10"/>
  <c r="H2008" i="10"/>
  <c r="G2008" i="10"/>
  <c r="E2008" i="10"/>
  <c r="H2007" i="10"/>
  <c r="E2007" i="10"/>
  <c r="H2006" i="10"/>
  <c r="E2006" i="10"/>
  <c r="H2005" i="10"/>
  <c r="E2005" i="10"/>
  <c r="G2005" i="10" s="1"/>
  <c r="H2004" i="10"/>
  <c r="E2004" i="10"/>
  <c r="G2004" i="10" s="1"/>
  <c r="H2003" i="10"/>
  <c r="E2003" i="10"/>
  <c r="G2003" i="10" s="1"/>
  <c r="H2002" i="10"/>
  <c r="E2002" i="10"/>
  <c r="G2002" i="10" s="1"/>
  <c r="H2001" i="10"/>
  <c r="E2001" i="10"/>
  <c r="H2000" i="10"/>
  <c r="G2000" i="10"/>
  <c r="E2000" i="10"/>
  <c r="G2001" i="10" s="1"/>
  <c r="H1999" i="10"/>
  <c r="E1999" i="10"/>
  <c r="H1998" i="10"/>
  <c r="E1998" i="10"/>
  <c r="G1998" i="10" s="1"/>
  <c r="H1997" i="10"/>
  <c r="E1997" i="10"/>
  <c r="G1997" i="10" s="1"/>
  <c r="H1996" i="10"/>
  <c r="E1996" i="10"/>
  <c r="G1996" i="10" s="1"/>
  <c r="H1995" i="10"/>
  <c r="G1995" i="10"/>
  <c r="E1995" i="10"/>
  <c r="H1994" i="10"/>
  <c r="E1994" i="10"/>
  <c r="G1994" i="10" s="1"/>
  <c r="H1993" i="10"/>
  <c r="E1993" i="10"/>
  <c r="H1992" i="10"/>
  <c r="G1992" i="10"/>
  <c r="E1992" i="10"/>
  <c r="G1993" i="10" s="1"/>
  <c r="H1991" i="10"/>
  <c r="E1991" i="10"/>
  <c r="H1990" i="10"/>
  <c r="E1990" i="10"/>
  <c r="H1989" i="10"/>
  <c r="E1989" i="10"/>
  <c r="G1989" i="10" s="1"/>
  <c r="H1988" i="10"/>
  <c r="E1988" i="10"/>
  <c r="G1988" i="10" s="1"/>
  <c r="H1987" i="10"/>
  <c r="G1987" i="10"/>
  <c r="E1987" i="10"/>
  <c r="H1986" i="10"/>
  <c r="E1986" i="10"/>
  <c r="G1986" i="10" s="1"/>
  <c r="H1985" i="10"/>
  <c r="E1985" i="10"/>
  <c r="H1984" i="10"/>
  <c r="G1984" i="10"/>
  <c r="E1984" i="10"/>
  <c r="G1985" i="10" s="1"/>
  <c r="H1983" i="10"/>
  <c r="E1983" i="10"/>
  <c r="H1982" i="10"/>
  <c r="E1982" i="10"/>
  <c r="G1982" i="10" s="1"/>
  <c r="H1981" i="10"/>
  <c r="E1981" i="10"/>
  <c r="G1981" i="10" s="1"/>
  <c r="H1980" i="10"/>
  <c r="E1980" i="10"/>
  <c r="G1980" i="10" s="1"/>
  <c r="H1979" i="10"/>
  <c r="G1979" i="10"/>
  <c r="E1979" i="10"/>
  <c r="H1978" i="10"/>
  <c r="E1978" i="10"/>
  <c r="G1978" i="10" s="1"/>
  <c r="H1977" i="10"/>
  <c r="E1977" i="10"/>
  <c r="H1976" i="10"/>
  <c r="G1976" i="10"/>
  <c r="E1976" i="10"/>
  <c r="G1977" i="10" s="1"/>
  <c r="H1975" i="10"/>
  <c r="G1975" i="10"/>
  <c r="E1975" i="10"/>
  <c r="H1974" i="10"/>
  <c r="E1974" i="10"/>
  <c r="H1973" i="10"/>
  <c r="E1973" i="10"/>
  <c r="G1973" i="10" s="1"/>
  <c r="H1972" i="10"/>
  <c r="E1972" i="10"/>
  <c r="G1972" i="10" s="1"/>
  <c r="H1971" i="10"/>
  <c r="G1971" i="10"/>
  <c r="E1971" i="10"/>
  <c r="H1970" i="10"/>
  <c r="E1970" i="10"/>
  <c r="G1970" i="10" s="1"/>
  <c r="H1969" i="10"/>
  <c r="E1969" i="10"/>
  <c r="H1968" i="10"/>
  <c r="G1968" i="10"/>
  <c r="E1968" i="10"/>
  <c r="G1969" i="10" s="1"/>
  <c r="H1967" i="10"/>
  <c r="G1967" i="10"/>
  <c r="E1967" i="10"/>
  <c r="H1966" i="10"/>
  <c r="E1966" i="10"/>
  <c r="G1966" i="10" s="1"/>
  <c r="H1965" i="10"/>
  <c r="E1965" i="10"/>
  <c r="G1965" i="10" s="1"/>
  <c r="H1964" i="10"/>
  <c r="E1964" i="10"/>
  <c r="G1964" i="10" s="1"/>
  <c r="H1963" i="10"/>
  <c r="G1963" i="10"/>
  <c r="E1963" i="10"/>
  <c r="H1962" i="10"/>
  <c r="E1962" i="10"/>
  <c r="G1962" i="10" s="1"/>
  <c r="H1961" i="10"/>
  <c r="E1961" i="10"/>
  <c r="H1960" i="10"/>
  <c r="G1960" i="10"/>
  <c r="E1960" i="10"/>
  <c r="G1961" i="10" s="1"/>
  <c r="H1959" i="10"/>
  <c r="E1959" i="10"/>
  <c r="H1958" i="10"/>
  <c r="E1958" i="10"/>
  <c r="G1958" i="10" s="1"/>
  <c r="H1957" i="10"/>
  <c r="E1957" i="10"/>
  <c r="G1957" i="10" s="1"/>
  <c r="H1956" i="10"/>
  <c r="E1956" i="10"/>
  <c r="G1956" i="10" s="1"/>
  <c r="H1955" i="10"/>
  <c r="G1955" i="10"/>
  <c r="E1955" i="10"/>
  <c r="H1954" i="10"/>
  <c r="E1954" i="10"/>
  <c r="G1954" i="10" s="1"/>
  <c r="H1953" i="10"/>
  <c r="E1953" i="10"/>
  <c r="H1952" i="10"/>
  <c r="G1952" i="10"/>
  <c r="E1952" i="10"/>
  <c r="G1953" i="10" s="1"/>
  <c r="H1951" i="10"/>
  <c r="E1951" i="10"/>
  <c r="H1950" i="10"/>
  <c r="E1950" i="10"/>
  <c r="H1949" i="10"/>
  <c r="E1949" i="10"/>
  <c r="G1949" i="10" s="1"/>
  <c r="H1948" i="10"/>
  <c r="E1948" i="10"/>
  <c r="G1948" i="10" s="1"/>
  <c r="H1947" i="10"/>
  <c r="G1947" i="10"/>
  <c r="E1947" i="10"/>
  <c r="H1946" i="10"/>
  <c r="E1946" i="10"/>
  <c r="G1946" i="10" s="1"/>
  <c r="H1945" i="10"/>
  <c r="G1945" i="10"/>
  <c r="E1945" i="10"/>
  <c r="H1944" i="10"/>
  <c r="E1944" i="10"/>
  <c r="G1944" i="10" s="1"/>
  <c r="H1943" i="10"/>
  <c r="G1943" i="10"/>
  <c r="E1943" i="10"/>
  <c r="H1942" i="10"/>
  <c r="E1942" i="10"/>
  <c r="H1941" i="10"/>
  <c r="E1941" i="10"/>
  <c r="H1940" i="10"/>
  <c r="E1940" i="10"/>
  <c r="G1940" i="10" s="1"/>
  <c r="H1939" i="10"/>
  <c r="G1939" i="10"/>
  <c r="E1939" i="10"/>
  <c r="H1938" i="10"/>
  <c r="G1938" i="10"/>
  <c r="E1938" i="10"/>
  <c r="H1937" i="10"/>
  <c r="E1937" i="10"/>
  <c r="H1936" i="10"/>
  <c r="G1936" i="10"/>
  <c r="E1936" i="10"/>
  <c r="G1937" i="10" s="1"/>
  <c r="H1935" i="10"/>
  <c r="H1934" i="10"/>
  <c r="G1934" i="10"/>
  <c r="E1934" i="10"/>
  <c r="E1935" i="10" s="1"/>
  <c r="G1935" i="10" s="1"/>
  <c r="H1933" i="10"/>
  <c r="E1933" i="10"/>
  <c r="H1932" i="10"/>
  <c r="E1932" i="10"/>
  <c r="G1932" i="10" s="1"/>
  <c r="H1931" i="10"/>
  <c r="G1931" i="10"/>
  <c r="E1931" i="10"/>
  <c r="H1930" i="10"/>
  <c r="G1930" i="10"/>
  <c r="E1930" i="10"/>
  <c r="H1929" i="10"/>
  <c r="E1929" i="10"/>
  <c r="H1928" i="10"/>
  <c r="E1928" i="10"/>
  <c r="G1929" i="10" s="1"/>
  <c r="H1927" i="10"/>
  <c r="E1927" i="10"/>
  <c r="H1926" i="10"/>
  <c r="G1926" i="10"/>
  <c r="E1926" i="10"/>
  <c r="G1927" i="10" s="1"/>
  <c r="H1925" i="10"/>
  <c r="E1925" i="10"/>
  <c r="H1924" i="10"/>
  <c r="E1924" i="10"/>
  <c r="G1924" i="10" s="1"/>
  <c r="H1923" i="10"/>
  <c r="G1923" i="10"/>
  <c r="E1923" i="10"/>
  <c r="H1922" i="10"/>
  <c r="G1922" i="10"/>
  <c r="E1922" i="10"/>
  <c r="H1921" i="10"/>
  <c r="E1921" i="10"/>
  <c r="H1920" i="10"/>
  <c r="E1920" i="10"/>
  <c r="G1921" i="10" s="1"/>
  <c r="H1919" i="10"/>
  <c r="E1919" i="10"/>
  <c r="H1918" i="10"/>
  <c r="G1918" i="10"/>
  <c r="E1918" i="10"/>
  <c r="G1919" i="10" s="1"/>
  <c r="H1917" i="10"/>
  <c r="E1917" i="10"/>
  <c r="H1916" i="10"/>
  <c r="E1916" i="10"/>
  <c r="G1916" i="10" s="1"/>
  <c r="H1915" i="10"/>
  <c r="G1915" i="10"/>
  <c r="E1915" i="10"/>
  <c r="H1914" i="10"/>
  <c r="G1914" i="10"/>
  <c r="E1914" i="10"/>
  <c r="H1913" i="10"/>
  <c r="E1913" i="10"/>
  <c r="H1912" i="10"/>
  <c r="E1912" i="10"/>
  <c r="G1913" i="10" s="1"/>
  <c r="H1911" i="10"/>
  <c r="H1910" i="10"/>
  <c r="E1910" i="10"/>
  <c r="E1911" i="10" s="1"/>
  <c r="G1911" i="10" s="1"/>
  <c r="H1909" i="10"/>
  <c r="E1909" i="10"/>
  <c r="H1908" i="10"/>
  <c r="E1908" i="10"/>
  <c r="G1908" i="10" s="1"/>
  <c r="H1907" i="10"/>
  <c r="G1907" i="10"/>
  <c r="E1907" i="10"/>
  <c r="H1906" i="10"/>
  <c r="G1906" i="10"/>
  <c r="E1906" i="10"/>
  <c r="H1905" i="10"/>
  <c r="E1905" i="10"/>
  <c r="H1904" i="10"/>
  <c r="E1904" i="10"/>
  <c r="G1905" i="10" s="1"/>
  <c r="H1903" i="10"/>
  <c r="E1903" i="10"/>
  <c r="H1902" i="10"/>
  <c r="E1902" i="10"/>
  <c r="G1903" i="10" s="1"/>
  <c r="H1901" i="10"/>
  <c r="E1901" i="10"/>
  <c r="H1900" i="10"/>
  <c r="E1900" i="10"/>
  <c r="G1900" i="10" s="1"/>
  <c r="H1899" i="10"/>
  <c r="G1899" i="10"/>
  <c r="E1899" i="10"/>
  <c r="H1898" i="10"/>
  <c r="G1898" i="10"/>
  <c r="E1898" i="10"/>
  <c r="H1897" i="10"/>
  <c r="E1897" i="10"/>
  <c r="H1896" i="10"/>
  <c r="E1896" i="10"/>
  <c r="G1897" i="10" s="1"/>
  <c r="H1895" i="10"/>
  <c r="E1895" i="10"/>
  <c r="G1895" i="10" s="1"/>
  <c r="H1894" i="10"/>
  <c r="G1894" i="10"/>
  <c r="E1894" i="10"/>
  <c r="H1893" i="10"/>
  <c r="E1893" i="10"/>
  <c r="H1892" i="10"/>
  <c r="E1892" i="10"/>
  <c r="G1892" i="10" s="1"/>
  <c r="H1891" i="10"/>
  <c r="G1891" i="10"/>
  <c r="E1891" i="10"/>
  <c r="H1890" i="10"/>
  <c r="G1890" i="10"/>
  <c r="E1890" i="10"/>
  <c r="H1889" i="10"/>
  <c r="E1889" i="10"/>
  <c r="H1888" i="10"/>
  <c r="E1888" i="10"/>
  <c r="G1889" i="10" s="1"/>
  <c r="H1887" i="10"/>
  <c r="E1887" i="10"/>
  <c r="G1888" i="10" s="1"/>
  <c r="H1886" i="10"/>
  <c r="G1886" i="10"/>
  <c r="E1886" i="10"/>
  <c r="H1885" i="10"/>
  <c r="E1885" i="10"/>
  <c r="H1884" i="10"/>
  <c r="E1884" i="10"/>
  <c r="G1884" i="10" s="1"/>
  <c r="H1883" i="10"/>
  <c r="E1883" i="10"/>
  <c r="G1883" i="10" s="1"/>
  <c r="H1882" i="10"/>
  <c r="G1882" i="10"/>
  <c r="E1882" i="10"/>
  <c r="H1881" i="10"/>
  <c r="E1881" i="10"/>
  <c r="H1880" i="10"/>
  <c r="E1880" i="10"/>
  <c r="G1881" i="10" s="1"/>
  <c r="H1879" i="10"/>
  <c r="G1879" i="10"/>
  <c r="E1879" i="10"/>
  <c r="G1880" i="10" s="1"/>
  <c r="H1878" i="10"/>
  <c r="E1878" i="10"/>
  <c r="H1877" i="10"/>
  <c r="E1877" i="10"/>
  <c r="G1877" i="10" s="1"/>
  <c r="H1876" i="10"/>
  <c r="E1876" i="10"/>
  <c r="H1875" i="10"/>
  <c r="E1875" i="10"/>
  <c r="G1875" i="10" s="1"/>
  <c r="H1874" i="10"/>
  <c r="G1874" i="10"/>
  <c r="E1874" i="10"/>
  <c r="H1873" i="10"/>
  <c r="G1873" i="10"/>
  <c r="E1873" i="10"/>
  <c r="H1872" i="10"/>
  <c r="E1872" i="10"/>
  <c r="G1872" i="10" s="1"/>
  <c r="H1871" i="10"/>
  <c r="E1871" i="10"/>
  <c r="H1870" i="10"/>
  <c r="E1870" i="10"/>
  <c r="G1871" i="10" s="1"/>
  <c r="H1869" i="10"/>
  <c r="E1869" i="10"/>
  <c r="G1869" i="10" s="1"/>
  <c r="H1868" i="10"/>
  <c r="E1868" i="10"/>
  <c r="H1867" i="10"/>
  <c r="G1867" i="10"/>
  <c r="E1867" i="10"/>
  <c r="H1866" i="10"/>
  <c r="G1866" i="10"/>
  <c r="E1866" i="10"/>
  <c r="H1865" i="10"/>
  <c r="E1865" i="10"/>
  <c r="H1864" i="10"/>
  <c r="E1864" i="10"/>
  <c r="H1863" i="10"/>
  <c r="E1863" i="10"/>
  <c r="H1862" i="10"/>
  <c r="G1862" i="10"/>
  <c r="E1862" i="10"/>
  <c r="G1863" i="10" s="1"/>
  <c r="H1861" i="10"/>
  <c r="E1861" i="10"/>
  <c r="H1860" i="10"/>
  <c r="E1860" i="10"/>
  <c r="G1860" i="10" s="1"/>
  <c r="H1859" i="10"/>
  <c r="E1859" i="10"/>
  <c r="G1859" i="10" s="1"/>
  <c r="H1858" i="10"/>
  <c r="G1858" i="10"/>
  <c r="E1858" i="10"/>
  <c r="H1857" i="10"/>
  <c r="G1857" i="10"/>
  <c r="E1857" i="10"/>
  <c r="H1856" i="10"/>
  <c r="E1856" i="10"/>
  <c r="H1855" i="10"/>
  <c r="E1855" i="10"/>
  <c r="G1856" i="10" s="1"/>
  <c r="H1854" i="10"/>
  <c r="G1854" i="10"/>
  <c r="E1854" i="10"/>
  <c r="H1853" i="10"/>
  <c r="E1853" i="10"/>
  <c r="H1852" i="10"/>
  <c r="E1852" i="10"/>
  <c r="H1851" i="10"/>
  <c r="E1851" i="10"/>
  <c r="G1851" i="10" s="1"/>
  <c r="H1850" i="10"/>
  <c r="G1850" i="10"/>
  <c r="E1850" i="10"/>
  <c r="H1849" i="10"/>
  <c r="G1849" i="10"/>
  <c r="E1849" i="10"/>
  <c r="H1848" i="10"/>
  <c r="E1848" i="10"/>
  <c r="G1848" i="10" s="1"/>
  <c r="H1847" i="10"/>
  <c r="G1847" i="10"/>
  <c r="E1847" i="10"/>
  <c r="H1846" i="10"/>
  <c r="E1846" i="10"/>
  <c r="H1845" i="10"/>
  <c r="E1845" i="10"/>
  <c r="H1844" i="10"/>
  <c r="E1844" i="10"/>
  <c r="H1843" i="10"/>
  <c r="E1843" i="10"/>
  <c r="G1843" i="10" s="1"/>
  <c r="H1842" i="10"/>
  <c r="G1842" i="10"/>
  <c r="E1842" i="10"/>
  <c r="H1841" i="10"/>
  <c r="G1841" i="10"/>
  <c r="E1841" i="10"/>
  <c r="H1840" i="10"/>
  <c r="E1840" i="10"/>
  <c r="G1840" i="10" s="1"/>
  <c r="H1839" i="10"/>
  <c r="E1839" i="10"/>
  <c r="H1838" i="10"/>
  <c r="E1838" i="10"/>
  <c r="G1839" i="10" s="1"/>
  <c r="H1837" i="10"/>
  <c r="E1837" i="10"/>
  <c r="H1836" i="10"/>
  <c r="E1836" i="10"/>
  <c r="G1836" i="10" s="1"/>
  <c r="H1835" i="10"/>
  <c r="G1835" i="10"/>
  <c r="E1835" i="10"/>
  <c r="H1834" i="10"/>
  <c r="G1834" i="10"/>
  <c r="E1834" i="10"/>
  <c r="H1833" i="10"/>
  <c r="E1833" i="10"/>
  <c r="H1832" i="10"/>
  <c r="E1832" i="10"/>
  <c r="H1831" i="10"/>
  <c r="E1831" i="10"/>
  <c r="H1830" i="10"/>
  <c r="E1830" i="10"/>
  <c r="G1831" i="10" s="1"/>
  <c r="H1829" i="10"/>
  <c r="E1829" i="10"/>
  <c r="G1830" i="10" s="1"/>
  <c r="H1828" i="10"/>
  <c r="E1828" i="10"/>
  <c r="G1828" i="10" s="1"/>
  <c r="H1827" i="10"/>
  <c r="G1827" i="10"/>
  <c r="E1827" i="10"/>
  <c r="H1826" i="10"/>
  <c r="E1826" i="10"/>
  <c r="G1826" i="10" s="1"/>
  <c r="H1825" i="10"/>
  <c r="E1825" i="10"/>
  <c r="H1824" i="10"/>
  <c r="E1824" i="10"/>
  <c r="H1823" i="10"/>
  <c r="E1823" i="10"/>
  <c r="H1822" i="10"/>
  <c r="G1822" i="10"/>
  <c r="E1822" i="10"/>
  <c r="G1823" i="10" s="1"/>
  <c r="H1821" i="10"/>
  <c r="E1821" i="10"/>
  <c r="G1821" i="10" s="1"/>
  <c r="H1820" i="10"/>
  <c r="E1820" i="10"/>
  <c r="G1820" i="10" s="1"/>
  <c r="H1819" i="10"/>
  <c r="G1819" i="10"/>
  <c r="E1819" i="10"/>
  <c r="H1818" i="10"/>
  <c r="E1818" i="10"/>
  <c r="G1818" i="10" s="1"/>
  <c r="H1817" i="10"/>
  <c r="E1817" i="10"/>
  <c r="H1816" i="10"/>
  <c r="E1816" i="10"/>
  <c r="H1815" i="10"/>
  <c r="E1815" i="10"/>
  <c r="H1814" i="10"/>
  <c r="G1814" i="10"/>
  <c r="E1814" i="10"/>
  <c r="G1815" i="10" s="1"/>
  <c r="H1813" i="10"/>
  <c r="E1813" i="10"/>
  <c r="G1813" i="10" s="1"/>
  <c r="H1812" i="10"/>
  <c r="E1812" i="10"/>
  <c r="H1811" i="10"/>
  <c r="G1811" i="10"/>
  <c r="E1811" i="10"/>
  <c r="H1810" i="10"/>
  <c r="E1810" i="10"/>
  <c r="G1810" i="10" s="1"/>
  <c r="H1809" i="10"/>
  <c r="E1809" i="10"/>
  <c r="H1808" i="10"/>
  <c r="E1808" i="10"/>
  <c r="H1807" i="10"/>
  <c r="G1807" i="10"/>
  <c r="E1807" i="10"/>
  <c r="H1806" i="10"/>
  <c r="G1806" i="10"/>
  <c r="E1806" i="10"/>
  <c r="H1805" i="10"/>
  <c r="E1805" i="10"/>
  <c r="G1805" i="10" s="1"/>
  <c r="H1804" i="10"/>
  <c r="E1804" i="10"/>
  <c r="H1803" i="10"/>
  <c r="E1803" i="10"/>
  <c r="G1803" i="10" s="1"/>
  <c r="H1802" i="10"/>
  <c r="E1802" i="10"/>
  <c r="G1802" i="10" s="1"/>
  <c r="H1801" i="10"/>
  <c r="E1801" i="10"/>
  <c r="H1800" i="10"/>
  <c r="E1800" i="10"/>
  <c r="H1799" i="10"/>
  <c r="G1799" i="10"/>
  <c r="E1799" i="10"/>
  <c r="H1798" i="10"/>
  <c r="G1798" i="10"/>
  <c r="E1798" i="10"/>
  <c r="H1797" i="10"/>
  <c r="E1797" i="10"/>
  <c r="G1797" i="10" s="1"/>
  <c r="H1796" i="10"/>
  <c r="E1796" i="10"/>
  <c r="H1795" i="10"/>
  <c r="E1795" i="10"/>
  <c r="G1795" i="10" s="1"/>
  <c r="H1794" i="10"/>
  <c r="E1794" i="10"/>
  <c r="G1794" i="10" s="1"/>
  <c r="H1793" i="10"/>
  <c r="E1793" i="10"/>
  <c r="H1792" i="10"/>
  <c r="E1792" i="10"/>
  <c r="H1791" i="10"/>
  <c r="G1791" i="10"/>
  <c r="E1791" i="10"/>
  <c r="H1790" i="10"/>
  <c r="G1790" i="10"/>
  <c r="E1790" i="10"/>
  <c r="H1789" i="10"/>
  <c r="E1789" i="10"/>
  <c r="G1789" i="10" s="1"/>
  <c r="H1788" i="10"/>
  <c r="E1788" i="10"/>
  <c r="G1788" i="10" s="1"/>
  <c r="H1787" i="10"/>
  <c r="E1787" i="10"/>
  <c r="G1787" i="10" s="1"/>
  <c r="H1786" i="10"/>
  <c r="E1786" i="10"/>
  <c r="G1786" i="10" s="1"/>
  <c r="H1785" i="10"/>
  <c r="E1785" i="10"/>
  <c r="H1784" i="10"/>
  <c r="E1784" i="10"/>
  <c r="H1783" i="10"/>
  <c r="G1783" i="10"/>
  <c r="E1783" i="10"/>
  <c r="H1782" i="10"/>
  <c r="G1782" i="10"/>
  <c r="E1782" i="10"/>
  <c r="H1781" i="10"/>
  <c r="E1781" i="10"/>
  <c r="G1781" i="10" s="1"/>
  <c r="H1780" i="10"/>
  <c r="E1780" i="10"/>
  <c r="G1780" i="10" s="1"/>
  <c r="H1779" i="10"/>
  <c r="E1779" i="10"/>
  <c r="G1779" i="10" s="1"/>
  <c r="H1778" i="10"/>
  <c r="E1778" i="10"/>
  <c r="G1778" i="10" s="1"/>
  <c r="H1777" i="10"/>
  <c r="E1777" i="10"/>
  <c r="H1776" i="10"/>
  <c r="E1776" i="10"/>
  <c r="H1775" i="10"/>
  <c r="G1775" i="10"/>
  <c r="E1775" i="10"/>
  <c r="H1774" i="10"/>
  <c r="G1774" i="10"/>
  <c r="E1774" i="10"/>
  <c r="H1773" i="10"/>
  <c r="E1773" i="10"/>
  <c r="G1773" i="10" s="1"/>
  <c r="H1772" i="10"/>
  <c r="E1772" i="10"/>
  <c r="G1772" i="10" s="1"/>
  <c r="H1771" i="10"/>
  <c r="E1771" i="10"/>
  <c r="G1771" i="10" s="1"/>
  <c r="H1770" i="10"/>
  <c r="E1770" i="10"/>
  <c r="G1770" i="10" s="1"/>
  <c r="H1769" i="10"/>
  <c r="E1769" i="10"/>
  <c r="H1768" i="10"/>
  <c r="E1768" i="10"/>
  <c r="H1767" i="10"/>
  <c r="G1767" i="10"/>
  <c r="E1767" i="10"/>
  <c r="H1766" i="10"/>
  <c r="G1766" i="10"/>
  <c r="E1766" i="10"/>
  <c r="H1765" i="10"/>
  <c r="E1765" i="10"/>
  <c r="G1765" i="10" s="1"/>
  <c r="H1764" i="10"/>
  <c r="E1764" i="10"/>
  <c r="G1764" i="10" s="1"/>
  <c r="H1763" i="10"/>
  <c r="G1763" i="10"/>
  <c r="E1763" i="10"/>
  <c r="H1762" i="10"/>
  <c r="E1762" i="10"/>
  <c r="G1762" i="10" s="1"/>
  <c r="H1761" i="10"/>
  <c r="E1761" i="10"/>
  <c r="H1760" i="10"/>
  <c r="E1760" i="10"/>
  <c r="H1759" i="10"/>
  <c r="G1759" i="10"/>
  <c r="E1759" i="10"/>
  <c r="H1758" i="10"/>
  <c r="G1758" i="10"/>
  <c r="E1758" i="10"/>
  <c r="H1757" i="10"/>
  <c r="E1757" i="10"/>
  <c r="G1757" i="10" s="1"/>
  <c r="H1756" i="10"/>
  <c r="E1756" i="10"/>
  <c r="H1755" i="10"/>
  <c r="E1755" i="10"/>
  <c r="G1755" i="10" s="1"/>
  <c r="H1754" i="10"/>
  <c r="E1754" i="10"/>
  <c r="G1754" i="10" s="1"/>
  <c r="H1753" i="10"/>
  <c r="E1753" i="10"/>
  <c r="H1752" i="10"/>
  <c r="E1752" i="10"/>
  <c r="H1751" i="10"/>
  <c r="G1751" i="10"/>
  <c r="E1751" i="10"/>
  <c r="H1750" i="10"/>
  <c r="G1750" i="10"/>
  <c r="E1750" i="10"/>
  <c r="H1749" i="10"/>
  <c r="E1749" i="10"/>
  <c r="G1749" i="10" s="1"/>
  <c r="H1748" i="10"/>
  <c r="E1748" i="10"/>
  <c r="H1747" i="10"/>
  <c r="G1747" i="10"/>
  <c r="E1747" i="10"/>
  <c r="H1746" i="10"/>
  <c r="E1746" i="10"/>
  <c r="G1746" i="10" s="1"/>
  <c r="H1745" i="10"/>
  <c r="E1745" i="10"/>
  <c r="H1744" i="10"/>
  <c r="E1744" i="10"/>
  <c r="G1744" i="10" s="1"/>
  <c r="H1743" i="10"/>
  <c r="G1743" i="10"/>
  <c r="E1743" i="10"/>
  <c r="H1742" i="10"/>
  <c r="G1742" i="10"/>
  <c r="E1742" i="10"/>
  <c r="H1741" i="10"/>
  <c r="E1741" i="10"/>
  <c r="G1741" i="10" s="1"/>
  <c r="H1740" i="10"/>
  <c r="E1740" i="10"/>
  <c r="H1739" i="10"/>
  <c r="E1739" i="10"/>
  <c r="G1740" i="10" s="1"/>
  <c r="H1738" i="10"/>
  <c r="E1738" i="10"/>
  <c r="H1737" i="10"/>
  <c r="E1737" i="10"/>
  <c r="G1737" i="10" s="1"/>
  <c r="H1736" i="10"/>
  <c r="E1736" i="10"/>
  <c r="G1736" i="10" s="1"/>
  <c r="H1735" i="10"/>
  <c r="G1735" i="10"/>
  <c r="E1735" i="10"/>
  <c r="H1734" i="10"/>
  <c r="G1734" i="10"/>
  <c r="E1734" i="10"/>
  <c r="H1733" i="10"/>
  <c r="E1733" i="10"/>
  <c r="G1733" i="10" s="1"/>
  <c r="H1732" i="10"/>
  <c r="G1732" i="10"/>
  <c r="E1732" i="10"/>
  <c r="H1731" i="10"/>
  <c r="E1731" i="10"/>
  <c r="G1731" i="10" s="1"/>
  <c r="H1730" i="10"/>
  <c r="E1730" i="10"/>
  <c r="H1729" i="10"/>
  <c r="E1729" i="10"/>
  <c r="G1729" i="10" s="1"/>
  <c r="H1728" i="10"/>
  <c r="E1728" i="10"/>
  <c r="G1728" i="10" s="1"/>
  <c r="H1727" i="10"/>
  <c r="G1727" i="10"/>
  <c r="E1727" i="10"/>
  <c r="H1726" i="10"/>
  <c r="G1726" i="10"/>
  <c r="E1726" i="10"/>
  <c r="H1725" i="10"/>
  <c r="E1725" i="10"/>
  <c r="G1725" i="10" s="1"/>
  <c r="H1724" i="10"/>
  <c r="G1724" i="10"/>
  <c r="E1724" i="10"/>
  <c r="H1723" i="10"/>
  <c r="E1723" i="10"/>
  <c r="G1723" i="10" s="1"/>
  <c r="H1722" i="10"/>
  <c r="E1722" i="10"/>
  <c r="G1722" i="10" s="1"/>
  <c r="H1721" i="10"/>
  <c r="E1721" i="10"/>
  <c r="G1721" i="10" s="1"/>
  <c r="H1720" i="10"/>
  <c r="E1720" i="10"/>
  <c r="G1720" i="10" s="1"/>
  <c r="H1719" i="10"/>
  <c r="G1719" i="10"/>
  <c r="E1719" i="10"/>
  <c r="H1718" i="10"/>
  <c r="G1718" i="10"/>
  <c r="E1718" i="10"/>
  <c r="H1717" i="10"/>
  <c r="E1717" i="10"/>
  <c r="G1717" i="10" s="1"/>
  <c r="H1716" i="10"/>
  <c r="E1716" i="10"/>
  <c r="H1715" i="10"/>
  <c r="E1715" i="10"/>
  <c r="G1716" i="10" s="1"/>
  <c r="H1714" i="10"/>
  <c r="E1714" i="10"/>
  <c r="H1713" i="10"/>
  <c r="E1713" i="10"/>
  <c r="H1712" i="10"/>
  <c r="E1712" i="10"/>
  <c r="G1712" i="10" s="1"/>
  <c r="H1711" i="10"/>
  <c r="G1711" i="10"/>
  <c r="E1711" i="10"/>
  <c r="H1710" i="10"/>
  <c r="G1710" i="10"/>
  <c r="E1710" i="10"/>
  <c r="H1709" i="10"/>
  <c r="E1709" i="10"/>
  <c r="G1709" i="10" s="1"/>
  <c r="H1708" i="10"/>
  <c r="E1708" i="10"/>
  <c r="H1707" i="10"/>
  <c r="E1707" i="10"/>
  <c r="G1708" i="10" s="1"/>
  <c r="H1706" i="10"/>
  <c r="E1706" i="10"/>
  <c r="H1705" i="10"/>
  <c r="E1705" i="10"/>
  <c r="G1705" i="10" s="1"/>
  <c r="H1704" i="10"/>
  <c r="E1704" i="10"/>
  <c r="G1704" i="10" s="1"/>
  <c r="H1703" i="10"/>
  <c r="G1703" i="10"/>
  <c r="E1703" i="10"/>
  <c r="H1702" i="10"/>
  <c r="E1702" i="10"/>
  <c r="H1701" i="10"/>
  <c r="E1701" i="10"/>
  <c r="G1701" i="10" s="1"/>
  <c r="H1700" i="10"/>
  <c r="E1700" i="10"/>
  <c r="H1699" i="10"/>
  <c r="E1699" i="10"/>
  <c r="G1700" i="10" s="1"/>
  <c r="H1698" i="10"/>
  <c r="E1698" i="10"/>
  <c r="G1698" i="10" s="1"/>
  <c r="H1697" i="10"/>
  <c r="E1697" i="10"/>
  <c r="H1696" i="10"/>
  <c r="G1696" i="10"/>
  <c r="E1696" i="10"/>
  <c r="H1695" i="10"/>
  <c r="G1695" i="10"/>
  <c r="E1695" i="10"/>
  <c r="H1694" i="10"/>
  <c r="G1694" i="10"/>
  <c r="E1694" i="10"/>
  <c r="H1693" i="10"/>
  <c r="E1693" i="10"/>
  <c r="G1693" i="10" s="1"/>
  <c r="H1692" i="10"/>
  <c r="G1692" i="10"/>
  <c r="E1692" i="10"/>
  <c r="H1691" i="10"/>
  <c r="E1691" i="10"/>
  <c r="G1691" i="10" s="1"/>
  <c r="H1690" i="10"/>
  <c r="E1690" i="10"/>
  <c r="G1690" i="10" s="1"/>
  <c r="H1689" i="10"/>
  <c r="E1689" i="10"/>
  <c r="H1688" i="10"/>
  <c r="E1688" i="10"/>
  <c r="G1688" i="10" s="1"/>
  <c r="H1687" i="10"/>
  <c r="G1687" i="10"/>
  <c r="E1687" i="10"/>
  <c r="H1686" i="10"/>
  <c r="E1686" i="10"/>
  <c r="H1685" i="10"/>
  <c r="E1685" i="10"/>
  <c r="G1685" i="10" s="1"/>
  <c r="H1684" i="10"/>
  <c r="E1684" i="10"/>
  <c r="H1683" i="10"/>
  <c r="E1683" i="10"/>
  <c r="G1684" i="10" s="1"/>
  <c r="H1682" i="10"/>
  <c r="H1681" i="10"/>
  <c r="E1681" i="10"/>
  <c r="H1680" i="10"/>
  <c r="E1680" i="10"/>
  <c r="G1680" i="10" s="1"/>
  <c r="H1679" i="10"/>
  <c r="G1679" i="10"/>
  <c r="E1679" i="10"/>
  <c r="H1678" i="10"/>
  <c r="G1678" i="10"/>
  <c r="E1678" i="10"/>
  <c r="H1677" i="10"/>
  <c r="E1677" i="10"/>
  <c r="G1677" i="10" s="1"/>
  <c r="H1676" i="10"/>
  <c r="G1676" i="10"/>
  <c r="E1676" i="10"/>
  <c r="H1675" i="10"/>
  <c r="G1675" i="10"/>
  <c r="E1675" i="10"/>
  <c r="H1674" i="10"/>
  <c r="E1674" i="10"/>
  <c r="G1674" i="10" s="1"/>
  <c r="H1673" i="10"/>
  <c r="E1673" i="10"/>
  <c r="H1672" i="10"/>
  <c r="E1672" i="10"/>
  <c r="G1672" i="10" s="1"/>
  <c r="H1671" i="10"/>
  <c r="G1671" i="10"/>
  <c r="E1671" i="10"/>
  <c r="H1670" i="10"/>
  <c r="E1670" i="10"/>
  <c r="H1669" i="10"/>
  <c r="E1669" i="10"/>
  <c r="G1669" i="10" s="1"/>
  <c r="H1668" i="10"/>
  <c r="E1668" i="10"/>
  <c r="H1667" i="10"/>
  <c r="E1667" i="10"/>
  <c r="G1668" i="10" s="1"/>
  <c r="H1666" i="10"/>
  <c r="E1666" i="10"/>
  <c r="H1665" i="10"/>
  <c r="E1665" i="10"/>
  <c r="G1665" i="10" s="1"/>
  <c r="H1664" i="10"/>
  <c r="E1664" i="10"/>
  <c r="G1664" i="10" s="1"/>
  <c r="H1663" i="10"/>
  <c r="G1663" i="10"/>
  <c r="E1663" i="10"/>
  <c r="H1662" i="10"/>
  <c r="E1662" i="10"/>
  <c r="H1661" i="10"/>
  <c r="E1661" i="10"/>
  <c r="G1661" i="10" s="1"/>
  <c r="H1660" i="10"/>
  <c r="H1659" i="10"/>
  <c r="E1659" i="10"/>
  <c r="E1660" i="10" s="1"/>
  <c r="G1660" i="10" s="1"/>
  <c r="H1658" i="10"/>
  <c r="E1658" i="10"/>
  <c r="G1658" i="10" s="1"/>
  <c r="H1657" i="10"/>
  <c r="E1657" i="10"/>
  <c r="H1656" i="10"/>
  <c r="G1656" i="10"/>
  <c r="E1656" i="10"/>
  <c r="H1655" i="10"/>
  <c r="G1655" i="10"/>
  <c r="E1655" i="10"/>
  <c r="H1654" i="10"/>
  <c r="G1654" i="10"/>
  <c r="E1654" i="10"/>
  <c r="H1653" i="10"/>
  <c r="E1653" i="10"/>
  <c r="G1653" i="10" s="1"/>
  <c r="H1652" i="10"/>
  <c r="G1652" i="10"/>
  <c r="E1652" i="10"/>
  <c r="H1651" i="10"/>
  <c r="G1651" i="10"/>
  <c r="E1651" i="10"/>
  <c r="H1650" i="10"/>
  <c r="E1650" i="10"/>
  <c r="H1649" i="10"/>
  <c r="E1649" i="10"/>
  <c r="G1649" i="10" s="1"/>
  <c r="H1648" i="10"/>
  <c r="G1648" i="10"/>
  <c r="E1648" i="10"/>
  <c r="H1647" i="10"/>
  <c r="G1647" i="10"/>
  <c r="E1647" i="10"/>
  <c r="H1646" i="10"/>
  <c r="E1646" i="10"/>
  <c r="H1645" i="10"/>
  <c r="E1645" i="10"/>
  <c r="G1646" i="10" s="1"/>
  <c r="H1644" i="10"/>
  <c r="E1644" i="10"/>
  <c r="H1643" i="10"/>
  <c r="G1643" i="10"/>
  <c r="E1643" i="10"/>
  <c r="G1644" i="10" s="1"/>
  <c r="H1642" i="10"/>
  <c r="E1642" i="10"/>
  <c r="H1641" i="10"/>
  <c r="E1641" i="10"/>
  <c r="G1641" i="10" s="1"/>
  <c r="H1640" i="10"/>
  <c r="G1640" i="10"/>
  <c r="E1640" i="10"/>
  <c r="H1639" i="10"/>
  <c r="G1639" i="10"/>
  <c r="E1639" i="10"/>
  <c r="H1638" i="10"/>
  <c r="E1638" i="10"/>
  <c r="H1637" i="10"/>
  <c r="E1637" i="10"/>
  <c r="G1638" i="10" s="1"/>
  <c r="H1636" i="10"/>
  <c r="E1636" i="10"/>
  <c r="H1635" i="10"/>
  <c r="G1635" i="10"/>
  <c r="E1635" i="10"/>
  <c r="G1636" i="10" s="1"/>
  <c r="H1634" i="10"/>
  <c r="E1634" i="10"/>
  <c r="H1633" i="10"/>
  <c r="E1633" i="10"/>
  <c r="G1633" i="10" s="1"/>
  <c r="H1632" i="10"/>
  <c r="E1632" i="10"/>
  <c r="G1632" i="10" s="1"/>
  <c r="H1631" i="10"/>
  <c r="G1631" i="10"/>
  <c r="E1631" i="10"/>
  <c r="H1630" i="10"/>
  <c r="E1630" i="10"/>
  <c r="H1629" i="10"/>
  <c r="E1629" i="10"/>
  <c r="G1629" i="10" s="1"/>
  <c r="H1628" i="10"/>
  <c r="G1628" i="10"/>
  <c r="E1628" i="10"/>
  <c r="H1627" i="10"/>
  <c r="E1627" i="10"/>
  <c r="H1626" i="10"/>
  <c r="E1626" i="10"/>
  <c r="G1626" i="10" s="1"/>
  <c r="H1625" i="10"/>
  <c r="E1625" i="10"/>
  <c r="H1624" i="10"/>
  <c r="G1624" i="10"/>
  <c r="E1624" i="10"/>
  <c r="H1623" i="10"/>
  <c r="G1623" i="10"/>
  <c r="E1623" i="10"/>
  <c r="H1622" i="10"/>
  <c r="G1622" i="10"/>
  <c r="E1622" i="10"/>
  <c r="H1621" i="10"/>
  <c r="E1621" i="10"/>
  <c r="G1621" i="10" s="1"/>
  <c r="H1620" i="10"/>
  <c r="E1620" i="10"/>
  <c r="H1619" i="10"/>
  <c r="E1619" i="10"/>
  <c r="G1619" i="10" s="1"/>
  <c r="H1618" i="10"/>
  <c r="E1618" i="10"/>
  <c r="G1618" i="10" s="1"/>
  <c r="H1617" i="10"/>
  <c r="E1617" i="10"/>
  <c r="H1616" i="10"/>
  <c r="E1616" i="10"/>
  <c r="G1616" i="10" s="1"/>
  <c r="H1615" i="10"/>
  <c r="G1615" i="10"/>
  <c r="E1615" i="10"/>
  <c r="H1614" i="10"/>
  <c r="G1614" i="10"/>
  <c r="E1614" i="10"/>
  <c r="H1613" i="10"/>
  <c r="G1613" i="10"/>
  <c r="E1613" i="10"/>
  <c r="H1612" i="10"/>
  <c r="E1612" i="10"/>
  <c r="H1611" i="10"/>
  <c r="G1611" i="10"/>
  <c r="E1611" i="10"/>
  <c r="G1612" i="10" s="1"/>
  <c r="H1610" i="10"/>
  <c r="E1610" i="10"/>
  <c r="H1609" i="10"/>
  <c r="E1609" i="10"/>
  <c r="G1609" i="10" s="1"/>
  <c r="H1608" i="10"/>
  <c r="E1608" i="10"/>
  <c r="G1608" i="10" s="1"/>
  <c r="H1607" i="10"/>
  <c r="G1607" i="10"/>
  <c r="E1607" i="10"/>
  <c r="H1606" i="10"/>
  <c r="E1606" i="10"/>
  <c r="H1605" i="10"/>
  <c r="E1605" i="10"/>
  <c r="G1606" i="10" s="1"/>
  <c r="H1604" i="10"/>
  <c r="E1604" i="10"/>
  <c r="G1604" i="10" s="1"/>
  <c r="H1603" i="10"/>
  <c r="G1603" i="10"/>
  <c r="E1603" i="10"/>
  <c r="H1602" i="10"/>
  <c r="E1602" i="10"/>
  <c r="H1601" i="10"/>
  <c r="E1601" i="10"/>
  <c r="G1601" i="10" s="1"/>
  <c r="H1600" i="10"/>
  <c r="E1600" i="10"/>
  <c r="G1600" i="10" s="1"/>
  <c r="H1599" i="10"/>
  <c r="G1599" i="10"/>
  <c r="E1599" i="10"/>
  <c r="H1598" i="10"/>
  <c r="E1598" i="10"/>
  <c r="H1597" i="10"/>
  <c r="E1597" i="10"/>
  <c r="G1597" i="10" s="1"/>
  <c r="H1596" i="10"/>
  <c r="G1596" i="10"/>
  <c r="E1596" i="10"/>
  <c r="H1595" i="10"/>
  <c r="E1595" i="10"/>
  <c r="H1594" i="10"/>
  <c r="E1594" i="10"/>
  <c r="G1594" i="10" s="1"/>
  <c r="H1593" i="10"/>
  <c r="E1593" i="10"/>
  <c r="H1592" i="10"/>
  <c r="G1592" i="10"/>
  <c r="E1592" i="10"/>
  <c r="H1591" i="10"/>
  <c r="G1591" i="10"/>
  <c r="E1591" i="10"/>
  <c r="H1590" i="10"/>
  <c r="G1590" i="10"/>
  <c r="E1590" i="10"/>
  <c r="H1589" i="10"/>
  <c r="E1589" i="10"/>
  <c r="G1589" i="10" s="1"/>
  <c r="H1588" i="10"/>
  <c r="E1588" i="10"/>
  <c r="H1587" i="10"/>
  <c r="E1587" i="10"/>
  <c r="G1587" i="10" s="1"/>
  <c r="H1586" i="10"/>
  <c r="E1586" i="10"/>
  <c r="G1586" i="10" s="1"/>
  <c r="H1585" i="10"/>
  <c r="E1585" i="10"/>
  <c r="H1584" i="10"/>
  <c r="E1584" i="10"/>
  <c r="G1584" i="10" s="1"/>
  <c r="H1583" i="10"/>
  <c r="G1583" i="10"/>
  <c r="E1583" i="10"/>
  <c r="H1582" i="10"/>
  <c r="E1582" i="10"/>
  <c r="H1581" i="10"/>
  <c r="G1581" i="10"/>
  <c r="E1581" i="10"/>
  <c r="G1582" i="10" s="1"/>
  <c r="H1580" i="10"/>
  <c r="E1580" i="10"/>
  <c r="H1579" i="10"/>
  <c r="G1579" i="10"/>
  <c r="E1579" i="10"/>
  <c r="G1580" i="10" s="1"/>
  <c r="H1578" i="10"/>
  <c r="E1578" i="10"/>
  <c r="H1577" i="10"/>
  <c r="E1577" i="10"/>
  <c r="G1577" i="10" s="1"/>
  <c r="H1576" i="10"/>
  <c r="G1576" i="10"/>
  <c r="E1576" i="10"/>
  <c r="H1575" i="10"/>
  <c r="E1575" i="10"/>
  <c r="H1574" i="10"/>
  <c r="G1574" i="10"/>
  <c r="E1574" i="10"/>
  <c r="G1575" i="10" s="1"/>
  <c r="H1573" i="10"/>
  <c r="E1573" i="10"/>
  <c r="G1573" i="10" s="1"/>
  <c r="H1572" i="10"/>
  <c r="E1572" i="10"/>
  <c r="G1572" i="10" s="1"/>
  <c r="H1571" i="10"/>
  <c r="E1571" i="10"/>
  <c r="H1570" i="10"/>
  <c r="E1570" i="10"/>
  <c r="H1569" i="10"/>
  <c r="E1569" i="10"/>
  <c r="G1569" i="10" s="1"/>
  <c r="H1568" i="10"/>
  <c r="G1568" i="10"/>
  <c r="E1568" i="10"/>
  <c r="H1567" i="10"/>
  <c r="G1567" i="10"/>
  <c r="E1567" i="10"/>
  <c r="H1566" i="10"/>
  <c r="E1566" i="10"/>
  <c r="G1566" i="10" s="1"/>
  <c r="H1565" i="10"/>
  <c r="E1565" i="10"/>
  <c r="G1565" i="10" s="1"/>
  <c r="H1564" i="10"/>
  <c r="E1564" i="10"/>
  <c r="G1564" i="10" s="1"/>
  <c r="H1563" i="10"/>
  <c r="E1563" i="10"/>
  <c r="H1562" i="10"/>
  <c r="E1562" i="10"/>
  <c r="G1562" i="10" s="1"/>
  <c r="H1561" i="10"/>
  <c r="E1561" i="10"/>
  <c r="G1561" i="10" s="1"/>
  <c r="H1560" i="10"/>
  <c r="G1560" i="10"/>
  <c r="E1560" i="10"/>
  <c r="H1559" i="10"/>
  <c r="E1559" i="10"/>
  <c r="H1558" i="10"/>
  <c r="E1558" i="10"/>
  <c r="G1559" i="10" s="1"/>
  <c r="H1557" i="10"/>
  <c r="E1557" i="10"/>
  <c r="G1557" i="10" s="1"/>
  <c r="H1556" i="10"/>
  <c r="E1556" i="10"/>
  <c r="G1556" i="10" s="1"/>
  <c r="H1555" i="10"/>
  <c r="G1555" i="10"/>
  <c r="E1555" i="10"/>
  <c r="H1554" i="10"/>
  <c r="E1554" i="10"/>
  <c r="H1553" i="10"/>
  <c r="G1553" i="10"/>
  <c r="E1553" i="10"/>
  <c r="H1552" i="10"/>
  <c r="E1552" i="10"/>
  <c r="G1552" i="10" s="1"/>
  <c r="H1551" i="10"/>
  <c r="E1551" i="10"/>
  <c r="H1550" i="10"/>
  <c r="E1550" i="10"/>
  <c r="H1549" i="10"/>
  <c r="E1549" i="10"/>
  <c r="G1549" i="10" s="1"/>
  <c r="H1548" i="10"/>
  <c r="G1548" i="10"/>
  <c r="E1548" i="10"/>
  <c r="H1547" i="10"/>
  <c r="E1547" i="10"/>
  <c r="G1547" i="10" s="1"/>
  <c r="H1546" i="10"/>
  <c r="E1546" i="10"/>
  <c r="G1546" i="10" s="1"/>
  <c r="H1545" i="10"/>
  <c r="E1545" i="10"/>
  <c r="H1544" i="10"/>
  <c r="E1544" i="10"/>
  <c r="G1545" i="10" s="1"/>
  <c r="H1543" i="10"/>
  <c r="E1543" i="10"/>
  <c r="H1542" i="10"/>
  <c r="E1542" i="10"/>
  <c r="G1542" i="10" s="1"/>
  <c r="H1541" i="10"/>
  <c r="G1541" i="10"/>
  <c r="E1541" i="10"/>
  <c r="H1540" i="10"/>
  <c r="E1540" i="10"/>
  <c r="H1539" i="10"/>
  <c r="E1539" i="10"/>
  <c r="G1540" i="10" s="1"/>
  <c r="H1538" i="10"/>
  <c r="E1538" i="10"/>
  <c r="G1538" i="10" s="1"/>
  <c r="H1537" i="10"/>
  <c r="E1537" i="10"/>
  <c r="H1536" i="10"/>
  <c r="E1536" i="10"/>
  <c r="H1535" i="10"/>
  <c r="E1535" i="10"/>
  <c r="H1534" i="10"/>
  <c r="G1534" i="10"/>
  <c r="E1534" i="10"/>
  <c r="G1535" i="10" s="1"/>
  <c r="H1533" i="10"/>
  <c r="G1533" i="10"/>
  <c r="E1533" i="10"/>
  <c r="H1532" i="10"/>
  <c r="E1532" i="10"/>
  <c r="H1531" i="10"/>
  <c r="E1531" i="10"/>
  <c r="H1530" i="10"/>
  <c r="E1530" i="10"/>
  <c r="H1529" i="10"/>
  <c r="G1529" i="10"/>
  <c r="E1529" i="10"/>
  <c r="H1528" i="10"/>
  <c r="E1528" i="10"/>
  <c r="G1528" i="10" s="1"/>
  <c r="H1527" i="10"/>
  <c r="G1527" i="10"/>
  <c r="E1527" i="10"/>
  <c r="H1526" i="10"/>
  <c r="E1526" i="10"/>
  <c r="G1526" i="10" s="1"/>
  <c r="H1525" i="10"/>
  <c r="E1525" i="10"/>
  <c r="H1524" i="10"/>
  <c r="G1524" i="10"/>
  <c r="E1524" i="10"/>
  <c r="G1525" i="10" s="1"/>
  <c r="H1523" i="10"/>
  <c r="E1523" i="10"/>
  <c r="G1523" i="10" s="1"/>
  <c r="H1522" i="10"/>
  <c r="E1522" i="10"/>
  <c r="G1522" i="10" s="1"/>
  <c r="H1521" i="10"/>
  <c r="E1521" i="10"/>
  <c r="H1520" i="10"/>
  <c r="G1520" i="10"/>
  <c r="E1520" i="10"/>
  <c r="G1521" i="10" s="1"/>
  <c r="H1519" i="10"/>
  <c r="G1519" i="10"/>
  <c r="E1519" i="10"/>
  <c r="H1518" i="10"/>
  <c r="E1518" i="10"/>
  <c r="H1517" i="10"/>
  <c r="G1517" i="10"/>
  <c r="E1517" i="10"/>
  <c r="G1518" i="10" s="1"/>
  <c r="H1516" i="10"/>
  <c r="E1516" i="10"/>
  <c r="G1516" i="10" s="1"/>
  <c r="H1515" i="10"/>
  <c r="G1515" i="10"/>
  <c r="E1515" i="10"/>
  <c r="H1514" i="10"/>
  <c r="E1514" i="10"/>
  <c r="H1513" i="10"/>
  <c r="E1513" i="10"/>
  <c r="G1513" i="10" s="1"/>
  <c r="H1512" i="10"/>
  <c r="G1512" i="10"/>
  <c r="E1512" i="10"/>
  <c r="H1511" i="10"/>
  <c r="E1511" i="10"/>
  <c r="H1510" i="10"/>
  <c r="G1510" i="10"/>
  <c r="E1510" i="10"/>
  <c r="G1511" i="10" s="1"/>
  <c r="H1509" i="10"/>
  <c r="E1509" i="10"/>
  <c r="G1509" i="10" s="1"/>
  <c r="H1508" i="10"/>
  <c r="E1508" i="10"/>
  <c r="G1508" i="10" s="1"/>
  <c r="H1507" i="10"/>
  <c r="E1507" i="10"/>
  <c r="H1506" i="10"/>
  <c r="E1506" i="10"/>
  <c r="H1505" i="10"/>
  <c r="E1505" i="10"/>
  <c r="G1505" i="10" s="1"/>
  <c r="H1504" i="10"/>
  <c r="G1504" i="10"/>
  <c r="E1504" i="10"/>
  <c r="H1503" i="10"/>
  <c r="G1503" i="10"/>
  <c r="E1503" i="10"/>
  <c r="H1502" i="10"/>
  <c r="E1502" i="10"/>
  <c r="G1502" i="10" s="1"/>
  <c r="H1501" i="10"/>
  <c r="E1501" i="10"/>
  <c r="G1501" i="10" s="1"/>
  <c r="H1500" i="10"/>
  <c r="E1500" i="10"/>
  <c r="G1500" i="10" s="1"/>
  <c r="H1499" i="10"/>
  <c r="E1499" i="10"/>
  <c r="H1498" i="10"/>
  <c r="E1498" i="10"/>
  <c r="G1498" i="10" s="1"/>
  <c r="H1497" i="10"/>
  <c r="E1497" i="10"/>
  <c r="G1497" i="10" s="1"/>
  <c r="H1496" i="10"/>
  <c r="E1496" i="10"/>
  <c r="G1496" i="10" s="1"/>
  <c r="H1495" i="10"/>
  <c r="E1495" i="10"/>
  <c r="H1494" i="10"/>
  <c r="E1494" i="10"/>
  <c r="H1493" i="10"/>
  <c r="E1493" i="10"/>
  <c r="G1493" i="10" s="1"/>
  <c r="H1492" i="10"/>
  <c r="E1492" i="10"/>
  <c r="H1491" i="10"/>
  <c r="E1491" i="10"/>
  <c r="G1491" i="10" s="1"/>
  <c r="H1490" i="10"/>
  <c r="E1490" i="10"/>
  <c r="H1489" i="10"/>
  <c r="G1489" i="10"/>
  <c r="E1489" i="10"/>
  <c r="H1488" i="10"/>
  <c r="E1488" i="10"/>
  <c r="G1488" i="10" s="1"/>
  <c r="H1487" i="10"/>
  <c r="E1487" i="10"/>
  <c r="H1486" i="10"/>
  <c r="E1486" i="10"/>
  <c r="H1485" i="10"/>
  <c r="E1485" i="10"/>
  <c r="G1485" i="10" s="1"/>
  <c r="H1484" i="10"/>
  <c r="G1484" i="10"/>
  <c r="E1484" i="10"/>
  <c r="H1483" i="10"/>
  <c r="E1483" i="10"/>
  <c r="H1482" i="10"/>
  <c r="E1482" i="10"/>
  <c r="H1481" i="10"/>
  <c r="E1481" i="10"/>
  <c r="G1481" i="10" s="1"/>
  <c r="H1480" i="10"/>
  <c r="E1480" i="10"/>
  <c r="G1480" i="10" s="1"/>
  <c r="H1479" i="10"/>
  <c r="G1479" i="10"/>
  <c r="E1479" i="10"/>
  <c r="H1478" i="10"/>
  <c r="G1478" i="10"/>
  <c r="E1478" i="10"/>
  <c r="H1477" i="10"/>
  <c r="E1477" i="10"/>
  <c r="H1476" i="10"/>
  <c r="E1476" i="10"/>
  <c r="G1477" i="10" s="1"/>
  <c r="H1475" i="10"/>
  <c r="E1475" i="10"/>
  <c r="H1474" i="10"/>
  <c r="E1474" i="10"/>
  <c r="H1473" i="10"/>
  <c r="E1473" i="10"/>
  <c r="G1473" i="10" s="1"/>
  <c r="H1472" i="10"/>
  <c r="E1472" i="10"/>
  <c r="G1472" i="10" s="1"/>
  <c r="H1471" i="10"/>
  <c r="G1471" i="10"/>
  <c r="E1471" i="10"/>
  <c r="H1470" i="10"/>
  <c r="G1470" i="10"/>
  <c r="E1470" i="10"/>
  <c r="H1469" i="10"/>
  <c r="G1469" i="10"/>
  <c r="E1469" i="10"/>
  <c r="H1468" i="10"/>
  <c r="E1468" i="10"/>
  <c r="G1468" i="10" s="1"/>
  <c r="H1467" i="10"/>
  <c r="E1467" i="10"/>
  <c r="H1466" i="10"/>
  <c r="E1466" i="10"/>
  <c r="G1466" i="10" s="1"/>
  <c r="H1465" i="10"/>
  <c r="E1465" i="10"/>
  <c r="G1465" i="10" s="1"/>
  <c r="H1464" i="10"/>
  <c r="E1464" i="10"/>
  <c r="G1464" i="10" s="1"/>
  <c r="H1463" i="10"/>
  <c r="G1463" i="10"/>
  <c r="E1463" i="10"/>
  <c r="H1462" i="10"/>
  <c r="G1462" i="10"/>
  <c r="E1462" i="10"/>
  <c r="H1461" i="10"/>
  <c r="G1461" i="10"/>
  <c r="E1461" i="10"/>
  <c r="H1460" i="10"/>
  <c r="E1460" i="10"/>
  <c r="G1460" i="10" s="1"/>
  <c r="H1459" i="10"/>
  <c r="E1459" i="10"/>
  <c r="H1458" i="10"/>
  <c r="E1458" i="10"/>
  <c r="G1458" i="10" s="1"/>
  <c r="H1457" i="10"/>
  <c r="E1457" i="10"/>
  <c r="G1457" i="10" s="1"/>
  <c r="H1456" i="10"/>
  <c r="E1456" i="10"/>
  <c r="G1456" i="10" s="1"/>
  <c r="H1455" i="10"/>
  <c r="G1455" i="10"/>
  <c r="E1455" i="10"/>
  <c r="H1454" i="10"/>
  <c r="G1454" i="10"/>
  <c r="E1454" i="10"/>
  <c r="H1453" i="10"/>
  <c r="G1453" i="10"/>
  <c r="E1453" i="10"/>
  <c r="H1452" i="10"/>
  <c r="E1452" i="10"/>
  <c r="G1452" i="10" s="1"/>
  <c r="H1451" i="10"/>
  <c r="E1451" i="10"/>
  <c r="H1450" i="10"/>
  <c r="E1450" i="10"/>
  <c r="H1449" i="10"/>
  <c r="E1449" i="10"/>
  <c r="G1449" i="10" s="1"/>
  <c r="H1448" i="10"/>
  <c r="E1448" i="10"/>
  <c r="G1448" i="10" s="1"/>
  <c r="H1447" i="10"/>
  <c r="G1447" i="10"/>
  <c r="E1447" i="10"/>
  <c r="H1446" i="10"/>
  <c r="G1446" i="10"/>
  <c r="E1446" i="10"/>
  <c r="H1445" i="10"/>
  <c r="E1445" i="10"/>
  <c r="H1444" i="10"/>
  <c r="E1444" i="10"/>
  <c r="G1445" i="10" s="1"/>
  <c r="H1443" i="10"/>
  <c r="E1443" i="10"/>
  <c r="H1442" i="10"/>
  <c r="E1442" i="10"/>
  <c r="H1441" i="10"/>
  <c r="E1441" i="10"/>
  <c r="G1441" i="10" s="1"/>
  <c r="H1440" i="10"/>
  <c r="E1440" i="10"/>
  <c r="G1440" i="10" s="1"/>
  <c r="H1439" i="10"/>
  <c r="G1439" i="10"/>
  <c r="E1439" i="10"/>
  <c r="H1438" i="10"/>
  <c r="G1438" i="10"/>
  <c r="E1438" i="10"/>
  <c r="H1437" i="10"/>
  <c r="G1437" i="10"/>
  <c r="E1437" i="10"/>
  <c r="H1436" i="10"/>
  <c r="E1436" i="10"/>
  <c r="G1436" i="10" s="1"/>
  <c r="H1435" i="10"/>
  <c r="E1435" i="10"/>
  <c r="H1434" i="10"/>
  <c r="E1434" i="10"/>
  <c r="G1434" i="10" s="1"/>
  <c r="H1433" i="10"/>
  <c r="E1433" i="10"/>
  <c r="G1433" i="10" s="1"/>
  <c r="H1432" i="10"/>
  <c r="E1432" i="10"/>
  <c r="G1432" i="10" s="1"/>
  <c r="H1431" i="10"/>
  <c r="G1431" i="10"/>
  <c r="E1431" i="10"/>
  <c r="H1430" i="10"/>
  <c r="G1430" i="10"/>
  <c r="E1430" i="10"/>
  <c r="H1429" i="10"/>
  <c r="G1429" i="10"/>
  <c r="E1429" i="10"/>
  <c r="H1428" i="10"/>
  <c r="E1428" i="10"/>
  <c r="G1428" i="10" s="1"/>
  <c r="H1427" i="10"/>
  <c r="E1427" i="10"/>
  <c r="H1426" i="10"/>
  <c r="E1426" i="10"/>
  <c r="G1426" i="10" s="1"/>
  <c r="H1425" i="10"/>
  <c r="E1425" i="10"/>
  <c r="G1425" i="10" s="1"/>
  <c r="H1424" i="10"/>
  <c r="E1424" i="10"/>
  <c r="G1424" i="10" s="1"/>
  <c r="H1423" i="10"/>
  <c r="G1423" i="10"/>
  <c r="E1423" i="10"/>
  <c r="H1422" i="10"/>
  <c r="G1422" i="10"/>
  <c r="E1422" i="10"/>
  <c r="H1421" i="10"/>
  <c r="G1421" i="10"/>
  <c r="E1421" i="10"/>
  <c r="H1420" i="10"/>
  <c r="E1420" i="10"/>
  <c r="G1420" i="10" s="1"/>
  <c r="H1419" i="10"/>
  <c r="E1419" i="10"/>
  <c r="H1418" i="10"/>
  <c r="E1418" i="10"/>
  <c r="H1417" i="10"/>
  <c r="E1417" i="10"/>
  <c r="G1417" i="10" s="1"/>
  <c r="H1416" i="10"/>
  <c r="E1416" i="10"/>
  <c r="G1416" i="10" s="1"/>
  <c r="H1415" i="10"/>
  <c r="G1415" i="10"/>
  <c r="E1415" i="10"/>
  <c r="H1414" i="10"/>
  <c r="G1414" i="10"/>
  <c r="E1414" i="10"/>
  <c r="H1413" i="10"/>
  <c r="E1413" i="10"/>
  <c r="H1412" i="10"/>
  <c r="E1412" i="10"/>
  <c r="G1413" i="10" s="1"/>
  <c r="H1411" i="10"/>
  <c r="E1411" i="10"/>
  <c r="H1410" i="10"/>
  <c r="E1410" i="10"/>
  <c r="G1410" i="10" s="1"/>
  <c r="H1409" i="10"/>
  <c r="E1409" i="10"/>
  <c r="G1409" i="10" s="1"/>
  <c r="H1408" i="10"/>
  <c r="E1408" i="10"/>
  <c r="G1408" i="10" s="1"/>
  <c r="H1407" i="10"/>
  <c r="G1407" i="10"/>
  <c r="E1407" i="10"/>
  <c r="H1406" i="10"/>
  <c r="G1406" i="10"/>
  <c r="E1406" i="10"/>
  <c r="H1405" i="10"/>
  <c r="G1405" i="10"/>
  <c r="E1405" i="10"/>
  <c r="H1404" i="10"/>
  <c r="E1404" i="10"/>
  <c r="G1404" i="10" s="1"/>
  <c r="H1403" i="10"/>
  <c r="E1403" i="10"/>
  <c r="H1402" i="10"/>
  <c r="E1402" i="10"/>
  <c r="H1401" i="10"/>
  <c r="E1401" i="10"/>
  <c r="G1401" i="10" s="1"/>
  <c r="H1400" i="10"/>
  <c r="E1400" i="10"/>
  <c r="G1400" i="10" s="1"/>
  <c r="H1399" i="10"/>
  <c r="G1399" i="10"/>
  <c r="E1399" i="10"/>
  <c r="H1398" i="10"/>
  <c r="G1398" i="10"/>
  <c r="E1398" i="10"/>
  <c r="H1397" i="10"/>
  <c r="G1397" i="10"/>
  <c r="E1397" i="10"/>
  <c r="H1396" i="10"/>
  <c r="E1396" i="10"/>
  <c r="G1396" i="10" s="1"/>
  <c r="H1395" i="10"/>
  <c r="E1395" i="10"/>
  <c r="H1394" i="10"/>
  <c r="E1394" i="10"/>
  <c r="G1394" i="10" s="1"/>
  <c r="H1393" i="10"/>
  <c r="E1393" i="10"/>
  <c r="G1393" i="10" s="1"/>
  <c r="H1392" i="10"/>
  <c r="E1392" i="10"/>
  <c r="G1392" i="10" s="1"/>
  <c r="H1391" i="10"/>
  <c r="G1391" i="10"/>
  <c r="E1391" i="10"/>
  <c r="H1390" i="10"/>
  <c r="G1390" i="10"/>
  <c r="E1390" i="10"/>
  <c r="H1389" i="10"/>
  <c r="G1389" i="10"/>
  <c r="E1389" i="10"/>
  <c r="H1388" i="10"/>
  <c r="E1388" i="10"/>
  <c r="G1388" i="10" s="1"/>
  <c r="H1387" i="10"/>
  <c r="E1387" i="10"/>
  <c r="H1386" i="10"/>
  <c r="E1386" i="10"/>
  <c r="H1385" i="10"/>
  <c r="E1385" i="10"/>
  <c r="G1385" i="10" s="1"/>
  <c r="H1384" i="10"/>
  <c r="E1384" i="10"/>
  <c r="G1384" i="10" s="1"/>
  <c r="H1383" i="10"/>
  <c r="G1383" i="10"/>
  <c r="E1383" i="10"/>
  <c r="H1382" i="10"/>
  <c r="G1382" i="10"/>
  <c r="E1382" i="10"/>
  <c r="H1381" i="10"/>
  <c r="G1381" i="10"/>
  <c r="E1381" i="10"/>
  <c r="H1380" i="10"/>
  <c r="E1380" i="10"/>
  <c r="G1380" i="10" s="1"/>
  <c r="H1379" i="10"/>
  <c r="E1379" i="10"/>
  <c r="H1378" i="10"/>
  <c r="E1378" i="10"/>
  <c r="G1378" i="10" s="1"/>
  <c r="H1377" i="10"/>
  <c r="E1377" i="10"/>
  <c r="G1377" i="10" s="1"/>
  <c r="H1376" i="10"/>
  <c r="E1376" i="10"/>
  <c r="G1376" i="10" s="1"/>
  <c r="H1375" i="10"/>
  <c r="G1375" i="10"/>
  <c r="E1375" i="10"/>
  <c r="H1374" i="10"/>
  <c r="G1374" i="10"/>
  <c r="E1374" i="10"/>
  <c r="H1373" i="10"/>
  <c r="G1373" i="10"/>
  <c r="E1373" i="10"/>
  <c r="H1372" i="10"/>
  <c r="G1372" i="10"/>
  <c r="E1372" i="10"/>
  <c r="H1371" i="10"/>
  <c r="E1371" i="10"/>
  <c r="H1370" i="10"/>
  <c r="G1370" i="10"/>
  <c r="E1370" i="10"/>
  <c r="H1369" i="10"/>
  <c r="E1369" i="10"/>
  <c r="G1369" i="10" s="1"/>
  <c r="H1368" i="10"/>
  <c r="E1368" i="10"/>
  <c r="H1367" i="10"/>
  <c r="G1367" i="10"/>
  <c r="E1367" i="10"/>
  <c r="H1366" i="10"/>
  <c r="G1366" i="10"/>
  <c r="E1366" i="10"/>
  <c r="H1365" i="10"/>
  <c r="E1365" i="10"/>
  <c r="H1364" i="10"/>
  <c r="E1364" i="10"/>
  <c r="G1364" i="10" s="1"/>
  <c r="H1363" i="10"/>
  <c r="E1363" i="10"/>
  <c r="H1362" i="10"/>
  <c r="E1362" i="10"/>
  <c r="G1362" i="10" s="1"/>
  <c r="H1361" i="10"/>
  <c r="E1361" i="10"/>
  <c r="G1361" i="10" s="1"/>
  <c r="H1360" i="10"/>
  <c r="E1360" i="10"/>
  <c r="H1359" i="10"/>
  <c r="E1359" i="10"/>
  <c r="G1359" i="10" s="1"/>
  <c r="H1358" i="10"/>
  <c r="G1358" i="10"/>
  <c r="E1358" i="10"/>
  <c r="H1357" i="10"/>
  <c r="G1357" i="10"/>
  <c r="E1357" i="10"/>
  <c r="H1356" i="10"/>
  <c r="G1356" i="10"/>
  <c r="E1356" i="10"/>
  <c r="H1355" i="10"/>
  <c r="E1355" i="10"/>
  <c r="G1355" i="10" s="1"/>
  <c r="H1354" i="10"/>
  <c r="G1354" i="10"/>
  <c r="E1354" i="10"/>
  <c r="H1353" i="10"/>
  <c r="E1353" i="10"/>
  <c r="G1353" i="10" s="1"/>
  <c r="H1352" i="10"/>
  <c r="E1352" i="10"/>
  <c r="H1351" i="10"/>
  <c r="G1351" i="10"/>
  <c r="E1351" i="10"/>
  <c r="H1350" i="10"/>
  <c r="G1350" i="10"/>
  <c r="E1350" i="10"/>
  <c r="H1349" i="10"/>
  <c r="E1349" i="10"/>
  <c r="H1348" i="10"/>
  <c r="E1348" i="10"/>
  <c r="G1349" i="10" s="1"/>
  <c r="H1347" i="10"/>
  <c r="E1347" i="10"/>
  <c r="G1347" i="10" s="1"/>
  <c r="H1346" i="10"/>
  <c r="E1346" i="10"/>
  <c r="G1346" i="10" s="1"/>
  <c r="H1345" i="10"/>
  <c r="E1345" i="10"/>
  <c r="G1345" i="10" s="1"/>
  <c r="H1344" i="10"/>
  <c r="E1344" i="10"/>
  <c r="H1343" i="10"/>
  <c r="E1343" i="10"/>
  <c r="G1343" i="10" s="1"/>
  <c r="H1342" i="10"/>
  <c r="G1342" i="10"/>
  <c r="E1342" i="10"/>
  <c r="H1341" i="10"/>
  <c r="G1341" i="10"/>
  <c r="E1341" i="10"/>
  <c r="H1340" i="10"/>
  <c r="G1340" i="10"/>
  <c r="E1340" i="10"/>
  <c r="H1339" i="10"/>
  <c r="E1339" i="10"/>
  <c r="G1339" i="10" s="1"/>
  <c r="H1338" i="10"/>
  <c r="G1338" i="10"/>
  <c r="E1338" i="10"/>
  <c r="H1337" i="10"/>
  <c r="E1337" i="10"/>
  <c r="G1337" i="10" s="1"/>
  <c r="H1336" i="10"/>
  <c r="E1336" i="10"/>
  <c r="H1335" i="10"/>
  <c r="G1335" i="10"/>
  <c r="E1335" i="10"/>
  <c r="H1334" i="10"/>
  <c r="G1334" i="10"/>
  <c r="E1334" i="10"/>
  <c r="H1333" i="10"/>
  <c r="E1333" i="10"/>
  <c r="H1332" i="10"/>
  <c r="E1332" i="10"/>
  <c r="G1333" i="10" s="1"/>
  <c r="H1331" i="10"/>
  <c r="E1331" i="10"/>
  <c r="G1331" i="10" s="1"/>
  <c r="H1330" i="10"/>
  <c r="E1330" i="10"/>
  <c r="G1330" i="10" s="1"/>
  <c r="H1329" i="10"/>
  <c r="E1329" i="10"/>
  <c r="G1329" i="10" s="1"/>
  <c r="H1328" i="10"/>
  <c r="E1328" i="10"/>
  <c r="H1327" i="10"/>
  <c r="E1327" i="10"/>
  <c r="G1327" i="10" s="1"/>
  <c r="H1326" i="10"/>
  <c r="G1326" i="10"/>
  <c r="E1326" i="10"/>
  <c r="H1325" i="10"/>
  <c r="G1325" i="10"/>
  <c r="E1325" i="10"/>
  <c r="H1324" i="10"/>
  <c r="G1324" i="10"/>
  <c r="E1324" i="10"/>
  <c r="H1323" i="10"/>
  <c r="E1323" i="10"/>
  <c r="H1322" i="10"/>
  <c r="G1322" i="10"/>
  <c r="E1322" i="10"/>
  <c r="H1321" i="10"/>
  <c r="E1321" i="10"/>
  <c r="G1321" i="10" s="1"/>
  <c r="H1320" i="10"/>
  <c r="E1320" i="10"/>
  <c r="H1319" i="10"/>
  <c r="G1319" i="10"/>
  <c r="E1319" i="10"/>
  <c r="H1318" i="10"/>
  <c r="G1318" i="10"/>
  <c r="E1318" i="10"/>
  <c r="H1317" i="10"/>
  <c r="E1317" i="10"/>
  <c r="H1316" i="10"/>
  <c r="E1316" i="10"/>
  <c r="G1317" i="10" s="1"/>
  <c r="H1315" i="10"/>
  <c r="E1315" i="10"/>
  <c r="G1315" i="10" s="1"/>
  <c r="H1314" i="10"/>
  <c r="E1314" i="10"/>
  <c r="G1314" i="10" s="1"/>
  <c r="H1313" i="10"/>
  <c r="E1313" i="10"/>
  <c r="H1312" i="10"/>
  <c r="E1312" i="10"/>
  <c r="G1312" i="10" s="1"/>
  <c r="H1311" i="10"/>
  <c r="G1311" i="10"/>
  <c r="E1311" i="10"/>
  <c r="H1310" i="10"/>
  <c r="G1310" i="10"/>
  <c r="E1310" i="10"/>
  <c r="H1309" i="10"/>
  <c r="G1309" i="10"/>
  <c r="E1309" i="10"/>
  <c r="H1308" i="10"/>
  <c r="G1308" i="10"/>
  <c r="E1308" i="10"/>
  <c r="H1307" i="10"/>
  <c r="E1307" i="10"/>
  <c r="G1307" i="10" s="1"/>
  <c r="H1306" i="10"/>
  <c r="E1306" i="10"/>
  <c r="G1306" i="10" s="1"/>
  <c r="H1305" i="10"/>
  <c r="E1305" i="10"/>
  <c r="H1304" i="10"/>
  <c r="E1304" i="10"/>
  <c r="G1304" i="10" s="1"/>
  <c r="H1303" i="10"/>
  <c r="G1303" i="10"/>
  <c r="E1303" i="10"/>
  <c r="H1302" i="10"/>
  <c r="G1302" i="10"/>
  <c r="E1302" i="10"/>
  <c r="H1301" i="10"/>
  <c r="E1301" i="10"/>
  <c r="H1300" i="10"/>
  <c r="G1300" i="10"/>
  <c r="E1300" i="10"/>
  <c r="G1301" i="10" s="1"/>
  <c r="H1299" i="10"/>
  <c r="E1299" i="10"/>
  <c r="G1299" i="10" s="1"/>
  <c r="H1298" i="10"/>
  <c r="E1298" i="10"/>
  <c r="G1298" i="10" s="1"/>
  <c r="H1297" i="10"/>
  <c r="E1297" i="10"/>
  <c r="H1296" i="10"/>
  <c r="E1296" i="10"/>
  <c r="H1295" i="10"/>
  <c r="G1295" i="10"/>
  <c r="E1295" i="10"/>
  <c r="H1294" i="10"/>
  <c r="G1294" i="10"/>
  <c r="E1294" i="10"/>
  <c r="H1293" i="10"/>
  <c r="G1293" i="10"/>
  <c r="E1293" i="10"/>
  <c r="H1292" i="10"/>
  <c r="E1292" i="10"/>
  <c r="H1291" i="10"/>
  <c r="E1291" i="10"/>
  <c r="G1292" i="10" s="1"/>
  <c r="H1290" i="10"/>
  <c r="E1290" i="10"/>
  <c r="G1290" i="10" s="1"/>
  <c r="H1289" i="10"/>
  <c r="E1289" i="10"/>
  <c r="H1288" i="10"/>
  <c r="E1288" i="10"/>
  <c r="H1287" i="10"/>
  <c r="G1287" i="10"/>
  <c r="E1287" i="10"/>
  <c r="H1286" i="10"/>
  <c r="G1286" i="10"/>
  <c r="E1286" i="10"/>
  <c r="H1285" i="10"/>
  <c r="E1285" i="10"/>
  <c r="H1284" i="10"/>
  <c r="E1284" i="10"/>
  <c r="G1285" i="10" s="1"/>
  <c r="H1283" i="10"/>
  <c r="E1283" i="10"/>
  <c r="G1283" i="10" s="1"/>
  <c r="H1282" i="10"/>
  <c r="E1282" i="10"/>
  <c r="G1282" i="10" s="1"/>
  <c r="H1281" i="10"/>
  <c r="E1281" i="10"/>
  <c r="H1280" i="10"/>
  <c r="E1280" i="10"/>
  <c r="G1280" i="10" s="1"/>
  <c r="H1279" i="10"/>
  <c r="G1279" i="10"/>
  <c r="E1279" i="10"/>
  <c r="H1278" i="10"/>
  <c r="G1278" i="10"/>
  <c r="E1278" i="10"/>
  <c r="H1277" i="10"/>
  <c r="G1277" i="10"/>
  <c r="E1277" i="10"/>
  <c r="H1276" i="10"/>
  <c r="G1276" i="10"/>
  <c r="E1276" i="10"/>
  <c r="H1275" i="10"/>
  <c r="E1275" i="10"/>
  <c r="G1275" i="10" s="1"/>
  <c r="H1274" i="10"/>
  <c r="G1274" i="10"/>
  <c r="E1274" i="10"/>
  <c r="H1273" i="10"/>
  <c r="G1273" i="10"/>
  <c r="E1273" i="10"/>
  <c r="H1272" i="10"/>
  <c r="E1272" i="10"/>
  <c r="H1271" i="10"/>
  <c r="E1271" i="10"/>
  <c r="G1271" i="10" s="1"/>
  <c r="H1270" i="10"/>
  <c r="E1270" i="10"/>
  <c r="G1270" i="10" s="1"/>
  <c r="H1269" i="10"/>
  <c r="G1269" i="10"/>
  <c r="E1269" i="10"/>
  <c r="H1268" i="10"/>
  <c r="E1268" i="10"/>
  <c r="G1268" i="10" s="1"/>
  <c r="H1267" i="10"/>
  <c r="E1267" i="10"/>
  <c r="H1266" i="10"/>
  <c r="E1266" i="10"/>
  <c r="G1266" i="10" s="1"/>
  <c r="H1265" i="10"/>
  <c r="E1265" i="10"/>
  <c r="G1265" i="10" s="1"/>
  <c r="H1264" i="10"/>
  <c r="E1264" i="10"/>
  <c r="G1264" i="10" s="1"/>
  <c r="H1263" i="10"/>
  <c r="G1263" i="10"/>
  <c r="E1263" i="10"/>
  <c r="H1262" i="10"/>
  <c r="G1262" i="10"/>
  <c r="E1262" i="10"/>
  <c r="H1261" i="10"/>
  <c r="E1261" i="10"/>
  <c r="H1260" i="10"/>
  <c r="E1260" i="10"/>
  <c r="G1261" i="10" s="1"/>
  <c r="H1259" i="10"/>
  <c r="E1259" i="10"/>
  <c r="G1259" i="10" s="1"/>
  <c r="H1258" i="10"/>
  <c r="G1258" i="10"/>
  <c r="E1258" i="10"/>
  <c r="H1257" i="10"/>
  <c r="G1257" i="10"/>
  <c r="E1257" i="10"/>
  <c r="H1256" i="10"/>
  <c r="E1256" i="10"/>
  <c r="H1255" i="10"/>
  <c r="E1255" i="10"/>
  <c r="G1255" i="10" s="1"/>
  <c r="H1254" i="10"/>
  <c r="E1254" i="10"/>
  <c r="G1254" i="10" s="1"/>
  <c r="H1253" i="10"/>
  <c r="E1253" i="10"/>
  <c r="H1252" i="10"/>
  <c r="E1252" i="10"/>
  <c r="G1252" i="10" s="1"/>
  <c r="H1251" i="10"/>
  <c r="G1251" i="10"/>
  <c r="E1251" i="10"/>
  <c r="H1250" i="10"/>
  <c r="E1250" i="10"/>
  <c r="G1250" i="10" s="1"/>
  <c r="H1249" i="10"/>
  <c r="E1249" i="10"/>
  <c r="G1249" i="10" s="1"/>
  <c r="H1248" i="10"/>
  <c r="E1248" i="10"/>
  <c r="G1248" i="10" s="1"/>
  <c r="H1247" i="10"/>
  <c r="G1247" i="10"/>
  <c r="E1247" i="10"/>
  <c r="H1246" i="10"/>
  <c r="E1246" i="10"/>
  <c r="H1245" i="10"/>
  <c r="E1245" i="10"/>
  <c r="G1245" i="10" s="1"/>
  <c r="H1244" i="10"/>
  <c r="E1244" i="10"/>
  <c r="H1243" i="10"/>
  <c r="E1243" i="10"/>
  <c r="G1244" i="10" s="1"/>
  <c r="H1242" i="10"/>
  <c r="E1242" i="10"/>
  <c r="H1241" i="10"/>
  <c r="E1241" i="10"/>
  <c r="G1241" i="10" s="1"/>
  <c r="H1240" i="10"/>
  <c r="G1240" i="10"/>
  <c r="E1240" i="10"/>
  <c r="H1239" i="10"/>
  <c r="E1239" i="10"/>
  <c r="G1239" i="10" s="1"/>
  <c r="H1238" i="10"/>
  <c r="E1238" i="10"/>
  <c r="H1237" i="10"/>
  <c r="E1237" i="10"/>
  <c r="G1237" i="10" s="1"/>
  <c r="H1236" i="10"/>
  <c r="E1236" i="10"/>
  <c r="H1235" i="10"/>
  <c r="E1235" i="10"/>
  <c r="G1236" i="10" s="1"/>
  <c r="H1234" i="10"/>
  <c r="E1234" i="10"/>
  <c r="H1233" i="10"/>
  <c r="E1233" i="10"/>
  <c r="G1233" i="10" s="1"/>
  <c r="H1232" i="10"/>
  <c r="G1232" i="10"/>
  <c r="E1232" i="10"/>
  <c r="H1231" i="10"/>
  <c r="E1231" i="10"/>
  <c r="G1231" i="10" s="1"/>
  <c r="H1230" i="10"/>
  <c r="E1230" i="10"/>
  <c r="H1229" i="10"/>
  <c r="E1229" i="10"/>
  <c r="G1229" i="10" s="1"/>
  <c r="H1228" i="10"/>
  <c r="E1228" i="10"/>
  <c r="H1227" i="10"/>
  <c r="E1227" i="10"/>
  <c r="G1228" i="10" s="1"/>
  <c r="H1226" i="10"/>
  <c r="E1226" i="10"/>
  <c r="H1225" i="10"/>
  <c r="E1225" i="10"/>
  <c r="G1225" i="10" s="1"/>
  <c r="H1224" i="10"/>
  <c r="G1224" i="10"/>
  <c r="E1224" i="10"/>
  <c r="H1223" i="10"/>
  <c r="E1223" i="10"/>
  <c r="G1223" i="10" s="1"/>
  <c r="H1222" i="10"/>
  <c r="E1222" i="10"/>
  <c r="H1221" i="10"/>
  <c r="E1221" i="10"/>
  <c r="G1221" i="10" s="1"/>
  <c r="H1220" i="10"/>
  <c r="E1220" i="10"/>
  <c r="H1219" i="10"/>
  <c r="E1219" i="10"/>
  <c r="G1220" i="10" s="1"/>
  <c r="H1218" i="10"/>
  <c r="E1218" i="10"/>
  <c r="H1217" i="10"/>
  <c r="E1217" i="10"/>
  <c r="G1217" i="10" s="1"/>
  <c r="H1216" i="10"/>
  <c r="G1216" i="10"/>
  <c r="E1216" i="10"/>
  <c r="H1215" i="10"/>
  <c r="E1215" i="10"/>
  <c r="G1215" i="10" s="1"/>
  <c r="H1214" i="10"/>
  <c r="E1214" i="10"/>
  <c r="H1213" i="10"/>
  <c r="E1213" i="10"/>
  <c r="G1213" i="10" s="1"/>
  <c r="H1212" i="10"/>
  <c r="E1212" i="10"/>
  <c r="H1211" i="10"/>
  <c r="E1211" i="10"/>
  <c r="G1212" i="10" s="1"/>
  <c r="H1210" i="10"/>
  <c r="E1210" i="10"/>
  <c r="H1209" i="10"/>
  <c r="E1209" i="10"/>
  <c r="G1209" i="10" s="1"/>
  <c r="H1208" i="10"/>
  <c r="G1208" i="10"/>
  <c r="E1208" i="10"/>
  <c r="H1207" i="10"/>
  <c r="E1207" i="10"/>
  <c r="G1207" i="10" s="1"/>
  <c r="H1206" i="10"/>
  <c r="E1206" i="10"/>
  <c r="H1205" i="10"/>
  <c r="E1205" i="10"/>
  <c r="G1205" i="10" s="1"/>
  <c r="H1204" i="10"/>
  <c r="E1204" i="10"/>
  <c r="H1203" i="10"/>
  <c r="E1203" i="10"/>
  <c r="G1204" i="10" s="1"/>
  <c r="H1202" i="10"/>
  <c r="E1202" i="10"/>
  <c r="H1201" i="10"/>
  <c r="E1201" i="10"/>
  <c r="G1201" i="10" s="1"/>
  <c r="H1200" i="10"/>
  <c r="G1200" i="10"/>
  <c r="E1200" i="10"/>
  <c r="H1199" i="10"/>
  <c r="E1199" i="10"/>
  <c r="G1199" i="10" s="1"/>
  <c r="H1198" i="10"/>
  <c r="E1198" i="10"/>
  <c r="H1197" i="10"/>
  <c r="E1197" i="10"/>
  <c r="G1197" i="10" s="1"/>
  <c r="H1196" i="10"/>
  <c r="E1196" i="10"/>
  <c r="H1195" i="10"/>
  <c r="E1195" i="10"/>
  <c r="G1196" i="10" s="1"/>
  <c r="H1194" i="10"/>
  <c r="E1194" i="10"/>
  <c r="H1193" i="10"/>
  <c r="E1193" i="10"/>
  <c r="G1193" i="10" s="1"/>
  <c r="H1192" i="10"/>
  <c r="G1192" i="10"/>
  <c r="E1192" i="10"/>
  <c r="H1191" i="10"/>
  <c r="E1191" i="10"/>
  <c r="G1191" i="10" s="1"/>
  <c r="H1190" i="10"/>
  <c r="E1190" i="10"/>
  <c r="H1189" i="10"/>
  <c r="E1189" i="10"/>
  <c r="G1189" i="10" s="1"/>
  <c r="H1188" i="10"/>
  <c r="E1188" i="10"/>
  <c r="H1187" i="10"/>
  <c r="E1187" i="10"/>
  <c r="G1188" i="10" s="1"/>
  <c r="H1186" i="10"/>
  <c r="E1186" i="10"/>
  <c r="H1185" i="10"/>
  <c r="E1185" i="10"/>
  <c r="G1185" i="10" s="1"/>
  <c r="H1184" i="10"/>
  <c r="G1184" i="10"/>
  <c r="E1184" i="10"/>
  <c r="H1183" i="10"/>
  <c r="E1183" i="10"/>
  <c r="G1183" i="10" s="1"/>
  <c r="H1182" i="10"/>
  <c r="E1182" i="10"/>
  <c r="H1181" i="10"/>
  <c r="E1181" i="10"/>
  <c r="G1181" i="10" s="1"/>
  <c r="H1180" i="10"/>
  <c r="E1180" i="10"/>
  <c r="H1179" i="10"/>
  <c r="E1179" i="10"/>
  <c r="G1180" i="10" s="1"/>
  <c r="H1178" i="10"/>
  <c r="H1177" i="10"/>
  <c r="E1177" i="10"/>
  <c r="G1177" i="10" s="1"/>
  <c r="H1176" i="10"/>
  <c r="G1176" i="10"/>
  <c r="E1176" i="10"/>
  <c r="H1175" i="10"/>
  <c r="E1175" i="10"/>
  <c r="G1175" i="10" s="1"/>
  <c r="H1174" i="10"/>
  <c r="E1174" i="10"/>
  <c r="H1173" i="10"/>
  <c r="E1173" i="10"/>
  <c r="G1173" i="10" s="1"/>
  <c r="H1172" i="10"/>
  <c r="E1172" i="10"/>
  <c r="H1171" i="10"/>
  <c r="E1171" i="10"/>
  <c r="G1172" i="10" s="1"/>
  <c r="H1170" i="10"/>
  <c r="E1170" i="10"/>
  <c r="H1169" i="10"/>
  <c r="E1169" i="10"/>
  <c r="G1169" i="10" s="1"/>
  <c r="H1168" i="10"/>
  <c r="G1168" i="10"/>
  <c r="E1168" i="10"/>
  <c r="H1167" i="10"/>
  <c r="E1167" i="10"/>
  <c r="G1167" i="10" s="1"/>
  <c r="H1166" i="10"/>
  <c r="E1166" i="10"/>
  <c r="H1165" i="10"/>
  <c r="E1165" i="10"/>
  <c r="G1165" i="10" s="1"/>
  <c r="H1164" i="10"/>
  <c r="E1164" i="10"/>
  <c r="H1163" i="10"/>
  <c r="E1163" i="10"/>
  <c r="G1164" i="10" s="1"/>
  <c r="H1162" i="10"/>
  <c r="E1162" i="10"/>
  <c r="H1161" i="10"/>
  <c r="E1161" i="10"/>
  <c r="G1161" i="10" s="1"/>
  <c r="H1160" i="10"/>
  <c r="G1160" i="10"/>
  <c r="E1160" i="10"/>
  <c r="H1159" i="10"/>
  <c r="E1159" i="10"/>
  <c r="H1158" i="10"/>
  <c r="H1157" i="10"/>
  <c r="E1157" i="10"/>
  <c r="E1158" i="10" s="1"/>
  <c r="G1158" i="10" s="1"/>
  <c r="H1156" i="10"/>
  <c r="E1156" i="10"/>
  <c r="H1155" i="10"/>
  <c r="E1155" i="10"/>
  <c r="G1156" i="10" s="1"/>
  <c r="H1154" i="10"/>
  <c r="E1154" i="10"/>
  <c r="H1153" i="10"/>
  <c r="E1153" i="10"/>
  <c r="G1153" i="10" s="1"/>
  <c r="H1152" i="10"/>
  <c r="G1152" i="10"/>
  <c r="E1152" i="10"/>
  <c r="H1151" i="10"/>
  <c r="E1151" i="10"/>
  <c r="G1151" i="10" s="1"/>
  <c r="H1150" i="10"/>
  <c r="E1150" i="10"/>
  <c r="H1149" i="10"/>
  <c r="E1149" i="10"/>
  <c r="G1149" i="10" s="1"/>
  <c r="H1148" i="10"/>
  <c r="E1148" i="10"/>
  <c r="H1147" i="10"/>
  <c r="E1147" i="10"/>
  <c r="G1148" i="10" s="1"/>
  <c r="H1146" i="10"/>
  <c r="E1146" i="10"/>
  <c r="H1145" i="10"/>
  <c r="E1145" i="10"/>
  <c r="G1145" i="10" s="1"/>
  <c r="H1144" i="10"/>
  <c r="G1144" i="10"/>
  <c r="E1144" i="10"/>
  <c r="H1143" i="10"/>
  <c r="E1143" i="10"/>
  <c r="G1143" i="10" s="1"/>
  <c r="H1142" i="10"/>
  <c r="E1142" i="10"/>
  <c r="H1141" i="10"/>
  <c r="E1141" i="10"/>
  <c r="G1141" i="10" s="1"/>
  <c r="H1140" i="10"/>
  <c r="E1140" i="10"/>
  <c r="H1139" i="10"/>
  <c r="E1139" i="10"/>
  <c r="G1140" i="10" s="1"/>
  <c r="H1138" i="10"/>
  <c r="E1138" i="10"/>
  <c r="H1137" i="10"/>
  <c r="E1137" i="10"/>
  <c r="G1137" i="10" s="1"/>
  <c r="H1136" i="10"/>
  <c r="G1136" i="10"/>
  <c r="E1136" i="10"/>
  <c r="H1135" i="10"/>
  <c r="E1135" i="10"/>
  <c r="G1135" i="10" s="1"/>
  <c r="H1134" i="10"/>
  <c r="E1134" i="10"/>
  <c r="H1133" i="10"/>
  <c r="E1133" i="10"/>
  <c r="G1133" i="10" s="1"/>
  <c r="H1132" i="10"/>
  <c r="E1132" i="10"/>
  <c r="H1131" i="10"/>
  <c r="E1131" i="10"/>
  <c r="G1132" i="10" s="1"/>
  <c r="H1130" i="10"/>
  <c r="E1130" i="10"/>
  <c r="H1129" i="10"/>
  <c r="E1129" i="10"/>
  <c r="G1129" i="10" s="1"/>
  <c r="H1128" i="10"/>
  <c r="G1128" i="10"/>
  <c r="E1128" i="10"/>
  <c r="H1127" i="10"/>
  <c r="E1127" i="10"/>
  <c r="G1127" i="10" s="1"/>
  <c r="H1126" i="10"/>
  <c r="E1126" i="10"/>
  <c r="H1125" i="10"/>
  <c r="E1125" i="10"/>
  <c r="H1124" i="10"/>
  <c r="E1124" i="10"/>
  <c r="H1123" i="10"/>
  <c r="E1123" i="10"/>
  <c r="G1124" i="10" s="1"/>
  <c r="H1122" i="10"/>
  <c r="E1122" i="10"/>
  <c r="H1121" i="10"/>
  <c r="E1121" i="10"/>
  <c r="G1121" i="10" s="1"/>
  <c r="H1120" i="10"/>
  <c r="G1120" i="10"/>
  <c r="E1120" i="10"/>
  <c r="H1119" i="10"/>
  <c r="E1119" i="10"/>
  <c r="G1119" i="10" s="1"/>
  <c r="H1118" i="10"/>
  <c r="E1118" i="10"/>
  <c r="H1117" i="10"/>
  <c r="E1117" i="10"/>
  <c r="G1117" i="10" s="1"/>
  <c r="H1116" i="10"/>
  <c r="E1116" i="10"/>
  <c r="H1115" i="10"/>
  <c r="E1115" i="10"/>
  <c r="H1114" i="10"/>
  <c r="E1114" i="10"/>
  <c r="H1113" i="10"/>
  <c r="E1113" i="10"/>
  <c r="G1113" i="10" s="1"/>
  <c r="H1112" i="10"/>
  <c r="G1112" i="10"/>
  <c r="E1112" i="10"/>
  <c r="H1111" i="10"/>
  <c r="E1111" i="10"/>
  <c r="G1111" i="10" s="1"/>
  <c r="H1110" i="10"/>
  <c r="E1110" i="10"/>
  <c r="H1109" i="10"/>
  <c r="E1109" i="10"/>
  <c r="G1109" i="10" s="1"/>
  <c r="H1108" i="10"/>
  <c r="E1108" i="10"/>
  <c r="H1107" i="10"/>
  <c r="E1107" i="10"/>
  <c r="G1107" i="10" s="1"/>
  <c r="H1106" i="10"/>
  <c r="E1106" i="10"/>
  <c r="H1105" i="10"/>
  <c r="E1105" i="10"/>
  <c r="G1105" i="10" s="1"/>
  <c r="H1104" i="10"/>
  <c r="G1104" i="10"/>
  <c r="E1104" i="10"/>
  <c r="H1103" i="10"/>
  <c r="E1103" i="10"/>
  <c r="G1103" i="10" s="1"/>
  <c r="H1102" i="10"/>
  <c r="G1102" i="10"/>
  <c r="E1102" i="10"/>
  <c r="H1101" i="10"/>
  <c r="E1101" i="10"/>
  <c r="G1101" i="10" s="1"/>
  <c r="H1100" i="10"/>
  <c r="G1100" i="10"/>
  <c r="E1100" i="10"/>
  <c r="H1099" i="10"/>
  <c r="E1099" i="10"/>
  <c r="G1099" i="10" s="1"/>
  <c r="H1098" i="10"/>
  <c r="G1098" i="10"/>
  <c r="E1098" i="10"/>
  <c r="H1097" i="10"/>
  <c r="E1097" i="10"/>
  <c r="G1097" i="10" s="1"/>
  <c r="H1096" i="10"/>
  <c r="E1096" i="10"/>
  <c r="H1095" i="10"/>
  <c r="E1095" i="10"/>
  <c r="G1095" i="10" s="1"/>
  <c r="H1094" i="10"/>
  <c r="E1094" i="10"/>
  <c r="H1093" i="10"/>
  <c r="E1093" i="10"/>
  <c r="G1093" i="10" s="1"/>
  <c r="H1092" i="10"/>
  <c r="E1092" i="10"/>
  <c r="H1091" i="10"/>
  <c r="E1091" i="10"/>
  <c r="G1091" i="10" s="1"/>
  <c r="H1090" i="10"/>
  <c r="E1090" i="10"/>
  <c r="H1089" i="10"/>
  <c r="E1089" i="10"/>
  <c r="G1089" i="10" s="1"/>
  <c r="H1088" i="10"/>
  <c r="G1088" i="10"/>
  <c r="E1088" i="10"/>
  <c r="H1087" i="10"/>
  <c r="E1087" i="10"/>
  <c r="G1087" i="10" s="1"/>
  <c r="H1086" i="10"/>
  <c r="G1086" i="10"/>
  <c r="E1086" i="10"/>
  <c r="H1085" i="10"/>
  <c r="E1085" i="10"/>
  <c r="G1085" i="10" s="1"/>
  <c r="H1084" i="10"/>
  <c r="G1084" i="10"/>
  <c r="E1084" i="10"/>
  <c r="H1083" i="10"/>
  <c r="E1083" i="10"/>
  <c r="G1083" i="10" s="1"/>
  <c r="H1082" i="10"/>
  <c r="G1082" i="10"/>
  <c r="E1082" i="10"/>
  <c r="H1081" i="10"/>
  <c r="E1081" i="10"/>
  <c r="G1081" i="10" s="1"/>
  <c r="H1080" i="10"/>
  <c r="E1080" i="10"/>
  <c r="H1079" i="10"/>
  <c r="E1079" i="10"/>
  <c r="G1079" i="10" s="1"/>
  <c r="H1078" i="10"/>
  <c r="E1078" i="10"/>
  <c r="H1077" i="10"/>
  <c r="E1077" i="10"/>
  <c r="G1077" i="10" s="1"/>
  <c r="H1076" i="10"/>
  <c r="E1076" i="10"/>
  <c r="H1075" i="10"/>
  <c r="E1075" i="10"/>
  <c r="G1075" i="10" s="1"/>
  <c r="H1074" i="10"/>
  <c r="E1074" i="10"/>
  <c r="H1073" i="10"/>
  <c r="E1073" i="10"/>
  <c r="G1073" i="10" s="1"/>
  <c r="H1072" i="10"/>
  <c r="G1072" i="10"/>
  <c r="E1072" i="10"/>
  <c r="H1071" i="10"/>
  <c r="E1071" i="10"/>
  <c r="G1071" i="10" s="1"/>
  <c r="H1070" i="10"/>
  <c r="G1070" i="10"/>
  <c r="E1070" i="10"/>
  <c r="H1069" i="10"/>
  <c r="E1069" i="10"/>
  <c r="G1069" i="10" s="1"/>
  <c r="H1068" i="10"/>
  <c r="G1068" i="10"/>
  <c r="E1068" i="10"/>
  <c r="H1067" i="10"/>
  <c r="E1067" i="10"/>
  <c r="G1067" i="10" s="1"/>
  <c r="H1066" i="10"/>
  <c r="G1066" i="10"/>
  <c r="E1066" i="10"/>
  <c r="H1065" i="10"/>
  <c r="E1065" i="10"/>
  <c r="G1065" i="10" s="1"/>
  <c r="H1064" i="10"/>
  <c r="E1064" i="10"/>
  <c r="H1063" i="10"/>
  <c r="E1063" i="10"/>
  <c r="G1063" i="10" s="1"/>
  <c r="H1062" i="10"/>
  <c r="E1062" i="10"/>
  <c r="H1061" i="10"/>
  <c r="E1061" i="10"/>
  <c r="G1061" i="10" s="1"/>
  <c r="H1060" i="10"/>
  <c r="E1060" i="10"/>
  <c r="H1059" i="10"/>
  <c r="E1059" i="10"/>
  <c r="G1059" i="10" s="1"/>
  <c r="H1058" i="10"/>
  <c r="E1058" i="10"/>
  <c r="H1057" i="10"/>
  <c r="E1057" i="10"/>
  <c r="G1058" i="10" s="1"/>
  <c r="H1056" i="10"/>
  <c r="E1056" i="10"/>
  <c r="H1055" i="10"/>
  <c r="E1055" i="10"/>
  <c r="G1055" i="10" s="1"/>
  <c r="H1054" i="10"/>
  <c r="E1054" i="10"/>
  <c r="G1054" i="10" s="1"/>
  <c r="H1053" i="10"/>
  <c r="E1053" i="10"/>
  <c r="G1053" i="10" s="1"/>
  <c r="H1052" i="10"/>
  <c r="E1052" i="10"/>
  <c r="H1051" i="10"/>
  <c r="E1051" i="10"/>
  <c r="G1051" i="10" s="1"/>
  <c r="H1050" i="10"/>
  <c r="E1050" i="10"/>
  <c r="H1049" i="10"/>
  <c r="E1049" i="10"/>
  <c r="G1050" i="10" s="1"/>
  <c r="H1048" i="10"/>
  <c r="E1048" i="10"/>
  <c r="H1047" i="10"/>
  <c r="E1047" i="10"/>
  <c r="G1048" i="10" s="1"/>
  <c r="H1046" i="10"/>
  <c r="E1046" i="10"/>
  <c r="G1046" i="10" s="1"/>
  <c r="H1045" i="10"/>
  <c r="E1045" i="10"/>
  <c r="G1045" i="10" s="1"/>
  <c r="H1044" i="10"/>
  <c r="E1044" i="10"/>
  <c r="G1044" i="10" s="1"/>
  <c r="H1043" i="10"/>
  <c r="E1043" i="10"/>
  <c r="G1043" i="10" s="1"/>
  <c r="H1042" i="10"/>
  <c r="G1042" i="10"/>
  <c r="E1042" i="10"/>
  <c r="H1041" i="10"/>
  <c r="E1041" i="10"/>
  <c r="G1041" i="10" s="1"/>
  <c r="H1040" i="10"/>
  <c r="E1040" i="10"/>
  <c r="G1040" i="10" s="1"/>
  <c r="H1039" i="10"/>
  <c r="E1039" i="10"/>
  <c r="G1039" i="10" s="1"/>
  <c r="H1038" i="10"/>
  <c r="E1038" i="10"/>
  <c r="G1038" i="10" s="1"/>
  <c r="H1037" i="10"/>
  <c r="E1037" i="10"/>
  <c r="G1037" i="10" s="1"/>
  <c r="H1036" i="10"/>
  <c r="E1036" i="10"/>
  <c r="G1036" i="10" s="1"/>
  <c r="H1035" i="10"/>
  <c r="E1035" i="10"/>
  <c r="G1035" i="10" s="1"/>
  <c r="H1034" i="10"/>
  <c r="G1034" i="10"/>
  <c r="E1034" i="10"/>
  <c r="H1033" i="10"/>
  <c r="E1033" i="10"/>
  <c r="G1033" i="10" s="1"/>
  <c r="H1032" i="10"/>
  <c r="E1032" i="10"/>
  <c r="G1032" i="10" s="1"/>
  <c r="H1031" i="10"/>
  <c r="E1031" i="10"/>
  <c r="G1031" i="10" s="1"/>
  <c r="H1030" i="10"/>
  <c r="E1030" i="10"/>
  <c r="G1030" i="10" s="1"/>
  <c r="H1029" i="10"/>
  <c r="E1029" i="10"/>
  <c r="G1029" i="10" s="1"/>
  <c r="H1028" i="10"/>
  <c r="E1028" i="10"/>
  <c r="G1028" i="10" s="1"/>
  <c r="H1027" i="10"/>
  <c r="E1027" i="10"/>
  <c r="G1027" i="10" s="1"/>
  <c r="H1026" i="10"/>
  <c r="G1026" i="10"/>
  <c r="E1026" i="10"/>
  <c r="H1025" i="10"/>
  <c r="E1025" i="10"/>
  <c r="G1025" i="10" s="1"/>
  <c r="H1024" i="10"/>
  <c r="E1024" i="10"/>
  <c r="G1024" i="10" s="1"/>
  <c r="H1023" i="10"/>
  <c r="E1023" i="10"/>
  <c r="G1023" i="10" s="1"/>
  <c r="H1022" i="10"/>
  <c r="E1022" i="10"/>
  <c r="G1022" i="10" s="1"/>
  <c r="H1021" i="10"/>
  <c r="E1021" i="10"/>
  <c r="G1021" i="10" s="1"/>
  <c r="H1020" i="10"/>
  <c r="E1020" i="10"/>
  <c r="G1020" i="10" s="1"/>
  <c r="H1019" i="10"/>
  <c r="E1019" i="10"/>
  <c r="G1019" i="10" s="1"/>
  <c r="H1018" i="10"/>
  <c r="G1018" i="10"/>
  <c r="E1018" i="10"/>
  <c r="H1017" i="10"/>
  <c r="E1017" i="10"/>
  <c r="G1017" i="10" s="1"/>
  <c r="H1016" i="10"/>
  <c r="E1016" i="10"/>
  <c r="G1016" i="10" s="1"/>
  <c r="H1015" i="10"/>
  <c r="E1015" i="10"/>
  <c r="G1015" i="10" s="1"/>
  <c r="H1014" i="10"/>
  <c r="E1014" i="10"/>
  <c r="G1014" i="10" s="1"/>
  <c r="H1013" i="10"/>
  <c r="E1013" i="10"/>
  <c r="G1013" i="10" s="1"/>
  <c r="H1012" i="10"/>
  <c r="E1012" i="10"/>
  <c r="G1012" i="10" s="1"/>
  <c r="H1011" i="10"/>
  <c r="E1011" i="10"/>
  <c r="G1011" i="10" s="1"/>
  <c r="H1010" i="10"/>
  <c r="G1010" i="10"/>
  <c r="E1010" i="10"/>
  <c r="H1009" i="10"/>
  <c r="E1009" i="10"/>
  <c r="G1009" i="10" s="1"/>
  <c r="H1008" i="10"/>
  <c r="E1008" i="10"/>
  <c r="G1008" i="10" s="1"/>
  <c r="H1007" i="10"/>
  <c r="E1007" i="10"/>
  <c r="G1007" i="10" s="1"/>
  <c r="H1006" i="10"/>
  <c r="E1006" i="10"/>
  <c r="G1006" i="10" s="1"/>
  <c r="H1005" i="10"/>
  <c r="E1005" i="10"/>
  <c r="G1005" i="10" s="1"/>
  <c r="H1004" i="10"/>
  <c r="E1004" i="10"/>
  <c r="G1004" i="10" s="1"/>
  <c r="H1003" i="10"/>
  <c r="E1003" i="10"/>
  <c r="G1003" i="10" s="1"/>
  <c r="H1002" i="10"/>
  <c r="G1002" i="10"/>
  <c r="E1002" i="10"/>
  <c r="H1001" i="10"/>
  <c r="E1001" i="10"/>
  <c r="G1001" i="10" s="1"/>
  <c r="H1000" i="10"/>
  <c r="E1000" i="10"/>
  <c r="H999" i="10"/>
  <c r="E999" i="10"/>
  <c r="G1000" i="10" s="1"/>
  <c r="H998" i="10"/>
  <c r="E998" i="10"/>
  <c r="G998" i="10" s="1"/>
  <c r="H997" i="10"/>
  <c r="E997" i="10"/>
  <c r="G997" i="10" s="1"/>
  <c r="H996" i="10"/>
  <c r="E996" i="10"/>
  <c r="G996" i="10" s="1"/>
  <c r="H995" i="10"/>
  <c r="E995" i="10"/>
  <c r="G995" i="10" s="1"/>
  <c r="H994" i="10"/>
  <c r="G994" i="10"/>
  <c r="E994" i="10"/>
  <c r="H993" i="10"/>
  <c r="E993" i="10"/>
  <c r="G993" i="10" s="1"/>
  <c r="H992" i="10"/>
  <c r="E992" i="10"/>
  <c r="H991" i="10"/>
  <c r="E991" i="10"/>
  <c r="G992" i="10" s="1"/>
  <c r="H990" i="10"/>
  <c r="E990" i="10"/>
  <c r="G990" i="10" s="1"/>
  <c r="H989" i="10"/>
  <c r="E989" i="10"/>
  <c r="G989" i="10" s="1"/>
  <c r="H988" i="10"/>
  <c r="E988" i="10"/>
  <c r="G988" i="10" s="1"/>
  <c r="H987" i="10"/>
  <c r="E987" i="10"/>
  <c r="G987" i="10" s="1"/>
  <c r="H986" i="10"/>
  <c r="G986" i="10"/>
  <c r="E986" i="10"/>
  <c r="H985" i="10"/>
  <c r="E985" i="10"/>
  <c r="G985" i="10" s="1"/>
  <c r="H984" i="10"/>
  <c r="E984" i="10"/>
  <c r="H983" i="10"/>
  <c r="E983" i="10"/>
  <c r="G984" i="10" s="1"/>
  <c r="H982" i="10"/>
  <c r="E982" i="10"/>
  <c r="G982" i="10" s="1"/>
  <c r="H981" i="10"/>
  <c r="E981" i="10"/>
  <c r="G981" i="10" s="1"/>
  <c r="H980" i="10"/>
  <c r="E980" i="10"/>
  <c r="G980" i="10" s="1"/>
  <c r="H979" i="10"/>
  <c r="E979" i="10"/>
  <c r="G979" i="10" s="1"/>
  <c r="H978" i="10"/>
  <c r="G978" i="10"/>
  <c r="E978" i="10"/>
  <c r="H977" i="10"/>
  <c r="E977" i="10"/>
  <c r="G977" i="10" s="1"/>
  <c r="H976" i="10"/>
  <c r="E976" i="10"/>
  <c r="H975" i="10"/>
  <c r="E975" i="10"/>
  <c r="G976" i="10" s="1"/>
  <c r="H974" i="10"/>
  <c r="E974" i="10"/>
  <c r="G974" i="10" s="1"/>
  <c r="H973" i="10"/>
  <c r="E973" i="10"/>
  <c r="G973" i="10" s="1"/>
  <c r="H972" i="10"/>
  <c r="E972" i="10"/>
  <c r="G972" i="10" s="1"/>
  <c r="H971" i="10"/>
  <c r="E971" i="10"/>
  <c r="G971" i="10" s="1"/>
  <c r="H970" i="10"/>
  <c r="G970" i="10"/>
  <c r="E970" i="10"/>
  <c r="H969" i="10"/>
  <c r="E969" i="10"/>
  <c r="G969" i="10" s="1"/>
  <c r="H968" i="10"/>
  <c r="E968" i="10"/>
  <c r="H967" i="10"/>
  <c r="E967" i="10"/>
  <c r="G968" i="10" s="1"/>
  <c r="H966" i="10"/>
  <c r="E966" i="10"/>
  <c r="G966" i="10" s="1"/>
  <c r="H965" i="10"/>
  <c r="E965" i="10"/>
  <c r="G965" i="10" s="1"/>
  <c r="H964" i="10"/>
  <c r="E964" i="10"/>
  <c r="G964" i="10" s="1"/>
  <c r="H963" i="10"/>
  <c r="E963" i="10"/>
  <c r="G963" i="10" s="1"/>
  <c r="H962" i="10"/>
  <c r="G962" i="10"/>
  <c r="E962" i="10"/>
  <c r="H961" i="10"/>
  <c r="E961" i="10"/>
  <c r="G961" i="10" s="1"/>
  <c r="H960" i="10"/>
  <c r="E960" i="10"/>
  <c r="H959" i="10"/>
  <c r="E959" i="10"/>
  <c r="G960" i="10" s="1"/>
  <c r="H958" i="10"/>
  <c r="E958" i="10"/>
  <c r="G958" i="10" s="1"/>
  <c r="H957" i="10"/>
  <c r="E957" i="10"/>
  <c r="G957" i="10" s="1"/>
  <c r="H956" i="10"/>
  <c r="E956" i="10"/>
  <c r="G956" i="10" s="1"/>
  <c r="H955" i="10"/>
  <c r="E955" i="10"/>
  <c r="G955" i="10" s="1"/>
  <c r="H954" i="10"/>
  <c r="G954" i="10"/>
  <c r="E954" i="10"/>
  <c r="H953" i="10"/>
  <c r="E953" i="10"/>
  <c r="G953" i="10" s="1"/>
  <c r="H952" i="10"/>
  <c r="E952" i="10"/>
  <c r="H951" i="10"/>
  <c r="E951" i="10"/>
  <c r="G952" i="10" s="1"/>
  <c r="H950" i="10"/>
  <c r="E950" i="10"/>
  <c r="H949" i="10"/>
  <c r="E949" i="10"/>
  <c r="G949" i="10" s="1"/>
  <c r="H948" i="10"/>
  <c r="E948" i="10"/>
  <c r="G948" i="10" s="1"/>
  <c r="H947" i="10"/>
  <c r="E947" i="10"/>
  <c r="G947" i="10" s="1"/>
  <c r="H946" i="10"/>
  <c r="G946" i="10"/>
  <c r="E946" i="10"/>
  <c r="H945" i="10"/>
  <c r="E945" i="10"/>
  <c r="G945" i="10" s="1"/>
  <c r="H944" i="10"/>
  <c r="E944" i="10"/>
  <c r="G944" i="10" s="1"/>
  <c r="H943" i="10"/>
  <c r="E943" i="10"/>
  <c r="G943" i="10" s="1"/>
  <c r="H942" i="10"/>
  <c r="E942" i="10"/>
  <c r="H941" i="10"/>
  <c r="E941" i="10"/>
  <c r="G941" i="10" s="1"/>
  <c r="H940" i="10"/>
  <c r="E940" i="10"/>
  <c r="G940" i="10" s="1"/>
  <c r="H939" i="10"/>
  <c r="G939" i="10"/>
  <c r="E939" i="10"/>
  <c r="H938" i="10"/>
  <c r="G938" i="10"/>
  <c r="E938" i="10"/>
  <c r="H937" i="10"/>
  <c r="E937" i="10"/>
  <c r="G937" i="10" s="1"/>
  <c r="H936" i="10"/>
  <c r="E936" i="10"/>
  <c r="G936" i="10" s="1"/>
  <c r="H935" i="10"/>
  <c r="E935" i="10"/>
  <c r="G935" i="10" s="1"/>
  <c r="H934" i="10"/>
  <c r="E934" i="10"/>
  <c r="H933" i="10"/>
  <c r="E933" i="10"/>
  <c r="G933" i="10" s="1"/>
  <c r="H932" i="10"/>
  <c r="E932" i="10"/>
  <c r="G932" i="10" s="1"/>
  <c r="H931" i="10"/>
  <c r="G931" i="10"/>
  <c r="E931" i="10"/>
  <c r="H930" i="10"/>
  <c r="G930" i="10"/>
  <c r="E930" i="10"/>
  <c r="H929" i="10"/>
  <c r="E929" i="10"/>
  <c r="G929" i="10" s="1"/>
  <c r="H928" i="10"/>
  <c r="E928" i="10"/>
  <c r="G928" i="10" s="1"/>
  <c r="H927" i="10"/>
  <c r="E927" i="10"/>
  <c r="G927" i="10" s="1"/>
  <c r="H926" i="10"/>
  <c r="E926" i="10"/>
  <c r="H925" i="10"/>
  <c r="E925" i="10"/>
  <c r="G925" i="10" s="1"/>
  <c r="H924" i="10"/>
  <c r="E924" i="10"/>
  <c r="G924" i="10" s="1"/>
  <c r="H923" i="10"/>
  <c r="G923" i="10"/>
  <c r="E923" i="10"/>
  <c r="H922" i="10"/>
  <c r="G922" i="10"/>
  <c r="E922" i="10"/>
  <c r="H921" i="10"/>
  <c r="E921" i="10"/>
  <c r="G921" i="10" s="1"/>
  <c r="H920" i="10"/>
  <c r="E920" i="10"/>
  <c r="G920" i="10" s="1"/>
  <c r="H919" i="10"/>
  <c r="E919" i="10"/>
  <c r="G919" i="10" s="1"/>
  <c r="H918" i="10"/>
  <c r="G918" i="10"/>
  <c r="E918" i="10"/>
  <c r="H917" i="10"/>
  <c r="E917" i="10"/>
  <c r="G917" i="10" s="1"/>
  <c r="H916" i="10"/>
  <c r="E916" i="10"/>
  <c r="G916" i="10" s="1"/>
  <c r="H915" i="10"/>
  <c r="G915" i="10"/>
  <c r="E915" i="10"/>
  <c r="H914" i="10"/>
  <c r="G914" i="10"/>
  <c r="E914" i="10"/>
  <c r="H913" i="10"/>
  <c r="E913" i="10"/>
  <c r="G913" i="10" s="1"/>
  <c r="H912" i="10"/>
  <c r="E912" i="10"/>
  <c r="G912" i="10" s="1"/>
  <c r="H911" i="10"/>
  <c r="E911" i="10"/>
  <c r="G911" i="10" s="1"/>
  <c r="H910" i="10"/>
  <c r="G910" i="10"/>
  <c r="E910" i="10"/>
  <c r="H909" i="10"/>
  <c r="E909" i="10"/>
  <c r="G909" i="10" s="1"/>
  <c r="H908" i="10"/>
  <c r="E908" i="10"/>
  <c r="G908" i="10" s="1"/>
  <c r="H907" i="10"/>
  <c r="G907" i="10"/>
  <c r="E907" i="10"/>
  <c r="H906" i="10"/>
  <c r="G906" i="10"/>
  <c r="E906" i="10"/>
  <c r="H905" i="10"/>
  <c r="E905" i="10"/>
  <c r="H904" i="10"/>
  <c r="H903" i="10"/>
  <c r="E903" i="10"/>
  <c r="E904" i="10" s="1"/>
  <c r="G904" i="10" s="1"/>
  <c r="H902" i="10"/>
  <c r="G902" i="10"/>
  <c r="E902" i="10"/>
  <c r="H901" i="10"/>
  <c r="E901" i="10"/>
  <c r="G901" i="10" s="1"/>
  <c r="H900" i="10"/>
  <c r="E900" i="10"/>
  <c r="G900" i="10" s="1"/>
  <c r="H899" i="10"/>
  <c r="G899" i="10"/>
  <c r="E899" i="10"/>
  <c r="H898" i="10"/>
  <c r="G898" i="10"/>
  <c r="E898" i="10"/>
  <c r="H897" i="10"/>
  <c r="E897" i="10"/>
  <c r="G897" i="10" s="1"/>
  <c r="H896" i="10"/>
  <c r="E896" i="10"/>
  <c r="G896" i="10" s="1"/>
  <c r="H895" i="10"/>
  <c r="E895" i="10"/>
  <c r="G895" i="10" s="1"/>
  <c r="H894" i="10"/>
  <c r="G894" i="10"/>
  <c r="E894" i="10"/>
  <c r="H893" i="10"/>
  <c r="E893" i="10"/>
  <c r="G893" i="10" s="1"/>
  <c r="H892" i="10"/>
  <c r="E892" i="10"/>
  <c r="G892" i="10" s="1"/>
  <c r="H891" i="10"/>
  <c r="G891" i="10"/>
  <c r="E891" i="10"/>
  <c r="H890" i="10"/>
  <c r="G890" i="10"/>
  <c r="E890" i="10"/>
  <c r="H889" i="10"/>
  <c r="E889" i="10"/>
  <c r="G889" i="10" s="1"/>
  <c r="H888" i="10"/>
  <c r="E888" i="10"/>
  <c r="G888" i="10" s="1"/>
  <c r="H887" i="10"/>
  <c r="E887" i="10"/>
  <c r="G887" i="10" s="1"/>
  <c r="H886" i="10"/>
  <c r="E886" i="10"/>
  <c r="H885" i="10"/>
  <c r="E885" i="10"/>
  <c r="G885" i="10" s="1"/>
  <c r="H884" i="10"/>
  <c r="E884" i="10"/>
  <c r="G884" i="10" s="1"/>
  <c r="H883" i="10"/>
  <c r="G883" i="10"/>
  <c r="E883" i="10"/>
  <c r="H882" i="10"/>
  <c r="G882" i="10"/>
  <c r="E882" i="10"/>
  <c r="H881" i="10"/>
  <c r="E881" i="10"/>
  <c r="G881" i="10" s="1"/>
  <c r="H880" i="10"/>
  <c r="E880" i="10"/>
  <c r="G880" i="10" s="1"/>
  <c r="H879" i="10"/>
  <c r="E879" i="10"/>
  <c r="G879" i="10" s="1"/>
  <c r="H878" i="10"/>
  <c r="E878" i="10"/>
  <c r="H877" i="10"/>
  <c r="E877" i="10"/>
  <c r="G877" i="10" s="1"/>
  <c r="H876" i="10"/>
  <c r="E876" i="10"/>
  <c r="G876" i="10" s="1"/>
  <c r="H875" i="10"/>
  <c r="G875" i="10"/>
  <c r="E875" i="10"/>
  <c r="H874" i="10"/>
  <c r="G874" i="10"/>
  <c r="E874" i="10"/>
  <c r="H873" i="10"/>
  <c r="E873" i="10"/>
  <c r="G873" i="10" s="1"/>
  <c r="H872" i="10"/>
  <c r="E872" i="10"/>
  <c r="G872" i="10" s="1"/>
  <c r="H871" i="10"/>
  <c r="E871" i="10"/>
  <c r="G871" i="10" s="1"/>
  <c r="H870" i="10"/>
  <c r="E870" i="10"/>
  <c r="H869" i="10"/>
  <c r="E869" i="10"/>
  <c r="G869" i="10" s="1"/>
  <c r="H868" i="10"/>
  <c r="E868" i="10"/>
  <c r="G868" i="10" s="1"/>
  <c r="H867" i="10"/>
  <c r="G867" i="10"/>
  <c r="E867" i="10"/>
  <c r="H866" i="10"/>
  <c r="G866" i="10"/>
  <c r="E866" i="10"/>
  <c r="H865" i="10"/>
  <c r="E865" i="10"/>
  <c r="G865" i="10" s="1"/>
  <c r="H864" i="10"/>
  <c r="E864" i="10"/>
  <c r="G864" i="10" s="1"/>
  <c r="H863" i="10"/>
  <c r="E863" i="10"/>
  <c r="G863" i="10" s="1"/>
  <c r="H862" i="10"/>
  <c r="E862" i="10"/>
  <c r="H861" i="10"/>
  <c r="E861" i="10"/>
  <c r="G861" i="10" s="1"/>
  <c r="H860" i="10"/>
  <c r="E860" i="10"/>
  <c r="G860" i="10" s="1"/>
  <c r="H859" i="10"/>
  <c r="G859" i="10"/>
  <c r="E859" i="10"/>
  <c r="H858" i="10"/>
  <c r="G858" i="10"/>
  <c r="E858" i="10"/>
  <c r="H857" i="10"/>
  <c r="E857" i="10"/>
  <c r="G857" i="10" s="1"/>
  <c r="H856" i="10"/>
  <c r="E856" i="10"/>
  <c r="G856" i="10" s="1"/>
  <c r="H855" i="10"/>
  <c r="E855" i="10"/>
  <c r="G855" i="10" s="1"/>
  <c r="H854" i="10"/>
  <c r="E854" i="10"/>
  <c r="H853" i="10"/>
  <c r="E853" i="10"/>
  <c r="G853" i="10" s="1"/>
  <c r="H852" i="10"/>
  <c r="E852" i="10"/>
  <c r="G852" i="10" s="1"/>
  <c r="H851" i="10"/>
  <c r="G851" i="10"/>
  <c r="E851" i="10"/>
  <c r="H850" i="10"/>
  <c r="G850" i="10"/>
  <c r="E850" i="10"/>
  <c r="H849" i="10"/>
  <c r="E849" i="10"/>
  <c r="G849" i="10" s="1"/>
  <c r="H848" i="10"/>
  <c r="E848" i="10"/>
  <c r="G848" i="10" s="1"/>
  <c r="H847" i="10"/>
  <c r="E847" i="10"/>
  <c r="G847" i="10" s="1"/>
  <c r="H846" i="10"/>
  <c r="E846" i="10"/>
  <c r="H845" i="10"/>
  <c r="E845" i="10"/>
  <c r="G845" i="10" s="1"/>
  <c r="H844" i="10"/>
  <c r="E844" i="10"/>
  <c r="G844" i="10" s="1"/>
  <c r="H843" i="10"/>
  <c r="G843" i="10"/>
  <c r="E843" i="10"/>
  <c r="H842" i="10"/>
  <c r="G842" i="10"/>
  <c r="E842" i="10"/>
  <c r="H841" i="10"/>
  <c r="E841" i="10"/>
  <c r="G841" i="10" s="1"/>
  <c r="H840" i="10"/>
  <c r="E840" i="10"/>
  <c r="G840" i="10" s="1"/>
  <c r="H839" i="10"/>
  <c r="E839" i="10"/>
  <c r="G839" i="10" s="1"/>
  <c r="H838" i="10"/>
  <c r="E838" i="10"/>
  <c r="H837" i="10"/>
  <c r="E837" i="10"/>
  <c r="G837" i="10" s="1"/>
  <c r="H836" i="10"/>
  <c r="E836" i="10"/>
  <c r="G836" i="10" s="1"/>
  <c r="H835" i="10"/>
  <c r="G835" i="10"/>
  <c r="E835" i="10"/>
  <c r="H834" i="10"/>
  <c r="G834" i="10"/>
  <c r="E834" i="10"/>
  <c r="H833" i="10"/>
  <c r="E833" i="10"/>
  <c r="G833" i="10" s="1"/>
  <c r="H832" i="10"/>
  <c r="E832" i="10"/>
  <c r="G832" i="10" s="1"/>
  <c r="H831" i="10"/>
  <c r="E831" i="10"/>
  <c r="G831" i="10" s="1"/>
  <c r="H830" i="10"/>
  <c r="G830" i="10"/>
  <c r="E830" i="10"/>
  <c r="H829" i="10"/>
  <c r="E829" i="10"/>
  <c r="G829" i="10" s="1"/>
  <c r="H828" i="10"/>
  <c r="E828" i="10"/>
  <c r="G828" i="10" s="1"/>
  <c r="H827" i="10"/>
  <c r="G827" i="10"/>
  <c r="E827" i="10"/>
  <c r="H826" i="10"/>
  <c r="G826" i="10"/>
  <c r="E826" i="10"/>
  <c r="H825" i="10"/>
  <c r="E825" i="10"/>
  <c r="G825" i="10" s="1"/>
  <c r="H824" i="10"/>
  <c r="E824" i="10"/>
  <c r="H823" i="10"/>
  <c r="E823" i="10"/>
  <c r="G823" i="10" s="1"/>
  <c r="H822" i="10"/>
  <c r="G822" i="10"/>
  <c r="E822" i="10"/>
  <c r="H821" i="10"/>
  <c r="E821" i="10"/>
  <c r="G821" i="10" s="1"/>
  <c r="H820" i="10"/>
  <c r="E820" i="10"/>
  <c r="G820" i="10" s="1"/>
  <c r="H819" i="10"/>
  <c r="G819" i="10"/>
  <c r="E819" i="10"/>
  <c r="H818" i="10"/>
  <c r="G818" i="10"/>
  <c r="E818" i="10"/>
  <c r="H817" i="10"/>
  <c r="E817" i="10"/>
  <c r="G817" i="10" s="1"/>
  <c r="H816" i="10"/>
  <c r="E816" i="10"/>
  <c r="H815" i="10"/>
  <c r="E815" i="10"/>
  <c r="G815" i="10" s="1"/>
  <c r="H814" i="10"/>
  <c r="G814" i="10"/>
  <c r="E814" i="10"/>
  <c r="H813" i="10"/>
  <c r="E813" i="10"/>
  <c r="G813" i="10" s="1"/>
  <c r="H812" i="10"/>
  <c r="E812" i="10"/>
  <c r="G812" i="10" s="1"/>
  <c r="H811" i="10"/>
  <c r="G811" i="10"/>
  <c r="E811" i="10"/>
  <c r="H810" i="10"/>
  <c r="G810" i="10"/>
  <c r="E810" i="10"/>
  <c r="H809" i="10"/>
  <c r="E809" i="10"/>
  <c r="G809" i="10" s="1"/>
  <c r="H808" i="10"/>
  <c r="E808" i="10"/>
  <c r="H807" i="10"/>
  <c r="E807" i="10"/>
  <c r="G807" i="10" s="1"/>
  <c r="H806" i="10"/>
  <c r="G806" i="10"/>
  <c r="E806" i="10"/>
  <c r="H805" i="10"/>
  <c r="E805" i="10"/>
  <c r="G805" i="10" s="1"/>
  <c r="H804" i="10"/>
  <c r="E804" i="10"/>
  <c r="G804" i="10" s="1"/>
  <c r="H803" i="10"/>
  <c r="G803" i="10"/>
  <c r="E803" i="10"/>
  <c r="H802" i="10"/>
  <c r="G802" i="10"/>
  <c r="E802" i="10"/>
  <c r="H801" i="10"/>
  <c r="E801" i="10"/>
  <c r="G801" i="10" s="1"/>
  <c r="H800" i="10"/>
  <c r="E800" i="10"/>
  <c r="H799" i="10"/>
  <c r="E799" i="10"/>
  <c r="G799" i="10" s="1"/>
  <c r="H798" i="10"/>
  <c r="G798" i="10"/>
  <c r="E798" i="10"/>
  <c r="H797" i="10"/>
  <c r="E797" i="10"/>
  <c r="G797" i="10" s="1"/>
  <c r="H796" i="10"/>
  <c r="E796" i="10"/>
  <c r="G796" i="10" s="1"/>
  <c r="H795" i="10"/>
  <c r="G795" i="10"/>
  <c r="E795" i="10"/>
  <c r="H794" i="10"/>
  <c r="G794" i="10"/>
  <c r="E794" i="10"/>
  <c r="H793" i="10"/>
  <c r="E793" i="10"/>
  <c r="G793" i="10" s="1"/>
  <c r="H792" i="10"/>
  <c r="E792" i="10"/>
  <c r="G792" i="10" s="1"/>
  <c r="H791" i="10"/>
  <c r="E791" i="10"/>
  <c r="G791" i="10" s="1"/>
  <c r="H790" i="10"/>
  <c r="G790" i="10"/>
  <c r="E790" i="10"/>
  <c r="H789" i="10"/>
  <c r="E789" i="10"/>
  <c r="G789" i="10" s="1"/>
  <c r="H788" i="10"/>
  <c r="E788" i="10"/>
  <c r="G788" i="10" s="1"/>
  <c r="H787" i="10"/>
  <c r="G787" i="10"/>
  <c r="E787" i="10"/>
  <c r="H786" i="10"/>
  <c r="G786" i="10"/>
  <c r="E786" i="10"/>
  <c r="H785" i="10"/>
  <c r="E785" i="10"/>
  <c r="G785" i="10" s="1"/>
  <c r="H784" i="10"/>
  <c r="E784" i="10"/>
  <c r="H783" i="10"/>
  <c r="E783" i="10"/>
  <c r="G783" i="10" s="1"/>
  <c r="H782" i="10"/>
  <c r="G782" i="10"/>
  <c r="E782" i="10"/>
  <c r="H781" i="10"/>
  <c r="E781" i="10"/>
  <c r="G781" i="10" s="1"/>
  <c r="H780" i="10"/>
  <c r="E780" i="10"/>
  <c r="G780" i="10" s="1"/>
  <c r="H779" i="10"/>
  <c r="G779" i="10"/>
  <c r="E779" i="10"/>
  <c r="H778" i="10"/>
  <c r="G778" i="10"/>
  <c r="E778" i="10"/>
  <c r="H777" i="10"/>
  <c r="E777" i="10"/>
  <c r="G777" i="10" s="1"/>
  <c r="H776" i="10"/>
  <c r="E776" i="10"/>
  <c r="G776" i="10" s="1"/>
  <c r="H775" i="10"/>
  <c r="E775" i="10"/>
  <c r="G775" i="10" s="1"/>
  <c r="H774" i="10"/>
  <c r="G774" i="10"/>
  <c r="E774" i="10"/>
  <c r="H773" i="10"/>
  <c r="E773" i="10"/>
  <c r="G773" i="10" s="1"/>
  <c r="H772" i="10"/>
  <c r="E772" i="10"/>
  <c r="G772" i="10" s="1"/>
  <c r="H771" i="10"/>
  <c r="G771" i="10"/>
  <c r="E771" i="10"/>
  <c r="H770" i="10"/>
  <c r="G770" i="10"/>
  <c r="E770" i="10"/>
  <c r="H769" i="10"/>
  <c r="E769" i="10"/>
  <c r="G769" i="10" s="1"/>
  <c r="H768" i="10"/>
  <c r="E768" i="10"/>
  <c r="G768" i="10" s="1"/>
  <c r="H767" i="10"/>
  <c r="E767" i="10"/>
  <c r="G767" i="10" s="1"/>
  <c r="H766" i="10"/>
  <c r="G766" i="10"/>
  <c r="E766" i="10"/>
  <c r="H765" i="10"/>
  <c r="E765" i="10"/>
  <c r="G765" i="10" s="1"/>
  <c r="H764" i="10"/>
  <c r="E764" i="10"/>
  <c r="G764" i="10" s="1"/>
  <c r="H763" i="10"/>
  <c r="G763" i="10"/>
  <c r="E763" i="10"/>
  <c r="H762" i="10"/>
  <c r="G762" i="10"/>
  <c r="E762" i="10"/>
  <c r="H761" i="10"/>
  <c r="E761" i="10"/>
  <c r="G761" i="10" s="1"/>
  <c r="H760" i="10"/>
  <c r="E760" i="10"/>
  <c r="H759" i="10"/>
  <c r="E759" i="10"/>
  <c r="G759" i="10" s="1"/>
  <c r="H758" i="10"/>
  <c r="G758" i="10"/>
  <c r="E758" i="10"/>
  <c r="H757" i="10"/>
  <c r="E757" i="10"/>
  <c r="G757" i="10" s="1"/>
  <c r="H756" i="10"/>
  <c r="E756" i="10"/>
  <c r="G756" i="10" s="1"/>
  <c r="H755" i="10"/>
  <c r="G755" i="10"/>
  <c r="E755" i="10"/>
  <c r="H754" i="10"/>
  <c r="G754" i="10"/>
  <c r="E754" i="10"/>
  <c r="H753" i="10"/>
  <c r="E753" i="10"/>
  <c r="G753" i="10" s="1"/>
  <c r="H752" i="10"/>
  <c r="E752" i="10"/>
  <c r="H751" i="10"/>
  <c r="E751" i="10"/>
  <c r="G751" i="10" s="1"/>
  <c r="H750" i="10"/>
  <c r="G750" i="10"/>
  <c r="E750" i="10"/>
  <c r="H749" i="10"/>
  <c r="E749" i="10"/>
  <c r="G749" i="10" s="1"/>
  <c r="H748" i="10"/>
  <c r="E748" i="10"/>
  <c r="G748" i="10" s="1"/>
  <c r="H747" i="10"/>
  <c r="G747" i="10"/>
  <c r="E747" i="10"/>
  <c r="H746" i="10"/>
  <c r="G746" i="10"/>
  <c r="E746" i="10"/>
  <c r="H745" i="10"/>
  <c r="E745" i="10"/>
  <c r="G745" i="10" s="1"/>
  <c r="H744" i="10"/>
  <c r="E744" i="10"/>
  <c r="H743" i="10"/>
  <c r="E743" i="10"/>
  <c r="G743" i="10" s="1"/>
  <c r="H742" i="10"/>
  <c r="G742" i="10"/>
  <c r="E742" i="10"/>
  <c r="H741" i="10"/>
  <c r="E741" i="10"/>
  <c r="G741" i="10" s="1"/>
  <c r="H740" i="10"/>
  <c r="E740" i="10"/>
  <c r="G740" i="10" s="1"/>
  <c r="H739" i="10"/>
  <c r="G739" i="10"/>
  <c r="E739" i="10"/>
  <c r="H738" i="10"/>
  <c r="G738" i="10"/>
  <c r="E738" i="10"/>
  <c r="H737" i="10"/>
  <c r="E737" i="10"/>
  <c r="G737" i="10" s="1"/>
  <c r="H736" i="10"/>
  <c r="E736" i="10"/>
  <c r="H735" i="10"/>
  <c r="E735" i="10"/>
  <c r="G735" i="10" s="1"/>
  <c r="H734" i="10"/>
  <c r="G734" i="10"/>
  <c r="E734" i="10"/>
  <c r="H733" i="10"/>
  <c r="E733" i="10"/>
  <c r="G733" i="10" s="1"/>
  <c r="H732" i="10"/>
  <c r="E732" i="10"/>
  <c r="G732" i="10" s="1"/>
  <c r="H731" i="10"/>
  <c r="G731" i="10"/>
  <c r="E731" i="10"/>
  <c r="H730" i="10"/>
  <c r="G730" i="10"/>
  <c r="E730" i="10"/>
  <c r="H729" i="10"/>
  <c r="E729" i="10"/>
  <c r="G729" i="10" s="1"/>
  <c r="H728" i="10"/>
  <c r="E728" i="10"/>
  <c r="G728" i="10" s="1"/>
  <c r="H727" i="10"/>
  <c r="E727" i="10"/>
  <c r="G727" i="10" s="1"/>
  <c r="H726" i="10"/>
  <c r="G726" i="10"/>
  <c r="E726" i="10"/>
  <c r="H725" i="10"/>
  <c r="E725" i="10"/>
  <c r="G725" i="10" s="1"/>
  <c r="H724" i="10"/>
  <c r="E724" i="10"/>
  <c r="G724" i="10" s="1"/>
  <c r="H723" i="10"/>
  <c r="G723" i="10"/>
  <c r="E723" i="10"/>
  <c r="H722" i="10"/>
  <c r="G722" i="10"/>
  <c r="E722" i="10"/>
  <c r="H721" i="10"/>
  <c r="E721" i="10"/>
  <c r="G721" i="10" s="1"/>
  <c r="H720" i="10"/>
  <c r="E720" i="10"/>
  <c r="H719" i="10"/>
  <c r="E719" i="10"/>
  <c r="G719" i="10" s="1"/>
  <c r="H718" i="10"/>
  <c r="G718" i="10"/>
  <c r="E718" i="10"/>
  <c r="H717" i="10"/>
  <c r="E717" i="10"/>
  <c r="G717" i="10" s="1"/>
  <c r="H716" i="10"/>
  <c r="E716" i="10"/>
  <c r="G716" i="10" s="1"/>
  <c r="H715" i="10"/>
  <c r="G715" i="10"/>
  <c r="E715" i="10"/>
  <c r="H714" i="10"/>
  <c r="G714" i="10"/>
  <c r="E714" i="10"/>
  <c r="H713" i="10"/>
  <c r="E713" i="10"/>
  <c r="G713" i="10" s="1"/>
  <c r="H712" i="10"/>
  <c r="E712" i="10"/>
  <c r="G712" i="10" s="1"/>
  <c r="H711" i="10"/>
  <c r="E711" i="10"/>
  <c r="G711" i="10" s="1"/>
  <c r="H710" i="10"/>
  <c r="G710" i="10"/>
  <c r="E710" i="10"/>
  <c r="H709" i="10"/>
  <c r="E709" i="10"/>
  <c r="G709" i="10" s="1"/>
  <c r="H708" i="10"/>
  <c r="E708" i="10"/>
  <c r="G708" i="10" s="1"/>
  <c r="H707" i="10"/>
  <c r="G707" i="10"/>
  <c r="E707" i="10"/>
  <c r="H706" i="10"/>
  <c r="G706" i="10"/>
  <c r="E706" i="10"/>
  <c r="H705" i="10"/>
  <c r="E705" i="10"/>
  <c r="G705" i="10" s="1"/>
  <c r="H704" i="10"/>
  <c r="E704" i="10"/>
  <c r="H703" i="10"/>
  <c r="E703" i="10"/>
  <c r="G703" i="10" s="1"/>
  <c r="H702" i="10"/>
  <c r="G702" i="10"/>
  <c r="E702" i="10"/>
  <c r="H701" i="10"/>
  <c r="E701" i="10"/>
  <c r="G701" i="10" s="1"/>
  <c r="H700" i="10"/>
  <c r="E700" i="10"/>
  <c r="H699" i="10"/>
  <c r="E699" i="10"/>
  <c r="G699" i="10" s="1"/>
  <c r="H698" i="10"/>
  <c r="G698" i="10"/>
  <c r="E698" i="10"/>
  <c r="H697" i="10"/>
  <c r="E697" i="10"/>
  <c r="H696" i="10"/>
  <c r="E696" i="10"/>
  <c r="H695" i="10"/>
  <c r="E695" i="10"/>
  <c r="G695" i="10" s="1"/>
  <c r="H694" i="10"/>
  <c r="G694" i="10"/>
  <c r="E694" i="10"/>
  <c r="H693" i="10"/>
  <c r="E693" i="10"/>
  <c r="G693" i="10" s="1"/>
  <c r="H692" i="10"/>
  <c r="E692" i="10"/>
  <c r="H691" i="10"/>
  <c r="E691" i="10"/>
  <c r="G691" i="10" s="1"/>
  <c r="H690" i="10"/>
  <c r="E690" i="10"/>
  <c r="H689" i="10"/>
  <c r="E689" i="10"/>
  <c r="G690" i="10" s="1"/>
  <c r="H688" i="10"/>
  <c r="E688" i="10"/>
  <c r="H687" i="10"/>
  <c r="E687" i="10"/>
  <c r="G687" i="10" s="1"/>
  <c r="H686" i="10"/>
  <c r="G686" i="10"/>
  <c r="E686" i="10"/>
  <c r="H685" i="10"/>
  <c r="E685" i="10"/>
  <c r="G685" i="10" s="1"/>
  <c r="H684" i="10"/>
  <c r="E684" i="10"/>
  <c r="H683" i="10"/>
  <c r="E683" i="10"/>
  <c r="G684" i="10" s="1"/>
  <c r="H682" i="10"/>
  <c r="E682" i="10"/>
  <c r="H681" i="10"/>
  <c r="E681" i="10"/>
  <c r="H680" i="10"/>
  <c r="E680" i="10"/>
  <c r="H679" i="10"/>
  <c r="E679" i="10"/>
  <c r="G679" i="10" s="1"/>
  <c r="H678" i="10"/>
  <c r="E678" i="10"/>
  <c r="H677" i="10"/>
  <c r="H676" i="10"/>
  <c r="E676" i="10"/>
  <c r="E677" i="10" s="1"/>
  <c r="G677" i="10" s="1"/>
  <c r="H675" i="10"/>
  <c r="G675" i="10"/>
  <c r="E675" i="10"/>
  <c r="G676" i="10" s="1"/>
  <c r="H674" i="10"/>
  <c r="E674" i="10"/>
  <c r="H673" i="10"/>
  <c r="E673" i="10"/>
  <c r="G673" i="10" s="1"/>
  <c r="H672" i="10"/>
  <c r="E672" i="10"/>
  <c r="H671" i="10"/>
  <c r="E671" i="10"/>
  <c r="H670" i="10"/>
  <c r="E670" i="10"/>
  <c r="G670" i="10" s="1"/>
  <c r="H669" i="10"/>
  <c r="G669" i="10"/>
  <c r="E669" i="10"/>
  <c r="H668" i="10"/>
  <c r="G668" i="10"/>
  <c r="E668" i="10"/>
  <c r="H667" i="10"/>
  <c r="G667" i="10"/>
  <c r="E667" i="10"/>
  <c r="H666" i="10"/>
  <c r="E666" i="10"/>
  <c r="G666" i="10" s="1"/>
  <c r="H665" i="10"/>
  <c r="G665" i="10"/>
  <c r="E665" i="10"/>
  <c r="H664" i="10"/>
  <c r="E664" i="10"/>
  <c r="H663" i="10"/>
  <c r="E663" i="10"/>
  <c r="G663" i="10" s="1"/>
  <c r="H662" i="10"/>
  <c r="E662" i="10"/>
  <c r="G662" i="10" s="1"/>
  <c r="H661" i="10"/>
  <c r="G661" i="10"/>
  <c r="E661" i="10"/>
  <c r="H660" i="10"/>
  <c r="E660" i="10"/>
  <c r="H659" i="10"/>
  <c r="E659" i="10"/>
  <c r="G659" i="10" s="1"/>
  <c r="H658" i="10"/>
  <c r="E658" i="10"/>
  <c r="G658" i="10" s="1"/>
  <c r="H657" i="10"/>
  <c r="G657" i="10"/>
  <c r="E657" i="10"/>
  <c r="H656" i="10"/>
  <c r="E656" i="10"/>
  <c r="H655" i="10"/>
  <c r="E655" i="10"/>
  <c r="G655" i="10" s="1"/>
  <c r="H654" i="10"/>
  <c r="E654" i="10"/>
  <c r="G654" i="10" s="1"/>
  <c r="H653" i="10"/>
  <c r="H652" i="10"/>
  <c r="E652" i="10"/>
  <c r="E653" i="10" s="1"/>
  <c r="G653" i="10" s="1"/>
  <c r="H651" i="10"/>
  <c r="G651" i="10"/>
  <c r="E651" i="10"/>
  <c r="G652" i="10" s="1"/>
  <c r="H650" i="10"/>
  <c r="E650" i="10"/>
  <c r="G650" i="10" s="1"/>
  <c r="H649" i="10"/>
  <c r="E649" i="10"/>
  <c r="G649" i="10" s="1"/>
  <c r="H648" i="10"/>
  <c r="E648" i="10"/>
  <c r="G648" i="10" s="1"/>
  <c r="H647" i="10"/>
  <c r="E647" i="10"/>
  <c r="H646" i="10"/>
  <c r="E646" i="10"/>
  <c r="G646" i="10" s="1"/>
  <c r="H645" i="10"/>
  <c r="G645" i="10"/>
  <c r="E645" i="10"/>
  <c r="H644" i="10"/>
  <c r="G644" i="10"/>
  <c r="E644" i="10"/>
  <c r="H643" i="10"/>
  <c r="E643" i="10"/>
  <c r="H642" i="10"/>
  <c r="E642" i="10"/>
  <c r="G642" i="10" s="1"/>
  <c r="H641" i="10"/>
  <c r="E641" i="10"/>
  <c r="G641" i="10" s="1"/>
  <c r="H640" i="10"/>
  <c r="E640" i="10"/>
  <c r="H639" i="10"/>
  <c r="E639" i="10"/>
  <c r="G639" i="10" s="1"/>
  <c r="H638" i="10"/>
  <c r="E638" i="10"/>
  <c r="H637" i="10"/>
  <c r="E637" i="10"/>
  <c r="G638" i="10" s="1"/>
  <c r="H636" i="10"/>
  <c r="E636" i="10"/>
  <c r="H635" i="10"/>
  <c r="E635" i="10"/>
  <c r="G635" i="10" s="1"/>
  <c r="H634" i="10"/>
  <c r="E634" i="10"/>
  <c r="G634" i="10" s="1"/>
  <c r="H633" i="10"/>
  <c r="E633" i="10"/>
  <c r="G633" i="10" s="1"/>
  <c r="H632" i="10"/>
  <c r="E632" i="10"/>
  <c r="G632" i="10" s="1"/>
  <c r="H631" i="10"/>
  <c r="G631" i="10"/>
  <c r="E631" i="10"/>
  <c r="H630" i="10"/>
  <c r="G630" i="10"/>
  <c r="E630" i="10"/>
  <c r="H629" i="10"/>
  <c r="E629" i="10"/>
  <c r="G629" i="10" s="1"/>
  <c r="H628" i="10"/>
  <c r="E628" i="10"/>
  <c r="G628" i="10" s="1"/>
  <c r="H627" i="10"/>
  <c r="E627" i="10"/>
  <c r="G627" i="10" s="1"/>
  <c r="H626" i="10"/>
  <c r="E626" i="10"/>
  <c r="G626" i="10" s="1"/>
  <c r="H625" i="10"/>
  <c r="E625" i="10"/>
  <c r="G625" i="10" s="1"/>
  <c r="H624" i="10"/>
  <c r="E624" i="10"/>
  <c r="G624" i="10" s="1"/>
  <c r="H623" i="10"/>
  <c r="G623" i="10"/>
  <c r="E623" i="10"/>
  <c r="H622" i="10"/>
  <c r="G622" i="10"/>
  <c r="E622" i="10"/>
  <c r="H621" i="10"/>
  <c r="E621" i="10"/>
  <c r="G621" i="10" s="1"/>
  <c r="H620" i="10"/>
  <c r="E620" i="10"/>
  <c r="G620" i="10" s="1"/>
  <c r="H619" i="10"/>
  <c r="E619" i="10"/>
  <c r="G619" i="10" s="1"/>
  <c r="H618" i="10"/>
  <c r="E618" i="10"/>
  <c r="G618" i="10" s="1"/>
  <c r="H617" i="10"/>
  <c r="E617" i="10"/>
  <c r="G617" i="10" s="1"/>
  <c r="H616" i="10"/>
  <c r="E616" i="10"/>
  <c r="G616" i="10" s="1"/>
  <c r="H615" i="10"/>
  <c r="G615" i="10"/>
  <c r="E615" i="10"/>
  <c r="H614" i="10"/>
  <c r="G614" i="10"/>
  <c r="E614" i="10"/>
  <c r="H613" i="10"/>
  <c r="E613" i="10"/>
  <c r="G613" i="10" s="1"/>
  <c r="H612" i="10"/>
  <c r="E612" i="10"/>
  <c r="G612" i="10" s="1"/>
  <c r="H611" i="10"/>
  <c r="E611" i="10"/>
  <c r="G611" i="10" s="1"/>
  <c r="H610" i="10"/>
  <c r="E610" i="10"/>
  <c r="G610" i="10" s="1"/>
  <c r="H609" i="10"/>
  <c r="E609" i="10"/>
  <c r="G609" i="10" s="1"/>
  <c r="H608" i="10"/>
  <c r="E608" i="10"/>
  <c r="G608" i="10" s="1"/>
  <c r="H607" i="10"/>
  <c r="G607" i="10"/>
  <c r="E607" i="10"/>
  <c r="H606" i="10"/>
  <c r="G606" i="10"/>
  <c r="E606" i="10"/>
  <c r="H605" i="10"/>
  <c r="E605" i="10"/>
  <c r="G605" i="10" s="1"/>
  <c r="H604" i="10"/>
  <c r="E604" i="10"/>
  <c r="G604" i="10" s="1"/>
  <c r="H603" i="10"/>
  <c r="E603" i="10"/>
  <c r="G603" i="10" s="1"/>
  <c r="H602" i="10"/>
  <c r="E602" i="10"/>
  <c r="G602" i="10" s="1"/>
  <c r="H601" i="10"/>
  <c r="E601" i="10"/>
  <c r="G601" i="10" s="1"/>
  <c r="H600" i="10"/>
  <c r="E600" i="10"/>
  <c r="G600" i="10" s="1"/>
  <c r="H599" i="10"/>
  <c r="G599" i="10"/>
  <c r="E599" i="10"/>
  <c r="H598" i="10"/>
  <c r="G598" i="10"/>
  <c r="E598" i="10"/>
  <c r="H597" i="10"/>
  <c r="E597" i="10"/>
  <c r="G597" i="10" s="1"/>
  <c r="H596" i="10"/>
  <c r="E596" i="10"/>
  <c r="G596" i="10" s="1"/>
  <c r="H595" i="10"/>
  <c r="E595" i="10"/>
  <c r="G595" i="10" s="1"/>
  <c r="H594" i="10"/>
  <c r="E594" i="10"/>
  <c r="G594" i="10" s="1"/>
  <c r="H593" i="10"/>
  <c r="E593" i="10"/>
  <c r="G593" i="10" s="1"/>
  <c r="H592" i="10"/>
  <c r="E592" i="10"/>
  <c r="G592" i="10" s="1"/>
  <c r="H591" i="10"/>
  <c r="G591" i="10"/>
  <c r="E591" i="10"/>
  <c r="H590" i="10"/>
  <c r="G590" i="10"/>
  <c r="E590" i="10"/>
  <c r="H589" i="10"/>
  <c r="E589" i="10"/>
  <c r="G589" i="10" s="1"/>
  <c r="H588" i="10"/>
  <c r="E588" i="10"/>
  <c r="G588" i="10" s="1"/>
  <c r="H587" i="10"/>
  <c r="E587" i="10"/>
  <c r="G587" i="10" s="1"/>
  <c r="H586" i="10"/>
  <c r="E586" i="10"/>
  <c r="G586" i="10" s="1"/>
  <c r="H585" i="10"/>
  <c r="E585" i="10"/>
  <c r="G585" i="10" s="1"/>
  <c r="H584" i="10"/>
  <c r="E584" i="10"/>
  <c r="G584" i="10" s="1"/>
  <c r="H583" i="10"/>
  <c r="G583" i="10"/>
  <c r="E583" i="10"/>
  <c r="H582" i="10"/>
  <c r="G582" i="10"/>
  <c r="E582" i="10"/>
  <c r="H581" i="10"/>
  <c r="E581" i="10"/>
  <c r="G581" i="10" s="1"/>
  <c r="H580" i="10"/>
  <c r="E580" i="10"/>
  <c r="G580" i="10" s="1"/>
  <c r="H579" i="10"/>
  <c r="E579" i="10"/>
  <c r="G579" i="10" s="1"/>
  <c r="H578" i="10"/>
  <c r="E578" i="10"/>
  <c r="G578" i="10" s="1"/>
  <c r="H577" i="10"/>
  <c r="E577" i="10"/>
  <c r="G577" i="10" s="1"/>
  <c r="H576" i="10"/>
  <c r="E576" i="10"/>
  <c r="G576" i="10" s="1"/>
  <c r="H575" i="10"/>
  <c r="G575" i="10"/>
  <c r="E575" i="10"/>
  <c r="H574" i="10"/>
  <c r="G574" i="10"/>
  <c r="E574" i="10"/>
  <c r="H573" i="10"/>
  <c r="E573" i="10"/>
  <c r="G573" i="10" s="1"/>
  <c r="H572" i="10"/>
  <c r="E572" i="10"/>
  <c r="G572" i="10" s="1"/>
  <c r="H571" i="10"/>
  <c r="E571" i="10"/>
  <c r="G571" i="10" s="1"/>
  <c r="H570" i="10"/>
  <c r="E570" i="10"/>
  <c r="G570" i="10" s="1"/>
  <c r="H569" i="10"/>
  <c r="E569" i="10"/>
  <c r="G569" i="10" s="1"/>
  <c r="H568" i="10"/>
  <c r="E568" i="10"/>
  <c r="G568" i="10" s="1"/>
  <c r="H567" i="10"/>
  <c r="G567" i="10"/>
  <c r="E567" i="10"/>
  <c r="H566" i="10"/>
  <c r="G566" i="10"/>
  <c r="E566" i="10"/>
  <c r="H565" i="10"/>
  <c r="E565" i="10"/>
  <c r="G565" i="10" s="1"/>
  <c r="H564" i="10"/>
  <c r="E564" i="10"/>
  <c r="G564" i="10" s="1"/>
  <c r="H563" i="10"/>
  <c r="E563" i="10"/>
  <c r="G563" i="10" s="1"/>
  <c r="H562" i="10"/>
  <c r="E562" i="10"/>
  <c r="G562" i="10" s="1"/>
  <c r="H561" i="10"/>
  <c r="E561" i="10"/>
  <c r="G561" i="10" s="1"/>
  <c r="H560" i="10"/>
  <c r="E560" i="10"/>
  <c r="G560" i="10" s="1"/>
  <c r="H559" i="10"/>
  <c r="E559" i="10"/>
  <c r="H558" i="10"/>
  <c r="E558" i="10"/>
  <c r="G558" i="10" s="1"/>
  <c r="H557" i="10"/>
  <c r="E557" i="10"/>
  <c r="G557" i="10" s="1"/>
  <c r="H556" i="10"/>
  <c r="E556" i="10"/>
  <c r="G556" i="10" s="1"/>
  <c r="H555" i="10"/>
  <c r="E555" i="10"/>
  <c r="G555" i="10" s="1"/>
  <c r="H554" i="10"/>
  <c r="E554" i="10"/>
  <c r="G554" i="10" s="1"/>
  <c r="H553" i="10"/>
  <c r="G553" i="10"/>
  <c r="E553" i="10"/>
  <c r="H552" i="10"/>
  <c r="E552" i="10"/>
  <c r="G552" i="10" s="1"/>
  <c r="H551" i="10"/>
  <c r="E551" i="10"/>
  <c r="H550" i="10"/>
  <c r="E550" i="10"/>
  <c r="H549" i="10"/>
  <c r="E549" i="10"/>
  <c r="G549" i="10" s="1"/>
  <c r="H548" i="10"/>
  <c r="E548" i="10"/>
  <c r="G548" i="10" s="1"/>
  <c r="H547" i="10"/>
  <c r="E547" i="10"/>
  <c r="G547" i="10" s="1"/>
  <c r="H546" i="10"/>
  <c r="E546" i="10"/>
  <c r="G546" i="10" s="1"/>
  <c r="H545" i="10"/>
  <c r="G545" i="10"/>
  <c r="E545" i="10"/>
  <c r="H544" i="10"/>
  <c r="E544" i="10"/>
  <c r="G544" i="10" s="1"/>
  <c r="H543" i="10"/>
  <c r="E543" i="10"/>
  <c r="H542" i="10"/>
  <c r="E542" i="10"/>
  <c r="H541" i="10"/>
  <c r="E541" i="10"/>
  <c r="G541" i="10" s="1"/>
  <c r="H540" i="10"/>
  <c r="E540" i="10"/>
  <c r="G540" i="10" s="1"/>
  <c r="H539" i="10"/>
  <c r="E539" i="10"/>
  <c r="G539" i="10" s="1"/>
  <c r="H538" i="10"/>
  <c r="E538" i="10"/>
  <c r="G538" i="10" s="1"/>
  <c r="H537" i="10"/>
  <c r="G537" i="10"/>
  <c r="E537" i="10"/>
  <c r="H536" i="10"/>
  <c r="E536" i="10"/>
  <c r="G536" i="10" s="1"/>
  <c r="H535" i="10"/>
  <c r="E535" i="10"/>
  <c r="H534" i="10"/>
  <c r="E534" i="10"/>
  <c r="H533" i="10"/>
  <c r="E533" i="10"/>
  <c r="G533" i="10" s="1"/>
  <c r="H532" i="10"/>
  <c r="E532" i="10"/>
  <c r="G532" i="10" s="1"/>
  <c r="H531" i="10"/>
  <c r="E531" i="10"/>
  <c r="G531" i="10" s="1"/>
  <c r="H530" i="10"/>
  <c r="E530" i="10"/>
  <c r="G530" i="10" s="1"/>
  <c r="H529" i="10"/>
  <c r="G529" i="10"/>
  <c r="E529" i="10"/>
  <c r="H528" i="10"/>
  <c r="E528" i="10"/>
  <c r="G528" i="10" s="1"/>
  <c r="H527" i="10"/>
  <c r="E527" i="10"/>
  <c r="H526" i="10"/>
  <c r="E526" i="10"/>
  <c r="H525" i="10"/>
  <c r="E525" i="10"/>
  <c r="G525" i="10" s="1"/>
  <c r="H524" i="10"/>
  <c r="E524" i="10"/>
  <c r="G524" i="10" s="1"/>
  <c r="H523" i="10"/>
  <c r="E523" i="10"/>
  <c r="G523" i="10" s="1"/>
  <c r="H522" i="10"/>
  <c r="E522" i="10"/>
  <c r="G522" i="10" s="1"/>
  <c r="H521" i="10"/>
  <c r="G521" i="10"/>
  <c r="E521" i="10"/>
  <c r="H520" i="10"/>
  <c r="E520" i="10"/>
  <c r="G520" i="10" s="1"/>
  <c r="H519" i="10"/>
  <c r="E519" i="10"/>
  <c r="H518" i="10"/>
  <c r="E518" i="10"/>
  <c r="H517" i="10"/>
  <c r="E517" i="10"/>
  <c r="G517" i="10" s="1"/>
  <c r="H516" i="10"/>
  <c r="E516" i="10"/>
  <c r="G516" i="10" s="1"/>
  <c r="H515" i="10"/>
  <c r="E515" i="10"/>
  <c r="G515" i="10" s="1"/>
  <c r="H514" i="10"/>
  <c r="E514" i="10"/>
  <c r="G514" i="10" s="1"/>
  <c r="H513" i="10"/>
  <c r="G513" i="10"/>
  <c r="E513" i="10"/>
  <c r="H512" i="10"/>
  <c r="E512" i="10"/>
  <c r="G512" i="10" s="1"/>
  <c r="H511" i="10"/>
  <c r="E511" i="10"/>
  <c r="H510" i="10"/>
  <c r="E510" i="10"/>
  <c r="H509" i="10"/>
  <c r="E509" i="10"/>
  <c r="G509" i="10" s="1"/>
  <c r="H508" i="10"/>
  <c r="E508" i="10"/>
  <c r="G508" i="10" s="1"/>
  <c r="H507" i="10"/>
  <c r="E507" i="10"/>
  <c r="G507" i="10" s="1"/>
  <c r="H506" i="10"/>
  <c r="E506" i="10"/>
  <c r="G506" i="10" s="1"/>
  <c r="H505" i="10"/>
  <c r="G505" i="10"/>
  <c r="E505" i="10"/>
  <c r="H504" i="10"/>
  <c r="E504" i="10"/>
  <c r="G504" i="10" s="1"/>
  <c r="H503" i="10"/>
  <c r="E503" i="10"/>
  <c r="H502" i="10"/>
  <c r="E502" i="10"/>
  <c r="H501" i="10"/>
  <c r="E501" i="10"/>
  <c r="G501" i="10" s="1"/>
  <c r="H500" i="10"/>
  <c r="E500" i="10"/>
  <c r="G500" i="10" s="1"/>
  <c r="H499" i="10"/>
  <c r="E499" i="10"/>
  <c r="G499" i="10" s="1"/>
  <c r="H498" i="10"/>
  <c r="E498" i="10"/>
  <c r="G498" i="10" s="1"/>
  <c r="H497" i="10"/>
  <c r="G497" i="10"/>
  <c r="E497" i="10"/>
  <c r="H496" i="10"/>
  <c r="E496" i="10"/>
  <c r="G496" i="10" s="1"/>
  <c r="H495" i="10"/>
  <c r="E495" i="10"/>
  <c r="H494" i="10"/>
  <c r="E494" i="10"/>
  <c r="H493" i="10"/>
  <c r="E493" i="10"/>
  <c r="G493" i="10" s="1"/>
  <c r="H492" i="10"/>
  <c r="E492" i="10"/>
  <c r="G492" i="10" s="1"/>
  <c r="H491" i="10"/>
  <c r="E491" i="10"/>
  <c r="G491" i="10" s="1"/>
  <c r="H490" i="10"/>
  <c r="E490" i="10"/>
  <c r="G490" i="10" s="1"/>
  <c r="H489" i="10"/>
  <c r="G489" i="10"/>
  <c r="E489" i="10"/>
  <c r="H488" i="10"/>
  <c r="E488" i="10"/>
  <c r="G488" i="10" s="1"/>
  <c r="H487" i="10"/>
  <c r="E487" i="10"/>
  <c r="H486" i="10"/>
  <c r="E486" i="10"/>
  <c r="H485" i="10"/>
  <c r="E485" i="10"/>
  <c r="G485" i="10" s="1"/>
  <c r="H484" i="10"/>
  <c r="E484" i="10"/>
  <c r="G484" i="10" s="1"/>
  <c r="H483" i="10"/>
  <c r="E483" i="10"/>
  <c r="G483" i="10" s="1"/>
  <c r="H482" i="10"/>
  <c r="E482" i="10"/>
  <c r="G482" i="10" s="1"/>
  <c r="H481" i="10"/>
  <c r="G481" i="10"/>
  <c r="E481" i="10"/>
  <c r="H480" i="10"/>
  <c r="E480" i="10"/>
  <c r="G480" i="10" s="1"/>
  <c r="H479" i="10"/>
  <c r="E479" i="10"/>
  <c r="H478" i="10"/>
  <c r="E478" i="10"/>
  <c r="H477" i="10"/>
  <c r="E477" i="10"/>
  <c r="G477" i="10" s="1"/>
  <c r="H476" i="10"/>
  <c r="E476" i="10"/>
  <c r="G476" i="10" s="1"/>
  <c r="H475" i="10"/>
  <c r="E475" i="10"/>
  <c r="G475" i="10" s="1"/>
  <c r="H474" i="10"/>
  <c r="E474" i="10"/>
  <c r="G474" i="10" s="1"/>
  <c r="H473" i="10"/>
  <c r="G473" i="10"/>
  <c r="E473" i="10"/>
  <c r="H472" i="10"/>
  <c r="E472" i="10"/>
  <c r="G472" i="10" s="1"/>
  <c r="H471" i="10"/>
  <c r="E471" i="10"/>
  <c r="H470" i="10"/>
  <c r="E470" i="10"/>
  <c r="H469" i="10"/>
  <c r="E469" i="10"/>
  <c r="G469" i="10" s="1"/>
  <c r="H468" i="10"/>
  <c r="E468" i="10"/>
  <c r="G468" i="10" s="1"/>
  <c r="H467" i="10"/>
  <c r="E467" i="10"/>
  <c r="G467" i="10" s="1"/>
  <c r="H466" i="10"/>
  <c r="E466" i="10"/>
  <c r="G466" i="10" s="1"/>
  <c r="H465" i="10"/>
  <c r="G465" i="10"/>
  <c r="E465" i="10"/>
  <c r="H464" i="10"/>
  <c r="E464" i="10"/>
  <c r="G464" i="10" s="1"/>
  <c r="H463" i="10"/>
  <c r="E463" i="10"/>
  <c r="H462" i="10"/>
  <c r="E462" i="10"/>
  <c r="H461" i="10"/>
  <c r="E461" i="10"/>
  <c r="G461" i="10" s="1"/>
  <c r="H460" i="10"/>
  <c r="E460" i="10"/>
  <c r="G460" i="10" s="1"/>
  <c r="H459" i="10"/>
  <c r="E459" i="10"/>
  <c r="G459" i="10" s="1"/>
  <c r="H458" i="10"/>
  <c r="E458" i="10"/>
  <c r="G458" i="10" s="1"/>
  <c r="H457" i="10"/>
  <c r="G457" i="10"/>
  <c r="E457" i="10"/>
  <c r="H456" i="10"/>
  <c r="E456" i="10"/>
  <c r="G456" i="10" s="1"/>
  <c r="H455" i="10"/>
  <c r="E455" i="10"/>
  <c r="H454" i="10"/>
  <c r="E454" i="10"/>
  <c r="H453" i="10"/>
  <c r="E453" i="10"/>
  <c r="G453" i="10" s="1"/>
  <c r="H452" i="10"/>
  <c r="E452" i="10"/>
  <c r="G452" i="10" s="1"/>
  <c r="H451" i="10"/>
  <c r="E451" i="10"/>
  <c r="G451" i="10" s="1"/>
  <c r="H450" i="10"/>
  <c r="E450" i="10"/>
  <c r="G450" i="10" s="1"/>
  <c r="H449" i="10"/>
  <c r="G449" i="10"/>
  <c r="E449" i="10"/>
  <c r="H448" i="10"/>
  <c r="E448" i="10"/>
  <c r="G448" i="10" s="1"/>
  <c r="H447" i="10"/>
  <c r="E447" i="10"/>
  <c r="H446" i="10"/>
  <c r="E446" i="10"/>
  <c r="H445" i="10"/>
  <c r="E445" i="10"/>
  <c r="G445" i="10" s="1"/>
  <c r="H444" i="10"/>
  <c r="E444" i="10"/>
  <c r="G444" i="10" s="1"/>
  <c r="H443" i="10"/>
  <c r="E443" i="10"/>
  <c r="G443" i="10" s="1"/>
  <c r="H442" i="10"/>
  <c r="E442" i="10"/>
  <c r="G442" i="10" s="1"/>
  <c r="H441" i="10"/>
  <c r="G441" i="10"/>
  <c r="E441" i="10"/>
  <c r="H440" i="10"/>
  <c r="E440" i="10"/>
  <c r="G440" i="10" s="1"/>
  <c r="H439" i="10"/>
  <c r="E439" i="10"/>
  <c r="H438" i="10"/>
  <c r="E438" i="10"/>
  <c r="H437" i="10"/>
  <c r="E437" i="10"/>
  <c r="G437" i="10" s="1"/>
  <c r="H436" i="10"/>
  <c r="E436" i="10"/>
  <c r="G436" i="10" s="1"/>
  <c r="H435" i="10"/>
  <c r="E435" i="10"/>
  <c r="G435" i="10" s="1"/>
  <c r="H434" i="10"/>
  <c r="E434" i="10"/>
  <c r="G434" i="10" s="1"/>
  <c r="H433" i="10"/>
  <c r="G433" i="10"/>
  <c r="E433" i="10"/>
  <c r="H432" i="10"/>
  <c r="E432" i="10"/>
  <c r="G432" i="10" s="1"/>
  <c r="H431" i="10"/>
  <c r="E431" i="10"/>
  <c r="H430" i="10"/>
  <c r="E430" i="10"/>
  <c r="G430" i="10" s="1"/>
  <c r="H429" i="10"/>
  <c r="E429" i="10"/>
  <c r="H428" i="10"/>
  <c r="E428" i="10"/>
  <c r="G428" i="10" s="1"/>
  <c r="H427" i="10"/>
  <c r="E427" i="10"/>
  <c r="G427" i="10" s="1"/>
  <c r="H426" i="10"/>
  <c r="E426" i="10"/>
  <c r="G426" i="10" s="1"/>
  <c r="H425" i="10"/>
  <c r="G425" i="10"/>
  <c r="E425" i="10"/>
  <c r="H424" i="10"/>
  <c r="E424" i="10"/>
  <c r="G424" i="10" s="1"/>
  <c r="H423" i="10"/>
  <c r="E423" i="10"/>
  <c r="H422" i="10"/>
  <c r="E422" i="10"/>
  <c r="G422" i="10" s="1"/>
  <c r="H421" i="10"/>
  <c r="E421" i="10"/>
  <c r="H420" i="10"/>
  <c r="E420" i="10"/>
  <c r="G420" i="10" s="1"/>
  <c r="H419" i="10"/>
  <c r="E419" i="10"/>
  <c r="G419" i="10" s="1"/>
  <c r="H418" i="10"/>
  <c r="E418" i="10"/>
  <c r="G418" i="10" s="1"/>
  <c r="H417" i="10"/>
  <c r="G417" i="10"/>
  <c r="E417" i="10"/>
  <c r="H416" i="10"/>
  <c r="E416" i="10"/>
  <c r="G416" i="10" s="1"/>
  <c r="H415" i="10"/>
  <c r="E415" i="10"/>
  <c r="H414" i="10"/>
  <c r="E414" i="10"/>
  <c r="G414" i="10" s="1"/>
  <c r="H413" i="10"/>
  <c r="E413" i="10"/>
  <c r="H412" i="10"/>
  <c r="E412" i="10"/>
  <c r="G412" i="10" s="1"/>
  <c r="H411" i="10"/>
  <c r="E411" i="10"/>
  <c r="G411" i="10" s="1"/>
  <c r="H410" i="10"/>
  <c r="E410" i="10"/>
  <c r="G410" i="10" s="1"/>
  <c r="H409" i="10"/>
  <c r="G409" i="10"/>
  <c r="E409" i="10"/>
  <c r="H408" i="10"/>
  <c r="E408" i="10"/>
  <c r="G408" i="10" s="1"/>
  <c r="H407" i="10"/>
  <c r="E407" i="10"/>
  <c r="H406" i="10"/>
  <c r="E406" i="10"/>
  <c r="G406" i="10" s="1"/>
  <c r="H405" i="10"/>
  <c r="E405" i="10"/>
  <c r="G405" i="10" s="1"/>
  <c r="H404" i="10"/>
  <c r="E404" i="10"/>
  <c r="G404" i="10" s="1"/>
  <c r="H403" i="10"/>
  <c r="E403" i="10"/>
  <c r="G403" i="10" s="1"/>
  <c r="H402" i="10"/>
  <c r="E402" i="10"/>
  <c r="G402" i="10" s="1"/>
  <c r="H401" i="10"/>
  <c r="G401" i="10"/>
  <c r="E401" i="10"/>
  <c r="H400" i="10"/>
  <c r="E400" i="10"/>
  <c r="G400" i="10" s="1"/>
  <c r="H399" i="10"/>
  <c r="E399" i="10"/>
  <c r="H398" i="10"/>
  <c r="E398" i="10"/>
  <c r="G398" i="10" s="1"/>
  <c r="H397" i="10"/>
  <c r="E397" i="10"/>
  <c r="H396" i="10"/>
  <c r="E396" i="10"/>
  <c r="G396" i="10" s="1"/>
  <c r="H395" i="10"/>
  <c r="E395" i="10"/>
  <c r="G395" i="10" s="1"/>
  <c r="H394" i="10"/>
  <c r="E394" i="10"/>
  <c r="G394" i="10" s="1"/>
  <c r="H393" i="10"/>
  <c r="G393" i="10"/>
  <c r="E393" i="10"/>
  <c r="H392" i="10"/>
  <c r="E392" i="10"/>
  <c r="G392" i="10" s="1"/>
  <c r="H391" i="10"/>
  <c r="E391" i="10"/>
  <c r="H390" i="10"/>
  <c r="E390" i="10"/>
  <c r="G390" i="10" s="1"/>
  <c r="H389" i="10"/>
  <c r="E389" i="10"/>
  <c r="H388" i="10"/>
  <c r="E388" i="10"/>
  <c r="G388" i="10" s="1"/>
  <c r="H387" i="10"/>
  <c r="E387" i="10"/>
  <c r="G387" i="10" s="1"/>
  <c r="H386" i="10"/>
  <c r="E386" i="10"/>
  <c r="G386" i="10" s="1"/>
  <c r="H385" i="10"/>
  <c r="G385" i="10"/>
  <c r="E385" i="10"/>
  <c r="H384" i="10"/>
  <c r="E384" i="10"/>
  <c r="G384" i="10" s="1"/>
  <c r="H383" i="10"/>
  <c r="E383" i="10"/>
  <c r="H382" i="10"/>
  <c r="E382" i="10"/>
  <c r="G382" i="10" s="1"/>
  <c r="H381" i="10"/>
  <c r="E381" i="10"/>
  <c r="H380" i="10"/>
  <c r="E380" i="10"/>
  <c r="G380" i="10" s="1"/>
  <c r="H379" i="10"/>
  <c r="E379" i="10"/>
  <c r="G379" i="10" s="1"/>
  <c r="H378" i="10"/>
  <c r="E378" i="10"/>
  <c r="G378" i="10" s="1"/>
  <c r="H377" i="10"/>
  <c r="G377" i="10"/>
  <c r="E377" i="10"/>
  <c r="H376" i="10"/>
  <c r="E376" i="10"/>
  <c r="G376" i="10" s="1"/>
  <c r="H375" i="10"/>
  <c r="E375" i="10"/>
  <c r="H374" i="10"/>
  <c r="E374" i="10"/>
  <c r="G374" i="10" s="1"/>
  <c r="H373" i="10"/>
  <c r="E373" i="10"/>
  <c r="G373" i="10" s="1"/>
  <c r="H372" i="10"/>
  <c r="E372" i="10"/>
  <c r="G372" i="10" s="1"/>
  <c r="H371" i="10"/>
  <c r="E371" i="10"/>
  <c r="G371" i="10" s="1"/>
  <c r="H370" i="10"/>
  <c r="E370" i="10"/>
  <c r="G370" i="10" s="1"/>
  <c r="H369" i="10"/>
  <c r="G369" i="10"/>
  <c r="E369" i="10"/>
  <c r="H368" i="10"/>
  <c r="E368" i="10"/>
  <c r="G368" i="10" s="1"/>
  <c r="H367" i="10"/>
  <c r="E367" i="10"/>
  <c r="H366" i="10"/>
  <c r="E366" i="10"/>
  <c r="G366" i="10" s="1"/>
  <c r="H365" i="10"/>
  <c r="E365" i="10"/>
  <c r="H364" i="10"/>
  <c r="E364" i="10"/>
  <c r="G364" i="10" s="1"/>
  <c r="H363" i="10"/>
  <c r="E363" i="10"/>
  <c r="G363" i="10" s="1"/>
  <c r="H362" i="10"/>
  <c r="E362" i="10"/>
  <c r="G362" i="10" s="1"/>
  <c r="H361" i="10"/>
  <c r="G361" i="10"/>
  <c r="E361" i="10"/>
  <c r="H360" i="10"/>
  <c r="E360" i="10"/>
  <c r="G360" i="10" s="1"/>
  <c r="H359" i="10"/>
  <c r="E359" i="10"/>
  <c r="H358" i="10"/>
  <c r="E358" i="10"/>
  <c r="G358" i="10" s="1"/>
  <c r="H357" i="10"/>
  <c r="E357" i="10"/>
  <c r="H356" i="10"/>
  <c r="E356" i="10"/>
  <c r="G356" i="10" s="1"/>
  <c r="H355" i="10"/>
  <c r="E355" i="10"/>
  <c r="G355" i="10" s="1"/>
  <c r="H354" i="10"/>
  <c r="E354" i="10"/>
  <c r="G354" i="10" s="1"/>
  <c r="H353" i="10"/>
  <c r="G353" i="10"/>
  <c r="E353" i="10"/>
  <c r="H352" i="10"/>
  <c r="E352" i="10"/>
  <c r="G352" i="10" s="1"/>
  <c r="H351" i="10"/>
  <c r="E351" i="10"/>
  <c r="H350" i="10"/>
  <c r="E350" i="10"/>
  <c r="G350" i="10" s="1"/>
  <c r="H349" i="10"/>
  <c r="E349" i="10"/>
  <c r="H348" i="10"/>
  <c r="E348" i="10"/>
  <c r="G348" i="10" s="1"/>
  <c r="H347" i="10"/>
  <c r="E347" i="10"/>
  <c r="G347" i="10" s="1"/>
  <c r="H346" i="10"/>
  <c r="E346" i="10"/>
  <c r="G346" i="10" s="1"/>
  <c r="H345" i="10"/>
  <c r="G345" i="10"/>
  <c r="E345" i="10"/>
  <c r="H344" i="10"/>
  <c r="E344" i="10"/>
  <c r="G344" i="10" s="1"/>
  <c r="H343" i="10"/>
  <c r="E343" i="10"/>
  <c r="H342" i="10"/>
  <c r="E342" i="10"/>
  <c r="G342" i="10" s="1"/>
  <c r="H341" i="10"/>
  <c r="E341" i="10"/>
  <c r="G341" i="10" s="1"/>
  <c r="H340" i="10"/>
  <c r="E340" i="10"/>
  <c r="G340" i="10" s="1"/>
  <c r="H339" i="10"/>
  <c r="E339" i="10"/>
  <c r="G339" i="10" s="1"/>
  <c r="H338" i="10"/>
  <c r="E338" i="10"/>
  <c r="G338" i="10" s="1"/>
  <c r="H337" i="10"/>
  <c r="G337" i="10"/>
  <c r="E337" i="10"/>
  <c r="H336" i="10"/>
  <c r="E336" i="10"/>
  <c r="G336" i="10" s="1"/>
  <c r="H335" i="10"/>
  <c r="E335" i="10"/>
  <c r="H334" i="10"/>
  <c r="E334" i="10"/>
  <c r="G334" i="10" s="1"/>
  <c r="H333" i="10"/>
  <c r="E333" i="10"/>
  <c r="H332" i="10"/>
  <c r="E332" i="10"/>
  <c r="G332" i="10" s="1"/>
  <c r="H331" i="10"/>
  <c r="E331" i="10"/>
  <c r="G331" i="10" s="1"/>
  <c r="H330" i="10"/>
  <c r="E330" i="10"/>
  <c r="G330" i="10" s="1"/>
  <c r="H329" i="10"/>
  <c r="G329" i="10"/>
  <c r="E329" i="10"/>
  <c r="H328" i="10"/>
  <c r="E328" i="10"/>
  <c r="G328" i="10" s="1"/>
  <c r="H327" i="10"/>
  <c r="E327" i="10"/>
  <c r="H326" i="10"/>
  <c r="E326" i="10"/>
  <c r="G326" i="10" s="1"/>
  <c r="H325" i="10"/>
  <c r="E325" i="10"/>
  <c r="H324" i="10"/>
  <c r="E324" i="10"/>
  <c r="G324" i="10" s="1"/>
  <c r="H323" i="10"/>
  <c r="E323" i="10"/>
  <c r="G323" i="10" s="1"/>
  <c r="H322" i="10"/>
  <c r="E322" i="10"/>
  <c r="G322" i="10" s="1"/>
  <c r="H321" i="10"/>
  <c r="G321" i="10"/>
  <c r="E321" i="10"/>
  <c r="H320" i="10"/>
  <c r="E320" i="10"/>
  <c r="G320" i="10" s="1"/>
  <c r="H319" i="10"/>
  <c r="E319" i="10"/>
  <c r="H318" i="10"/>
  <c r="E318" i="10"/>
  <c r="G318" i="10" s="1"/>
  <c r="H317" i="10"/>
  <c r="E317" i="10"/>
  <c r="H316" i="10"/>
  <c r="E316" i="10"/>
  <c r="G316" i="10" s="1"/>
  <c r="H315" i="10"/>
  <c r="E315" i="10"/>
  <c r="G315" i="10" s="1"/>
  <c r="H314" i="10"/>
  <c r="E314" i="10"/>
  <c r="G314" i="10" s="1"/>
  <c r="H313" i="10"/>
  <c r="G313" i="10"/>
  <c r="E313" i="10"/>
  <c r="H312" i="10"/>
  <c r="E312" i="10"/>
  <c r="G312" i="10" s="1"/>
  <c r="H311" i="10"/>
  <c r="E311" i="10"/>
  <c r="H310" i="10"/>
  <c r="E310" i="10"/>
  <c r="G310" i="10" s="1"/>
  <c r="H309" i="10"/>
  <c r="E309" i="10"/>
  <c r="G309" i="10" s="1"/>
  <c r="H308" i="10"/>
  <c r="E308" i="10"/>
  <c r="G308" i="10" s="1"/>
  <c r="H307" i="10"/>
  <c r="E307" i="10"/>
  <c r="G307" i="10" s="1"/>
  <c r="H306" i="10"/>
  <c r="E306" i="10"/>
  <c r="G306" i="10" s="1"/>
  <c r="H305" i="10"/>
  <c r="G305" i="10"/>
  <c r="E305" i="10"/>
  <c r="H304" i="10"/>
  <c r="E304" i="10"/>
  <c r="G304" i="10" s="1"/>
  <c r="H303" i="10"/>
  <c r="E303" i="10"/>
  <c r="H302" i="10"/>
  <c r="E302" i="10"/>
  <c r="G302" i="10" s="1"/>
  <c r="H301" i="10"/>
  <c r="E301" i="10"/>
  <c r="H300" i="10"/>
  <c r="G300" i="10"/>
  <c r="E300" i="10"/>
  <c r="H299" i="10"/>
  <c r="E299" i="10"/>
  <c r="G299" i="10" s="1"/>
  <c r="H298" i="10"/>
  <c r="E298" i="10"/>
  <c r="H297" i="10"/>
  <c r="E297" i="10"/>
  <c r="G297" i="10" s="1"/>
  <c r="H296" i="10"/>
  <c r="E296" i="10"/>
  <c r="G296" i="10" s="1"/>
  <c r="H295" i="10"/>
  <c r="G295" i="10"/>
  <c r="E295" i="10"/>
  <c r="H294" i="10"/>
  <c r="E294" i="10"/>
  <c r="G294" i="10" s="1"/>
  <c r="H293" i="10"/>
  <c r="E293" i="10"/>
  <c r="H292" i="10"/>
  <c r="E292" i="10"/>
  <c r="G292" i="10" s="1"/>
  <c r="H291" i="10"/>
  <c r="E291" i="10"/>
  <c r="G291" i="10" s="1"/>
  <c r="H290" i="10"/>
  <c r="E290" i="10"/>
  <c r="G290" i="10" s="1"/>
  <c r="H289" i="10"/>
  <c r="G289" i="10"/>
  <c r="E289" i="10"/>
  <c r="H288" i="10"/>
  <c r="E288" i="10"/>
  <c r="G288" i="10" s="1"/>
  <c r="H287" i="10"/>
  <c r="E287" i="10"/>
  <c r="H286" i="10"/>
  <c r="E286" i="10"/>
  <c r="G286" i="10" s="1"/>
  <c r="H285" i="10"/>
  <c r="E285" i="10"/>
  <c r="G285" i="10" s="1"/>
  <c r="H284" i="10"/>
  <c r="G284" i="10"/>
  <c r="E284" i="10"/>
  <c r="H283" i="10"/>
  <c r="E283" i="10"/>
  <c r="G283" i="10" s="1"/>
  <c r="H282" i="10"/>
  <c r="E282" i="10"/>
  <c r="H281" i="10"/>
  <c r="G281" i="10"/>
  <c r="E281" i="10"/>
  <c r="H280" i="10"/>
  <c r="E280" i="10"/>
  <c r="G280" i="10" s="1"/>
  <c r="H279" i="10"/>
  <c r="G279" i="10"/>
  <c r="E279" i="10"/>
  <c r="H278" i="10"/>
  <c r="E278" i="10"/>
  <c r="G278" i="10" s="1"/>
  <c r="H277" i="10"/>
  <c r="E277" i="10"/>
  <c r="H276" i="10"/>
  <c r="E276" i="10"/>
  <c r="G276" i="10" s="1"/>
  <c r="H275" i="10"/>
  <c r="E275" i="10"/>
  <c r="G275" i="10" s="1"/>
  <c r="H274" i="10"/>
  <c r="E274" i="10"/>
  <c r="G274" i="10" s="1"/>
  <c r="H273" i="10"/>
  <c r="G273" i="10"/>
  <c r="E273" i="10"/>
  <c r="H272" i="10"/>
  <c r="E272" i="10"/>
  <c r="G272" i="10" s="1"/>
  <c r="H271" i="10"/>
  <c r="G271" i="10"/>
  <c r="E271" i="10"/>
  <c r="H270" i="10"/>
  <c r="E270" i="10"/>
  <c r="G270" i="10" s="1"/>
  <c r="H269" i="10"/>
  <c r="E269" i="10"/>
  <c r="G269" i="10" s="1"/>
  <c r="H268" i="10"/>
  <c r="G268" i="10"/>
  <c r="E268" i="10"/>
  <c r="H267" i="10"/>
  <c r="E267" i="10"/>
  <c r="G267" i="10" s="1"/>
  <c r="H266" i="10"/>
  <c r="E266" i="10"/>
  <c r="G266" i="10" s="1"/>
  <c r="H265" i="10"/>
  <c r="G265" i="10"/>
  <c r="E265" i="10"/>
  <c r="H264" i="10"/>
  <c r="E264" i="10"/>
  <c r="G264" i="10" s="1"/>
  <c r="H263" i="10"/>
  <c r="G263" i="10"/>
  <c r="E263" i="10"/>
  <c r="H262" i="10"/>
  <c r="E262" i="10"/>
  <c r="G262" i="10" s="1"/>
  <c r="H261" i="10"/>
  <c r="E261" i="10"/>
  <c r="H260" i="10"/>
  <c r="E260" i="10"/>
  <c r="G260" i="10" s="1"/>
  <c r="H259" i="10"/>
  <c r="E259" i="10"/>
  <c r="G259" i="10" s="1"/>
  <c r="H258" i="10"/>
  <c r="E258" i="10"/>
  <c r="G258" i="10" s="1"/>
  <c r="H257" i="10"/>
  <c r="G257" i="10"/>
  <c r="E257" i="10"/>
  <c r="H256" i="10"/>
  <c r="E256" i="10"/>
  <c r="G256" i="10" s="1"/>
  <c r="H255" i="10"/>
  <c r="E255" i="10"/>
  <c r="H254" i="10"/>
  <c r="E254" i="10"/>
  <c r="G254" i="10" s="1"/>
  <c r="H253" i="10"/>
  <c r="E253" i="10"/>
  <c r="H252" i="10"/>
  <c r="E252" i="10"/>
  <c r="G252" i="10" s="1"/>
  <c r="H251" i="10"/>
  <c r="E251" i="10"/>
  <c r="G251" i="10" s="1"/>
  <c r="H250" i="10"/>
  <c r="E250" i="10"/>
  <c r="H249" i="10"/>
  <c r="E249" i="10"/>
  <c r="G249" i="10" s="1"/>
  <c r="H248" i="10"/>
  <c r="G248" i="10"/>
  <c r="E248" i="10"/>
  <c r="H247" i="10"/>
  <c r="G247" i="10"/>
  <c r="E247" i="10"/>
  <c r="H246" i="10"/>
  <c r="E246" i="10"/>
  <c r="H245" i="10"/>
  <c r="E245" i="10"/>
  <c r="G246" i="10" s="1"/>
  <c r="H244" i="10"/>
  <c r="E244" i="10"/>
  <c r="G244" i="10" s="1"/>
  <c r="H243" i="10"/>
  <c r="G243" i="10"/>
  <c r="E243" i="10"/>
  <c r="H242" i="10"/>
  <c r="E242" i="10"/>
  <c r="G242" i="10" s="1"/>
  <c r="H241" i="10"/>
  <c r="E241" i="10"/>
  <c r="G241" i="10" s="1"/>
  <c r="H240" i="10"/>
  <c r="G240" i="10"/>
  <c r="E240" i="10"/>
  <c r="H239" i="10"/>
  <c r="E239" i="10"/>
  <c r="H238" i="10"/>
  <c r="E238" i="10"/>
  <c r="G239" i="10" s="1"/>
  <c r="H237" i="10"/>
  <c r="E237" i="10"/>
  <c r="G237" i="10" s="1"/>
  <c r="H236" i="10"/>
  <c r="E236" i="10"/>
  <c r="G236" i="10" s="1"/>
  <c r="H235" i="10"/>
  <c r="E235" i="10"/>
  <c r="H234" i="10"/>
  <c r="E234" i="10"/>
  <c r="G234" i="10" s="1"/>
  <c r="H233" i="10"/>
  <c r="G233" i="10"/>
  <c r="E233" i="10"/>
  <c r="H232" i="10"/>
  <c r="G232" i="10"/>
  <c r="E232" i="10"/>
  <c r="H231" i="10"/>
  <c r="E231" i="10"/>
  <c r="H230" i="10"/>
  <c r="E230" i="10"/>
  <c r="G231" i="10" s="1"/>
  <c r="H229" i="10"/>
  <c r="E229" i="10"/>
  <c r="G229" i="10" s="1"/>
  <c r="H228" i="10"/>
  <c r="E228" i="10"/>
  <c r="G228" i="10" s="1"/>
  <c r="H227" i="10"/>
  <c r="E227" i="10"/>
  <c r="H226" i="10"/>
  <c r="E226" i="10"/>
  <c r="G226" i="10" s="1"/>
  <c r="H225" i="10"/>
  <c r="G225" i="10"/>
  <c r="E225" i="10"/>
  <c r="H224" i="10"/>
  <c r="G224" i="10"/>
  <c r="E224" i="10"/>
  <c r="H223" i="10"/>
  <c r="E223" i="10"/>
  <c r="H222" i="10"/>
  <c r="E222" i="10"/>
  <c r="G223" i="10" s="1"/>
  <c r="H221" i="10"/>
  <c r="E221" i="10"/>
  <c r="G221" i="10" s="1"/>
  <c r="H220" i="10"/>
  <c r="E220" i="10"/>
  <c r="G220" i="10" s="1"/>
  <c r="H219" i="10"/>
  <c r="E219" i="10"/>
  <c r="H218" i="10"/>
  <c r="E218" i="10"/>
  <c r="G218" i="10" s="1"/>
  <c r="H217" i="10"/>
  <c r="G217" i="10"/>
  <c r="E217" i="10"/>
  <c r="H216" i="10"/>
  <c r="G216" i="10"/>
  <c r="E216" i="10"/>
  <c r="H215" i="10"/>
  <c r="E215" i="10"/>
  <c r="H214" i="10"/>
  <c r="E214" i="10"/>
  <c r="G215" i="10" s="1"/>
  <c r="H213" i="10"/>
  <c r="E213" i="10"/>
  <c r="G213" i="10" s="1"/>
  <c r="H212" i="10"/>
  <c r="E212" i="10"/>
  <c r="G212" i="10" s="1"/>
  <c r="H211" i="10"/>
  <c r="E211" i="10"/>
  <c r="H210" i="10"/>
  <c r="E210" i="10"/>
  <c r="G210" i="10" s="1"/>
  <c r="H209" i="10"/>
  <c r="G209" i="10"/>
  <c r="E209" i="10"/>
  <c r="H208" i="10"/>
  <c r="G208" i="10"/>
  <c r="E208" i="10"/>
  <c r="H207" i="10"/>
  <c r="E207" i="10"/>
  <c r="H206" i="10"/>
  <c r="E206" i="10"/>
  <c r="G207" i="10" s="1"/>
  <c r="H205" i="10"/>
  <c r="E205" i="10"/>
  <c r="G205" i="10" s="1"/>
  <c r="H204" i="10"/>
  <c r="E204" i="10"/>
  <c r="G204" i="10" s="1"/>
  <c r="H203" i="10"/>
  <c r="E203" i="10"/>
  <c r="H202" i="10"/>
  <c r="E202" i="10"/>
  <c r="G202" i="10" s="1"/>
  <c r="H201" i="10"/>
  <c r="G201" i="10"/>
  <c r="E201" i="10"/>
  <c r="H200" i="10"/>
  <c r="G200" i="10"/>
  <c r="E200" i="10"/>
  <c r="H199" i="10"/>
  <c r="E199" i="10"/>
  <c r="H198" i="10"/>
  <c r="E198" i="10"/>
  <c r="G199" i="10" s="1"/>
  <c r="H197" i="10"/>
  <c r="E197" i="10"/>
  <c r="G197" i="10" s="1"/>
  <c r="H196" i="10"/>
  <c r="E196" i="10"/>
  <c r="G196" i="10" s="1"/>
  <c r="H195" i="10"/>
  <c r="E195" i="10"/>
  <c r="H194" i="10"/>
  <c r="G194" i="10"/>
  <c r="E194" i="10"/>
  <c r="G195" i="10" s="1"/>
  <c r="H193" i="10"/>
  <c r="G193" i="10"/>
  <c r="E193" i="10"/>
  <c r="H192" i="10"/>
  <c r="G192" i="10"/>
  <c r="E192" i="10"/>
  <c r="H191" i="10"/>
  <c r="E191" i="10"/>
  <c r="H190" i="10"/>
  <c r="E190" i="10"/>
  <c r="G191" i="10" s="1"/>
  <c r="H189" i="10"/>
  <c r="E189" i="10"/>
  <c r="G189" i="10" s="1"/>
  <c r="H188" i="10"/>
  <c r="E188" i="10"/>
  <c r="G188" i="10" s="1"/>
  <c r="H187" i="10"/>
  <c r="E187" i="10"/>
  <c r="H186" i="10"/>
  <c r="G186" i="10"/>
  <c r="E186" i="10"/>
  <c r="G187" i="10" s="1"/>
  <c r="H185" i="10"/>
  <c r="G185" i="10"/>
  <c r="E185" i="10"/>
  <c r="H184" i="10"/>
  <c r="G184" i="10"/>
  <c r="E184" i="10"/>
  <c r="H183" i="10"/>
  <c r="E183" i="10"/>
  <c r="H182" i="10"/>
  <c r="E182" i="10"/>
  <c r="G183" i="10" s="1"/>
  <c r="H181" i="10"/>
  <c r="E181" i="10"/>
  <c r="G181" i="10" s="1"/>
  <c r="H180" i="10"/>
  <c r="E180" i="10"/>
  <c r="G180" i="10" s="1"/>
  <c r="H179" i="10"/>
  <c r="E179" i="10"/>
  <c r="H178" i="10"/>
  <c r="G178" i="10"/>
  <c r="E178" i="10"/>
  <c r="G179" i="10" s="1"/>
  <c r="H177" i="10"/>
  <c r="G177" i="10"/>
  <c r="E177" i="10"/>
  <c r="H176" i="10"/>
  <c r="G176" i="10"/>
  <c r="E176" i="10"/>
  <c r="H175" i="10"/>
  <c r="E175" i="10"/>
  <c r="H174" i="10"/>
  <c r="E174" i="10"/>
  <c r="G175" i="10" s="1"/>
  <c r="H173" i="10"/>
  <c r="E173" i="10"/>
  <c r="G173" i="10" s="1"/>
  <c r="H172" i="10"/>
  <c r="E172" i="10"/>
  <c r="G172" i="10" s="1"/>
  <c r="H171" i="10"/>
  <c r="E171" i="10"/>
  <c r="H170" i="10"/>
  <c r="G170" i="10"/>
  <c r="E170" i="10"/>
  <c r="G171" i="10" s="1"/>
  <c r="H169" i="10"/>
  <c r="G169" i="10"/>
  <c r="E169" i="10"/>
  <c r="H168" i="10"/>
  <c r="G168" i="10"/>
  <c r="E168" i="10"/>
  <c r="H167" i="10"/>
  <c r="E167" i="10"/>
  <c r="H166" i="10"/>
  <c r="E166" i="10"/>
  <c r="G167" i="10" s="1"/>
  <c r="H165" i="10"/>
  <c r="E165" i="10"/>
  <c r="G165" i="10" s="1"/>
  <c r="H164" i="10"/>
  <c r="E164" i="10"/>
  <c r="G164" i="10" s="1"/>
  <c r="H163" i="10"/>
  <c r="E163" i="10"/>
  <c r="H162" i="10"/>
  <c r="G162" i="10"/>
  <c r="E162" i="10"/>
  <c r="G163" i="10" s="1"/>
  <c r="H161" i="10"/>
  <c r="G161" i="10"/>
  <c r="E161" i="10"/>
  <c r="H160" i="10"/>
  <c r="G160" i="10"/>
  <c r="E160" i="10"/>
  <c r="H159" i="10"/>
  <c r="E159" i="10"/>
  <c r="H158" i="10"/>
  <c r="E158" i="10"/>
  <c r="G159" i="10" s="1"/>
  <c r="H157" i="10"/>
  <c r="E157" i="10"/>
  <c r="G157" i="10" s="1"/>
  <c r="H156" i="10"/>
  <c r="E156" i="10"/>
  <c r="G156" i="10" s="1"/>
  <c r="H155" i="10"/>
  <c r="E155" i="10"/>
  <c r="H154" i="10"/>
  <c r="G154" i="10"/>
  <c r="E154" i="10"/>
  <c r="G155" i="10" s="1"/>
  <c r="H153" i="10"/>
  <c r="G153" i="10"/>
  <c r="E153" i="10"/>
  <c r="H152" i="10"/>
  <c r="G152" i="10"/>
  <c r="E152" i="10"/>
  <c r="H151" i="10"/>
  <c r="E151" i="10"/>
  <c r="H150" i="10"/>
  <c r="E150" i="10"/>
  <c r="G151" i="10" s="1"/>
  <c r="H149" i="10"/>
  <c r="E149" i="10"/>
  <c r="G149" i="10" s="1"/>
  <c r="H148" i="10"/>
  <c r="E148" i="10"/>
  <c r="G148" i="10" s="1"/>
  <c r="H147" i="10"/>
  <c r="E147" i="10"/>
  <c r="H146" i="10"/>
  <c r="G146" i="10"/>
  <c r="E146" i="10"/>
  <c r="G147" i="10" s="1"/>
  <c r="H145" i="10"/>
  <c r="G145" i="10"/>
  <c r="E145" i="10"/>
  <c r="H144" i="10"/>
  <c r="G144" i="10"/>
  <c r="E144" i="10"/>
  <c r="H143" i="10"/>
  <c r="E143" i="10"/>
  <c r="H142" i="10"/>
  <c r="E142" i="10"/>
  <c r="G143" i="10" s="1"/>
  <c r="H141" i="10"/>
  <c r="E141" i="10"/>
  <c r="G141" i="10" s="1"/>
  <c r="H140" i="10"/>
  <c r="E140" i="10"/>
  <c r="G140" i="10" s="1"/>
  <c r="H139" i="10"/>
  <c r="E139" i="10"/>
  <c r="H138" i="10"/>
  <c r="G138" i="10"/>
  <c r="E138" i="10"/>
  <c r="G139" i="10" s="1"/>
  <c r="H137" i="10"/>
  <c r="G137" i="10"/>
  <c r="E137" i="10"/>
  <c r="H136" i="10"/>
  <c r="G136" i="10"/>
  <c r="E136" i="10"/>
  <c r="H135" i="10"/>
  <c r="E135" i="10"/>
  <c r="H134" i="10"/>
  <c r="E134" i="10"/>
  <c r="G135" i="10" s="1"/>
  <c r="H133" i="10"/>
  <c r="E133" i="10"/>
  <c r="G133" i="10" s="1"/>
  <c r="H132" i="10"/>
  <c r="E132" i="10"/>
  <c r="G132" i="10" s="1"/>
  <c r="H131" i="10"/>
  <c r="E131" i="10"/>
  <c r="H130" i="10"/>
  <c r="G130" i="10"/>
  <c r="E130" i="10"/>
  <c r="G131" i="10" s="1"/>
  <c r="H129" i="10"/>
  <c r="G129" i="10"/>
  <c r="E129" i="10"/>
  <c r="H128" i="10"/>
  <c r="G128" i="10"/>
  <c r="E128" i="10"/>
  <c r="H127" i="10"/>
  <c r="E127" i="10"/>
  <c r="H126" i="10"/>
  <c r="E126" i="10"/>
  <c r="G127" i="10" s="1"/>
  <c r="H125" i="10"/>
  <c r="E125" i="10"/>
  <c r="G125" i="10" s="1"/>
  <c r="H124" i="10"/>
  <c r="E124" i="10"/>
  <c r="G124" i="10" s="1"/>
  <c r="H123" i="10"/>
  <c r="E123" i="10"/>
  <c r="H122" i="10"/>
  <c r="G122" i="10"/>
  <c r="E122" i="10"/>
  <c r="G123" i="10" s="1"/>
  <c r="H121" i="10"/>
  <c r="G121" i="10"/>
  <c r="E121" i="10"/>
  <c r="H120" i="10"/>
  <c r="G120" i="10"/>
  <c r="E120" i="10"/>
  <c r="H119" i="10"/>
  <c r="E119" i="10"/>
  <c r="H118" i="10"/>
  <c r="E118" i="10"/>
  <c r="G119" i="10" s="1"/>
  <c r="H117" i="10"/>
  <c r="E117" i="10"/>
  <c r="G117" i="10" s="1"/>
  <c r="H116" i="10"/>
  <c r="E116" i="10"/>
  <c r="G116" i="10" s="1"/>
  <c r="H115" i="10"/>
  <c r="E115" i="10"/>
  <c r="H114" i="10"/>
  <c r="G114" i="10"/>
  <c r="E114" i="10"/>
  <c r="G115" i="10" s="1"/>
  <c r="H113" i="10"/>
  <c r="G113" i="10"/>
  <c r="E113" i="10"/>
  <c r="H112" i="10"/>
  <c r="G112" i="10"/>
  <c r="E112" i="10"/>
  <c r="H111" i="10"/>
  <c r="E111" i="10"/>
  <c r="H110" i="10"/>
  <c r="E110" i="10"/>
  <c r="G111" i="10" s="1"/>
  <c r="H109" i="10"/>
  <c r="E109" i="10"/>
  <c r="G109" i="10" s="1"/>
  <c r="H108" i="10"/>
  <c r="E108" i="10"/>
  <c r="G108" i="10" s="1"/>
  <c r="H107" i="10"/>
  <c r="E107" i="10"/>
  <c r="H106" i="10"/>
  <c r="G106" i="10"/>
  <c r="E106" i="10"/>
  <c r="G107" i="10" s="1"/>
  <c r="H105" i="10"/>
  <c r="G105" i="10"/>
  <c r="E105" i="10"/>
  <c r="H104" i="10"/>
  <c r="G104" i="10"/>
  <c r="E104" i="10"/>
  <c r="H103" i="10"/>
  <c r="E103" i="10"/>
  <c r="H102" i="10"/>
  <c r="E102" i="10"/>
  <c r="G103" i="10" s="1"/>
  <c r="H101" i="10"/>
  <c r="E101" i="10"/>
  <c r="G101" i="10" s="1"/>
  <c r="H100" i="10"/>
  <c r="E100" i="10"/>
  <c r="G100" i="10" s="1"/>
  <c r="H99" i="10"/>
  <c r="E99" i="10"/>
  <c r="H98" i="10"/>
  <c r="G98" i="10"/>
  <c r="E98" i="10"/>
  <c r="G99" i="10" s="1"/>
  <c r="H97" i="10"/>
  <c r="G97" i="10"/>
  <c r="E97" i="10"/>
  <c r="H96" i="10"/>
  <c r="G96" i="10"/>
  <c r="E96" i="10"/>
  <c r="H95" i="10"/>
  <c r="E95" i="10"/>
  <c r="H94" i="10"/>
  <c r="E94" i="10"/>
  <c r="G95" i="10" s="1"/>
  <c r="H93" i="10"/>
  <c r="E93" i="10"/>
  <c r="G93" i="10" s="1"/>
  <c r="H92" i="10"/>
  <c r="E92" i="10"/>
  <c r="G92" i="10" s="1"/>
  <c r="H91" i="10"/>
  <c r="E91" i="10"/>
  <c r="H90" i="10"/>
  <c r="G90" i="10"/>
  <c r="E90" i="10"/>
  <c r="G91" i="10" s="1"/>
  <c r="H89" i="10"/>
  <c r="G89" i="10"/>
  <c r="E89" i="10"/>
  <c r="H88" i="10"/>
  <c r="G88" i="10"/>
  <c r="E88" i="10"/>
  <c r="H87" i="10"/>
  <c r="E87" i="10"/>
  <c r="H86" i="10"/>
  <c r="E86" i="10"/>
  <c r="G87" i="10" s="1"/>
  <c r="H85" i="10"/>
  <c r="E85" i="10"/>
  <c r="G85" i="10" s="1"/>
  <c r="H84" i="10"/>
  <c r="E84" i="10"/>
  <c r="G84" i="10" s="1"/>
  <c r="H83" i="10"/>
  <c r="E83" i="10"/>
  <c r="H82" i="10"/>
  <c r="G82" i="10"/>
  <c r="E82" i="10"/>
  <c r="G83" i="10" s="1"/>
  <c r="H81" i="10"/>
  <c r="G81" i="10"/>
  <c r="E81" i="10"/>
  <c r="H80" i="10"/>
  <c r="G80" i="10"/>
  <c r="E80" i="10"/>
  <c r="H79" i="10"/>
  <c r="E79" i="10"/>
  <c r="H78" i="10"/>
  <c r="E78" i="10"/>
  <c r="G79" i="10" s="1"/>
  <c r="H77" i="10"/>
  <c r="E77" i="10"/>
  <c r="G77" i="10" s="1"/>
  <c r="H76" i="10"/>
  <c r="E76" i="10"/>
  <c r="G76" i="10" s="1"/>
  <c r="H75" i="10"/>
  <c r="E75" i="10"/>
  <c r="H74" i="10"/>
  <c r="G74" i="10"/>
  <c r="E74" i="10"/>
  <c r="G75" i="10" s="1"/>
  <c r="H73" i="10"/>
  <c r="G73" i="10"/>
  <c r="E73" i="10"/>
  <c r="H72" i="10"/>
  <c r="G72" i="10"/>
  <c r="E72" i="10"/>
  <c r="H71" i="10"/>
  <c r="E71" i="10"/>
  <c r="H70" i="10"/>
  <c r="E70" i="10"/>
  <c r="G71" i="10" s="1"/>
  <c r="H69" i="10"/>
  <c r="E69" i="10"/>
  <c r="G69" i="10" s="1"/>
  <c r="H68" i="10"/>
  <c r="E68" i="10"/>
  <c r="G68" i="10" s="1"/>
  <c r="H67" i="10"/>
  <c r="E67" i="10"/>
  <c r="H66" i="10"/>
  <c r="G66" i="10"/>
  <c r="E66" i="10"/>
  <c r="G67" i="10" s="1"/>
  <c r="H65" i="10"/>
  <c r="G65" i="10"/>
  <c r="E65" i="10"/>
  <c r="H64" i="10"/>
  <c r="G64" i="10"/>
  <c r="E64" i="10"/>
  <c r="H63" i="10"/>
  <c r="E63" i="10"/>
  <c r="H62" i="10"/>
  <c r="E62" i="10"/>
  <c r="G63" i="10" s="1"/>
  <c r="H61" i="10"/>
  <c r="E61" i="10"/>
  <c r="G61" i="10" s="1"/>
  <c r="H60" i="10"/>
  <c r="E60" i="10"/>
  <c r="G60" i="10" s="1"/>
  <c r="H59" i="10"/>
  <c r="G59" i="10"/>
  <c r="E59" i="10"/>
  <c r="H58" i="10"/>
  <c r="E58" i="10"/>
  <c r="H57" i="10"/>
  <c r="E57" i="10"/>
  <c r="G58" i="10" s="1"/>
  <c r="H56" i="10"/>
  <c r="E56" i="10"/>
  <c r="G56" i="10" s="1"/>
  <c r="H55" i="10"/>
  <c r="E55" i="10"/>
  <c r="H54" i="10"/>
  <c r="E54" i="10"/>
  <c r="G55" i="10" s="1"/>
  <c r="H53" i="10"/>
  <c r="E53" i="10"/>
  <c r="G53" i="10" s="1"/>
  <c r="H52" i="10"/>
  <c r="E52" i="10"/>
  <c r="H51" i="10"/>
  <c r="E51" i="10"/>
  <c r="G52" i="10" s="1"/>
  <c r="H50" i="10"/>
  <c r="E50" i="10"/>
  <c r="G50" i="10" s="1"/>
  <c r="H49" i="10"/>
  <c r="E49" i="10"/>
  <c r="H48" i="10"/>
  <c r="E48" i="10"/>
  <c r="G48" i="10" s="1"/>
  <c r="H47" i="10"/>
  <c r="E47" i="10"/>
  <c r="G47" i="10" s="1"/>
  <c r="H46" i="10"/>
  <c r="E46" i="10"/>
  <c r="H45" i="10"/>
  <c r="E45" i="10"/>
  <c r="G46" i="10" s="1"/>
  <c r="H44" i="10"/>
  <c r="E44" i="10"/>
  <c r="G44" i="10" s="1"/>
  <c r="M43" i="10"/>
  <c r="H43" i="10"/>
  <c r="E43" i="10"/>
  <c r="G43" i="10" s="1"/>
  <c r="H42" i="10"/>
  <c r="E42" i="10"/>
  <c r="G42" i="10" s="1"/>
  <c r="H41" i="10"/>
  <c r="E41" i="10"/>
  <c r="G41" i="10" s="1"/>
  <c r="M40" i="10"/>
  <c r="H40" i="10"/>
  <c r="E40" i="10"/>
  <c r="G40" i="10" s="1"/>
  <c r="H39" i="10"/>
  <c r="E39" i="10"/>
  <c r="G39" i="10" s="1"/>
  <c r="H38" i="10"/>
  <c r="E38" i="10"/>
  <c r="G38" i="10" s="1"/>
  <c r="M37" i="10"/>
  <c r="H37" i="10"/>
  <c r="E37" i="10"/>
  <c r="G37" i="10" s="1"/>
  <c r="H36" i="10"/>
  <c r="G36" i="10"/>
  <c r="E36" i="10"/>
  <c r="M35" i="10"/>
  <c r="H35" i="10"/>
  <c r="E35" i="10"/>
  <c r="G35" i="10" s="1"/>
  <c r="H34" i="10"/>
  <c r="E34" i="10"/>
  <c r="G34" i="10" s="1"/>
  <c r="M58" i="10"/>
  <c r="H33" i="10"/>
  <c r="E33" i="10"/>
  <c r="G33" i="10" s="1"/>
  <c r="H32" i="10"/>
  <c r="E32" i="10"/>
  <c r="G32" i="10" s="1"/>
  <c r="H31" i="10"/>
  <c r="E31" i="10"/>
  <c r="G31" i="10" s="1"/>
  <c r="H30" i="10"/>
  <c r="E30" i="10"/>
  <c r="G30" i="10" s="1"/>
  <c r="H29" i="10"/>
  <c r="E29" i="10"/>
  <c r="G29" i="10" s="1"/>
  <c r="H28" i="10"/>
  <c r="E28" i="10"/>
  <c r="G28" i="10" s="1"/>
  <c r="H27" i="10"/>
  <c r="E27" i="10"/>
  <c r="G27" i="10" s="1"/>
  <c r="M26" i="10"/>
  <c r="O26" i="10" s="1"/>
  <c r="H26" i="10"/>
  <c r="E26" i="10"/>
  <c r="G26" i="10" s="1"/>
  <c r="H25" i="10"/>
  <c r="E25" i="10"/>
  <c r="G25" i="10" s="1"/>
  <c r="H24" i="10"/>
  <c r="E24" i="10"/>
  <c r="G24" i="10" s="1"/>
  <c r="H23" i="10"/>
  <c r="G23" i="10"/>
  <c r="E23" i="10"/>
  <c r="H22" i="10"/>
  <c r="E22" i="10"/>
  <c r="G22" i="10" s="1"/>
  <c r="H21" i="10"/>
  <c r="E21" i="10"/>
  <c r="H20" i="10"/>
  <c r="E20" i="10"/>
  <c r="G21" i="10" s="1"/>
  <c r="H19" i="10"/>
  <c r="E19" i="10"/>
  <c r="G19" i="10" s="1"/>
  <c r="H18" i="10"/>
  <c r="E18" i="10"/>
  <c r="G18" i="10" s="1"/>
  <c r="H17" i="10"/>
  <c r="E17" i="10"/>
  <c r="G17" i="10" s="1"/>
  <c r="H16" i="10"/>
  <c r="E16" i="10"/>
  <c r="G16" i="10" s="1"/>
  <c r="H15" i="10"/>
  <c r="E15" i="10"/>
  <c r="H14" i="10"/>
  <c r="E14" i="10"/>
  <c r="G14" i="10" s="1"/>
  <c r="H13" i="10"/>
  <c r="E13" i="10"/>
  <c r="G13" i="10" s="1"/>
  <c r="H12" i="10"/>
  <c r="E12" i="10"/>
  <c r="G12" i="10" s="1"/>
  <c r="H11" i="10"/>
  <c r="E11" i="10"/>
  <c r="G11" i="10" s="1"/>
  <c r="H10" i="10"/>
  <c r="E10" i="10"/>
  <c r="G10" i="10" s="1"/>
  <c r="H9" i="10"/>
  <c r="E9" i="10"/>
  <c r="G9" i="10" s="1"/>
  <c r="H8" i="10"/>
  <c r="E8" i="10"/>
  <c r="G8" i="10" s="1"/>
  <c r="H7" i="10"/>
  <c r="E7" i="10"/>
  <c r="H6" i="10"/>
  <c r="E6" i="10"/>
  <c r="G7" i="10" s="1"/>
  <c r="H5" i="10"/>
  <c r="E5" i="10"/>
  <c r="G5" i="10" s="1"/>
  <c r="H4" i="10"/>
  <c r="E4" i="10"/>
  <c r="G4" i="10" s="1"/>
  <c r="J3" i="10"/>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H3" i="10"/>
  <c r="E3" i="10"/>
  <c r="G3" i="10" s="1"/>
  <c r="I3" i="10" s="1"/>
  <c r="E2" i="10"/>
  <c r="F22" i="7"/>
  <c r="D22" i="7"/>
  <c r="G9" i="7"/>
  <c r="G7" i="7"/>
  <c r="G6" i="7"/>
  <c r="H8" i="7"/>
  <c r="E22" i="7"/>
  <c r="F7" i="7"/>
  <c r="F6" i="7"/>
  <c r="E9" i="7"/>
  <c r="E8" i="7"/>
  <c r="H10" i="7"/>
  <c r="G10" i="7"/>
  <c r="E10" i="7"/>
  <c r="D10" i="7"/>
  <c r="H9" i="7"/>
  <c r="F9" i="7"/>
  <c r="D9" i="7"/>
  <c r="G8" i="7"/>
  <c r="F8" i="7"/>
  <c r="D8" i="7"/>
  <c r="H7" i="7"/>
  <c r="E7" i="7"/>
  <c r="D7" i="7"/>
  <c r="H6" i="7"/>
  <c r="E6" i="7"/>
  <c r="D6" i="7"/>
  <c r="F20" i="7"/>
  <c r="E20" i="7"/>
  <c r="D20" i="7"/>
  <c r="AS78" i="2"/>
  <c r="AR78" i="2"/>
  <c r="AL78" i="2"/>
  <c r="AK78" i="2"/>
  <c r="AJ78" i="2"/>
  <c r="AH78" i="2"/>
  <c r="AG78" i="2"/>
  <c r="AF78" i="2"/>
  <c r="BJ77" i="2"/>
  <c r="BI77" i="2" s="1"/>
  <c r="BH77" i="2"/>
  <c r="BB77" i="2"/>
  <c r="AZ77" i="2" s="1"/>
  <c r="BA77" i="2"/>
  <c r="AS77" i="2"/>
  <c r="AR77" i="2"/>
  <c r="AK77" i="2"/>
  <c r="AH77" i="2"/>
  <c r="AL77" i="2" s="1"/>
  <c r="AG77" i="2"/>
  <c r="AF77" i="2"/>
  <c r="AJ77" i="2" s="1"/>
  <c r="BJ76" i="2"/>
  <c r="BI76" i="2"/>
  <c r="BH76" i="2"/>
  <c r="BB76" i="2"/>
  <c r="AS76" i="2"/>
  <c r="AR76" i="2"/>
  <c r="AL76" i="2"/>
  <c r="AH76" i="2"/>
  <c r="AG76" i="2"/>
  <c r="AK76" i="2" s="1"/>
  <c r="AF76" i="2"/>
  <c r="AJ76" i="2" s="1"/>
  <c r="AS75" i="2"/>
  <c r="AR75" i="2"/>
  <c r="AL75" i="2"/>
  <c r="AH75" i="2"/>
  <c r="AG75" i="2"/>
  <c r="AK75" i="2" s="1"/>
  <c r="AF75" i="2"/>
  <c r="AJ75" i="2" s="1"/>
  <c r="BJ74" i="2"/>
  <c r="BH74" i="2" s="1"/>
  <c r="BI74" i="2"/>
  <c r="BB74" i="2"/>
  <c r="BA74" i="2" s="1"/>
  <c r="AZ74" i="2"/>
  <c r="AS74" i="2"/>
  <c r="AR74" i="2"/>
  <c r="AL74" i="2"/>
  <c r="AH74" i="2"/>
  <c r="AG74" i="2"/>
  <c r="AK74" i="2" s="1"/>
  <c r="AF74" i="2"/>
  <c r="AJ74" i="2" s="1"/>
  <c r="BJ73" i="2"/>
  <c r="BB73" i="2"/>
  <c r="BA73" i="2"/>
  <c r="AZ73" i="2"/>
  <c r="AS73" i="2"/>
  <c r="AR73" i="2"/>
  <c r="AJ73" i="2"/>
  <c r="AH73" i="2"/>
  <c r="AL73" i="2" s="1"/>
  <c r="AG73" i="2"/>
  <c r="AK73" i="2" s="1"/>
  <c r="AF73" i="2"/>
  <c r="AS72" i="2"/>
  <c r="AR72" i="2"/>
  <c r="AK72" i="2"/>
  <c r="AH72" i="2"/>
  <c r="AL72" i="2" s="1"/>
  <c r="AG72" i="2"/>
  <c r="AF72" i="2"/>
  <c r="AJ72" i="2" s="1"/>
  <c r="BJ71" i="2"/>
  <c r="BI71" i="2"/>
  <c r="BH71" i="2"/>
  <c r="BB71" i="2"/>
  <c r="BA71" i="2" s="1"/>
  <c r="AS71" i="2"/>
  <c r="AR71" i="2"/>
  <c r="AK71" i="2"/>
  <c r="AJ71" i="2"/>
  <c r="AH71" i="2"/>
  <c r="AL71" i="2" s="1"/>
  <c r="AG71" i="2"/>
  <c r="AF71" i="2"/>
  <c r="BJ70" i="2"/>
  <c r="BI70" i="2"/>
  <c r="BH70" i="2"/>
  <c r="BB70" i="2"/>
  <c r="BA70" i="2" s="1"/>
  <c r="AS70" i="2"/>
  <c r="AR70" i="2"/>
  <c r="AL70" i="2"/>
  <c r="AK70" i="2"/>
  <c r="AH70" i="2"/>
  <c r="AG70" i="2"/>
  <c r="AF70" i="2"/>
  <c r="AJ70" i="2" s="1"/>
  <c r="AS69" i="2"/>
  <c r="AR69" i="2"/>
  <c r="AL69" i="2"/>
  <c r="AH69" i="2"/>
  <c r="AG69" i="2"/>
  <c r="AK69" i="2" s="1"/>
  <c r="AF69" i="2"/>
  <c r="AJ69" i="2" s="1"/>
  <c r="BJ68" i="2"/>
  <c r="BH68" i="2" s="1"/>
  <c r="BI68" i="2"/>
  <c r="BB68" i="2"/>
  <c r="BA68" i="2" s="1"/>
  <c r="AZ68" i="2"/>
  <c r="AS68" i="2"/>
  <c r="AR68" i="2"/>
  <c r="AL68" i="2"/>
  <c r="AH68" i="2"/>
  <c r="AG68" i="2"/>
  <c r="AK68" i="2" s="1"/>
  <c r="AF68" i="2"/>
  <c r="AJ68" i="2" s="1"/>
  <c r="BJ67" i="2"/>
  <c r="BI67" i="2" s="1"/>
  <c r="BB67" i="2"/>
  <c r="BA67" i="2"/>
  <c r="AZ67" i="2"/>
  <c r="AS67" i="2"/>
  <c r="AR67" i="2"/>
  <c r="AJ67" i="2"/>
  <c r="AH67" i="2"/>
  <c r="AL67" i="2" s="1"/>
  <c r="AG67" i="2"/>
  <c r="AK67" i="2" s="1"/>
  <c r="AF67" i="2"/>
  <c r="AS66" i="2"/>
  <c r="AR66" i="2"/>
  <c r="AL66" i="2"/>
  <c r="AK66" i="2"/>
  <c r="AJ66" i="2"/>
  <c r="AH66" i="2"/>
  <c r="AG66" i="2"/>
  <c r="AF66" i="2"/>
  <c r="BJ65" i="2"/>
  <c r="BI65" i="2" s="1"/>
  <c r="BH65" i="2"/>
  <c r="BB65" i="2"/>
  <c r="AZ65" i="2" s="1"/>
  <c r="BA65" i="2"/>
  <c r="AS65" i="2"/>
  <c r="AR65" i="2"/>
  <c r="AK65" i="2"/>
  <c r="AJ65" i="2"/>
  <c r="AH65" i="2"/>
  <c r="AL65" i="2" s="1"/>
  <c r="AG65" i="2"/>
  <c r="AF65" i="2"/>
  <c r="BJ64" i="2"/>
  <c r="BI64" i="2"/>
  <c r="BH64" i="2"/>
  <c r="BB64" i="2"/>
  <c r="AS64" i="2"/>
  <c r="AR64" i="2"/>
  <c r="AL64" i="2"/>
  <c r="AK64" i="2"/>
  <c r="AH64" i="2"/>
  <c r="AG64" i="2"/>
  <c r="AF64" i="2"/>
  <c r="AJ64" i="2" s="1"/>
  <c r="AS63" i="2"/>
  <c r="AR63" i="2"/>
  <c r="AL63" i="2"/>
  <c r="AH63" i="2"/>
  <c r="AG63" i="2"/>
  <c r="AK63" i="2" s="1"/>
  <c r="AF63" i="2"/>
  <c r="AJ63" i="2" s="1"/>
  <c r="BJ62" i="2"/>
  <c r="BI62" i="2"/>
  <c r="BH62" i="2"/>
  <c r="BB62" i="2"/>
  <c r="AS62" i="2"/>
  <c r="AR62" i="2"/>
  <c r="AL62" i="2"/>
  <c r="AK62" i="2"/>
  <c r="AH62" i="2"/>
  <c r="AG62" i="2"/>
  <c r="AF62" i="2"/>
  <c r="AJ62" i="2" s="1"/>
  <c r="BJ61" i="2"/>
  <c r="BH61" i="2" s="1"/>
  <c r="BI61" i="2"/>
  <c r="BB61" i="2"/>
  <c r="BA61" i="2"/>
  <c r="AZ61" i="2"/>
  <c r="AS61" i="2"/>
  <c r="AR61" i="2"/>
  <c r="AL61" i="2"/>
  <c r="AH61" i="2"/>
  <c r="AG61" i="2"/>
  <c r="AK61" i="2" s="1"/>
  <c r="AF61" i="2"/>
  <c r="AJ61" i="2" s="1"/>
  <c r="AS60" i="2"/>
  <c r="AR60" i="2"/>
  <c r="AH60" i="2"/>
  <c r="AL60" i="2" s="1"/>
  <c r="AG60" i="2"/>
  <c r="AK60" i="2" s="1"/>
  <c r="AF60" i="2"/>
  <c r="AJ60" i="2" s="1"/>
  <c r="BJ59" i="2"/>
  <c r="BB59" i="2"/>
  <c r="BA59" i="2"/>
  <c r="AZ59" i="2"/>
  <c r="AS59" i="2"/>
  <c r="AR59" i="2"/>
  <c r="AK59" i="2"/>
  <c r="AJ59" i="2"/>
  <c r="AH59" i="2"/>
  <c r="AL59" i="2" s="1"/>
  <c r="AG59" i="2"/>
  <c r="AF59" i="2"/>
  <c r="BJ58" i="2"/>
  <c r="BI58" i="2"/>
  <c r="BH58" i="2"/>
  <c r="BB58" i="2"/>
  <c r="AZ58" i="2" s="1"/>
  <c r="BA58" i="2"/>
  <c r="AS58" i="2"/>
  <c r="AR58" i="2"/>
  <c r="AL58" i="2"/>
  <c r="AK58" i="2"/>
  <c r="AJ58" i="2"/>
  <c r="AH58" i="2"/>
  <c r="AG58" i="2"/>
  <c r="AF58" i="2"/>
  <c r="AS57" i="2"/>
  <c r="AR57" i="2"/>
  <c r="AL57" i="2"/>
  <c r="AK57" i="2"/>
  <c r="AH57" i="2"/>
  <c r="AG57" i="2"/>
  <c r="AF57" i="2"/>
  <c r="AJ57" i="2" s="1"/>
  <c r="BJ56" i="2"/>
  <c r="BI56" i="2"/>
  <c r="BH56" i="2"/>
  <c r="BB56" i="2"/>
  <c r="AS56" i="2"/>
  <c r="AR56" i="2"/>
  <c r="AH56" i="2"/>
  <c r="AL56" i="2" s="1"/>
  <c r="AG56" i="2"/>
  <c r="AK56" i="2" s="1"/>
  <c r="AF56" i="2"/>
  <c r="AJ56" i="2" s="1"/>
  <c r="BJ55" i="2"/>
  <c r="BH55" i="2" s="1"/>
  <c r="BI55" i="2"/>
  <c r="BB55" i="2"/>
  <c r="BA55" i="2"/>
  <c r="AZ55" i="2"/>
  <c r="AS55" i="2"/>
  <c r="AR55" i="2"/>
  <c r="AJ55" i="2"/>
  <c r="AH55" i="2"/>
  <c r="AL55" i="2" s="1"/>
  <c r="AG55" i="2"/>
  <c r="AK55" i="2" s="1"/>
  <c r="AF55" i="2"/>
  <c r="AS54" i="2"/>
  <c r="AR54" i="2"/>
  <c r="AL54" i="2"/>
  <c r="AK54" i="2"/>
  <c r="AJ54" i="2"/>
  <c r="AH54" i="2"/>
  <c r="AG54" i="2"/>
  <c r="AF54" i="2"/>
  <c r="BJ53" i="2"/>
  <c r="BI53" i="2"/>
  <c r="BH53" i="2"/>
  <c r="BB53" i="2"/>
  <c r="AZ53" i="2" s="1"/>
  <c r="BA53" i="2"/>
  <c r="AS53" i="2"/>
  <c r="AR53" i="2"/>
  <c r="AL53" i="2"/>
  <c r="AK53" i="2"/>
  <c r="AH53" i="2"/>
  <c r="AG53" i="2"/>
  <c r="AF53" i="2"/>
  <c r="AJ53" i="2" s="1"/>
  <c r="BJ52" i="2"/>
  <c r="BI52" i="2" s="1"/>
  <c r="BB52" i="2"/>
  <c r="AS52" i="2"/>
  <c r="AR52" i="2"/>
  <c r="AL52" i="2"/>
  <c r="AH52" i="2"/>
  <c r="AG52" i="2"/>
  <c r="AK52" i="2" s="1"/>
  <c r="AF52" i="2"/>
  <c r="AJ52" i="2" s="1"/>
  <c r="AS51" i="2"/>
  <c r="AR51" i="2"/>
  <c r="AJ51" i="2"/>
  <c r="AH51" i="2"/>
  <c r="AL51" i="2" s="1"/>
  <c r="AG51" i="2"/>
  <c r="AK51" i="2" s="1"/>
  <c r="AF51" i="2"/>
  <c r="BJ50" i="2"/>
  <c r="BI50" i="2" s="1"/>
  <c r="BB50" i="2"/>
  <c r="AS50" i="2"/>
  <c r="AR50" i="2"/>
  <c r="AL50" i="2"/>
  <c r="AH50" i="2"/>
  <c r="AG50" i="2"/>
  <c r="AK50" i="2" s="1"/>
  <c r="AF50" i="2"/>
  <c r="AJ50" i="2" s="1"/>
  <c r="B50" i="2"/>
  <c r="BJ49" i="2"/>
  <c r="BB49" i="2"/>
  <c r="BA49" i="2"/>
  <c r="AZ49" i="2"/>
  <c r="AS49" i="2"/>
  <c r="AR49" i="2"/>
  <c r="AK49" i="2"/>
  <c r="AJ49" i="2"/>
  <c r="AH49" i="2"/>
  <c r="AL49" i="2" s="1"/>
  <c r="AG49" i="2"/>
  <c r="AF49" i="2"/>
  <c r="AS48" i="2"/>
  <c r="AR48" i="2"/>
  <c r="AL48" i="2"/>
  <c r="AJ48" i="2"/>
  <c r="AH48" i="2"/>
  <c r="AG48" i="2"/>
  <c r="AK48" i="2" s="1"/>
  <c r="AF48" i="2"/>
  <c r="B48" i="2"/>
  <c r="BJ47" i="2"/>
  <c r="BI47" i="2" s="1"/>
  <c r="BH47" i="2"/>
  <c r="BB47" i="2"/>
  <c r="BA47" i="2" s="1"/>
  <c r="AZ47" i="2"/>
  <c r="AS47" i="2"/>
  <c r="AR47" i="2"/>
  <c r="AK47" i="2"/>
  <c r="AJ47" i="2"/>
  <c r="AH47" i="2"/>
  <c r="AL47" i="2" s="1"/>
  <c r="AG47" i="2"/>
  <c r="AF47" i="2"/>
  <c r="B47" i="2"/>
  <c r="BJ46" i="2"/>
  <c r="BI46" i="2" s="1"/>
  <c r="BH46" i="2"/>
  <c r="BB46" i="2"/>
  <c r="BA46" i="2" s="1"/>
  <c r="AS46" i="2"/>
  <c r="AR46" i="2"/>
  <c r="AK46" i="2"/>
  <c r="AH46" i="2"/>
  <c r="AL46" i="2" s="1"/>
  <c r="AG46" i="2"/>
  <c r="AF46" i="2"/>
  <c r="AJ46" i="2" s="1"/>
  <c r="B46" i="2"/>
  <c r="AS45" i="2"/>
  <c r="AR45" i="2"/>
  <c r="AH45" i="2"/>
  <c r="AL45" i="2" s="1"/>
  <c r="AG45" i="2"/>
  <c r="AK45" i="2" s="1"/>
  <c r="AF45" i="2"/>
  <c r="AJ45" i="2" s="1"/>
  <c r="B45" i="2"/>
  <c r="BJ44" i="2"/>
  <c r="BI44" i="2" s="1"/>
  <c r="BB44" i="2"/>
  <c r="BA44" i="2"/>
  <c r="AZ44" i="2"/>
  <c r="AS44" i="2"/>
  <c r="AR44" i="2"/>
  <c r="AJ44" i="2"/>
  <c r="AH44" i="2"/>
  <c r="AL44" i="2" s="1"/>
  <c r="AG44" i="2"/>
  <c r="AK44" i="2" s="1"/>
  <c r="AF44" i="2"/>
  <c r="B44" i="2"/>
  <c r="BJ43" i="2"/>
  <c r="BI43" i="2"/>
  <c r="BH43" i="2"/>
  <c r="BB43" i="2"/>
  <c r="AZ43" i="2" s="1"/>
  <c r="BA43" i="2"/>
  <c r="AS43" i="2"/>
  <c r="AR43" i="2"/>
  <c r="AL43" i="2"/>
  <c r="AH43" i="2"/>
  <c r="AG43" i="2"/>
  <c r="AK43" i="2" s="1"/>
  <c r="AF43" i="2"/>
  <c r="AJ43" i="2" s="1"/>
  <c r="B43" i="2"/>
  <c r="AS42" i="2"/>
  <c r="AR42" i="2"/>
  <c r="AL42" i="2"/>
  <c r="AK42" i="2"/>
  <c r="AJ42" i="2"/>
  <c r="AH42" i="2"/>
  <c r="AG42" i="2"/>
  <c r="AF42" i="2"/>
  <c r="B42" i="2"/>
  <c r="AH41" i="2"/>
  <c r="AG41" i="2"/>
  <c r="AF41" i="2"/>
  <c r="B41" i="2"/>
  <c r="AH40" i="2"/>
  <c r="AG40" i="2"/>
  <c r="AF40" i="2"/>
  <c r="AH39" i="2"/>
  <c r="AG39" i="2"/>
  <c r="AF39" i="2"/>
  <c r="AH38" i="2"/>
  <c r="AG38" i="2"/>
  <c r="AF38" i="2"/>
  <c r="AH37" i="2"/>
  <c r="AG37" i="2"/>
  <c r="AF37" i="2"/>
  <c r="AH36" i="2"/>
  <c r="AG36" i="2"/>
  <c r="AF36" i="2"/>
  <c r="BJ35" i="2"/>
  <c r="BI35" i="2" s="1"/>
  <c r="BH35" i="2"/>
  <c r="BB35" i="2"/>
  <c r="BA35" i="2"/>
  <c r="AZ35" i="2"/>
  <c r="AS35" i="2"/>
  <c r="AR35" i="2"/>
  <c r="AK35" i="2"/>
  <c r="AJ35" i="2"/>
  <c r="AH35" i="2"/>
  <c r="AL35" i="2" s="1"/>
  <c r="AG35" i="2"/>
  <c r="AF35" i="2"/>
  <c r="BJ34" i="2"/>
  <c r="BB34" i="2"/>
  <c r="BA34" i="2"/>
  <c r="AZ34" i="2"/>
  <c r="AS34" i="2"/>
  <c r="AR34" i="2"/>
  <c r="AL34" i="2"/>
  <c r="AK34" i="2"/>
  <c r="AJ34" i="2"/>
  <c r="AH34" i="2"/>
  <c r="AG34" i="2"/>
  <c r="AF34" i="2"/>
  <c r="AS33" i="2"/>
  <c r="AR33" i="2"/>
  <c r="AK33" i="2"/>
  <c r="AJ33" i="2"/>
  <c r="AH33" i="2"/>
  <c r="AL33" i="2" s="1"/>
  <c r="AG33" i="2"/>
  <c r="AF33" i="2"/>
  <c r="BJ32" i="2"/>
  <c r="BH32" i="2" s="1"/>
  <c r="BI32" i="2"/>
  <c r="BB32" i="2"/>
  <c r="BA32" i="2"/>
  <c r="AZ32" i="2"/>
  <c r="AS32" i="2"/>
  <c r="AR32" i="2"/>
  <c r="AK32" i="2"/>
  <c r="AJ32" i="2"/>
  <c r="AH32" i="2"/>
  <c r="AL32" i="2" s="1"/>
  <c r="AG32" i="2"/>
  <c r="AF32" i="2"/>
  <c r="BJ31" i="2"/>
  <c r="BB31" i="2"/>
  <c r="BA31" i="2"/>
  <c r="AZ31" i="2"/>
  <c r="AS31" i="2"/>
  <c r="AR31" i="2"/>
  <c r="AO31" i="2"/>
  <c r="AJ31" i="2"/>
  <c r="AH31" i="2"/>
  <c r="AL31" i="2" s="1"/>
  <c r="AG31" i="2"/>
  <c r="AK31" i="2" s="1"/>
  <c r="AF31" i="2"/>
  <c r="AS30" i="2"/>
  <c r="AR30" i="2"/>
  <c r="AK30" i="2"/>
  <c r="AJ30" i="2"/>
  <c r="AH30" i="2"/>
  <c r="AL30" i="2" s="1"/>
  <c r="AG30" i="2"/>
  <c r="AF30" i="2"/>
  <c r="BJ29" i="2"/>
  <c r="BI29" i="2"/>
  <c r="BH29" i="2"/>
  <c r="BB29" i="2"/>
  <c r="BA29" i="2"/>
  <c r="AZ29" i="2"/>
  <c r="AS29" i="2"/>
  <c r="AR29" i="2"/>
  <c r="AK29" i="2"/>
  <c r="AJ29" i="2"/>
  <c r="AH29" i="2"/>
  <c r="AL29" i="2" s="1"/>
  <c r="AG29" i="2"/>
  <c r="AF29" i="2"/>
  <c r="BJ28" i="2"/>
  <c r="BH28" i="2" s="1"/>
  <c r="BI28" i="2"/>
  <c r="BB28" i="2"/>
  <c r="BA28" i="2" s="1"/>
  <c r="AS28" i="2"/>
  <c r="AR28" i="2"/>
  <c r="AL28" i="2"/>
  <c r="AH28" i="2"/>
  <c r="AG28" i="2"/>
  <c r="AK28" i="2" s="1"/>
  <c r="AF28" i="2"/>
  <c r="AJ28" i="2" s="1"/>
  <c r="AS27" i="2"/>
  <c r="AR27" i="2"/>
  <c r="AK27" i="2"/>
  <c r="AJ27" i="2"/>
  <c r="AH27" i="2"/>
  <c r="AL27" i="2" s="1"/>
  <c r="AG27" i="2"/>
  <c r="AF27" i="2"/>
  <c r="BJ26" i="2"/>
  <c r="BI26" i="2"/>
  <c r="BH26" i="2"/>
  <c r="BB26" i="2"/>
  <c r="BA26" i="2"/>
  <c r="AZ26" i="2"/>
  <c r="AS26" i="2"/>
  <c r="AR26" i="2"/>
  <c r="AJ26" i="2"/>
  <c r="AH26" i="2"/>
  <c r="AL26" i="2" s="1"/>
  <c r="AG26" i="2"/>
  <c r="AK26" i="2" s="1"/>
  <c r="AF26" i="2"/>
  <c r="BJ25" i="2"/>
  <c r="BH25" i="2" s="1"/>
  <c r="BI25" i="2"/>
  <c r="BB25" i="2"/>
  <c r="BA25" i="2" s="1"/>
  <c r="AZ25" i="2"/>
  <c r="AS25" i="2"/>
  <c r="AR25" i="2"/>
  <c r="AL25" i="2"/>
  <c r="AH25" i="2"/>
  <c r="AG25" i="2"/>
  <c r="AK25" i="2" s="1"/>
  <c r="AF25" i="2"/>
  <c r="AJ25" i="2" s="1"/>
  <c r="AS24" i="2"/>
  <c r="AR24" i="2"/>
  <c r="AL24" i="2"/>
  <c r="AK24" i="2"/>
  <c r="AJ24" i="2"/>
  <c r="AH24" i="2"/>
  <c r="AG24" i="2"/>
  <c r="AF24" i="2"/>
  <c r="D24" i="2"/>
  <c r="AO21" i="2" s="1"/>
  <c r="C24" i="2"/>
  <c r="AN31" i="2" s="1"/>
  <c r="BJ23" i="2"/>
  <c r="BH23" i="2" s="1"/>
  <c r="BI23" i="2"/>
  <c r="BB23" i="2"/>
  <c r="BA23" i="2"/>
  <c r="AZ23" i="2"/>
  <c r="AS23" i="2"/>
  <c r="AR23" i="2"/>
  <c r="AK23" i="2"/>
  <c r="AJ23" i="2"/>
  <c r="AH23" i="2"/>
  <c r="AL23" i="2" s="1"/>
  <c r="AG23" i="2"/>
  <c r="AF23" i="2"/>
  <c r="BJ22" i="2"/>
  <c r="BI22" i="2"/>
  <c r="BH22" i="2"/>
  <c r="BB22" i="2"/>
  <c r="AZ22" i="2" s="1"/>
  <c r="AS22" i="2"/>
  <c r="AR22" i="2"/>
  <c r="AH22" i="2"/>
  <c r="AL22" i="2" s="1"/>
  <c r="AG22" i="2"/>
  <c r="AK22" i="2" s="1"/>
  <c r="AF22" i="2"/>
  <c r="AJ22" i="2" s="1"/>
  <c r="AS21" i="2"/>
  <c r="AR21" i="2"/>
  <c r="AL21" i="2"/>
  <c r="AK21" i="2"/>
  <c r="AH21" i="2"/>
  <c r="AG21" i="2"/>
  <c r="AF21" i="2"/>
  <c r="AJ21" i="2" s="1"/>
  <c r="BJ20" i="2"/>
  <c r="BI20" i="2"/>
  <c r="BH20" i="2"/>
  <c r="BB20" i="2"/>
  <c r="AZ20" i="2" s="1"/>
  <c r="BA20" i="2"/>
  <c r="AS20" i="2"/>
  <c r="AR20" i="2"/>
  <c r="AJ20" i="2"/>
  <c r="AH20" i="2"/>
  <c r="AL20" i="2" s="1"/>
  <c r="AG20" i="2"/>
  <c r="AK20" i="2" s="1"/>
  <c r="AF20" i="2"/>
  <c r="BJ19" i="2"/>
  <c r="BH19" i="2" s="1"/>
  <c r="BB19" i="2"/>
  <c r="BA19" i="2" s="1"/>
  <c r="AS19" i="2"/>
  <c r="AR19" i="2"/>
  <c r="AL19" i="2"/>
  <c r="AH19" i="2"/>
  <c r="AG19" i="2"/>
  <c r="AK19" i="2" s="1"/>
  <c r="AF19" i="2"/>
  <c r="AJ19" i="2" s="1"/>
  <c r="AS18" i="2"/>
  <c r="AR18" i="2"/>
  <c r="AO18" i="2"/>
  <c r="AN18" i="2"/>
  <c r="AL18" i="2"/>
  <c r="AK18" i="2"/>
  <c r="AJ18" i="2"/>
  <c r="AH18" i="2"/>
  <c r="AG18" i="2"/>
  <c r="AF18" i="2"/>
  <c r="BJ17" i="2"/>
  <c r="BI17" i="2"/>
  <c r="BH17" i="2"/>
  <c r="BB17" i="2"/>
  <c r="BA17" i="2" s="1"/>
  <c r="AZ17" i="2"/>
  <c r="AS17" i="2"/>
  <c r="AR17" i="2"/>
  <c r="AO17" i="2"/>
  <c r="AN17" i="2"/>
  <c r="AL17" i="2"/>
  <c r="AK17" i="2"/>
  <c r="AH17" i="2"/>
  <c r="AG17" i="2"/>
  <c r="AF17" i="2"/>
  <c r="AJ17" i="2" s="1"/>
  <c r="BJ16" i="2"/>
  <c r="BI16" i="2" s="1"/>
  <c r="BH16" i="2"/>
  <c r="BB16" i="2"/>
  <c r="BA16" i="2"/>
  <c r="AZ16" i="2"/>
  <c r="AS16" i="2"/>
  <c r="AR16" i="2"/>
  <c r="AL16" i="2"/>
  <c r="AK16" i="2"/>
  <c r="AJ16" i="2"/>
  <c r="AH16" i="2"/>
  <c r="AG16" i="2"/>
  <c r="AF16" i="2"/>
  <c r="AS15" i="2"/>
  <c r="AR15" i="2"/>
  <c r="AN15" i="2"/>
  <c r="AL15" i="2"/>
  <c r="AK15" i="2"/>
  <c r="AH15" i="2"/>
  <c r="AG15" i="2"/>
  <c r="AF15" i="2"/>
  <c r="AJ15" i="2" s="1"/>
  <c r="BJ14" i="2"/>
  <c r="BH14" i="2" s="1"/>
  <c r="BB14" i="2"/>
  <c r="BA14" i="2" s="1"/>
  <c r="AZ14" i="2"/>
  <c r="AS14" i="2"/>
  <c r="AR14" i="2"/>
  <c r="AO14" i="2"/>
  <c r="AN14" i="2"/>
  <c r="AL14" i="2"/>
  <c r="AH14" i="2"/>
  <c r="AG14" i="2"/>
  <c r="AK14" i="2" s="1"/>
  <c r="AF14" i="2"/>
  <c r="AJ14" i="2" s="1"/>
  <c r="BJ13" i="2"/>
  <c r="BI13" i="2" s="1"/>
  <c r="BH13" i="2"/>
  <c r="BB13" i="2"/>
  <c r="BA13" i="2" s="1"/>
  <c r="AZ13" i="2"/>
  <c r="AS13" i="2"/>
  <c r="AR13" i="2"/>
  <c r="AN13" i="2"/>
  <c r="AL13" i="2"/>
  <c r="AK13" i="2"/>
  <c r="AJ13" i="2"/>
  <c r="AH13" i="2"/>
  <c r="AG13" i="2"/>
  <c r="AF13" i="2"/>
  <c r="AS12" i="2"/>
  <c r="AR12" i="2"/>
  <c r="AN12" i="2"/>
  <c r="AK12" i="2"/>
  <c r="AJ12" i="2"/>
  <c r="AH12" i="2"/>
  <c r="AL12" i="2" s="1"/>
  <c r="AG12" i="2"/>
  <c r="AF12" i="2"/>
  <c r="D12" i="2"/>
  <c r="C12" i="2"/>
  <c r="BJ11" i="2"/>
  <c r="BI11" i="2"/>
  <c r="BH11" i="2"/>
  <c r="BB11" i="2"/>
  <c r="BA11" i="2"/>
  <c r="AZ11" i="2"/>
  <c r="AS11" i="2"/>
  <c r="AR11" i="2"/>
  <c r="AO11" i="2"/>
  <c r="AN11" i="2"/>
  <c r="AL11" i="2"/>
  <c r="AK11" i="2"/>
  <c r="AJ11" i="2"/>
  <c r="AH11" i="2"/>
  <c r="AG11" i="2"/>
  <c r="AF11" i="2"/>
  <c r="BJ10" i="2"/>
  <c r="BI10" i="2"/>
  <c r="BH10" i="2"/>
  <c r="BB10" i="2"/>
  <c r="BA10" i="2" s="1"/>
  <c r="AS10" i="2"/>
  <c r="AR10" i="2"/>
  <c r="AN10" i="2"/>
  <c r="AJ10" i="2"/>
  <c r="AH10" i="2"/>
  <c r="AL10" i="2" s="1"/>
  <c r="AG10" i="2"/>
  <c r="AK10" i="2" s="1"/>
  <c r="AF10" i="2"/>
  <c r="AS9" i="2"/>
  <c r="AR9" i="2"/>
  <c r="AO9" i="2"/>
  <c r="AN9" i="2"/>
  <c r="AH9" i="2"/>
  <c r="AL9" i="2" s="1"/>
  <c r="AG9" i="2"/>
  <c r="AK9" i="2" s="1"/>
  <c r="AF9" i="2"/>
  <c r="AJ9" i="2" s="1"/>
  <c r="BJ8" i="2"/>
  <c r="BI8" i="2"/>
  <c r="BH8" i="2"/>
  <c r="BB8" i="2"/>
  <c r="AZ8" i="2" s="1"/>
  <c r="AS8" i="2"/>
  <c r="AR8" i="2"/>
  <c r="AO8" i="2"/>
  <c r="AN8" i="2"/>
  <c r="AH8" i="2"/>
  <c r="AL8" i="2" s="1"/>
  <c r="AG8" i="2"/>
  <c r="AK8" i="2" s="1"/>
  <c r="AF8" i="2"/>
  <c r="AJ8" i="2" s="1"/>
  <c r="F8" i="2"/>
  <c r="E8" i="2"/>
  <c r="D8" i="2"/>
  <c r="D39" i="2" s="1"/>
  <c r="C8" i="2"/>
  <c r="C39" i="2" s="1"/>
  <c r="BJ7" i="2"/>
  <c r="BH7" i="2" s="1"/>
  <c r="BB7" i="2"/>
  <c r="BA7" i="2"/>
  <c r="AZ7" i="2"/>
  <c r="AS7" i="2"/>
  <c r="AR7" i="2"/>
  <c r="AO7" i="2"/>
  <c r="AN7" i="2"/>
  <c r="AK7" i="2"/>
  <c r="AH7" i="2"/>
  <c r="AL7" i="2" s="1"/>
  <c r="AG7" i="2"/>
  <c r="AF7" i="2"/>
  <c r="AJ7" i="2" s="1"/>
  <c r="AS6" i="2"/>
  <c r="AR6" i="2"/>
  <c r="AO6" i="2"/>
  <c r="AN6" i="2"/>
  <c r="AH6" i="2"/>
  <c r="AL6" i="2" s="1"/>
  <c r="AG6" i="2"/>
  <c r="AK6" i="2" s="1"/>
  <c r="AF6" i="2"/>
  <c r="AJ6" i="2" s="1"/>
  <c r="BJ5" i="2"/>
  <c r="BH5" i="2" s="1"/>
  <c r="BI5" i="2"/>
  <c r="BB5" i="2"/>
  <c r="BA5" i="2"/>
  <c r="AZ5" i="2"/>
  <c r="AS5" i="2"/>
  <c r="AR5" i="2"/>
  <c r="AO5" i="2"/>
  <c r="AN5" i="2"/>
  <c r="AL5" i="2"/>
  <c r="AK5" i="2"/>
  <c r="AJ5" i="2"/>
  <c r="AH5" i="2"/>
  <c r="AG5" i="2"/>
  <c r="AF5" i="2"/>
  <c r="BN4" i="2"/>
  <c r="BN5" i="2" s="1"/>
  <c r="BJ4" i="2"/>
  <c r="BI4" i="2" s="1"/>
  <c r="BM4" i="2" s="1"/>
  <c r="BM5" i="2" s="1"/>
  <c r="BB4" i="2"/>
  <c r="BF4" i="2" s="1"/>
  <c r="BF5" i="2" s="1"/>
  <c r="BA4" i="2"/>
  <c r="AO4" i="2"/>
  <c r="AN4" i="2"/>
  <c r="AG4" i="2"/>
  <c r="AK4" i="2" s="1"/>
  <c r="AF4" i="2"/>
  <c r="AJ4" i="2" s="1"/>
  <c r="O4" i="2"/>
  <c r="T4" i="2" s="1"/>
  <c r="M4" i="2"/>
  <c r="L4" i="2"/>
  <c r="E12" i="2" s="1"/>
  <c r="H4" i="2"/>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BN3" i="2"/>
  <c r="BM3" i="2"/>
  <c r="BL3" i="2"/>
  <c r="BF3" i="2"/>
  <c r="BE3" i="2"/>
  <c r="BE4" i="2" s="1"/>
  <c r="BE5"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3" i="2"/>
  <c r="P4" i="2" s="1"/>
  <c r="H3" i="2"/>
  <c r="I4" i="10" l="1"/>
  <c r="I5" i="10" s="1"/>
  <c r="N46" i="10"/>
  <c r="W4" i="10" s="1"/>
  <c r="J207" i="10"/>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G45" i="10"/>
  <c r="G51" i="10"/>
  <c r="G62" i="10"/>
  <c r="G70" i="10"/>
  <c r="G78" i="10"/>
  <c r="G86" i="10"/>
  <c r="G94" i="10"/>
  <c r="G102" i="10"/>
  <c r="G110" i="10"/>
  <c r="G118" i="10"/>
  <c r="G126" i="10"/>
  <c r="G134" i="10"/>
  <c r="G142" i="10"/>
  <c r="G150" i="10"/>
  <c r="G158" i="10"/>
  <c r="G166" i="10"/>
  <c r="G174" i="10"/>
  <c r="G182" i="10"/>
  <c r="G190" i="10"/>
  <c r="G198" i="10"/>
  <c r="G206" i="10"/>
  <c r="G214" i="10"/>
  <c r="G222" i="10"/>
  <c r="G230" i="10"/>
  <c r="G238" i="10"/>
  <c r="G245" i="10"/>
  <c r="G293" i="10"/>
  <c r="G298" i="10"/>
  <c r="G303" i="10"/>
  <c r="G335" i="10"/>
  <c r="G367" i="10"/>
  <c r="G399" i="10"/>
  <c r="G431" i="10"/>
  <c r="G454" i="10"/>
  <c r="G455" i="10"/>
  <c r="G518" i="10"/>
  <c r="G519" i="10"/>
  <c r="G203" i="10"/>
  <c r="G211" i="10"/>
  <c r="G219" i="10"/>
  <c r="G227" i="10"/>
  <c r="G235" i="10"/>
  <c r="G253" i="10"/>
  <c r="G255" i="10"/>
  <c r="G301" i="10"/>
  <c r="G478" i="10"/>
  <c r="G479" i="10"/>
  <c r="G542" i="10"/>
  <c r="G543" i="10"/>
  <c r="G15" i="10"/>
  <c r="G6" i="10"/>
  <c r="M27" i="10"/>
  <c r="M28" i="10"/>
  <c r="N26" i="10"/>
  <c r="G49" i="10"/>
  <c r="G57" i="10"/>
  <c r="G327" i="10"/>
  <c r="G333" i="10"/>
  <c r="G359" i="10"/>
  <c r="G365" i="10"/>
  <c r="G391" i="10"/>
  <c r="G397" i="10"/>
  <c r="G423" i="10"/>
  <c r="G429" i="10"/>
  <c r="G438" i="10"/>
  <c r="G439" i="10"/>
  <c r="G502" i="10"/>
  <c r="G503" i="10"/>
  <c r="G462" i="10"/>
  <c r="G463" i="10"/>
  <c r="G526" i="10"/>
  <c r="G527" i="10"/>
  <c r="G20" i="10"/>
  <c r="G494" i="10"/>
  <c r="G495" i="10"/>
  <c r="G261" i="10"/>
  <c r="G319" i="10"/>
  <c r="G325" i="10"/>
  <c r="G351" i="10"/>
  <c r="G357" i="10"/>
  <c r="G383" i="10"/>
  <c r="G389" i="10"/>
  <c r="G415" i="10"/>
  <c r="G421" i="10"/>
  <c r="G486" i="10"/>
  <c r="G487" i="10"/>
  <c r="G550" i="10"/>
  <c r="G551" i="10"/>
  <c r="M30" i="10"/>
  <c r="M31" i="10"/>
  <c r="G54" i="10"/>
  <c r="G446" i="10"/>
  <c r="G447" i="10"/>
  <c r="G510" i="10"/>
  <c r="G511" i="10"/>
  <c r="G250" i="10"/>
  <c r="G277" i="10"/>
  <c r="G282" i="10"/>
  <c r="G287" i="10"/>
  <c r="G311" i="10"/>
  <c r="G317" i="10"/>
  <c r="G343" i="10"/>
  <c r="G349" i="10"/>
  <c r="G375" i="10"/>
  <c r="G381" i="10"/>
  <c r="G407" i="10"/>
  <c r="G413" i="10"/>
  <c r="G470" i="10"/>
  <c r="G471" i="10"/>
  <c r="G534" i="10"/>
  <c r="G535" i="10"/>
  <c r="G637" i="10"/>
  <c r="G643" i="10"/>
  <c r="G660" i="10"/>
  <c r="G664" i="10"/>
  <c r="G704" i="10"/>
  <c r="G752" i="10"/>
  <c r="G816" i="10"/>
  <c r="G647" i="10"/>
  <c r="G559" i="10"/>
  <c r="G672" i="10"/>
  <c r="G674" i="10"/>
  <c r="G678" i="10"/>
  <c r="G681" i="10"/>
  <c r="G683" i="10"/>
  <c r="G692" i="10"/>
  <c r="G697" i="10"/>
  <c r="G636" i="10"/>
  <c r="G640" i="10"/>
  <c r="G688" i="10"/>
  <c r="G744" i="10"/>
  <c r="G808" i="10"/>
  <c r="G700" i="10"/>
  <c r="G720" i="10"/>
  <c r="G784" i="10"/>
  <c r="G760" i="10"/>
  <c r="G824" i="10"/>
  <c r="G656" i="10"/>
  <c r="G671" i="10"/>
  <c r="G682" i="10"/>
  <c r="G689" i="10"/>
  <c r="G736" i="10"/>
  <c r="G800" i="10"/>
  <c r="G680" i="10"/>
  <c r="G696" i="10"/>
  <c r="G905" i="10"/>
  <c r="G903" i="10"/>
  <c r="G951" i="10"/>
  <c r="G959" i="10"/>
  <c r="G967" i="10"/>
  <c r="G975" i="10"/>
  <c r="G983" i="10"/>
  <c r="G991" i="10"/>
  <c r="G999" i="10"/>
  <c r="G1047" i="10"/>
  <c r="G1057" i="10"/>
  <c r="G1049" i="10"/>
  <c r="G1116" i="10"/>
  <c r="G1115" i="10"/>
  <c r="G1118" i="10"/>
  <c r="G838" i="10"/>
  <c r="G846" i="10"/>
  <c r="G854" i="10"/>
  <c r="G862" i="10"/>
  <c r="G870" i="10"/>
  <c r="G878" i="10"/>
  <c r="G886" i="10"/>
  <c r="G926" i="10"/>
  <c r="G934" i="10"/>
  <c r="G942" i="10"/>
  <c r="G950" i="10"/>
  <c r="G1064" i="10"/>
  <c r="G1080" i="10"/>
  <c r="G1096" i="10"/>
  <c r="G1125" i="10"/>
  <c r="G1126" i="10"/>
  <c r="G1062" i="10"/>
  <c r="G1078" i="10"/>
  <c r="G1094" i="10"/>
  <c r="G1110" i="10"/>
  <c r="G1159" i="10"/>
  <c r="G1056" i="10"/>
  <c r="G1060" i="10"/>
  <c r="G1076" i="10"/>
  <c r="G1092" i="10"/>
  <c r="G1108" i="10"/>
  <c r="G1052" i="10"/>
  <c r="G1074" i="10"/>
  <c r="G1090" i="10"/>
  <c r="G1106" i="10"/>
  <c r="G1134" i="10"/>
  <c r="G1142" i="10"/>
  <c r="G1150" i="10"/>
  <c r="G1166" i="10"/>
  <c r="G1174" i="10"/>
  <c r="G1182" i="10"/>
  <c r="G1190" i="10"/>
  <c r="G1198" i="10"/>
  <c r="G1206" i="10"/>
  <c r="G1214" i="10"/>
  <c r="G1222" i="10"/>
  <c r="G1230" i="10"/>
  <c r="G1238" i="10"/>
  <c r="G1246" i="10"/>
  <c r="G1253" i="10"/>
  <c r="G1260" i="10"/>
  <c r="G1267" i="10"/>
  <c r="G1360" i="10"/>
  <c r="G1495" i="10"/>
  <c r="G1494" i="10"/>
  <c r="G1123" i="10"/>
  <c r="G1131" i="10"/>
  <c r="G1139" i="10"/>
  <c r="G1147" i="10"/>
  <c r="G1155" i="10"/>
  <c r="G1163" i="10"/>
  <c r="G1171" i="10"/>
  <c r="G1187" i="10"/>
  <c r="G1195" i="10"/>
  <c r="G1203" i="10"/>
  <c r="G1211" i="10"/>
  <c r="G1219" i="10"/>
  <c r="G1227" i="10"/>
  <c r="G1235" i="10"/>
  <c r="G1243" i="10"/>
  <c r="G1289" i="10"/>
  <c r="G1291" i="10"/>
  <c r="G1348" i="10"/>
  <c r="G1352" i="10"/>
  <c r="G1371" i="10"/>
  <c r="G1387" i="10"/>
  <c r="G1419" i="10"/>
  <c r="G1451" i="10"/>
  <c r="G1483" i="10"/>
  <c r="G1536" i="10"/>
  <c r="G1537" i="10"/>
  <c r="G1344" i="10"/>
  <c r="G1363" i="10"/>
  <c r="G1402" i="10"/>
  <c r="G1486" i="10"/>
  <c r="G1487" i="10"/>
  <c r="G1157" i="10"/>
  <c r="E1178" i="10"/>
  <c r="G1178" i="10" s="1"/>
  <c r="G1297" i="10"/>
  <c r="G1332" i="10"/>
  <c r="G1336" i="10"/>
  <c r="G1365" i="10"/>
  <c r="G1395" i="10"/>
  <c r="G1412" i="10"/>
  <c r="G1427" i="10"/>
  <c r="G1444" i="10"/>
  <c r="G1459" i="10"/>
  <c r="G1476" i="10"/>
  <c r="G1492" i="10"/>
  <c r="G1550" i="10"/>
  <c r="G1551" i="10"/>
  <c r="G1114" i="10"/>
  <c r="G1122" i="10"/>
  <c r="G1130" i="10"/>
  <c r="G1138" i="10"/>
  <c r="G1146" i="10"/>
  <c r="G1154" i="10"/>
  <c r="G1162" i="10"/>
  <c r="G1170" i="10"/>
  <c r="G1186" i="10"/>
  <c r="G1194" i="10"/>
  <c r="G1202" i="10"/>
  <c r="G1210" i="10"/>
  <c r="G1218" i="10"/>
  <c r="G1226" i="10"/>
  <c r="G1234" i="10"/>
  <c r="G1242" i="10"/>
  <c r="G1284" i="10"/>
  <c r="G1316" i="10"/>
  <c r="G1328" i="10"/>
  <c r="G1442" i="10"/>
  <c r="G1474" i="10"/>
  <c r="G1531" i="10"/>
  <c r="G1532" i="10"/>
  <c r="G1256" i="10"/>
  <c r="G1288" i="10"/>
  <c r="G1305" i="10"/>
  <c r="G1320" i="10"/>
  <c r="G1403" i="10"/>
  <c r="G1435" i="10"/>
  <c r="G1467" i="10"/>
  <c r="G1379" i="10"/>
  <c r="G1386" i="10"/>
  <c r="G1418" i="10"/>
  <c r="G1450" i="10"/>
  <c r="G1482" i="10"/>
  <c r="G1272" i="10"/>
  <c r="G1281" i="10"/>
  <c r="G1296" i="10"/>
  <c r="G1313" i="10"/>
  <c r="G1323" i="10"/>
  <c r="G1368" i="10"/>
  <c r="G1411" i="10"/>
  <c r="G1443" i="10"/>
  <c r="G1475" i="10"/>
  <c r="G1499" i="10"/>
  <c r="G1506" i="10"/>
  <c r="G1563" i="10"/>
  <c r="G1570" i="10"/>
  <c r="G1588" i="10"/>
  <c r="G1620" i="10"/>
  <c r="G1761" i="10"/>
  <c r="G1760" i="10"/>
  <c r="G1817" i="10"/>
  <c r="G1816" i="10"/>
  <c r="G1539" i="10"/>
  <c r="G1544" i="10"/>
  <c r="G1558" i="10"/>
  <c r="G1605" i="10"/>
  <c r="G1637" i="10"/>
  <c r="G1645" i="10"/>
  <c r="G1667" i="10"/>
  <c r="G1707" i="10"/>
  <c r="G1739" i="10"/>
  <c r="G1753" i="10"/>
  <c r="G1752" i="10"/>
  <c r="G1833" i="10"/>
  <c r="G1832" i="10"/>
  <c r="G1809" i="10"/>
  <c r="G1808" i="10"/>
  <c r="G1845" i="10"/>
  <c r="G1846" i="10"/>
  <c r="G1865" i="10"/>
  <c r="G1864" i="10"/>
  <c r="G1681" i="10"/>
  <c r="E1682" i="10"/>
  <c r="G1715" i="10"/>
  <c r="G1730" i="10"/>
  <c r="G1756" i="10"/>
  <c r="G1801" i="10"/>
  <c r="G1800" i="10"/>
  <c r="G1543" i="10"/>
  <c r="G1585" i="10"/>
  <c r="G1598" i="10"/>
  <c r="G1602" i="10"/>
  <c r="G1617" i="10"/>
  <c r="G1630" i="10"/>
  <c r="G1634" i="10"/>
  <c r="G1642" i="10"/>
  <c r="G1650" i="10"/>
  <c r="G1670" i="10"/>
  <c r="G1697" i="10"/>
  <c r="G1699" i="10"/>
  <c r="G1713" i="10"/>
  <c r="G1745" i="10"/>
  <c r="G1748" i="10"/>
  <c r="G1793" i="10"/>
  <c r="G1792" i="10"/>
  <c r="G1812" i="10"/>
  <c r="G1507" i="10"/>
  <c r="G1514" i="10"/>
  <c r="G1571" i="10"/>
  <c r="G1578" i="10"/>
  <c r="G1657" i="10"/>
  <c r="G1659" i="10"/>
  <c r="G1666" i="10"/>
  <c r="G1686" i="10"/>
  <c r="G1706" i="10"/>
  <c r="G1738" i="10"/>
  <c r="G1785" i="10"/>
  <c r="G1784" i="10"/>
  <c r="G1804" i="10"/>
  <c r="G1490" i="10"/>
  <c r="G1554" i="10"/>
  <c r="G1593" i="10"/>
  <c r="G1595" i="10"/>
  <c r="G1610" i="10"/>
  <c r="G1625" i="10"/>
  <c r="G1627" i="10"/>
  <c r="G1673" i="10"/>
  <c r="G1777" i="10"/>
  <c r="G1776" i="10"/>
  <c r="G1796" i="10"/>
  <c r="G1825" i="10"/>
  <c r="G1824" i="10"/>
  <c r="G1530" i="10"/>
  <c r="G1662" i="10"/>
  <c r="G1689" i="10"/>
  <c r="G1702" i="10"/>
  <c r="G1714" i="10"/>
  <c r="G1769" i="10"/>
  <c r="G1768" i="10"/>
  <c r="G1950" i="10"/>
  <c r="G1951" i="10"/>
  <c r="G2054" i="10"/>
  <c r="G2053" i="10"/>
  <c r="G2151" i="10"/>
  <c r="G2150" i="10"/>
  <c r="G1896" i="10"/>
  <c r="G1902" i="10"/>
  <c r="G1910" i="10"/>
  <c r="G1912" i="10"/>
  <c r="G1920" i="10"/>
  <c r="G1928" i="10"/>
  <c r="G2038" i="10"/>
  <c r="G2037" i="10"/>
  <c r="G1829" i="10"/>
  <c r="G1838" i="10"/>
  <c r="G1853" i="10"/>
  <c r="G1855" i="10"/>
  <c r="G1868" i="10"/>
  <c r="G1870" i="10"/>
  <c r="G1885" i="10"/>
  <c r="G1887" i="10"/>
  <c r="G1904" i="10"/>
  <c r="G1941" i="10"/>
  <c r="G2199" i="10"/>
  <c r="G2198" i="10"/>
  <c r="G1844" i="10"/>
  <c r="G1861" i="10"/>
  <c r="G1876" i="10"/>
  <c r="G1878" i="10"/>
  <c r="G1893" i="10"/>
  <c r="G1917" i="10"/>
  <c r="G1925" i="10"/>
  <c r="G1933" i="10"/>
  <c r="G1974" i="10"/>
  <c r="G2006" i="10"/>
  <c r="G2022" i="10"/>
  <c r="G2062" i="10"/>
  <c r="G2061" i="10"/>
  <c r="G1901" i="10"/>
  <c r="G1909" i="10"/>
  <c r="G1942" i="10"/>
  <c r="G1990" i="10"/>
  <c r="G2046" i="10"/>
  <c r="G2045" i="10"/>
  <c r="G1837" i="10"/>
  <c r="G1852" i="10"/>
  <c r="G2110" i="10"/>
  <c r="G2111" i="10"/>
  <c r="G2079" i="10"/>
  <c r="G2078" i="10"/>
  <c r="G2027" i="10"/>
  <c r="G2035" i="10"/>
  <c r="G2051" i="10"/>
  <c r="G2159" i="10"/>
  <c r="G2158" i="10"/>
  <c r="G2207" i="10"/>
  <c r="G2206" i="10"/>
  <c r="G2301" i="10"/>
  <c r="G2302" i="10"/>
  <c r="G2369" i="10"/>
  <c r="G2370" i="10"/>
  <c r="G2084" i="10"/>
  <c r="G2088" i="10"/>
  <c r="G2101" i="10"/>
  <c r="G2143" i="10"/>
  <c r="G2142" i="10"/>
  <c r="G2191" i="10"/>
  <c r="G2190" i="10"/>
  <c r="G2384" i="10"/>
  <c r="G2383" i="10"/>
  <c r="G2066" i="10"/>
  <c r="G2118" i="10"/>
  <c r="G2135" i="10"/>
  <c r="G2134" i="10"/>
  <c r="G2183" i="10"/>
  <c r="G2182" i="10"/>
  <c r="G2233" i="10"/>
  <c r="G2232" i="10"/>
  <c r="G2255" i="10"/>
  <c r="G2254" i="10"/>
  <c r="G1959" i="10"/>
  <c r="G1983" i="10"/>
  <c r="G1991" i="10"/>
  <c r="G1999" i="10"/>
  <c r="G2007" i="10"/>
  <c r="G2015" i="10"/>
  <c r="G2093" i="10"/>
  <c r="G2127" i="10"/>
  <c r="G2126" i="10"/>
  <c r="G2175" i="10"/>
  <c r="G2174" i="10"/>
  <c r="G2445" i="10"/>
  <c r="G2444" i="10"/>
  <c r="G2077" i="10"/>
  <c r="G2085" i="10"/>
  <c r="G2102" i="10"/>
  <c r="G2167" i="10"/>
  <c r="G2166" i="10"/>
  <c r="G2320" i="10"/>
  <c r="G2321" i="10"/>
  <c r="G2524" i="10"/>
  <c r="G2523" i="10"/>
  <c r="G2223" i="10"/>
  <c r="G2222" i="10"/>
  <c r="G2240" i="10"/>
  <c r="G2273" i="10"/>
  <c r="G2272" i="10"/>
  <c r="G2119" i="10"/>
  <c r="G2163" i="10"/>
  <c r="G2215" i="10"/>
  <c r="G2214" i="10"/>
  <c r="G2252" i="10"/>
  <c r="G2276" i="10"/>
  <c r="G2308" i="10"/>
  <c r="G2313" i="10"/>
  <c r="G2340" i="10"/>
  <c r="G2379" i="10"/>
  <c r="G2378" i="10"/>
  <c r="G2256" i="10"/>
  <c r="G2268" i="10"/>
  <c r="G2287" i="10"/>
  <c r="G2311" i="10"/>
  <c r="G2343" i="10"/>
  <c r="G2396" i="10"/>
  <c r="G2590" i="10"/>
  <c r="G2591" i="10"/>
  <c r="G2316" i="10"/>
  <c r="G2348" i="10"/>
  <c r="G2403" i="10"/>
  <c r="G2402" i="10"/>
  <c r="G2271" i="10"/>
  <c r="G2300" i="10"/>
  <c r="G2319" i="10"/>
  <c r="G2365" i="10"/>
  <c r="G2253" i="10"/>
  <c r="G2388" i="10"/>
  <c r="G2493" i="10"/>
  <c r="G2492" i="10"/>
  <c r="G2294" i="10"/>
  <c r="G2327" i="10"/>
  <c r="G2437" i="10"/>
  <c r="G2436" i="10"/>
  <c r="G2244" i="10"/>
  <c r="G2292" i="10"/>
  <c r="G2332" i="10"/>
  <c r="G2337" i="10"/>
  <c r="G2357" i="10"/>
  <c r="G2372" i="10"/>
  <c r="G2501" i="10"/>
  <c r="G2500" i="10"/>
  <c r="G2546" i="10"/>
  <c r="G2545" i="10"/>
  <c r="G2570" i="10"/>
  <c r="G2569" i="10"/>
  <c r="G2453" i="10"/>
  <c r="G2452" i="10"/>
  <c r="G2485" i="10"/>
  <c r="G2484" i="10"/>
  <c r="G2886" i="10"/>
  <c r="G2948" i="10"/>
  <c r="G2885" i="10"/>
  <c r="G2461" i="10"/>
  <c r="G2460" i="10"/>
  <c r="G2477" i="10"/>
  <c r="G2476" i="10"/>
  <c r="G2529" i="10"/>
  <c r="G2530" i="10"/>
  <c r="G2653" i="10"/>
  <c r="G2393" i="10"/>
  <c r="G2408" i="10"/>
  <c r="G2469" i="10"/>
  <c r="G2468" i="10"/>
  <c r="G2377" i="10"/>
  <c r="G2412" i="10"/>
  <c r="G2416" i="10"/>
  <c r="G2432" i="10"/>
  <c r="G2440" i="10"/>
  <c r="G2541" i="10"/>
  <c r="G2353" i="10"/>
  <c r="G2386" i="10"/>
  <c r="G2401" i="10"/>
  <c r="G2419" i="10"/>
  <c r="G2421" i="10"/>
  <c r="G2428" i="10"/>
  <c r="G2448" i="10"/>
  <c r="G2456" i="10"/>
  <c r="G2509" i="10"/>
  <c r="G2508" i="10"/>
  <c r="G2516" i="10"/>
  <c r="G2519" i="10"/>
  <c r="G2573" i="10"/>
  <c r="G2609" i="10"/>
  <c r="G2637" i="10"/>
  <c r="G2640" i="10"/>
  <c r="G2536" i="10"/>
  <c r="G2549" i="10"/>
  <c r="G2565" i="10"/>
  <c r="G2584" i="10"/>
  <c r="G2617" i="10"/>
  <c r="G2645" i="10"/>
  <c r="G2648" i="10"/>
  <c r="G2517" i="10"/>
  <c r="G2544" i="10"/>
  <c r="G2568" i="10"/>
  <c r="G2597" i="10"/>
  <c r="G2601" i="10"/>
  <c r="G2600" i="10"/>
  <c r="G2633" i="10"/>
  <c r="G2816" i="10"/>
  <c r="G2560" i="10"/>
  <c r="G2641" i="10"/>
  <c r="G2752" i="10"/>
  <c r="G2593" i="10"/>
  <c r="G2613" i="10"/>
  <c r="G2616" i="10"/>
  <c r="G2589" i="10"/>
  <c r="G2657" i="10"/>
  <c r="G2674" i="10"/>
  <c r="G2675" i="10"/>
  <c r="G2685" i="10"/>
  <c r="E2688" i="10"/>
  <c r="G2701" i="10"/>
  <c r="G2704" i="10"/>
  <c r="G2765" i="10"/>
  <c r="G2768" i="10"/>
  <c r="G2829" i="10"/>
  <c r="G2859" i="10"/>
  <c r="G2860" i="10"/>
  <c r="G2670" i="10"/>
  <c r="G2693" i="10"/>
  <c r="G2696" i="10"/>
  <c r="G2757" i="10"/>
  <c r="G2760" i="10"/>
  <c r="G2821" i="10"/>
  <c r="G2824" i="10"/>
  <c r="G2845" i="10"/>
  <c r="G3025" i="10"/>
  <c r="G2662" i="10"/>
  <c r="G2733" i="10"/>
  <c r="G2797" i="10"/>
  <c r="G2878" i="10"/>
  <c r="G2940" i="10"/>
  <c r="G2877" i="10"/>
  <c r="G3020" i="10"/>
  <c r="G2957" i="10"/>
  <c r="G2725" i="10"/>
  <c r="G2728" i="10"/>
  <c r="G2789" i="10"/>
  <c r="G2792" i="10"/>
  <c r="G2834" i="10"/>
  <c r="G2919" i="10"/>
  <c r="G2856" i="10"/>
  <c r="G2855" i="10"/>
  <c r="G2862" i="10"/>
  <c r="G2861" i="10"/>
  <c r="G2894" i="10"/>
  <c r="G2956" i="10"/>
  <c r="G2893" i="10"/>
  <c r="G2988" i="10"/>
  <c r="G2925" i="10"/>
  <c r="G2717" i="10"/>
  <c r="G2720" i="10"/>
  <c r="G2781" i="10"/>
  <c r="G2784" i="10"/>
  <c r="G2831" i="10"/>
  <c r="G2968" i="10"/>
  <c r="G2905" i="10"/>
  <c r="G2840" i="10"/>
  <c r="G2902" i="10"/>
  <c r="G2964" i="10"/>
  <c r="G2922" i="10"/>
  <c r="G2697" i="10"/>
  <c r="G2705" i="10"/>
  <c r="G2713" i="10"/>
  <c r="G2721" i="10"/>
  <c r="G2729" i="10"/>
  <c r="G2737" i="10"/>
  <c r="G2745" i="10"/>
  <c r="G2753" i="10"/>
  <c r="G2761" i="10"/>
  <c r="G2769" i="10"/>
  <c r="G2777" i="10"/>
  <c r="G2785" i="10"/>
  <c r="G2793" i="10"/>
  <c r="G2801" i="10"/>
  <c r="G2809" i="10"/>
  <c r="G2817" i="10"/>
  <c r="G2825" i="10"/>
  <c r="G2869" i="10"/>
  <c r="G2879" i="10"/>
  <c r="G2891" i="10"/>
  <c r="G2906" i="10"/>
  <c r="G2960" i="10"/>
  <c r="G2848" i="10"/>
  <c r="G2863" i="10"/>
  <c r="G2871" i="10"/>
  <c r="G2899" i="10"/>
  <c r="G2910" i="10"/>
  <c r="G2972" i="10"/>
  <c r="G2914" i="10"/>
  <c r="G2917" i="10"/>
  <c r="G2923" i="10"/>
  <c r="G2949" i="10"/>
  <c r="G2843" i="10"/>
  <c r="G2909" i="10"/>
  <c r="G2952" i="10"/>
  <c r="G2985" i="10"/>
  <c r="G3017" i="10"/>
  <c r="G3033" i="10"/>
  <c r="G2880" i="10"/>
  <c r="G2907" i="10"/>
  <c r="G2915" i="10"/>
  <c r="G2938" i="10"/>
  <c r="G2941" i="10"/>
  <c r="G2851" i="10"/>
  <c r="G2916" i="10"/>
  <c r="G2872" i="10"/>
  <c r="G2944" i="10"/>
  <c r="G2887" i="10"/>
  <c r="G2895" i="10"/>
  <c r="G2951" i="10"/>
  <c r="G2959" i="10"/>
  <c r="G2967" i="10"/>
  <c r="G2913" i="10"/>
  <c r="G2921" i="10"/>
  <c r="G2929" i="10"/>
  <c r="G2937" i="10"/>
  <c r="G2945" i="10"/>
  <c r="G2953" i="10"/>
  <c r="G2961" i="10"/>
  <c r="G2969" i="10"/>
  <c r="G2978" i="10"/>
  <c r="G2986" i="10"/>
  <c r="G2994" i="10"/>
  <c r="G3002" i="10"/>
  <c r="G3010" i="10"/>
  <c r="G3018" i="10"/>
  <c r="G3026" i="10"/>
  <c r="G3034" i="10"/>
  <c r="F10" i="7"/>
  <c r="P5" i="2"/>
  <c r="AW4" i="2"/>
  <c r="U4" i="2"/>
  <c r="AZ4" i="2"/>
  <c r="BD4" i="2" s="1"/>
  <c r="BD5" i="2" s="1"/>
  <c r="BI7" i="2"/>
  <c r="F39" i="2"/>
  <c r="BA8" i="2"/>
  <c r="BI14" i="2"/>
  <c r="BI31" i="2"/>
  <c r="BH31" i="2"/>
  <c r="D38" i="2"/>
  <c r="C38" i="2"/>
  <c r="C36" i="2"/>
  <c r="D34" i="2"/>
  <c r="D36" i="2"/>
  <c r="F24" i="2"/>
  <c r="C21" i="2"/>
  <c r="BA22" i="2"/>
  <c r="AN76" i="2"/>
  <c r="AN64" i="2"/>
  <c r="AN62" i="2"/>
  <c r="AN57" i="2"/>
  <c r="AN75" i="2"/>
  <c r="AN68" i="2"/>
  <c r="AN63" i="2"/>
  <c r="AN61" i="2"/>
  <c r="AN67" i="2"/>
  <c r="AN60" i="2"/>
  <c r="AN78" i="2"/>
  <c r="AN71" i="2"/>
  <c r="AN66" i="2"/>
  <c r="AN70" i="2"/>
  <c r="AN56" i="2"/>
  <c r="AN74" i="2"/>
  <c r="AN69" i="2"/>
  <c r="AN77" i="2"/>
  <c r="AN72" i="2"/>
  <c r="AN65" i="2"/>
  <c r="AN58" i="2"/>
  <c r="AN53" i="2"/>
  <c r="AN43" i="2"/>
  <c r="AN52" i="2"/>
  <c r="AN50" i="2"/>
  <c r="AN45" i="2"/>
  <c r="AN51" i="2"/>
  <c r="AN44" i="2"/>
  <c r="AN35" i="2"/>
  <c r="AN46" i="2"/>
  <c r="AN59" i="2"/>
  <c r="AN54" i="2"/>
  <c r="AN48" i="2"/>
  <c r="AN47" i="2"/>
  <c r="AN42" i="2"/>
  <c r="AN33" i="2"/>
  <c r="AN22" i="2"/>
  <c r="AN20" i="2"/>
  <c r="AN34" i="2"/>
  <c r="AN73" i="2"/>
  <c r="AN49" i="2"/>
  <c r="AN32" i="2"/>
  <c r="AN29" i="2"/>
  <c r="AN26" i="2"/>
  <c r="AN30" i="2"/>
  <c r="AN27" i="2"/>
  <c r="AN24" i="2"/>
  <c r="AN23" i="2"/>
  <c r="AN55" i="2"/>
  <c r="AN21" i="2"/>
  <c r="BI49" i="2"/>
  <c r="BH49" i="2"/>
  <c r="BH34" i="2"/>
  <c r="BI34" i="2"/>
  <c r="F12" i="2"/>
  <c r="D21" i="2"/>
  <c r="C23" i="2"/>
  <c r="C32" i="2" s="1"/>
  <c r="AO75" i="2"/>
  <c r="AO68" i="2"/>
  <c r="AO63" i="2"/>
  <c r="AO61" i="2"/>
  <c r="AO67" i="2"/>
  <c r="AO60" i="2"/>
  <c r="AO78" i="2"/>
  <c r="AO71" i="2"/>
  <c r="AO66" i="2"/>
  <c r="AO70" i="2"/>
  <c r="AO56" i="2"/>
  <c r="AO74" i="2"/>
  <c r="AO69" i="2"/>
  <c r="AO55" i="2"/>
  <c r="AO73" i="2"/>
  <c r="AO59" i="2"/>
  <c r="AO76" i="2"/>
  <c r="AO64" i="2"/>
  <c r="AO62" i="2"/>
  <c r="AO57" i="2"/>
  <c r="AO52" i="2"/>
  <c r="AO50" i="2"/>
  <c r="AO45" i="2"/>
  <c r="AO72" i="2"/>
  <c r="AO51" i="2"/>
  <c r="AO44" i="2"/>
  <c r="AO77" i="2"/>
  <c r="AO46" i="2"/>
  <c r="AO54" i="2"/>
  <c r="AO48" i="2"/>
  <c r="AO47" i="2"/>
  <c r="AO42" i="2"/>
  <c r="AO58" i="2"/>
  <c r="AO49" i="2"/>
  <c r="AO65" i="2"/>
  <c r="AO53" i="2"/>
  <c r="AO35" i="2"/>
  <c r="AO43" i="2"/>
  <c r="AO34" i="2"/>
  <c r="AO15" i="2"/>
  <c r="AO32" i="2"/>
  <c r="AO29" i="2"/>
  <c r="AO26" i="2"/>
  <c r="AO30" i="2"/>
  <c r="AO27" i="2"/>
  <c r="AO24" i="2"/>
  <c r="AO23" i="2"/>
  <c r="AO33" i="2"/>
  <c r="AO28" i="2"/>
  <c r="AO25" i="2"/>
  <c r="AO19" i="2"/>
  <c r="C34" i="2"/>
  <c r="D41" i="2"/>
  <c r="R3" i="2"/>
  <c r="R4" i="2" s="1"/>
  <c r="AP4" i="2"/>
  <c r="AH4" i="2"/>
  <c r="AS4" i="2"/>
  <c r="AO13" i="2"/>
  <c r="AN16" i="2"/>
  <c r="C35" i="2" s="1"/>
  <c r="AZ19" i="2"/>
  <c r="AO20" i="2"/>
  <c r="D23" i="2"/>
  <c r="D32" i="2" s="1"/>
  <c r="AZ28" i="2"/>
  <c r="D30" i="2"/>
  <c r="AO16" i="2"/>
  <c r="AO22" i="2"/>
  <c r="AR4" i="2"/>
  <c r="C30" i="2" s="1"/>
  <c r="BH4" i="2"/>
  <c r="BL4" i="2" s="1"/>
  <c r="BL5" i="2" s="1"/>
  <c r="AZ10" i="2"/>
  <c r="AO12" i="2"/>
  <c r="AN25" i="2"/>
  <c r="AV4" i="2"/>
  <c r="O5" i="2"/>
  <c r="E44" i="2"/>
  <c r="E49" i="2"/>
  <c r="F41" i="2"/>
  <c r="E43" i="2"/>
  <c r="E42" i="2"/>
  <c r="E41" i="2"/>
  <c r="C41" i="2"/>
  <c r="AO10" i="2"/>
  <c r="D35" i="2" s="1"/>
  <c r="AN19" i="2"/>
  <c r="BI19" i="2"/>
  <c r="AN28" i="2"/>
  <c r="E47" i="2"/>
  <c r="E50" i="2"/>
  <c r="F42" i="2"/>
  <c r="BA50" i="2"/>
  <c r="AZ50" i="2"/>
  <c r="E46" i="2"/>
  <c r="BA52" i="2"/>
  <c r="AZ52" i="2"/>
  <c r="E48" i="2"/>
  <c r="BA56" i="2"/>
  <c r="AZ56" i="2"/>
  <c r="BH59" i="2"/>
  <c r="BI59" i="2"/>
  <c r="BH44" i="2"/>
  <c r="AZ76" i="2"/>
  <c r="BA76" i="2"/>
  <c r="C42" i="2"/>
  <c r="E45" i="2"/>
  <c r="AZ46" i="2"/>
  <c r="BH50" i="2"/>
  <c r="BH52" i="2"/>
  <c r="D42" i="2"/>
  <c r="AZ64" i="2"/>
  <c r="BA64" i="2"/>
  <c r="BH73" i="2"/>
  <c r="BI73" i="2"/>
  <c r="AZ62" i="2"/>
  <c r="BA62" i="2"/>
  <c r="BH67" i="2"/>
  <c r="AZ70" i="2"/>
  <c r="AZ71" i="2"/>
  <c r="J459" i="10" l="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N47" i="10"/>
  <c r="W5" i="10" s="1"/>
  <c r="M39" i="10"/>
  <c r="G1682" i="10"/>
  <c r="G1683" i="10"/>
  <c r="M38" i="10"/>
  <c r="N27" i="10"/>
  <c r="M41" i="10"/>
  <c r="G2688" i="10"/>
  <c r="G2689" i="10"/>
  <c r="G1179" i="10"/>
  <c r="M42" i="10"/>
  <c r="I6" i="10"/>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U5" i="2"/>
  <c r="P6" i="2"/>
  <c r="AW5" i="2"/>
  <c r="F23" i="2"/>
  <c r="AL4" i="2"/>
  <c r="F21" i="2" s="1"/>
  <c r="E20" i="2"/>
  <c r="E15" i="2"/>
  <c r="E19" i="2"/>
  <c r="E17" i="2"/>
  <c r="E16" i="2"/>
  <c r="E11" i="2"/>
  <c r="E10" i="2" s="1"/>
  <c r="E9" i="2" s="1"/>
  <c r="E13" i="2"/>
  <c r="E18" i="2"/>
  <c r="E14" i="2"/>
  <c r="O6" i="2"/>
  <c r="AV5" i="2"/>
  <c r="T5" i="2"/>
  <c r="AX4" i="2"/>
  <c r="V4" i="2"/>
  <c r="R5" i="2"/>
  <c r="AP67" i="2"/>
  <c r="AP60" i="2"/>
  <c r="AP78" i="2"/>
  <c r="AP71" i="2"/>
  <c r="AP66" i="2"/>
  <c r="AP70" i="2"/>
  <c r="AP74" i="2"/>
  <c r="AP69" i="2"/>
  <c r="AP55" i="2"/>
  <c r="AP73" i="2"/>
  <c r="AP59" i="2"/>
  <c r="AP77" i="2"/>
  <c r="AP72" i="2"/>
  <c r="AP65" i="2"/>
  <c r="AP58" i="2"/>
  <c r="AP75" i="2"/>
  <c r="AP68" i="2"/>
  <c r="AP63" i="2"/>
  <c r="AP61" i="2"/>
  <c r="AP51" i="2"/>
  <c r="AP44" i="2"/>
  <c r="AP35" i="2"/>
  <c r="AP33" i="2"/>
  <c r="AP46" i="2"/>
  <c r="AP56" i="2"/>
  <c r="AP54" i="2"/>
  <c r="AP48" i="2"/>
  <c r="AP62" i="2"/>
  <c r="AP47" i="2"/>
  <c r="AP42" i="2"/>
  <c r="AP64" i="2"/>
  <c r="AP49" i="2"/>
  <c r="AP57" i="2"/>
  <c r="AP53" i="2"/>
  <c r="AP43" i="2"/>
  <c r="AP76" i="2"/>
  <c r="AP34" i="2"/>
  <c r="AP32" i="2"/>
  <c r="AP29" i="2"/>
  <c r="AP26" i="2"/>
  <c r="AP30" i="2"/>
  <c r="AP27" i="2"/>
  <c r="AP24" i="2"/>
  <c r="AP23" i="2"/>
  <c r="AP52" i="2"/>
  <c r="AP18" i="2"/>
  <c r="AP50" i="2"/>
  <c r="AP31" i="2"/>
  <c r="AP25" i="2"/>
  <c r="AP12" i="2"/>
  <c r="AP7" i="2"/>
  <c r="AP45" i="2"/>
  <c r="AP22" i="2"/>
  <c r="AP16" i="2"/>
  <c r="AP11" i="2"/>
  <c r="AP21" i="2"/>
  <c r="AP20" i="2"/>
  <c r="AP13" i="2"/>
  <c r="AP6" i="2"/>
  <c r="AP17" i="2"/>
  <c r="AP5" i="2"/>
  <c r="AP15" i="2"/>
  <c r="AP14" i="2"/>
  <c r="AP8" i="2"/>
  <c r="AP9" i="2"/>
  <c r="AP28" i="2"/>
  <c r="AP19" i="2"/>
  <c r="AP10" i="2"/>
  <c r="O46" i="10" l="1"/>
  <c r="X4" i="10" s="1"/>
  <c r="I207" i="10"/>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J711" i="10"/>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X6" i="2"/>
  <c r="T6" i="2"/>
  <c r="O7" i="2"/>
  <c r="AV6" i="2"/>
  <c r="C43" i="2"/>
  <c r="V5" i="2"/>
  <c r="R6" i="2"/>
  <c r="AX5" i="2"/>
  <c r="F32" i="2"/>
  <c r="Y6" i="2"/>
  <c r="P7" i="2"/>
  <c r="AW6" i="2"/>
  <c r="U6" i="2"/>
  <c r="D43" i="2"/>
  <c r="J961" i="10" l="1"/>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I459" i="10"/>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O47" i="10"/>
  <c r="X5" i="10" s="1"/>
  <c r="R7" i="2"/>
  <c r="AX6" i="2"/>
  <c r="V6" i="2"/>
  <c r="Z6" i="2"/>
  <c r="F43" i="2"/>
  <c r="AW7" i="2"/>
  <c r="U7" i="2"/>
  <c r="P8" i="2"/>
  <c r="AV7" i="2"/>
  <c r="O8" i="2"/>
  <c r="T7" i="2"/>
  <c r="I521" i="10" l="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27" i="10"/>
  <c r="J1213" i="10"/>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U8" i="2"/>
  <c r="AW8" i="2"/>
  <c r="P9" i="2"/>
  <c r="BJ6" i="2"/>
  <c r="BB6" i="2"/>
  <c r="T8" i="2"/>
  <c r="AV8" i="2"/>
  <c r="O9" i="2"/>
  <c r="V7" i="2"/>
  <c r="R8" i="2"/>
  <c r="AX7" i="2"/>
  <c r="I711" i="10" l="1"/>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J1465" i="10"/>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X9" i="2"/>
  <c r="AV9" i="2"/>
  <c r="T9" i="2"/>
  <c r="O10" i="2"/>
  <c r="AZ6" i="2"/>
  <c r="BD6" i="2" s="1"/>
  <c r="BD7" i="2" s="1"/>
  <c r="BD8" i="2" s="1"/>
  <c r="BA6" i="2"/>
  <c r="BE6" i="2" s="1"/>
  <c r="BE7" i="2" s="1"/>
  <c r="BE8" i="2" s="1"/>
  <c r="BF6" i="2"/>
  <c r="BF7" i="2" s="1"/>
  <c r="BF8" i="2" s="1"/>
  <c r="BI6" i="2"/>
  <c r="BM6" i="2" s="1"/>
  <c r="BM7" i="2" s="1"/>
  <c r="BM8" i="2" s="1"/>
  <c r="BH6" i="2"/>
  <c r="BL6" i="2" s="1"/>
  <c r="BL7" i="2" s="1"/>
  <c r="BL8" i="2" s="1"/>
  <c r="BN6" i="2"/>
  <c r="BN7" i="2" s="1"/>
  <c r="BN8" i="2" s="1"/>
  <c r="AX8" i="2"/>
  <c r="R9" i="2"/>
  <c r="V8" i="2"/>
  <c r="AW9" i="2"/>
  <c r="U9" i="2"/>
  <c r="P10" i="2"/>
  <c r="Y9" i="2"/>
  <c r="I961" i="10" l="1"/>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J1717" i="10"/>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N52" i="10"/>
  <c r="W10" i="10" s="1"/>
  <c r="AX9" i="2"/>
  <c r="V9" i="2"/>
  <c r="Z9" i="2"/>
  <c r="R10" i="2"/>
  <c r="O11" i="2"/>
  <c r="T10" i="2"/>
  <c r="AV10" i="2"/>
  <c r="U10" i="2"/>
  <c r="AW10" i="2"/>
  <c r="P11" i="2"/>
  <c r="J1778" i="10" l="1"/>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28" i="10"/>
  <c r="I1213" i="10"/>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O12" i="2"/>
  <c r="T11" i="2"/>
  <c r="AV11" i="2"/>
  <c r="P12" i="2"/>
  <c r="U11" i="2"/>
  <c r="AW11" i="2"/>
  <c r="BB9" i="2"/>
  <c r="BJ9" i="2"/>
  <c r="V10" i="2"/>
  <c r="AX10" i="2"/>
  <c r="R11" i="2"/>
  <c r="I1465" i="10" l="1"/>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J1969" i="10"/>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J2157" i="10" s="1"/>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53" i="10"/>
  <c r="W11" i="10" s="1"/>
  <c r="BA9" i="2"/>
  <c r="BE9" i="2" s="1"/>
  <c r="BE10" i="2" s="1"/>
  <c r="BE11" i="2" s="1"/>
  <c r="AZ9" i="2"/>
  <c r="BD9" i="2" s="1"/>
  <c r="BD10" i="2" s="1"/>
  <c r="BD11" i="2" s="1"/>
  <c r="BF9" i="2"/>
  <c r="BF10" i="2" s="1"/>
  <c r="BF11" i="2" s="1"/>
  <c r="V11" i="2"/>
  <c r="AX11" i="2"/>
  <c r="R12" i="2"/>
  <c r="P13" i="2"/>
  <c r="Y12" i="2"/>
  <c r="AW12" i="2"/>
  <c r="U12" i="2"/>
  <c r="O13" i="2"/>
  <c r="X12" i="2"/>
  <c r="AV12" i="2"/>
  <c r="T12" i="2"/>
  <c r="BI9" i="2"/>
  <c r="BM9" i="2" s="1"/>
  <c r="BM10" i="2" s="1"/>
  <c r="BM11" i="2" s="1"/>
  <c r="BH9" i="2"/>
  <c r="BL9" i="2" s="1"/>
  <c r="BL10" i="2" s="1"/>
  <c r="BL11" i="2" s="1"/>
  <c r="BN9" i="2"/>
  <c r="BN10" i="2" s="1"/>
  <c r="BN11" i="2" s="1"/>
  <c r="J2220" i="10" l="1"/>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N54" i="10"/>
  <c r="W12" i="10" s="1"/>
  <c r="I1717" i="10"/>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O52" i="10"/>
  <c r="X10" i="10" s="1"/>
  <c r="Z12" i="2"/>
  <c r="R13" i="2"/>
  <c r="AX12" i="2"/>
  <c r="V12" i="2"/>
  <c r="O14" i="2"/>
  <c r="T13" i="2"/>
  <c r="AV13" i="2"/>
  <c r="P14" i="2"/>
  <c r="AW13" i="2"/>
  <c r="U13" i="2"/>
  <c r="I1778" i="10" l="1"/>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28" i="10"/>
  <c r="J2281" i="10"/>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29" i="10"/>
  <c r="AW14" i="2"/>
  <c r="P15" i="2"/>
  <c r="U14" i="2"/>
  <c r="R14" i="2"/>
  <c r="V13" i="2"/>
  <c r="AX13" i="2"/>
  <c r="AV14" i="2"/>
  <c r="O15" i="2"/>
  <c r="T14" i="2"/>
  <c r="BB12" i="2"/>
  <c r="BJ12" i="2"/>
  <c r="J2471" i="10" l="1"/>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I1969" i="10"/>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I2157" i="10" s="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53" i="10"/>
  <c r="X11" i="10" s="1"/>
  <c r="O16" i="2"/>
  <c r="AV15" i="2"/>
  <c r="T15" i="2"/>
  <c r="X15" i="2"/>
  <c r="R15" i="2"/>
  <c r="V14" i="2"/>
  <c r="AX14" i="2"/>
  <c r="BI12" i="2"/>
  <c r="BM12" i="2" s="1"/>
  <c r="BM13" i="2" s="1"/>
  <c r="BM14" i="2" s="1"/>
  <c r="BH12" i="2"/>
  <c r="BL12" i="2" s="1"/>
  <c r="BL13" i="2" s="1"/>
  <c r="BL14" i="2" s="1"/>
  <c r="BN12" i="2"/>
  <c r="BN13" i="2" s="1"/>
  <c r="BN14" i="2" s="1"/>
  <c r="BA12" i="2"/>
  <c r="BE12" i="2" s="1"/>
  <c r="BE13" i="2" s="1"/>
  <c r="BE14" i="2" s="1"/>
  <c r="AZ12" i="2"/>
  <c r="BD12" i="2" s="1"/>
  <c r="BD13" i="2" s="1"/>
  <c r="BD14" i="2" s="1"/>
  <c r="BF12" i="2"/>
  <c r="BF13" i="2" s="1"/>
  <c r="BF14" i="2" s="1"/>
  <c r="AW15" i="2"/>
  <c r="U15" i="2"/>
  <c r="Y15" i="2"/>
  <c r="P16" i="2"/>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N56" i="10"/>
  <c r="W14" i="10" s="1"/>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O54" i="10"/>
  <c r="X12" i="10" s="1"/>
  <c r="Z15" i="2"/>
  <c r="R16" i="2"/>
  <c r="AX15" i="2"/>
  <c r="V15" i="2"/>
  <c r="P17" i="2"/>
  <c r="U16" i="2"/>
  <c r="AW16" i="2"/>
  <c r="O17" i="2"/>
  <c r="AV16" i="2"/>
  <c r="T16" i="2"/>
  <c r="J2785" i="10" l="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0" i="10"/>
  <c r="I2281" i="10"/>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29" i="10"/>
  <c r="R17" i="2"/>
  <c r="V16" i="2"/>
  <c r="AX16" i="2"/>
  <c r="BB15" i="2"/>
  <c r="BJ15" i="2"/>
  <c r="AV17" i="2"/>
  <c r="O18" i="2"/>
  <c r="T17" i="2"/>
  <c r="AW17" i="2"/>
  <c r="P18" i="2"/>
  <c r="U17" i="2"/>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J2974" i="10" s="1"/>
  <c r="J2847" i="10"/>
  <c r="BA15" i="2"/>
  <c r="BE15" i="2" s="1"/>
  <c r="BE16" i="2" s="1"/>
  <c r="BE17" i="2" s="1"/>
  <c r="AZ15" i="2"/>
  <c r="BD15" i="2" s="1"/>
  <c r="BD16" i="2" s="1"/>
  <c r="BD17" i="2" s="1"/>
  <c r="BF15" i="2"/>
  <c r="BF16" i="2" s="1"/>
  <c r="BF17" i="2" s="1"/>
  <c r="BI15" i="2"/>
  <c r="BM15" i="2" s="1"/>
  <c r="BM16" i="2" s="1"/>
  <c r="BM17" i="2" s="1"/>
  <c r="BH15" i="2"/>
  <c r="BL15" i="2" s="1"/>
  <c r="BL16" i="2" s="1"/>
  <c r="BL17" i="2" s="1"/>
  <c r="BN15" i="2"/>
  <c r="BN16" i="2" s="1"/>
  <c r="BN17" i="2" s="1"/>
  <c r="P19" i="2"/>
  <c r="AW18" i="2"/>
  <c r="U18" i="2"/>
  <c r="Y18" i="2"/>
  <c r="D44" i="2"/>
  <c r="T18" i="2"/>
  <c r="AV18" i="2"/>
  <c r="O19" i="2"/>
  <c r="X18" i="2"/>
  <c r="C44" i="2"/>
  <c r="R18" i="2"/>
  <c r="V17" i="2"/>
  <c r="AX17" i="2"/>
  <c r="J2912" i="10" l="1"/>
  <c r="J2975" i="10" s="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O56" i="10"/>
  <c r="X14" i="10" s="1"/>
  <c r="AW19" i="2"/>
  <c r="P20" i="2"/>
  <c r="U19" i="2"/>
  <c r="AV19" i="2"/>
  <c r="O20" i="2"/>
  <c r="T19" i="2"/>
  <c r="R19" i="2"/>
  <c r="AX18" i="2"/>
  <c r="V18" i="2"/>
  <c r="Z18" i="2"/>
  <c r="F44" i="2"/>
  <c r="I2785" i="10" l="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30" i="10"/>
  <c r="J2913" i="10"/>
  <c r="J2976" i="10" s="1"/>
  <c r="J2849" i="10"/>
  <c r="BB18" i="2"/>
  <c r="BJ18" i="2"/>
  <c r="R20" i="2"/>
  <c r="V19" i="2"/>
  <c r="AX19" i="2"/>
  <c r="U20" i="2"/>
  <c r="AW20" i="2"/>
  <c r="P21" i="2"/>
  <c r="O21" i="2"/>
  <c r="T20" i="2"/>
  <c r="AV20" i="2"/>
  <c r="I2911" i="10" l="1"/>
  <c r="I2974" i="10" s="1"/>
  <c r="I2847" i="10"/>
  <c r="J2914" i="10"/>
  <c r="J2977" i="10" s="1"/>
  <c r="J2850" i="10"/>
  <c r="Y21" i="2"/>
  <c r="AC21" i="2"/>
  <c r="U21" i="2"/>
  <c r="P22" i="2"/>
  <c r="AW21" i="2"/>
  <c r="AX20" i="2"/>
  <c r="R21" i="2"/>
  <c r="V20" i="2"/>
  <c r="BI18" i="2"/>
  <c r="BM18" i="2" s="1"/>
  <c r="BM19" i="2" s="1"/>
  <c r="BM20" i="2" s="1"/>
  <c r="BH18" i="2"/>
  <c r="BL18" i="2" s="1"/>
  <c r="BL19" i="2" s="1"/>
  <c r="BL20" i="2" s="1"/>
  <c r="BN18" i="2"/>
  <c r="BN19" i="2" s="1"/>
  <c r="BN20" i="2" s="1"/>
  <c r="AV21" i="2"/>
  <c r="X21" i="2"/>
  <c r="O22" i="2"/>
  <c r="T21" i="2"/>
  <c r="AB21" i="2"/>
  <c r="AZ18" i="2"/>
  <c r="BD18" i="2" s="1"/>
  <c r="BD19" i="2" s="1"/>
  <c r="BD20" i="2" s="1"/>
  <c r="BA18" i="2"/>
  <c r="BE18" i="2" s="1"/>
  <c r="BE19" i="2" s="1"/>
  <c r="BE20" i="2" s="1"/>
  <c r="BF18" i="2"/>
  <c r="BF19" i="2" s="1"/>
  <c r="BF20" i="2" s="1"/>
  <c r="J2915" i="10" l="1"/>
  <c r="J2978" i="10" s="1"/>
  <c r="J2851" i="10"/>
  <c r="I2912" i="10"/>
  <c r="I2975" i="10" s="1"/>
  <c r="I2848" i="10"/>
  <c r="R22" i="2"/>
  <c r="V21" i="2"/>
  <c r="AX21" i="2"/>
  <c r="AD21" i="2"/>
  <c r="Z21" i="2"/>
  <c r="U22" i="2"/>
  <c r="AW22" i="2"/>
  <c r="P23" i="2"/>
  <c r="O23" i="2"/>
  <c r="T22" i="2"/>
  <c r="AV22" i="2"/>
  <c r="J2916" i="10" l="1"/>
  <c r="J2979" i="10" s="1"/>
  <c r="J2852" i="10"/>
  <c r="I2913" i="10"/>
  <c r="I2976" i="10" s="1"/>
  <c r="I2849" i="10"/>
  <c r="BJ21" i="2"/>
  <c r="BB21" i="2"/>
  <c r="P24" i="2"/>
  <c r="AW23" i="2"/>
  <c r="U23" i="2"/>
  <c r="O24" i="2"/>
  <c r="T23" i="2"/>
  <c r="AV23" i="2"/>
  <c r="AX22" i="2"/>
  <c r="R23" i="2"/>
  <c r="V22" i="2"/>
  <c r="I2914" i="10" l="1"/>
  <c r="I2977" i="10" s="1"/>
  <c r="I2850" i="10"/>
  <c r="J2917" i="10"/>
  <c r="J2980" i="10" s="1"/>
  <c r="J2853" i="10"/>
  <c r="P25" i="2"/>
  <c r="Y24" i="2"/>
  <c r="AW24" i="2"/>
  <c r="U24" i="2"/>
  <c r="O25" i="2"/>
  <c r="X24" i="2"/>
  <c r="T24" i="2"/>
  <c r="AV24" i="2"/>
  <c r="R24" i="2"/>
  <c r="V23" i="2"/>
  <c r="AX23" i="2"/>
  <c r="AZ21" i="2"/>
  <c r="BD21" i="2" s="1"/>
  <c r="BD22" i="2" s="1"/>
  <c r="BD23" i="2" s="1"/>
  <c r="BA21" i="2"/>
  <c r="BE21" i="2" s="1"/>
  <c r="BE22" i="2" s="1"/>
  <c r="BE23" i="2" s="1"/>
  <c r="BF21" i="2"/>
  <c r="BF22" i="2" s="1"/>
  <c r="BF23" i="2" s="1"/>
  <c r="BI21" i="2"/>
  <c r="BM21" i="2" s="1"/>
  <c r="BM22" i="2" s="1"/>
  <c r="BM23" i="2" s="1"/>
  <c r="BH21" i="2"/>
  <c r="BL21" i="2" s="1"/>
  <c r="BL22" i="2" s="1"/>
  <c r="BL23" i="2" s="1"/>
  <c r="BN21" i="2"/>
  <c r="BN22" i="2" s="1"/>
  <c r="BN23" i="2" s="1"/>
  <c r="I2915" i="10" l="1"/>
  <c r="I2978" i="10" s="1"/>
  <c r="I2851" i="10"/>
  <c r="J2918" i="10"/>
  <c r="J2981" i="10" s="1"/>
  <c r="J2854" i="10"/>
  <c r="J2855" i="10" s="1"/>
  <c r="AV25" i="2"/>
  <c r="O26" i="2"/>
  <c r="T25" i="2"/>
  <c r="R25" i="2"/>
  <c r="Z24" i="2"/>
  <c r="V24" i="2"/>
  <c r="AX24" i="2"/>
  <c r="AW25" i="2"/>
  <c r="P26" i="2"/>
  <c r="U25" i="2"/>
  <c r="J2919" i="10" l="1"/>
  <c r="J2982" i="10" s="1"/>
  <c r="J2856" i="10"/>
  <c r="I2916" i="10"/>
  <c r="I2979" i="10" s="1"/>
  <c r="I2852" i="10"/>
  <c r="P27" i="2"/>
  <c r="U26" i="2"/>
  <c r="AW26" i="2"/>
  <c r="O27" i="2"/>
  <c r="T26" i="2"/>
  <c r="AV26" i="2"/>
  <c r="V25" i="2"/>
  <c r="R26" i="2"/>
  <c r="AX25" i="2"/>
  <c r="BB24" i="2"/>
  <c r="BJ24" i="2"/>
  <c r="I2917" i="10" l="1"/>
  <c r="I2980" i="10" s="1"/>
  <c r="I2853" i="10"/>
  <c r="J2920" i="10"/>
  <c r="J2983" i="10" s="1"/>
  <c r="J2857" i="10"/>
  <c r="P28" i="2"/>
  <c r="Y27" i="2"/>
  <c r="AW27" i="2"/>
  <c r="U27" i="2"/>
  <c r="R27" i="2"/>
  <c r="V26" i="2"/>
  <c r="AX26" i="2"/>
  <c r="O28" i="2"/>
  <c r="T27" i="2"/>
  <c r="AV27" i="2"/>
  <c r="X27" i="2"/>
  <c r="BH24" i="2"/>
  <c r="BL24" i="2" s="1"/>
  <c r="BL25" i="2" s="1"/>
  <c r="BL26" i="2" s="1"/>
  <c r="BI24" i="2"/>
  <c r="BM24" i="2" s="1"/>
  <c r="BM25" i="2" s="1"/>
  <c r="BM26" i="2" s="1"/>
  <c r="BN24" i="2"/>
  <c r="BN25" i="2" s="1"/>
  <c r="BN26" i="2" s="1"/>
  <c r="BA24" i="2"/>
  <c r="BE24" i="2" s="1"/>
  <c r="BE25" i="2" s="1"/>
  <c r="BE26" i="2" s="1"/>
  <c r="AZ24" i="2"/>
  <c r="BD24" i="2" s="1"/>
  <c r="BD25" i="2" s="1"/>
  <c r="BD26" i="2" s="1"/>
  <c r="BF24" i="2"/>
  <c r="BF25" i="2" s="1"/>
  <c r="BF26" i="2" s="1"/>
  <c r="J2858" i="10" l="1"/>
  <c r="J2921" i="10"/>
  <c r="J2984" i="10" s="1"/>
  <c r="I2854" i="10"/>
  <c r="I2855" i="10" s="1"/>
  <c r="I2918" i="10"/>
  <c r="I2981" i="10" s="1"/>
  <c r="AV28" i="2"/>
  <c r="O29" i="2"/>
  <c r="T28" i="2"/>
  <c r="AW28" i="2"/>
  <c r="P29" i="2"/>
  <c r="U28" i="2"/>
  <c r="R28" i="2"/>
  <c r="Z27" i="2"/>
  <c r="V27" i="2"/>
  <c r="AX27" i="2"/>
  <c r="J2922" i="10" l="1"/>
  <c r="J2985" i="10" s="1"/>
  <c r="J2859" i="10"/>
  <c r="I2919" i="10"/>
  <c r="I2982" i="10" s="1"/>
  <c r="I2856" i="10"/>
  <c r="P30" i="2"/>
  <c r="U29" i="2"/>
  <c r="AW29" i="2"/>
  <c r="BB27" i="2"/>
  <c r="BJ27" i="2"/>
  <c r="O30" i="2"/>
  <c r="T29" i="2"/>
  <c r="AV29" i="2"/>
  <c r="V28" i="2"/>
  <c r="R29" i="2"/>
  <c r="AX28" i="2"/>
  <c r="J2860" i="10" l="1"/>
  <c r="J2923" i="10"/>
  <c r="J2986" i="10" s="1"/>
  <c r="I2857" i="10"/>
  <c r="I2920" i="10"/>
  <c r="I2983" i="10" s="1"/>
  <c r="R30" i="2"/>
  <c r="V29" i="2"/>
  <c r="AX29" i="2"/>
  <c r="P31" i="2"/>
  <c r="Y30" i="2"/>
  <c r="AW30" i="2"/>
  <c r="U30" i="2"/>
  <c r="D45" i="2"/>
  <c r="T30" i="2"/>
  <c r="AV30" i="2"/>
  <c r="X30" i="2"/>
  <c r="O31" i="2"/>
  <c r="C45" i="2"/>
  <c r="BH27" i="2"/>
  <c r="BL27" i="2" s="1"/>
  <c r="BL28" i="2" s="1"/>
  <c r="BL29" i="2" s="1"/>
  <c r="BI27" i="2"/>
  <c r="BM27" i="2" s="1"/>
  <c r="BM28" i="2" s="1"/>
  <c r="BM29" i="2" s="1"/>
  <c r="BN27" i="2"/>
  <c r="BN28" i="2" s="1"/>
  <c r="BN29" i="2" s="1"/>
  <c r="BA27" i="2"/>
  <c r="BE27" i="2" s="1"/>
  <c r="BE28" i="2" s="1"/>
  <c r="BE29" i="2" s="1"/>
  <c r="AZ27" i="2"/>
  <c r="BD27" i="2" s="1"/>
  <c r="BD28" i="2" s="1"/>
  <c r="BD29" i="2" s="1"/>
  <c r="BF27" i="2"/>
  <c r="BF28" i="2" s="1"/>
  <c r="BF29" i="2" s="1"/>
  <c r="J2924" i="10" l="1"/>
  <c r="J2987" i="10" s="1"/>
  <c r="J2861" i="10"/>
  <c r="I2921" i="10"/>
  <c r="I2984" i="10" s="1"/>
  <c r="I2858" i="10"/>
  <c r="T31" i="2"/>
  <c r="AV31" i="2"/>
  <c r="O32" i="2"/>
  <c r="AW31" i="2"/>
  <c r="P32" i="2"/>
  <c r="U31" i="2"/>
  <c r="R31" i="2"/>
  <c r="Z30" i="2"/>
  <c r="V30" i="2"/>
  <c r="AX30" i="2"/>
  <c r="F45" i="2"/>
  <c r="I2922" i="10" l="1"/>
  <c r="I2985" i="10" s="1"/>
  <c r="I2859" i="10"/>
  <c r="J2925" i="10"/>
  <c r="J2988" i="10" s="1"/>
  <c r="J2862" i="10"/>
  <c r="U32" i="2"/>
  <c r="P33" i="2"/>
  <c r="AW32" i="2"/>
  <c r="AX31" i="2"/>
  <c r="R32" i="2"/>
  <c r="V31" i="2"/>
  <c r="BB30" i="2"/>
  <c r="BJ30" i="2"/>
  <c r="T32" i="2"/>
  <c r="O33" i="2"/>
  <c r="AV32" i="2"/>
  <c r="J2926" i="10" l="1"/>
  <c r="J2989" i="10" s="1"/>
  <c r="J2863" i="10"/>
  <c r="I2923" i="10"/>
  <c r="I2986" i="10" s="1"/>
  <c r="I2860" i="10"/>
  <c r="BA30" i="2"/>
  <c r="BE30" i="2" s="1"/>
  <c r="BE31" i="2" s="1"/>
  <c r="BE32" i="2" s="1"/>
  <c r="AZ30" i="2"/>
  <c r="BD30" i="2" s="1"/>
  <c r="BD31" i="2" s="1"/>
  <c r="BD32" i="2" s="1"/>
  <c r="BF30" i="2"/>
  <c r="BF31" i="2" s="1"/>
  <c r="BF32" i="2" s="1"/>
  <c r="BH30" i="2"/>
  <c r="BL30" i="2" s="1"/>
  <c r="BL31" i="2" s="1"/>
  <c r="BL32" i="2" s="1"/>
  <c r="BI30" i="2"/>
  <c r="BM30" i="2" s="1"/>
  <c r="BM31" i="2" s="1"/>
  <c r="BM32" i="2" s="1"/>
  <c r="BN30" i="2"/>
  <c r="BN31" i="2" s="1"/>
  <c r="BN32" i="2" s="1"/>
  <c r="V32" i="2"/>
  <c r="R33" i="2"/>
  <c r="AX32" i="2"/>
  <c r="O34" i="2"/>
  <c r="AB33" i="2"/>
  <c r="X33" i="2"/>
  <c r="AV33" i="2"/>
  <c r="T33" i="2"/>
  <c r="U33" i="2"/>
  <c r="AW33" i="2"/>
  <c r="AC33" i="2"/>
  <c r="P34" i="2"/>
  <c r="Y33" i="2"/>
  <c r="I2924" i="10" l="1"/>
  <c r="I2987" i="10" s="1"/>
  <c r="I2861" i="10"/>
  <c r="J2927" i="10"/>
  <c r="J2990" i="10" s="1"/>
  <c r="J2864" i="10"/>
  <c r="R34" i="2"/>
  <c r="AX33" i="2"/>
  <c r="Z33" i="2"/>
  <c r="V33" i="2"/>
  <c r="AD33" i="2"/>
  <c r="AW34" i="2"/>
  <c r="P35" i="2"/>
  <c r="U34" i="2"/>
  <c r="O35" i="2"/>
  <c r="T34" i="2"/>
  <c r="AV34" i="2"/>
  <c r="I2925" i="10" l="1"/>
  <c r="I2988" i="10" s="1"/>
  <c r="I2862" i="10"/>
  <c r="J2928" i="10"/>
  <c r="J2991" i="10" s="1"/>
  <c r="J2865" i="10"/>
  <c r="O36" i="2"/>
  <c r="T35" i="2"/>
  <c r="AV35" i="2"/>
  <c r="P36" i="2"/>
  <c r="U35" i="2"/>
  <c r="AW35" i="2"/>
  <c r="BB33" i="2"/>
  <c r="BJ33" i="2"/>
  <c r="V34" i="2"/>
  <c r="AX34" i="2"/>
  <c r="R35" i="2"/>
  <c r="J2866" i="10" l="1"/>
  <c r="J2929" i="10"/>
  <c r="J2992" i="10" s="1"/>
  <c r="I2863" i="10"/>
  <c r="I2926" i="10"/>
  <c r="I2989" i="10" s="1"/>
  <c r="O37" i="2"/>
  <c r="X36" i="2"/>
  <c r="T36" i="2"/>
  <c r="C46" i="2"/>
  <c r="AZ33" i="2"/>
  <c r="BD33" i="2" s="1"/>
  <c r="BD34" i="2" s="1"/>
  <c r="BD35" i="2" s="1"/>
  <c r="BD36" i="2" s="1"/>
  <c r="BA33" i="2"/>
  <c r="BE33" i="2" s="1"/>
  <c r="BE34" i="2" s="1"/>
  <c r="BE35" i="2" s="1"/>
  <c r="BE36" i="2" s="1"/>
  <c r="BF33" i="2"/>
  <c r="BF34" i="2" s="1"/>
  <c r="BF35" i="2" s="1"/>
  <c r="BF36" i="2" s="1"/>
  <c r="R36" i="2"/>
  <c r="AX35" i="2"/>
  <c r="V35" i="2"/>
  <c r="BI33" i="2"/>
  <c r="BM33" i="2" s="1"/>
  <c r="BM34" i="2" s="1"/>
  <c r="BM35" i="2" s="1"/>
  <c r="BM36" i="2" s="1"/>
  <c r="BM37" i="2" s="1"/>
  <c r="BM38" i="2" s="1"/>
  <c r="BH33" i="2"/>
  <c r="BL33" i="2" s="1"/>
  <c r="BL34" i="2" s="1"/>
  <c r="BL35" i="2" s="1"/>
  <c r="BL36" i="2" s="1"/>
  <c r="BL37" i="2" s="1"/>
  <c r="BL38" i="2" s="1"/>
  <c r="BN33" i="2"/>
  <c r="BN34" i="2" s="1"/>
  <c r="BN35" i="2" s="1"/>
  <c r="BN36" i="2" s="1"/>
  <c r="BN37" i="2" s="1"/>
  <c r="BN38" i="2" s="1"/>
  <c r="Y36" i="2"/>
  <c r="U36" i="2"/>
  <c r="P37" i="2"/>
  <c r="D46" i="2"/>
  <c r="I2927" i="10" l="1"/>
  <c r="I2990" i="10" s="1"/>
  <c r="I2864" i="10"/>
  <c r="J2930" i="10"/>
  <c r="J2993" i="10" s="1"/>
  <c r="J2867" i="10"/>
  <c r="BN39" i="2"/>
  <c r="BN40" i="2" s="1"/>
  <c r="BN41" i="2" s="1"/>
  <c r="O38" i="2"/>
  <c r="T37" i="2"/>
  <c r="U37" i="2"/>
  <c r="P38" i="2"/>
  <c r="R37" i="2"/>
  <c r="Z36" i="2"/>
  <c r="V36" i="2"/>
  <c r="F46" i="2"/>
  <c r="BF43" i="2"/>
  <c r="BF47" i="2" s="1"/>
  <c r="BF37" i="2"/>
  <c r="BE37" i="2"/>
  <c r="BE43" i="2"/>
  <c r="BE47" i="2" s="1"/>
  <c r="BD37" i="2"/>
  <c r="BD43" i="2"/>
  <c r="BD47" i="2" s="1"/>
  <c r="BL39" i="2"/>
  <c r="BL40" i="2" s="1"/>
  <c r="BL41" i="2" s="1"/>
  <c r="BM39" i="2"/>
  <c r="BM40" i="2" s="1"/>
  <c r="BM41" i="2" s="1"/>
  <c r="J2868" i="10" l="1"/>
  <c r="J2931" i="10"/>
  <c r="J2994" i="10" s="1"/>
  <c r="I2865" i="10"/>
  <c r="I2928" i="10"/>
  <c r="I2991" i="10" s="1"/>
  <c r="BD38" i="2"/>
  <c r="BD44" i="2"/>
  <c r="V37" i="2"/>
  <c r="R38" i="2"/>
  <c r="P39" i="2"/>
  <c r="U38" i="2"/>
  <c r="BE44" i="2"/>
  <c r="BE38" i="2"/>
  <c r="O39" i="2"/>
  <c r="T38" i="2"/>
  <c r="BF44" i="2"/>
  <c r="BF38" i="2"/>
  <c r="I2929" i="10" l="1"/>
  <c r="I2992" i="10" s="1"/>
  <c r="I2866" i="10"/>
  <c r="J2932" i="10"/>
  <c r="J2995" i="10" s="1"/>
  <c r="J2869" i="10"/>
  <c r="BF39" i="2"/>
  <c r="BF40" i="2" s="1"/>
  <c r="BF41" i="2" s="1"/>
  <c r="Y39" i="2"/>
  <c r="U39" i="2"/>
  <c r="P40" i="2"/>
  <c r="D47" i="2"/>
  <c r="D49" i="2"/>
  <c r="R39" i="2"/>
  <c r="V38" i="2"/>
  <c r="O40" i="2"/>
  <c r="T39" i="2"/>
  <c r="X39" i="2"/>
  <c r="C47" i="2"/>
  <c r="C49" i="2"/>
  <c r="BE39" i="2"/>
  <c r="BE40" i="2" s="1"/>
  <c r="BE41" i="2" s="1"/>
  <c r="BD39" i="2"/>
  <c r="BD40" i="2" s="1"/>
  <c r="BD41" i="2" s="1"/>
  <c r="J2933" i="10" l="1"/>
  <c r="J2996" i="10" s="1"/>
  <c r="J2870" i="10"/>
  <c r="I2930" i="10"/>
  <c r="I2993" i="10" s="1"/>
  <c r="I2867" i="10"/>
  <c r="P41" i="2"/>
  <c r="U40" i="2"/>
  <c r="O41" i="2"/>
  <c r="T40" i="2"/>
  <c r="V39" i="2"/>
  <c r="Z39" i="2"/>
  <c r="R40" i="2"/>
  <c r="F47" i="2"/>
  <c r="F49" i="2"/>
  <c r="J2871" i="10" l="1"/>
  <c r="J2934" i="10"/>
  <c r="J2997" i="10" s="1"/>
  <c r="I2868" i="10"/>
  <c r="I2931" i="10"/>
  <c r="I2994" i="10" s="1"/>
  <c r="V40" i="2"/>
  <c r="R41" i="2"/>
  <c r="T41" i="2"/>
  <c r="O42" i="2"/>
  <c r="C48" i="2"/>
  <c r="P42" i="2"/>
  <c r="U41" i="2"/>
  <c r="D48" i="2"/>
  <c r="I2932" i="10" l="1"/>
  <c r="I2995" i="10" s="1"/>
  <c r="I2869" i="10"/>
  <c r="J2935" i="10"/>
  <c r="J2998" i="10" s="1"/>
  <c r="J2872" i="10"/>
  <c r="AW42" i="2"/>
  <c r="P43" i="2"/>
  <c r="Y42" i="2"/>
  <c r="U42" i="2"/>
  <c r="D50" i="2"/>
  <c r="T42" i="2"/>
  <c r="O43" i="2"/>
  <c r="X42" i="2"/>
  <c r="AV42" i="2"/>
  <c r="C50" i="2"/>
  <c r="R42" i="2"/>
  <c r="V41" i="2"/>
  <c r="F48" i="2"/>
  <c r="J2936" i="10" l="1"/>
  <c r="J2999" i="10" s="1"/>
  <c r="J2873" i="10"/>
  <c r="I2933" i="10"/>
  <c r="I2996" i="10" s="1"/>
  <c r="I2870" i="10"/>
  <c r="C19" i="2"/>
  <c r="C18" i="2"/>
  <c r="C20" i="2"/>
  <c r="C14" i="2"/>
  <c r="C15" i="2"/>
  <c r="C17" i="2"/>
  <c r="C16" i="2"/>
  <c r="C11" i="2"/>
  <c r="C13" i="2"/>
  <c r="AV43" i="2"/>
  <c r="O44" i="2"/>
  <c r="T43" i="2"/>
  <c r="U43" i="2"/>
  <c r="AW43" i="2"/>
  <c r="P44" i="2"/>
  <c r="D18" i="2"/>
  <c r="D20" i="2"/>
  <c r="D15" i="2"/>
  <c r="D19" i="2"/>
  <c r="D17" i="2"/>
  <c r="D16" i="2"/>
  <c r="D11" i="2"/>
  <c r="D13" i="2"/>
  <c r="D14" i="2"/>
  <c r="V42" i="2"/>
  <c r="R43" i="2"/>
  <c r="Z42" i="2"/>
  <c r="AX42" i="2"/>
  <c r="F50" i="2"/>
  <c r="I2871" i="10" l="1"/>
  <c r="I2934" i="10"/>
  <c r="I2997" i="10" s="1"/>
  <c r="J2874" i="10"/>
  <c r="J2937" i="10"/>
  <c r="J3000" i="10" s="1"/>
  <c r="C25" i="2"/>
  <c r="C10" i="2"/>
  <c r="P45" i="2"/>
  <c r="U44" i="2"/>
  <c r="AW44" i="2"/>
  <c r="D25" i="2"/>
  <c r="D10" i="2"/>
  <c r="AX43" i="2"/>
  <c r="R44" i="2"/>
  <c r="V43" i="2"/>
  <c r="F19" i="2"/>
  <c r="F17" i="2"/>
  <c r="F16" i="2"/>
  <c r="F11" i="2"/>
  <c r="F13" i="2"/>
  <c r="F20" i="2"/>
  <c r="F18" i="2"/>
  <c r="F14" i="2"/>
  <c r="F15" i="2"/>
  <c r="BB42" i="2"/>
  <c r="BJ42" i="2"/>
  <c r="O45" i="2"/>
  <c r="T44" i="2"/>
  <c r="AV44" i="2"/>
  <c r="I2935" i="10" l="1"/>
  <c r="I2998" i="10" s="1"/>
  <c r="I2872" i="10"/>
  <c r="J2938" i="10"/>
  <c r="J3001" i="10" s="1"/>
  <c r="J2875" i="10"/>
  <c r="D22" i="2"/>
  <c r="D9" i="2"/>
  <c r="BA42" i="2"/>
  <c r="BE42" i="2" s="1"/>
  <c r="BE46" i="2" s="1"/>
  <c r="BE50" i="2" s="1"/>
  <c r="AZ42" i="2"/>
  <c r="BD42" i="2" s="1"/>
  <c r="BD46" i="2" s="1"/>
  <c r="BD50" i="2" s="1"/>
  <c r="BF42" i="2"/>
  <c r="BF46" i="2" s="1"/>
  <c r="BF50" i="2" s="1"/>
  <c r="O46" i="2"/>
  <c r="X45" i="2"/>
  <c r="AV45" i="2"/>
  <c r="T45" i="2"/>
  <c r="F25" i="2"/>
  <c r="F10" i="2"/>
  <c r="Y45" i="2"/>
  <c r="AW45" i="2"/>
  <c r="U45" i="2"/>
  <c r="P46" i="2"/>
  <c r="C22" i="2"/>
  <c r="C9" i="2"/>
  <c r="BH42" i="2"/>
  <c r="BL42" i="2" s="1"/>
  <c r="BI42" i="2"/>
  <c r="BM42" i="2" s="1"/>
  <c r="BN42" i="2"/>
  <c r="V44" i="2"/>
  <c r="AX44" i="2"/>
  <c r="R45" i="2"/>
  <c r="I2873" i="10" l="1"/>
  <c r="I2936" i="10"/>
  <c r="I2999" i="10" s="1"/>
  <c r="J2876" i="10"/>
  <c r="J2877" i="10" s="1"/>
  <c r="J2939" i="10"/>
  <c r="J3002" i="10" s="1"/>
  <c r="O47" i="2"/>
  <c r="T46" i="2"/>
  <c r="AV46" i="2"/>
  <c r="P47" i="2"/>
  <c r="U46" i="2"/>
  <c r="AW46" i="2"/>
  <c r="BN46" i="2"/>
  <c r="BN50" i="2" s="1"/>
  <c r="BN43" i="2"/>
  <c r="BL46" i="2"/>
  <c r="BL50" i="2" s="1"/>
  <c r="BL43" i="2"/>
  <c r="F9" i="2"/>
  <c r="F22" i="2"/>
  <c r="F33" i="2" s="1"/>
  <c r="C29" i="2"/>
  <c r="C31" i="2" s="1"/>
  <c r="D29" i="2"/>
  <c r="D31" i="2" s="1"/>
  <c r="BM46" i="2"/>
  <c r="BM50" i="2" s="1"/>
  <c r="BM43" i="2"/>
  <c r="Z45" i="2"/>
  <c r="AX45" i="2"/>
  <c r="V45" i="2"/>
  <c r="R46" i="2"/>
  <c r="C37" i="2"/>
  <c r="C33" i="2"/>
  <c r="D33" i="2"/>
  <c r="I2937" i="10" l="1"/>
  <c r="I3000" i="10" s="1"/>
  <c r="I2874" i="10"/>
  <c r="J2940" i="10"/>
  <c r="J3003" i="10" s="1"/>
  <c r="J2878" i="10"/>
  <c r="P48" i="2"/>
  <c r="U47" i="2"/>
  <c r="AW47" i="2"/>
  <c r="BL44" i="2"/>
  <c r="BL47" i="2"/>
  <c r="V46" i="2"/>
  <c r="AX46" i="2"/>
  <c r="R47" i="2"/>
  <c r="BN47" i="2"/>
  <c r="BN44" i="2"/>
  <c r="BJ45" i="2"/>
  <c r="BB45" i="2"/>
  <c r="D37" i="2"/>
  <c r="BM44" i="2"/>
  <c r="BM47" i="2"/>
  <c r="AV47" i="2"/>
  <c r="O48" i="2"/>
  <c r="T47" i="2"/>
  <c r="J2879" i="10" l="1"/>
  <c r="J2941" i="10"/>
  <c r="J3004" i="10" s="1"/>
  <c r="I2938" i="10"/>
  <c r="I3001" i="10" s="1"/>
  <c r="I2875" i="10"/>
  <c r="BA45" i="2"/>
  <c r="BE45" i="2" s="1"/>
  <c r="BE49" i="2" s="1"/>
  <c r="BE53" i="2" s="1"/>
  <c r="AZ45" i="2"/>
  <c r="BD45" i="2" s="1"/>
  <c r="BD49" i="2" s="1"/>
  <c r="BD53" i="2" s="1"/>
  <c r="BF45" i="2"/>
  <c r="BF49" i="2" s="1"/>
  <c r="BF53" i="2" s="1"/>
  <c r="BI45" i="2"/>
  <c r="BH45" i="2"/>
  <c r="BL45" i="2" s="1"/>
  <c r="BL49" i="2" s="1"/>
  <c r="BL53" i="2" s="1"/>
  <c r="T48" i="2"/>
  <c r="O49" i="2"/>
  <c r="X48" i="2"/>
  <c r="AV48" i="2"/>
  <c r="BN45" i="2"/>
  <c r="BN49" i="2" s="1"/>
  <c r="BN53" i="2" s="1"/>
  <c r="BM45" i="2"/>
  <c r="BM49" i="2" s="1"/>
  <c r="BM53" i="2" s="1"/>
  <c r="R48" i="2"/>
  <c r="V47" i="2"/>
  <c r="AX47" i="2"/>
  <c r="P49" i="2"/>
  <c r="Y48" i="2"/>
  <c r="AW48" i="2"/>
  <c r="U48" i="2"/>
  <c r="J2942" i="10" l="1"/>
  <c r="J3005" i="10" s="1"/>
  <c r="J2880" i="10"/>
  <c r="I2876" i="10"/>
  <c r="I2877" i="10" s="1"/>
  <c r="I2939" i="10"/>
  <c r="I3002" i="10" s="1"/>
  <c r="T49" i="2"/>
  <c r="AV49" i="2"/>
  <c r="O50" i="2"/>
  <c r="AW49" i="2"/>
  <c r="P50" i="2"/>
  <c r="U49" i="2"/>
  <c r="R49" i="2"/>
  <c r="Z48" i="2"/>
  <c r="AX48" i="2"/>
  <c r="V48" i="2"/>
  <c r="I2940" i="10" l="1"/>
  <c r="I3003" i="10" s="1"/>
  <c r="I2878" i="10"/>
  <c r="J2943" i="10"/>
  <c r="J3006" i="10" s="1"/>
  <c r="J2881" i="10"/>
  <c r="U50" i="2"/>
  <c r="AW50" i="2"/>
  <c r="P51" i="2"/>
  <c r="BB48" i="2"/>
  <c r="BJ48" i="2"/>
  <c r="T50" i="2"/>
  <c r="AV50" i="2"/>
  <c r="O51" i="2"/>
  <c r="AX49" i="2"/>
  <c r="R50" i="2"/>
  <c r="V49" i="2"/>
  <c r="J2882" i="10" l="1"/>
  <c r="J2944" i="10"/>
  <c r="J3007" i="10" s="1"/>
  <c r="I2879" i="10"/>
  <c r="I2941" i="10"/>
  <c r="I3004" i="10" s="1"/>
  <c r="T51" i="2"/>
  <c r="AB51" i="2"/>
  <c r="AV51" i="2"/>
  <c r="O52" i="2"/>
  <c r="X51" i="2"/>
  <c r="BA48" i="2"/>
  <c r="BE48" i="2" s="1"/>
  <c r="BE52" i="2" s="1"/>
  <c r="BE56" i="2" s="1"/>
  <c r="AZ48" i="2"/>
  <c r="BD48" i="2" s="1"/>
  <c r="BD52" i="2" s="1"/>
  <c r="BD56" i="2" s="1"/>
  <c r="BF48" i="2"/>
  <c r="BF52" i="2" s="1"/>
  <c r="BF56" i="2" s="1"/>
  <c r="BI48" i="2"/>
  <c r="BM48" i="2" s="1"/>
  <c r="BM52" i="2" s="1"/>
  <c r="BM56" i="2" s="1"/>
  <c r="BH48" i="2"/>
  <c r="BL48" i="2" s="1"/>
  <c r="BL52" i="2" s="1"/>
  <c r="BL56" i="2" s="1"/>
  <c r="BN48" i="2"/>
  <c r="BN52" i="2" s="1"/>
  <c r="BN56" i="2" s="1"/>
  <c r="U51" i="2"/>
  <c r="AC51" i="2"/>
  <c r="AW51" i="2"/>
  <c r="P52" i="2"/>
  <c r="Y51" i="2"/>
  <c r="V50" i="2"/>
  <c r="R51" i="2"/>
  <c r="AX50" i="2"/>
  <c r="I2942" i="10" l="1"/>
  <c r="I3005" i="10" s="1"/>
  <c r="I2880" i="10"/>
  <c r="J2883" i="10"/>
  <c r="J2945" i="10"/>
  <c r="J3008" i="10" s="1"/>
  <c r="U52" i="2"/>
  <c r="AW52" i="2"/>
  <c r="P53" i="2"/>
  <c r="T52" i="2"/>
  <c r="AV52" i="2"/>
  <c r="O53" i="2"/>
  <c r="AD51" i="2"/>
  <c r="R52" i="2"/>
  <c r="AX51" i="2"/>
  <c r="Z51" i="2"/>
  <c r="V51" i="2"/>
  <c r="J2884" i="10" l="1"/>
  <c r="J2946" i="10"/>
  <c r="J3009" i="10" s="1"/>
  <c r="I2881" i="10"/>
  <c r="I2943" i="10"/>
  <c r="I3006" i="10" s="1"/>
  <c r="T53" i="2"/>
  <c r="AV53" i="2"/>
  <c r="O54" i="2"/>
  <c r="BB51" i="2"/>
  <c r="BJ51" i="2"/>
  <c r="U53" i="2"/>
  <c r="AW53" i="2"/>
  <c r="P54" i="2"/>
  <c r="V52" i="2"/>
  <c r="R53" i="2"/>
  <c r="AX52" i="2"/>
  <c r="J2947" i="10" l="1"/>
  <c r="J3010" i="10" s="1"/>
  <c r="J2885" i="10"/>
  <c r="I2944" i="10"/>
  <c r="I3007" i="10" s="1"/>
  <c r="I2882" i="10"/>
  <c r="P55" i="2"/>
  <c r="Y54" i="2"/>
  <c r="AW54" i="2"/>
  <c r="U54" i="2"/>
  <c r="BA51" i="2"/>
  <c r="BE51" i="2" s="1"/>
  <c r="BE55" i="2" s="1"/>
  <c r="BE59" i="2" s="1"/>
  <c r="AZ51" i="2"/>
  <c r="BD51" i="2" s="1"/>
  <c r="BD55" i="2" s="1"/>
  <c r="BD59" i="2" s="1"/>
  <c r="BF51" i="2"/>
  <c r="BF55" i="2" s="1"/>
  <c r="BF59" i="2" s="1"/>
  <c r="T54" i="2"/>
  <c r="O55" i="2"/>
  <c r="X54" i="2"/>
  <c r="AV54" i="2"/>
  <c r="BI51" i="2"/>
  <c r="BM51" i="2" s="1"/>
  <c r="BM55" i="2" s="1"/>
  <c r="BM59" i="2" s="1"/>
  <c r="BH51" i="2"/>
  <c r="BL51" i="2" s="1"/>
  <c r="BL55" i="2" s="1"/>
  <c r="BL59" i="2" s="1"/>
  <c r="BN51" i="2"/>
  <c r="BN55" i="2" s="1"/>
  <c r="BN59" i="2" s="1"/>
  <c r="R54" i="2"/>
  <c r="AX53" i="2"/>
  <c r="V53" i="2"/>
  <c r="I2945" i="10" l="1"/>
  <c r="I3008" i="10" s="1"/>
  <c r="I2883" i="10"/>
  <c r="J2948" i="10"/>
  <c r="J3011" i="10" s="1"/>
  <c r="J2886" i="10"/>
  <c r="R55" i="2"/>
  <c r="Z54" i="2"/>
  <c r="AX54" i="2"/>
  <c r="V54" i="2"/>
  <c r="O56" i="2"/>
  <c r="AV55" i="2"/>
  <c r="T55" i="2"/>
  <c r="AW55" i="2"/>
  <c r="P56" i="2"/>
  <c r="U55" i="2"/>
  <c r="J2887" i="10" l="1"/>
  <c r="J2949" i="10"/>
  <c r="J3012" i="10" s="1"/>
  <c r="I2884" i="10"/>
  <c r="I2946" i="10"/>
  <c r="I3009" i="10" s="1"/>
  <c r="O57" i="2"/>
  <c r="T56" i="2"/>
  <c r="AV56" i="2"/>
  <c r="U56" i="2"/>
  <c r="P57" i="2"/>
  <c r="AW56" i="2"/>
  <c r="BB54" i="2"/>
  <c r="BJ54" i="2"/>
  <c r="V55" i="2"/>
  <c r="AX55" i="2"/>
  <c r="R56" i="2"/>
  <c r="I2885" i="10" l="1"/>
  <c r="I2947" i="10"/>
  <c r="I3010" i="10" s="1"/>
  <c r="J2888" i="10"/>
  <c r="J2950" i="10"/>
  <c r="J3013" i="10" s="1"/>
  <c r="BI54" i="2"/>
  <c r="BM54" i="2" s="1"/>
  <c r="BM58" i="2" s="1"/>
  <c r="BM62" i="2" s="1"/>
  <c r="BH54" i="2"/>
  <c r="BL54" i="2" s="1"/>
  <c r="BL58" i="2" s="1"/>
  <c r="BL62" i="2" s="1"/>
  <c r="BN54" i="2"/>
  <c r="BN58" i="2" s="1"/>
  <c r="BN62" i="2" s="1"/>
  <c r="Y57" i="2"/>
  <c r="P58" i="2"/>
  <c r="U57" i="2"/>
  <c r="AW57" i="2"/>
  <c r="V56" i="2"/>
  <c r="R57" i="2"/>
  <c r="AX56" i="2"/>
  <c r="BA54" i="2"/>
  <c r="BE54" i="2" s="1"/>
  <c r="BE58" i="2" s="1"/>
  <c r="BE62" i="2" s="1"/>
  <c r="AZ54" i="2"/>
  <c r="BD54" i="2" s="1"/>
  <c r="BD58" i="2" s="1"/>
  <c r="BD62" i="2" s="1"/>
  <c r="BF54" i="2"/>
  <c r="BF58" i="2" s="1"/>
  <c r="BF62" i="2" s="1"/>
  <c r="AV57" i="2"/>
  <c r="O58" i="2"/>
  <c r="T57" i="2"/>
  <c r="X57" i="2"/>
  <c r="I2948" i="10" l="1"/>
  <c r="I3011" i="10" s="1"/>
  <c r="I2886" i="10"/>
  <c r="J2951" i="10"/>
  <c r="J3014" i="10" s="1"/>
  <c r="J2889" i="10"/>
  <c r="R58" i="2"/>
  <c r="Z57" i="2"/>
  <c r="AX57" i="2"/>
  <c r="V57" i="2"/>
  <c r="T58" i="2"/>
  <c r="O59" i="2"/>
  <c r="AV58" i="2"/>
  <c r="AW58" i="2"/>
  <c r="U58" i="2"/>
  <c r="P59" i="2"/>
  <c r="J2890" i="10" l="1"/>
  <c r="J2952" i="10"/>
  <c r="J3015" i="10" s="1"/>
  <c r="I2887" i="10"/>
  <c r="I2949" i="10"/>
  <c r="I3012" i="10" s="1"/>
  <c r="AW59" i="2"/>
  <c r="P60" i="2"/>
  <c r="U59" i="2"/>
  <c r="AV59" i="2"/>
  <c r="O60" i="2"/>
  <c r="T59" i="2"/>
  <c r="BJ57" i="2"/>
  <c r="BB57" i="2"/>
  <c r="R59" i="2"/>
  <c r="AX58" i="2"/>
  <c r="V58" i="2"/>
  <c r="J2891" i="10" l="1"/>
  <c r="J2953" i="10"/>
  <c r="J3016" i="10" s="1"/>
  <c r="I2888" i="10"/>
  <c r="I2950" i="10"/>
  <c r="I3013" i="10" s="1"/>
  <c r="AZ57" i="2"/>
  <c r="BD57" i="2" s="1"/>
  <c r="BD61" i="2" s="1"/>
  <c r="BD65" i="2" s="1"/>
  <c r="BA57" i="2"/>
  <c r="BE57" i="2" s="1"/>
  <c r="BE61" i="2" s="1"/>
  <c r="BE65" i="2" s="1"/>
  <c r="BF57" i="2"/>
  <c r="BF61" i="2" s="1"/>
  <c r="BF65" i="2" s="1"/>
  <c r="Y60" i="2"/>
  <c r="AW60" i="2"/>
  <c r="P61" i="2"/>
  <c r="U60" i="2"/>
  <c r="BI57" i="2"/>
  <c r="BM57" i="2" s="1"/>
  <c r="BM61" i="2" s="1"/>
  <c r="BM65" i="2" s="1"/>
  <c r="BH57" i="2"/>
  <c r="BL57" i="2" s="1"/>
  <c r="BL61" i="2" s="1"/>
  <c r="BL65" i="2" s="1"/>
  <c r="BN57" i="2"/>
  <c r="BN61" i="2" s="1"/>
  <c r="BN65" i="2" s="1"/>
  <c r="X60" i="2"/>
  <c r="AV60" i="2"/>
  <c r="T60" i="2"/>
  <c r="O61" i="2"/>
  <c r="V59" i="2"/>
  <c r="R60" i="2"/>
  <c r="AX59" i="2"/>
  <c r="I2889" i="10" l="1"/>
  <c r="I2951" i="10"/>
  <c r="I3014" i="10" s="1"/>
  <c r="J2892" i="10"/>
  <c r="J2954" i="10"/>
  <c r="J3017" i="10" s="1"/>
  <c r="T61" i="2"/>
  <c r="AV61" i="2"/>
  <c r="O62" i="2"/>
  <c r="U61" i="2"/>
  <c r="AW61" i="2"/>
  <c r="P62" i="2"/>
  <c r="Z60" i="2"/>
  <c r="R61" i="2"/>
  <c r="AX60" i="2"/>
  <c r="V60" i="2"/>
  <c r="I2952" i="10" l="1"/>
  <c r="I3015" i="10" s="1"/>
  <c r="I2890" i="10"/>
  <c r="J2955" i="10"/>
  <c r="J3018" i="10" s="1"/>
  <c r="J2893" i="10"/>
  <c r="U62" i="2"/>
  <c r="AW62" i="2"/>
  <c r="P63" i="2"/>
  <c r="T62" i="2"/>
  <c r="AV62" i="2"/>
  <c r="O63" i="2"/>
  <c r="V61" i="2"/>
  <c r="R62" i="2"/>
  <c r="AX61" i="2"/>
  <c r="BB60" i="2"/>
  <c r="BJ60" i="2"/>
  <c r="J2956" i="10" l="1"/>
  <c r="J3019" i="10" s="1"/>
  <c r="J2894" i="10"/>
  <c r="I2953" i="10"/>
  <c r="I3016" i="10" s="1"/>
  <c r="I2891" i="10"/>
  <c r="T63" i="2"/>
  <c r="AB63" i="2"/>
  <c r="AV63" i="2"/>
  <c r="O64" i="2"/>
  <c r="X63" i="2"/>
  <c r="BI60" i="2"/>
  <c r="BM60" i="2" s="1"/>
  <c r="BM64" i="2" s="1"/>
  <c r="BM68" i="2" s="1"/>
  <c r="BH60" i="2"/>
  <c r="BL60" i="2" s="1"/>
  <c r="BL64" i="2" s="1"/>
  <c r="BL68" i="2" s="1"/>
  <c r="BN60" i="2"/>
  <c r="BN64" i="2" s="1"/>
  <c r="BN68" i="2" s="1"/>
  <c r="AC63" i="2"/>
  <c r="AW63" i="2"/>
  <c r="P64" i="2"/>
  <c r="Y63" i="2"/>
  <c r="U63" i="2"/>
  <c r="R63" i="2"/>
  <c r="AX62" i="2"/>
  <c r="V62" i="2"/>
  <c r="BA60" i="2"/>
  <c r="BE60" i="2" s="1"/>
  <c r="BE64" i="2" s="1"/>
  <c r="BE68" i="2" s="1"/>
  <c r="AZ60" i="2"/>
  <c r="BD60" i="2" s="1"/>
  <c r="BD64" i="2" s="1"/>
  <c r="BD68" i="2" s="1"/>
  <c r="BF60" i="2"/>
  <c r="BF64" i="2" s="1"/>
  <c r="BF68" i="2" s="1"/>
  <c r="I2892" i="10" l="1"/>
  <c r="I2954" i="10"/>
  <c r="I3017" i="10" s="1"/>
  <c r="J2895" i="10"/>
  <c r="J2957" i="10"/>
  <c r="J3020" i="10" s="1"/>
  <c r="T64" i="2"/>
  <c r="AV64" i="2"/>
  <c r="O65" i="2"/>
  <c r="AD63" i="2"/>
  <c r="R64" i="2"/>
  <c r="AX63" i="2"/>
  <c r="Z63" i="2"/>
  <c r="V63" i="2"/>
  <c r="U64" i="2"/>
  <c r="AW64" i="2"/>
  <c r="P65" i="2"/>
  <c r="J2896" i="10" l="1"/>
  <c r="J2958" i="10"/>
  <c r="J3021" i="10" s="1"/>
  <c r="I2893" i="10"/>
  <c r="I2955" i="10"/>
  <c r="I3018" i="10" s="1"/>
  <c r="AW65" i="2"/>
  <c r="P66" i="2"/>
  <c r="U65" i="2"/>
  <c r="R65" i="2"/>
  <c r="AX64" i="2"/>
  <c r="V64" i="2"/>
  <c r="T65" i="2"/>
  <c r="AV65" i="2"/>
  <c r="O66" i="2"/>
  <c r="BJ63" i="2"/>
  <c r="BB63" i="2"/>
  <c r="I2956" i="10" l="1"/>
  <c r="I3019" i="10" s="1"/>
  <c r="I2894" i="10"/>
  <c r="J2959" i="10"/>
  <c r="J3022" i="10" s="1"/>
  <c r="J2897" i="10"/>
  <c r="R66" i="2"/>
  <c r="AX65" i="2"/>
  <c r="V65" i="2"/>
  <c r="BA63" i="2"/>
  <c r="BE63" i="2" s="1"/>
  <c r="BE67" i="2" s="1"/>
  <c r="BE71" i="2" s="1"/>
  <c r="AZ63" i="2"/>
  <c r="BD63" i="2" s="1"/>
  <c r="BD67" i="2" s="1"/>
  <c r="BD71" i="2" s="1"/>
  <c r="BF63" i="2"/>
  <c r="BF67" i="2" s="1"/>
  <c r="BF71" i="2" s="1"/>
  <c r="BI63" i="2"/>
  <c r="BM63" i="2" s="1"/>
  <c r="BM67" i="2" s="1"/>
  <c r="BM71" i="2" s="1"/>
  <c r="BH63" i="2"/>
  <c r="BL63" i="2" s="1"/>
  <c r="BL67" i="2" s="1"/>
  <c r="BL71" i="2" s="1"/>
  <c r="BN63" i="2"/>
  <c r="BN67" i="2" s="1"/>
  <c r="BN71" i="2" s="1"/>
  <c r="Y66" i="2"/>
  <c r="AW66" i="2"/>
  <c r="P67" i="2"/>
  <c r="U66" i="2"/>
  <c r="X66" i="2"/>
  <c r="O67" i="2"/>
  <c r="T66" i="2"/>
  <c r="AV66" i="2"/>
  <c r="J2898" i="10" l="1"/>
  <c r="J2960" i="10"/>
  <c r="J3023" i="10" s="1"/>
  <c r="I2895" i="10"/>
  <c r="I2957" i="10"/>
  <c r="I3020" i="10" s="1"/>
  <c r="U67" i="2"/>
  <c r="AW67" i="2"/>
  <c r="P68" i="2"/>
  <c r="T67" i="2"/>
  <c r="AV67" i="2"/>
  <c r="O68" i="2"/>
  <c r="Z66" i="2"/>
  <c r="R67" i="2"/>
  <c r="AX66" i="2"/>
  <c r="V66" i="2"/>
  <c r="J2899" i="10" l="1"/>
  <c r="J2961" i="10"/>
  <c r="J3024" i="10" s="1"/>
  <c r="I2896" i="10"/>
  <c r="I2958" i="10"/>
  <c r="I3021" i="10" s="1"/>
  <c r="BB66" i="2"/>
  <c r="BJ66" i="2"/>
  <c r="U68" i="2"/>
  <c r="AW68" i="2"/>
  <c r="P69" i="2"/>
  <c r="V67" i="2"/>
  <c r="R68" i="2"/>
  <c r="AX67" i="2"/>
  <c r="T68" i="2"/>
  <c r="AV68" i="2"/>
  <c r="O69" i="2"/>
  <c r="I2897" i="10" l="1"/>
  <c r="I2959" i="10"/>
  <c r="I3022" i="10" s="1"/>
  <c r="J2900" i="10"/>
  <c r="J2962" i="10"/>
  <c r="J3025" i="10" s="1"/>
  <c r="V68" i="2"/>
  <c r="R69" i="2"/>
  <c r="AX68" i="2"/>
  <c r="P70" i="2"/>
  <c r="U69" i="2"/>
  <c r="Y69" i="2"/>
  <c r="AW69" i="2"/>
  <c r="AV69" i="2"/>
  <c r="O70" i="2"/>
  <c r="T69" i="2"/>
  <c r="X69" i="2"/>
  <c r="BI66" i="2"/>
  <c r="BM66" i="2" s="1"/>
  <c r="BM70" i="2" s="1"/>
  <c r="BM74" i="2" s="1"/>
  <c r="BH66" i="2"/>
  <c r="BL66" i="2" s="1"/>
  <c r="BL70" i="2" s="1"/>
  <c r="BL74" i="2" s="1"/>
  <c r="BN66" i="2"/>
  <c r="BN70" i="2" s="1"/>
  <c r="BN74" i="2" s="1"/>
  <c r="BA66" i="2"/>
  <c r="BE66" i="2" s="1"/>
  <c r="BE70" i="2" s="1"/>
  <c r="BE74" i="2" s="1"/>
  <c r="AZ66" i="2"/>
  <c r="BD66" i="2" s="1"/>
  <c r="BD70" i="2" s="1"/>
  <c r="BD74" i="2" s="1"/>
  <c r="BF66" i="2"/>
  <c r="BF70" i="2" s="1"/>
  <c r="BF74" i="2" s="1"/>
  <c r="I2960" i="10" l="1"/>
  <c r="I3023" i="10" s="1"/>
  <c r="I2898" i="10"/>
  <c r="J2963" i="10"/>
  <c r="J3026" i="10" s="1"/>
  <c r="J2901" i="10"/>
  <c r="U70" i="2"/>
  <c r="P71" i="2"/>
  <c r="AW70" i="2"/>
  <c r="Z69" i="2"/>
  <c r="V69" i="2"/>
  <c r="R70" i="2"/>
  <c r="AX69" i="2"/>
  <c r="O71" i="2"/>
  <c r="T70" i="2"/>
  <c r="AV70" i="2"/>
  <c r="J2964" i="10" l="1"/>
  <c r="J3027" i="10" s="1"/>
  <c r="J2902" i="10"/>
  <c r="I2961" i="10"/>
  <c r="I3024" i="10" s="1"/>
  <c r="I2899" i="10"/>
  <c r="BB69" i="2"/>
  <c r="BJ69" i="2"/>
  <c r="T71" i="2"/>
  <c r="O72" i="2"/>
  <c r="AV71" i="2"/>
  <c r="U71" i="2"/>
  <c r="AW71" i="2"/>
  <c r="P72" i="2"/>
  <c r="V70" i="2"/>
  <c r="R71" i="2"/>
  <c r="AX70" i="2"/>
  <c r="I2900" i="10" l="1"/>
  <c r="I2962" i="10"/>
  <c r="I3025" i="10" s="1"/>
  <c r="J2903" i="10"/>
  <c r="J2965" i="10"/>
  <c r="J3028" i="10" s="1"/>
  <c r="X72" i="2"/>
  <c r="AV72" i="2"/>
  <c r="O73" i="2"/>
  <c r="T72" i="2"/>
  <c r="AW72" i="2"/>
  <c r="P73" i="2"/>
  <c r="U72" i="2"/>
  <c r="Y72" i="2"/>
  <c r="BH69" i="2"/>
  <c r="BL69" i="2" s="1"/>
  <c r="BL73" i="2" s="1"/>
  <c r="BL77" i="2" s="1"/>
  <c r="BI69" i="2"/>
  <c r="BM69" i="2" s="1"/>
  <c r="BM73" i="2" s="1"/>
  <c r="BM77" i="2" s="1"/>
  <c r="BN69" i="2"/>
  <c r="BN73" i="2" s="1"/>
  <c r="BN77" i="2" s="1"/>
  <c r="V71" i="2"/>
  <c r="R72" i="2"/>
  <c r="AX71" i="2"/>
  <c r="BA69" i="2"/>
  <c r="BE69" i="2" s="1"/>
  <c r="BE73" i="2" s="1"/>
  <c r="BE77" i="2" s="1"/>
  <c r="AZ69" i="2"/>
  <c r="BD69" i="2" s="1"/>
  <c r="BD73" i="2" s="1"/>
  <c r="BD77" i="2" s="1"/>
  <c r="BF69" i="2"/>
  <c r="BF73" i="2" s="1"/>
  <c r="BF77" i="2" s="1"/>
  <c r="J2904" i="10" l="1"/>
  <c r="J2966" i="10"/>
  <c r="J3029" i="10" s="1"/>
  <c r="I2901" i="10"/>
  <c r="I2963" i="10"/>
  <c r="I3026" i="10" s="1"/>
  <c r="AW73" i="2"/>
  <c r="P74" i="2"/>
  <c r="U73" i="2"/>
  <c r="R73" i="2"/>
  <c r="AX72" i="2"/>
  <c r="V72" i="2"/>
  <c r="Z72" i="2"/>
  <c r="AV73" i="2"/>
  <c r="O74" i="2"/>
  <c r="T73" i="2"/>
  <c r="I2964" i="10" l="1"/>
  <c r="I3027" i="10" s="1"/>
  <c r="I2902" i="10"/>
  <c r="J2967" i="10"/>
  <c r="J3030" i="10" s="1"/>
  <c r="J2905" i="10"/>
  <c r="V73" i="2"/>
  <c r="R74" i="2"/>
  <c r="AX73" i="2"/>
  <c r="BB72" i="2"/>
  <c r="BJ72" i="2"/>
  <c r="P75" i="2"/>
  <c r="U74" i="2"/>
  <c r="AW74" i="2"/>
  <c r="AV74" i="2"/>
  <c r="O75" i="2"/>
  <c r="T74" i="2"/>
  <c r="J2906" i="10" l="1"/>
  <c r="J2968" i="10"/>
  <c r="J3031" i="10" s="1"/>
  <c r="I2903" i="10"/>
  <c r="I2965" i="10"/>
  <c r="I3028" i="10" s="1"/>
  <c r="Y75" i="2"/>
  <c r="AW75" i="2"/>
  <c r="P76" i="2"/>
  <c r="U75" i="2"/>
  <c r="AZ72" i="2"/>
  <c r="BD72" i="2" s="1"/>
  <c r="BD76" i="2" s="1"/>
  <c r="BA72" i="2"/>
  <c r="BE72" i="2" s="1"/>
  <c r="BE76" i="2" s="1"/>
  <c r="BF72" i="2"/>
  <c r="BF76" i="2" s="1"/>
  <c r="BI72" i="2"/>
  <c r="BM72" i="2" s="1"/>
  <c r="BM76" i="2" s="1"/>
  <c r="BH72" i="2"/>
  <c r="BL72" i="2" s="1"/>
  <c r="BL76" i="2" s="1"/>
  <c r="BN72" i="2"/>
  <c r="BN76" i="2" s="1"/>
  <c r="X75" i="2"/>
  <c r="AV75" i="2"/>
  <c r="O76" i="2"/>
  <c r="T75" i="2"/>
  <c r="V74" i="2"/>
  <c r="AX74" i="2"/>
  <c r="R75" i="2"/>
  <c r="I2966" i="10" l="1"/>
  <c r="I3029" i="10" s="1"/>
  <c r="I2904" i="10"/>
  <c r="J2969" i="10"/>
  <c r="J3032" i="10" s="1"/>
  <c r="J2907" i="10"/>
  <c r="T76" i="2"/>
  <c r="AV76" i="2"/>
  <c r="O77" i="2"/>
  <c r="U76" i="2"/>
  <c r="AW76" i="2"/>
  <c r="P77" i="2"/>
  <c r="Z75" i="2"/>
  <c r="R76" i="2"/>
  <c r="AX75" i="2"/>
  <c r="V75" i="2"/>
  <c r="J2908" i="10" l="1"/>
  <c r="J2970" i="10"/>
  <c r="J3033" i="10" s="1"/>
  <c r="I2905" i="10"/>
  <c r="I2967" i="10"/>
  <c r="I3030" i="10" s="1"/>
  <c r="R77" i="2"/>
  <c r="AX76" i="2"/>
  <c r="V76" i="2"/>
  <c r="BJ75" i="2"/>
  <c r="BB75" i="2"/>
  <c r="AW77" i="2"/>
  <c r="P78" i="2"/>
  <c r="U77" i="2"/>
  <c r="T77" i="2"/>
  <c r="AV77" i="2"/>
  <c r="O78" i="2"/>
  <c r="I2968" i="10" l="1"/>
  <c r="I3031" i="10" s="1"/>
  <c r="I2906" i="10"/>
  <c r="J2971" i="10"/>
  <c r="J3034" i="10" s="1"/>
  <c r="J2909" i="10"/>
  <c r="Y78" i="2"/>
  <c r="AW78" i="2"/>
  <c r="D28" i="2" s="1"/>
  <c r="U78" i="2"/>
  <c r="BA75" i="2"/>
  <c r="BE75" i="2" s="1"/>
  <c r="AZ75" i="2"/>
  <c r="BD75" i="2" s="1"/>
  <c r="BF75" i="2"/>
  <c r="BI75" i="2"/>
  <c r="BM75" i="2" s="1"/>
  <c r="BH75" i="2"/>
  <c r="BL75" i="2" s="1"/>
  <c r="BN75" i="2"/>
  <c r="X78" i="2"/>
  <c r="T78" i="2"/>
  <c r="AV78" i="2"/>
  <c r="C28" i="2" s="1"/>
  <c r="R78" i="2"/>
  <c r="AX77" i="2"/>
  <c r="V77" i="2"/>
  <c r="J2972" i="10" l="1"/>
  <c r="J2910" i="10"/>
  <c r="J2973" i="10" s="1"/>
  <c r="I2969" i="10"/>
  <c r="I3032" i="10" s="1"/>
  <c r="I2907" i="10"/>
  <c r="N58" i="10"/>
  <c r="N33" i="10"/>
  <c r="Z78" i="2"/>
  <c r="AX78" i="2"/>
  <c r="F28" i="2" s="1"/>
  <c r="V78" i="2"/>
  <c r="I2908" i="10" l="1"/>
  <c r="I2970" i="10"/>
  <c r="I3033" i="10" s="1"/>
  <c r="N57" i="10"/>
  <c r="W15" i="10" s="1"/>
  <c r="N32" i="10"/>
  <c r="N43" i="10" s="1"/>
  <c r="O17" i="10" s="1"/>
  <c r="N31" i="10"/>
  <c r="N42" i="10" s="1"/>
  <c r="N41" i="10"/>
  <c r="P17" i="10" s="1"/>
  <c r="N40" i="10"/>
  <c r="Q17" i="10" s="1"/>
  <c r="N39" i="10"/>
  <c r="R17" i="10" s="1"/>
  <c r="N38" i="10"/>
  <c r="S17" i="10" s="1"/>
  <c r="N37" i="10"/>
  <c r="T17" i="10" s="1"/>
  <c r="BB78" i="2"/>
  <c r="BJ78" i="2"/>
  <c r="I2909" i="10" l="1"/>
  <c r="I2971" i="10"/>
  <c r="I3034" i="10" s="1"/>
  <c r="W16" i="10"/>
  <c r="BI78" i="2"/>
  <c r="BM78" i="2" s="1"/>
  <c r="BH78" i="2"/>
  <c r="BL78" i="2" s="1"/>
  <c r="C27" i="2" s="1"/>
  <c r="BN78" i="2"/>
  <c r="BA78" i="2"/>
  <c r="BE78" i="2" s="1"/>
  <c r="AZ78" i="2"/>
  <c r="BD78" i="2" s="1"/>
  <c r="C26" i="2" s="1"/>
  <c r="BF78" i="2"/>
  <c r="O58" i="10" l="1"/>
  <c r="O33" i="10"/>
  <c r="I2972" i="10"/>
  <c r="I2910" i="10"/>
  <c r="I2973" i="10" s="1"/>
  <c r="D26" i="2"/>
  <c r="D27" i="2"/>
  <c r="O32" i="10" l="1"/>
  <c r="O43" i="10" s="1"/>
  <c r="O18" i="10" s="1"/>
  <c r="O57" i="10"/>
  <c r="X15" i="10" s="1"/>
  <c r="O31" i="10"/>
  <c r="O42" i="10" s="1"/>
  <c r="O41" i="10"/>
  <c r="P18" i="10" s="1"/>
  <c r="O40" i="10"/>
  <c r="Q18" i="10" s="1"/>
  <c r="O39" i="10"/>
  <c r="R18" i="10" s="1"/>
  <c r="O38" i="10"/>
  <c r="S18" i="10" s="1"/>
  <c r="O37" i="10"/>
  <c r="T18" i="10" s="1"/>
  <c r="X16" i="10" l="1"/>
  <c r="E25" i="9" l="1"/>
  <c r="G23" i="9" s="1"/>
  <c r="G24" i="9"/>
  <c r="G20" i="9"/>
  <c r="G19" i="9"/>
  <c r="G18" i="9"/>
  <c r="P16" i="9" s="1"/>
  <c r="G17" i="9"/>
  <c r="G16" i="9"/>
  <c r="P15" i="9"/>
  <c r="G15" i="9"/>
  <c r="P8" i="9" s="1"/>
  <c r="P14" i="9"/>
  <c r="G14" i="9"/>
  <c r="P13" i="9"/>
  <c r="G13" i="9"/>
  <c r="P12" i="9"/>
  <c r="G12" i="9"/>
  <c r="G11" i="9"/>
  <c r="P10" i="9"/>
  <c r="G10" i="9"/>
  <c r="P9" i="9" s="1"/>
  <c r="G9" i="9"/>
  <c r="G8" i="9"/>
  <c r="P7" i="9"/>
  <c r="G7" i="9"/>
  <c r="P6" i="9" s="1"/>
  <c r="G6" i="9"/>
  <c r="P5" i="9"/>
  <c r="G5" i="9"/>
  <c r="P4" i="9"/>
  <c r="G4" i="9"/>
  <c r="G3" i="9"/>
  <c r="P3" i="9" s="1"/>
  <c r="G2" i="9"/>
  <c r="A14" i="14"/>
  <c r="A2974" i="11"/>
  <c r="A2975" i="11"/>
  <c r="A2976" i="11"/>
  <c r="A2977" i="11"/>
  <c r="A2978" i="11"/>
  <c r="A2979" i="11"/>
  <c r="A2980" i="11"/>
  <c r="A2981" i="11"/>
  <c r="A2982" i="11"/>
  <c r="A2983" i="11"/>
  <c r="A2984" i="11"/>
  <c r="A2985" i="11"/>
  <c r="A2986" i="11"/>
  <c r="A2987" i="11"/>
  <c r="A2988" i="11"/>
  <c r="A2989" i="11"/>
  <c r="A2990" i="11"/>
  <c r="A2991" i="11"/>
  <c r="A2992" i="11"/>
  <c r="A2993" i="11"/>
  <c r="A2994" i="11"/>
  <c r="A2995" i="11"/>
  <c r="A2996" i="11"/>
  <c r="A2997" i="11"/>
  <c r="A2998" i="11"/>
  <c r="A2999" i="11"/>
  <c r="A3000" i="11"/>
  <c r="A3001" i="11"/>
  <c r="A3002" i="11"/>
  <c r="A3003" i="11"/>
  <c r="A3004" i="11"/>
  <c r="A3005" i="11"/>
  <c r="A3006" i="11"/>
  <c r="A3007" i="11"/>
  <c r="A3008" i="11"/>
  <c r="A3009" i="11"/>
  <c r="A3010" i="11"/>
  <c r="A3011" i="11"/>
  <c r="A3012" i="11"/>
  <c r="A3013" i="11"/>
  <c r="A3014" i="11"/>
  <c r="A3015" i="11"/>
  <c r="A3016" i="11"/>
  <c r="A3017" i="11"/>
  <c r="A3018" i="11"/>
  <c r="A3019" i="11"/>
  <c r="A3020" i="11"/>
  <c r="A3021" i="11"/>
  <c r="A3022" i="11"/>
  <c r="A3023" i="11"/>
  <c r="A3024" i="11"/>
  <c r="A3025" i="11"/>
  <c r="A3026" i="11"/>
  <c r="A3027" i="11"/>
  <c r="A3028" i="11"/>
  <c r="A3029" i="11"/>
  <c r="A3030" i="11"/>
  <c r="A3031" i="11"/>
  <c r="A3032" i="11"/>
  <c r="A3033" i="11"/>
  <c r="A3034" i="11"/>
  <c r="A2916" i="11"/>
  <c r="A2917" i="11"/>
  <c r="A2918" i="11"/>
  <c r="A2919" i="11"/>
  <c r="A2920" i="11"/>
  <c r="A2921" i="11"/>
  <c r="A2922" i="11"/>
  <c r="A2923" i="11"/>
  <c r="A2924" i="11"/>
  <c r="A2925" i="11"/>
  <c r="A2926" i="11"/>
  <c r="A2927" i="11"/>
  <c r="A2928" i="11"/>
  <c r="A2929" i="11"/>
  <c r="A2930" i="11"/>
  <c r="A2931" i="11"/>
  <c r="A2932" i="11"/>
  <c r="A2933" i="11"/>
  <c r="A2934" i="11"/>
  <c r="A2935" i="11"/>
  <c r="A2936" i="11"/>
  <c r="A2937" i="11"/>
  <c r="A2938" i="11"/>
  <c r="A2939" i="11"/>
  <c r="A2940" i="11"/>
  <c r="A2941" i="11"/>
  <c r="A2942" i="11"/>
  <c r="A2943" i="11"/>
  <c r="A2944" i="11"/>
  <c r="A2945" i="11"/>
  <c r="A2946" i="11"/>
  <c r="A2947" i="11"/>
  <c r="A2948" i="11"/>
  <c r="A2949" i="11"/>
  <c r="A2950" i="11"/>
  <c r="A2951" i="11"/>
  <c r="A2952" i="11"/>
  <c r="A2953" i="11"/>
  <c r="A2954" i="11"/>
  <c r="A2955" i="11"/>
  <c r="A2956" i="11"/>
  <c r="A2957" i="11"/>
  <c r="A2958" i="11"/>
  <c r="A2959" i="11"/>
  <c r="A2960" i="11"/>
  <c r="A2961" i="11"/>
  <c r="A2962" i="11"/>
  <c r="A2963" i="11"/>
  <c r="A2964" i="11"/>
  <c r="A2965" i="11"/>
  <c r="A2966" i="11"/>
  <c r="A2967" i="11"/>
  <c r="A2968" i="11"/>
  <c r="A2969" i="11"/>
  <c r="A2970" i="11"/>
  <c r="A2971" i="11"/>
  <c r="A2972" i="11"/>
  <c r="A2973" i="11"/>
  <c r="A2912" i="11"/>
  <c r="A2913" i="11"/>
  <c r="A2914" i="11"/>
  <c r="A2915" i="11"/>
  <c r="G21" i="9" l="1"/>
  <c r="G22" i="9"/>
  <c r="P11" i="9" s="1"/>
  <c r="Q11" i="9" s="1"/>
  <c r="Q13" i="9" l="1"/>
  <c r="Q10" i="9"/>
  <c r="Q8" i="9"/>
  <c r="Q16" i="9"/>
  <c r="Q14" i="9"/>
  <c r="Q7" i="9"/>
  <c r="Q9" i="9"/>
  <c r="Q12" i="9"/>
  <c r="Q4" i="9"/>
  <c r="Q6" i="9"/>
  <c r="Q3" i="9"/>
  <c r="Q5" i="9"/>
  <c r="Q15" i="9"/>
  <c r="Q17" i="9" l="1"/>
  <c r="B2974" i="11" l="1"/>
  <c r="C2974" i="11" l="1"/>
  <c r="B2975" i="11" l="1"/>
  <c r="B2912" i="11"/>
  <c r="B2976" i="11" l="1"/>
  <c r="B2913" i="11"/>
  <c r="C2975" i="11"/>
  <c r="C2912" i="11"/>
  <c r="C2976" i="11" l="1"/>
  <c r="C2913" i="11"/>
  <c r="B2977" i="11"/>
  <c r="B2914" i="11"/>
  <c r="B2978" i="11" l="1"/>
  <c r="B2915" i="11"/>
  <c r="C2977" i="11"/>
  <c r="C2914" i="11"/>
  <c r="B2979" i="11" l="1"/>
  <c r="B2916" i="11"/>
  <c r="C2978" i="11"/>
  <c r="C2915" i="11"/>
  <c r="C2979" i="11" l="1"/>
  <c r="C2916" i="11"/>
  <c r="B2980" i="11"/>
  <c r="B2917" i="11"/>
  <c r="C2980" i="11" l="1"/>
  <c r="C2917" i="11"/>
  <c r="B2981" i="11"/>
  <c r="B2918" i="11"/>
  <c r="C2981" i="11" l="1"/>
  <c r="C2918" i="11"/>
  <c r="B2982" i="11"/>
  <c r="B2919" i="11"/>
  <c r="B2983" i="11" l="1"/>
  <c r="B2920" i="11"/>
  <c r="C2982" i="11"/>
  <c r="C2919" i="11"/>
  <c r="C2983" i="11" l="1"/>
  <c r="C2920" i="11"/>
  <c r="B2984" i="11"/>
  <c r="B2921" i="11"/>
  <c r="B2985" i="11" l="1"/>
  <c r="B2922" i="11"/>
  <c r="C2984" i="11"/>
  <c r="C2921" i="11"/>
  <c r="C2985" i="11" l="1"/>
  <c r="C2922" i="11"/>
  <c r="B2986" i="11"/>
  <c r="B2923" i="11"/>
  <c r="C2986" i="11" l="1"/>
  <c r="C2923" i="11"/>
  <c r="B2987" i="11"/>
  <c r="B2924" i="11"/>
  <c r="C2987" i="11" l="1"/>
  <c r="C2924" i="11"/>
  <c r="B2988" i="11"/>
  <c r="B2925" i="11"/>
  <c r="B2989" i="11" l="1"/>
  <c r="B2926" i="11"/>
  <c r="C2988" i="11"/>
  <c r="C2925" i="11"/>
  <c r="C2989" i="11" l="1"/>
  <c r="C2926" i="11"/>
  <c r="B2990" i="11"/>
  <c r="B2927" i="11"/>
  <c r="B2991" i="11" l="1"/>
  <c r="B2928" i="11"/>
  <c r="C2990" i="11"/>
  <c r="C2927" i="11"/>
  <c r="C2991" i="11" l="1"/>
  <c r="C2928" i="11"/>
  <c r="B2992" i="11"/>
  <c r="B2929" i="11"/>
  <c r="B2993" i="11" l="1"/>
  <c r="B2930" i="11"/>
  <c r="C2992" i="11"/>
  <c r="C2929" i="11"/>
  <c r="C2993" i="11" l="1"/>
  <c r="C2930" i="11"/>
  <c r="B2994" i="11"/>
  <c r="B2931" i="11"/>
  <c r="B2995" i="11" l="1"/>
  <c r="B2932" i="11"/>
  <c r="C2994" i="11"/>
  <c r="C2931" i="11"/>
  <c r="C2995" i="11" l="1"/>
  <c r="C2932" i="11"/>
  <c r="B2996" i="11"/>
  <c r="B2933" i="11"/>
  <c r="B2997" i="11" l="1"/>
  <c r="B2934" i="11"/>
  <c r="C2996" i="11"/>
  <c r="C2933" i="11"/>
  <c r="C2997" i="11" l="1"/>
  <c r="C2934" i="11"/>
  <c r="B2998" i="11"/>
  <c r="B2935" i="11"/>
  <c r="B2999" i="11" l="1"/>
  <c r="B2936" i="11"/>
  <c r="C2998" i="11"/>
  <c r="C2935" i="11"/>
  <c r="C2999" i="11" l="1"/>
  <c r="C2936" i="11"/>
  <c r="B3000" i="11"/>
  <c r="B2937" i="11"/>
  <c r="C3000" i="11" l="1"/>
  <c r="C2937" i="11"/>
  <c r="B3001" i="11"/>
  <c r="B2938" i="11"/>
  <c r="A2851" i="11"/>
  <c r="B2851" i="11"/>
  <c r="C2851" i="11"/>
  <c r="A2852" i="11"/>
  <c r="B2852" i="11"/>
  <c r="C2852" i="11"/>
  <c r="A2853" i="11"/>
  <c r="B2853" i="11"/>
  <c r="C2853" i="11"/>
  <c r="A2854" i="11"/>
  <c r="B2854" i="11"/>
  <c r="C2854" i="11"/>
  <c r="A2855" i="11"/>
  <c r="B2855" i="11"/>
  <c r="C2855" i="11"/>
  <c r="A2856" i="11"/>
  <c r="B2856" i="11"/>
  <c r="C2856" i="11"/>
  <c r="A2857" i="11"/>
  <c r="B2857" i="11"/>
  <c r="C2857" i="11"/>
  <c r="A2858" i="11"/>
  <c r="B2858" i="11"/>
  <c r="C2858" i="11"/>
  <c r="A2859" i="11"/>
  <c r="B2859" i="11"/>
  <c r="C2859" i="11"/>
  <c r="A2860" i="11"/>
  <c r="B2860" i="11"/>
  <c r="C2860" i="11"/>
  <c r="A2861" i="11"/>
  <c r="B2861" i="11"/>
  <c r="C2861" i="11"/>
  <c r="A2862" i="11"/>
  <c r="B2862" i="11"/>
  <c r="C2862" i="11"/>
  <c r="A2863" i="11"/>
  <c r="B2863" i="11"/>
  <c r="C2863" i="11"/>
  <c r="A2864" i="11"/>
  <c r="B2864" i="11"/>
  <c r="C2864" i="11"/>
  <c r="A2865" i="11"/>
  <c r="B2865" i="11"/>
  <c r="C2865" i="11"/>
  <c r="A2866" i="11"/>
  <c r="B2866" i="11"/>
  <c r="C2866" i="11"/>
  <c r="A2867" i="11"/>
  <c r="B2867" i="11"/>
  <c r="C2867" i="11"/>
  <c r="A2868" i="11"/>
  <c r="B2868" i="11"/>
  <c r="C2868" i="11"/>
  <c r="A2869" i="11"/>
  <c r="B2869" i="11"/>
  <c r="C2869" i="11"/>
  <c r="A2870" i="11"/>
  <c r="B2870" i="11"/>
  <c r="C2870" i="11"/>
  <c r="A2871" i="11"/>
  <c r="B2871" i="11"/>
  <c r="C2871" i="11"/>
  <c r="A2872" i="11"/>
  <c r="B2872" i="11"/>
  <c r="C2872" i="11"/>
  <c r="A2873" i="11"/>
  <c r="B2873" i="11"/>
  <c r="C2873" i="11"/>
  <c r="A2874" i="11"/>
  <c r="B2874" i="11"/>
  <c r="C2874" i="11"/>
  <c r="A2875" i="11"/>
  <c r="B2875" i="11"/>
  <c r="C2875" i="11"/>
  <c r="A2876" i="11"/>
  <c r="B2876" i="11"/>
  <c r="A2877" i="11"/>
  <c r="B2877" i="11"/>
  <c r="A2878" i="11"/>
  <c r="A2879" i="11"/>
  <c r="A2880" i="11"/>
  <c r="A2881" i="11"/>
  <c r="A2882" i="11"/>
  <c r="A2883" i="11"/>
  <c r="A2884" i="11"/>
  <c r="A2885" i="11"/>
  <c r="A2886" i="11"/>
  <c r="A2887" i="11"/>
  <c r="A2888" i="11"/>
  <c r="A2889" i="11"/>
  <c r="A2890" i="11"/>
  <c r="A2891" i="11"/>
  <c r="A2892" i="11"/>
  <c r="A2893" i="11"/>
  <c r="A2894" i="11"/>
  <c r="A2895" i="11"/>
  <c r="A2896" i="11"/>
  <c r="A2897" i="11"/>
  <c r="A2898" i="11"/>
  <c r="A2899" i="11"/>
  <c r="A2900" i="11"/>
  <c r="A2901" i="11"/>
  <c r="A2902" i="11"/>
  <c r="A2903" i="11"/>
  <c r="A2904" i="11"/>
  <c r="A2905" i="11"/>
  <c r="A2906" i="11"/>
  <c r="A2907" i="11"/>
  <c r="A2908" i="11"/>
  <c r="A2909" i="11"/>
  <c r="A2910" i="11"/>
  <c r="A2911" i="11"/>
  <c r="B2911" i="11"/>
  <c r="C2911" i="11"/>
  <c r="A2848" i="11"/>
  <c r="B2848" i="11"/>
  <c r="C2848" i="11"/>
  <c r="A2849" i="11"/>
  <c r="B2849" i="11"/>
  <c r="C2849" i="11"/>
  <c r="A2850" i="11"/>
  <c r="B2850" i="11"/>
  <c r="C2850" i="11"/>
  <c r="C3001" i="11" l="1"/>
  <c r="C2938" i="11"/>
  <c r="B3002" i="11"/>
  <c r="B2939" i="11"/>
  <c r="C2" i="14"/>
  <c r="C3" i="14"/>
  <c r="C4" i="14"/>
  <c r="C5" i="14"/>
  <c r="C6" i="14"/>
  <c r="C7" i="14"/>
  <c r="C8" i="14"/>
  <c r="C9" i="14"/>
  <c r="C10" i="14"/>
  <c r="C11" i="14"/>
  <c r="C12" i="14"/>
  <c r="B3" i="14"/>
  <c r="B4" i="14"/>
  <c r="B5" i="14"/>
  <c r="B6" i="14"/>
  <c r="B7" i="14"/>
  <c r="B8" i="14"/>
  <c r="B9" i="14"/>
  <c r="B10" i="14"/>
  <c r="B11" i="14"/>
  <c r="B12" i="14"/>
  <c r="B2" i="14"/>
  <c r="A11" i="14"/>
  <c r="A12" i="14"/>
  <c r="A13" i="14"/>
  <c r="A3" i="14"/>
  <c r="A4" i="14"/>
  <c r="A5" i="14"/>
  <c r="A6" i="14"/>
  <c r="A7" i="14"/>
  <c r="A8" i="14"/>
  <c r="A9" i="14"/>
  <c r="A10" i="14"/>
  <c r="A3" i="12"/>
  <c r="A2" i="12"/>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3" i="11"/>
  <c r="C4" i="11"/>
  <c r="C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1005" i="11"/>
  <c r="A1006" i="11"/>
  <c r="A1007" i="11"/>
  <c r="A1008" i="11"/>
  <c r="A1009" i="11"/>
  <c r="A1010" i="11"/>
  <c r="A1011" i="11"/>
  <c r="A1012" i="11"/>
  <c r="A1013" i="11"/>
  <c r="A1014" i="11"/>
  <c r="A1015" i="11"/>
  <c r="A1016" i="11"/>
  <c r="A1017" i="11"/>
  <c r="A1018" i="11"/>
  <c r="A1019" i="11"/>
  <c r="A1020" i="11"/>
  <c r="A1021" i="11"/>
  <c r="A1022" i="11"/>
  <c r="A1023" i="11"/>
  <c r="A1024" i="11"/>
  <c r="A1025" i="11"/>
  <c r="A1026" i="11"/>
  <c r="A1027" i="11"/>
  <c r="A1028" i="11"/>
  <c r="A1029" i="11"/>
  <c r="A1030" i="11"/>
  <c r="A1031" i="11"/>
  <c r="A1032" i="11"/>
  <c r="A1033" i="11"/>
  <c r="A1034" i="11"/>
  <c r="A1035" i="11"/>
  <c r="A1036" i="11"/>
  <c r="A1037" i="11"/>
  <c r="A1038" i="11"/>
  <c r="A1039" i="11"/>
  <c r="A1040" i="11"/>
  <c r="A1041" i="11"/>
  <c r="A1042" i="11"/>
  <c r="A1043" i="11"/>
  <c r="A1044" i="11"/>
  <c r="A1045" i="11"/>
  <c r="A1046" i="11"/>
  <c r="A1047" i="11"/>
  <c r="A1048" i="11"/>
  <c r="A1049" i="11"/>
  <c r="A1050" i="11"/>
  <c r="A1051" i="11"/>
  <c r="A1052" i="11"/>
  <c r="A1053" i="11"/>
  <c r="A1054" i="11"/>
  <c r="A1055" i="11"/>
  <c r="A1056" i="11"/>
  <c r="A1057" i="11"/>
  <c r="A1058" i="11"/>
  <c r="A1059" i="11"/>
  <c r="A1060" i="11"/>
  <c r="A1061" i="11"/>
  <c r="A1062" i="11"/>
  <c r="A1063" i="11"/>
  <c r="A1064" i="11"/>
  <c r="A1065" i="11"/>
  <c r="A1066" i="11"/>
  <c r="A1067" i="11"/>
  <c r="A1068" i="11"/>
  <c r="A1069" i="11"/>
  <c r="A1070" i="11"/>
  <c r="A1071" i="11"/>
  <c r="A1072" i="11"/>
  <c r="A1073" i="11"/>
  <c r="A1074" i="11"/>
  <c r="A1075" i="11"/>
  <c r="A1076" i="11"/>
  <c r="A1077" i="11"/>
  <c r="A1078" i="11"/>
  <c r="A1079" i="11"/>
  <c r="A1080" i="11"/>
  <c r="A1081" i="11"/>
  <c r="A1082" i="11"/>
  <c r="A1083" i="11"/>
  <c r="A1084" i="11"/>
  <c r="A1085" i="11"/>
  <c r="A1086" i="11"/>
  <c r="A1087" i="11"/>
  <c r="A1088" i="11"/>
  <c r="A1089" i="11"/>
  <c r="A1090" i="11"/>
  <c r="A1091" i="11"/>
  <c r="A1092" i="11"/>
  <c r="A1093" i="11"/>
  <c r="A1094" i="11"/>
  <c r="A1095" i="11"/>
  <c r="A1096" i="11"/>
  <c r="A1097" i="11"/>
  <c r="A1098" i="11"/>
  <c r="A1099" i="11"/>
  <c r="A1100" i="11"/>
  <c r="A1101" i="11"/>
  <c r="A1102" i="11"/>
  <c r="A1103" i="11"/>
  <c r="A1104" i="11"/>
  <c r="A1105" i="11"/>
  <c r="A1106" i="11"/>
  <c r="A1107" i="11"/>
  <c r="A1108" i="11"/>
  <c r="A1109" i="11"/>
  <c r="A1110" i="11"/>
  <c r="A1111" i="11"/>
  <c r="A1112" i="11"/>
  <c r="A1113" i="11"/>
  <c r="A1114" i="11"/>
  <c r="A1115" i="11"/>
  <c r="A1116" i="11"/>
  <c r="A1117" i="11"/>
  <c r="A1118" i="11"/>
  <c r="A1119" i="11"/>
  <c r="A1120" i="11"/>
  <c r="A1121" i="11"/>
  <c r="A1122" i="11"/>
  <c r="A1123" i="11"/>
  <c r="A1124" i="11"/>
  <c r="A1125" i="11"/>
  <c r="A1126" i="11"/>
  <c r="A1127" i="11"/>
  <c r="A1128" i="11"/>
  <c r="A1129" i="11"/>
  <c r="A1130" i="11"/>
  <c r="A1131" i="11"/>
  <c r="A1132" i="11"/>
  <c r="A1133" i="11"/>
  <c r="A1134" i="11"/>
  <c r="A1135" i="11"/>
  <c r="A1136" i="11"/>
  <c r="A1137" i="11"/>
  <c r="A1138" i="11"/>
  <c r="A1139" i="11"/>
  <c r="A1140" i="11"/>
  <c r="A1141" i="11"/>
  <c r="A1142" i="11"/>
  <c r="A1143" i="11"/>
  <c r="A1144" i="11"/>
  <c r="A1145" i="11"/>
  <c r="A1146" i="11"/>
  <c r="A1147" i="11"/>
  <c r="A1148" i="11"/>
  <c r="A1149" i="11"/>
  <c r="A1150" i="11"/>
  <c r="A1151" i="11"/>
  <c r="A1152" i="11"/>
  <c r="A1153" i="11"/>
  <c r="A1154" i="11"/>
  <c r="A1155" i="11"/>
  <c r="A1156" i="11"/>
  <c r="A1157" i="11"/>
  <c r="A1158" i="11"/>
  <c r="A1159" i="11"/>
  <c r="A1160" i="11"/>
  <c r="A1161" i="11"/>
  <c r="A1162" i="11"/>
  <c r="A1163" i="11"/>
  <c r="A1164" i="11"/>
  <c r="A1165" i="11"/>
  <c r="A1166" i="11"/>
  <c r="A1167" i="11"/>
  <c r="A1168" i="11"/>
  <c r="A1169" i="11"/>
  <c r="A1170" i="11"/>
  <c r="A1171" i="11"/>
  <c r="A1172" i="11"/>
  <c r="A1173" i="11"/>
  <c r="A1174" i="11"/>
  <c r="A1175" i="11"/>
  <c r="A1176" i="11"/>
  <c r="A1177" i="11"/>
  <c r="A1178" i="11"/>
  <c r="A1179" i="11"/>
  <c r="A1180" i="11"/>
  <c r="A1181" i="11"/>
  <c r="A1182" i="11"/>
  <c r="A1183" i="11"/>
  <c r="A1184" i="11"/>
  <c r="A1185" i="11"/>
  <c r="A1186" i="11"/>
  <c r="A1187" i="11"/>
  <c r="A1188" i="11"/>
  <c r="A1189" i="11"/>
  <c r="A1190" i="11"/>
  <c r="A1191" i="11"/>
  <c r="A1192" i="11"/>
  <c r="A1193" i="11"/>
  <c r="A1194" i="11"/>
  <c r="A1195" i="11"/>
  <c r="A1196" i="11"/>
  <c r="A1197" i="11"/>
  <c r="A1198" i="11"/>
  <c r="A1199" i="11"/>
  <c r="A1200" i="11"/>
  <c r="A1201" i="11"/>
  <c r="A1202" i="11"/>
  <c r="A1203" i="11"/>
  <c r="A1204" i="11"/>
  <c r="A1205" i="11"/>
  <c r="A1206" i="11"/>
  <c r="A1207" i="11"/>
  <c r="A1208" i="11"/>
  <c r="A1209" i="11"/>
  <c r="A1210" i="11"/>
  <c r="A1211" i="11"/>
  <c r="A1212" i="11"/>
  <c r="A1213" i="11"/>
  <c r="A1214" i="11"/>
  <c r="A1215" i="11"/>
  <c r="A1216" i="11"/>
  <c r="A1217" i="11"/>
  <c r="A1218" i="11"/>
  <c r="A1219" i="11"/>
  <c r="A1220" i="11"/>
  <c r="A1221" i="11"/>
  <c r="A1222" i="11"/>
  <c r="A1223" i="11"/>
  <c r="A1224" i="11"/>
  <c r="A1225" i="11"/>
  <c r="A1226" i="11"/>
  <c r="A1227" i="11"/>
  <c r="A1228" i="11"/>
  <c r="A1229" i="11"/>
  <c r="A1230" i="11"/>
  <c r="A1231" i="11"/>
  <c r="A1232" i="11"/>
  <c r="A1233" i="11"/>
  <c r="A1234" i="11"/>
  <c r="A1235" i="11"/>
  <c r="A1236" i="11"/>
  <c r="A1237" i="11"/>
  <c r="A1238" i="11"/>
  <c r="A1239" i="11"/>
  <c r="A1240" i="11"/>
  <c r="A1241" i="11"/>
  <c r="A1242" i="11"/>
  <c r="A1243" i="11"/>
  <c r="A1244" i="11"/>
  <c r="A1245" i="11"/>
  <c r="A1246" i="11"/>
  <c r="A1247" i="11"/>
  <c r="A1248" i="11"/>
  <c r="A1249" i="11"/>
  <c r="A1250" i="11"/>
  <c r="A1251" i="11"/>
  <c r="A1252" i="11"/>
  <c r="A1253" i="11"/>
  <c r="A1254" i="11"/>
  <c r="A1255" i="11"/>
  <c r="A1256" i="11"/>
  <c r="A1257" i="11"/>
  <c r="A1258" i="11"/>
  <c r="A1259" i="11"/>
  <c r="A1260" i="11"/>
  <c r="A1261" i="11"/>
  <c r="A1262" i="11"/>
  <c r="A1263" i="11"/>
  <c r="A1264" i="11"/>
  <c r="A1265" i="11"/>
  <c r="A1266" i="11"/>
  <c r="A1267" i="11"/>
  <c r="A1268" i="11"/>
  <c r="A1269" i="11"/>
  <c r="A1270" i="11"/>
  <c r="A1271" i="11"/>
  <c r="A1272" i="11"/>
  <c r="A1273" i="11"/>
  <c r="A1274" i="11"/>
  <c r="A1275" i="11"/>
  <c r="A1276" i="11"/>
  <c r="A1277" i="11"/>
  <c r="A1278" i="11"/>
  <c r="A1279" i="11"/>
  <c r="A1280" i="11"/>
  <c r="A1281" i="11"/>
  <c r="A1282" i="11"/>
  <c r="A1283" i="11"/>
  <c r="A1284" i="11"/>
  <c r="A1285" i="11"/>
  <c r="A1286" i="11"/>
  <c r="A1287" i="11"/>
  <c r="A1288" i="11"/>
  <c r="A1289" i="11"/>
  <c r="A1290" i="11"/>
  <c r="A1291" i="11"/>
  <c r="A1292" i="11"/>
  <c r="A1293" i="11"/>
  <c r="A1294" i="11"/>
  <c r="A1295" i="11"/>
  <c r="A1296" i="11"/>
  <c r="A1297" i="11"/>
  <c r="A1298" i="11"/>
  <c r="A1299" i="11"/>
  <c r="A1300" i="11"/>
  <c r="A1301" i="11"/>
  <c r="A1302" i="11"/>
  <c r="A1303" i="11"/>
  <c r="A1304" i="11"/>
  <c r="A1305" i="11"/>
  <c r="A1306" i="11"/>
  <c r="A1307" i="11"/>
  <c r="A1308" i="11"/>
  <c r="A1309" i="11"/>
  <c r="A1310" i="11"/>
  <c r="A1311" i="11"/>
  <c r="A1312" i="11"/>
  <c r="A1313" i="11"/>
  <c r="A1314" i="11"/>
  <c r="A1315" i="11"/>
  <c r="A1316" i="11"/>
  <c r="A1317" i="11"/>
  <c r="A1318" i="11"/>
  <c r="A1319" i="11"/>
  <c r="A1320" i="11"/>
  <c r="A1321" i="11"/>
  <c r="A1322" i="11"/>
  <c r="A1323" i="11"/>
  <c r="A1324" i="11"/>
  <c r="A1325" i="11"/>
  <c r="A1326" i="11"/>
  <c r="A1327" i="11"/>
  <c r="A1328" i="11"/>
  <c r="A1329" i="11"/>
  <c r="A1330" i="11"/>
  <c r="A1331" i="11"/>
  <c r="A1332" i="11"/>
  <c r="A1333" i="11"/>
  <c r="A1334" i="11"/>
  <c r="A1335" i="11"/>
  <c r="A1336" i="11"/>
  <c r="A1337" i="11"/>
  <c r="A1338" i="11"/>
  <c r="A1339" i="11"/>
  <c r="A1340" i="11"/>
  <c r="A1341" i="11"/>
  <c r="A1342" i="11"/>
  <c r="A1343" i="11"/>
  <c r="A1344" i="11"/>
  <c r="A1345" i="11"/>
  <c r="A1346" i="11"/>
  <c r="A1347" i="11"/>
  <c r="A1348" i="11"/>
  <c r="A1349" i="11"/>
  <c r="A1350" i="11"/>
  <c r="A1351" i="11"/>
  <c r="A1352" i="11"/>
  <c r="A1353" i="11"/>
  <c r="A1354" i="11"/>
  <c r="A1355" i="11"/>
  <c r="A1356" i="11"/>
  <c r="A1357" i="11"/>
  <c r="A1358" i="11"/>
  <c r="A1359" i="11"/>
  <c r="A1360" i="11"/>
  <c r="A1361" i="11"/>
  <c r="A1362" i="11"/>
  <c r="A1363" i="11"/>
  <c r="A1364" i="11"/>
  <c r="A1365" i="11"/>
  <c r="A1366" i="11"/>
  <c r="A1367" i="11"/>
  <c r="A1368" i="11"/>
  <c r="A1369" i="11"/>
  <c r="A1370" i="11"/>
  <c r="A1371" i="11"/>
  <c r="A1372" i="11"/>
  <c r="A1373" i="11"/>
  <c r="A1374" i="11"/>
  <c r="A1375" i="11"/>
  <c r="A1376" i="11"/>
  <c r="A1377" i="11"/>
  <c r="A1378" i="11"/>
  <c r="A1379" i="11"/>
  <c r="A1380" i="11"/>
  <c r="A1381" i="11"/>
  <c r="A1382" i="11"/>
  <c r="A1383" i="11"/>
  <c r="A1384" i="11"/>
  <c r="A1385" i="11"/>
  <c r="A1386" i="11"/>
  <c r="A1387" i="11"/>
  <c r="A1388" i="11"/>
  <c r="A1389" i="11"/>
  <c r="A1390" i="11"/>
  <c r="A1391" i="11"/>
  <c r="A1392" i="11"/>
  <c r="A1393" i="11"/>
  <c r="A1394" i="11"/>
  <c r="A1395" i="11"/>
  <c r="A1396" i="11"/>
  <c r="A1397" i="11"/>
  <c r="A1398" i="11"/>
  <c r="A1399" i="11"/>
  <c r="A1400" i="11"/>
  <c r="A1401" i="11"/>
  <c r="A1402" i="11"/>
  <c r="A1403" i="11"/>
  <c r="A1404" i="11"/>
  <c r="A1405" i="11"/>
  <c r="A1406" i="11"/>
  <c r="A1407" i="11"/>
  <c r="A1408" i="11"/>
  <c r="A1409" i="11"/>
  <c r="A1410" i="11"/>
  <c r="A1411" i="11"/>
  <c r="A1412" i="11"/>
  <c r="A1413" i="11"/>
  <c r="A1414" i="11"/>
  <c r="A1415" i="11"/>
  <c r="A1416" i="11"/>
  <c r="A1417" i="11"/>
  <c r="A1418" i="11"/>
  <c r="A1419" i="11"/>
  <c r="A1420" i="11"/>
  <c r="A1421" i="11"/>
  <c r="A1422" i="11"/>
  <c r="A1423" i="11"/>
  <c r="A1424" i="11"/>
  <c r="A1425" i="11"/>
  <c r="A1426" i="11"/>
  <c r="A1427" i="11"/>
  <c r="A1428" i="11"/>
  <c r="A1429" i="11"/>
  <c r="A1430" i="11"/>
  <c r="A1431" i="11"/>
  <c r="A1432" i="11"/>
  <c r="A1433" i="11"/>
  <c r="A1434" i="11"/>
  <c r="A1435" i="11"/>
  <c r="A1436" i="11"/>
  <c r="A1437" i="11"/>
  <c r="A1438" i="11"/>
  <c r="A1439" i="11"/>
  <c r="A1440" i="11"/>
  <c r="A1441" i="11"/>
  <c r="A1442" i="11"/>
  <c r="A1443" i="11"/>
  <c r="A1444" i="11"/>
  <c r="A1445" i="11"/>
  <c r="A1446" i="11"/>
  <c r="A1447" i="11"/>
  <c r="A1448" i="11"/>
  <c r="A1449" i="11"/>
  <c r="A1450" i="11"/>
  <c r="A1451" i="11"/>
  <c r="A1452" i="11"/>
  <c r="A1453" i="11"/>
  <c r="A1454" i="11"/>
  <c r="A1455" i="11"/>
  <c r="A1456" i="11"/>
  <c r="A1457" i="11"/>
  <c r="A1458" i="11"/>
  <c r="A1459" i="11"/>
  <c r="A1460" i="11"/>
  <c r="A1461" i="11"/>
  <c r="A1462" i="11"/>
  <c r="A1463" i="11"/>
  <c r="A1464" i="11"/>
  <c r="A1465" i="11"/>
  <c r="A1466" i="11"/>
  <c r="A1467" i="11"/>
  <c r="A1468" i="11"/>
  <c r="A1469" i="11"/>
  <c r="A1470" i="11"/>
  <c r="A1471" i="11"/>
  <c r="A1472" i="11"/>
  <c r="A1473" i="11"/>
  <c r="A1474" i="11"/>
  <c r="A1475" i="11"/>
  <c r="A1476" i="11"/>
  <c r="A1477" i="11"/>
  <c r="A1478" i="11"/>
  <c r="A1479" i="11"/>
  <c r="A1480" i="11"/>
  <c r="A1481" i="11"/>
  <c r="A1482" i="11"/>
  <c r="A1483" i="11"/>
  <c r="A1484" i="11"/>
  <c r="A1485" i="11"/>
  <c r="A1486" i="11"/>
  <c r="A1487" i="11"/>
  <c r="A1488" i="11"/>
  <c r="A1489" i="11"/>
  <c r="A1490" i="11"/>
  <c r="A1491" i="11"/>
  <c r="A1492" i="11"/>
  <c r="A1493" i="11"/>
  <c r="A1494" i="11"/>
  <c r="A1495" i="11"/>
  <c r="A1496" i="11"/>
  <c r="A1497" i="11"/>
  <c r="A1498" i="11"/>
  <c r="A1499" i="11"/>
  <c r="A1500" i="11"/>
  <c r="A1501" i="11"/>
  <c r="A1502" i="11"/>
  <c r="A1503" i="11"/>
  <c r="A1504" i="11"/>
  <c r="A1505" i="11"/>
  <c r="A1506" i="11"/>
  <c r="A1507" i="11"/>
  <c r="A1508" i="11"/>
  <c r="A1509" i="11"/>
  <c r="A1510" i="11"/>
  <c r="A1511" i="11"/>
  <c r="A1512" i="11"/>
  <c r="A1513" i="11"/>
  <c r="A1514" i="11"/>
  <c r="A1515" i="11"/>
  <c r="A1516" i="11"/>
  <c r="A1517" i="11"/>
  <c r="A1518" i="11"/>
  <c r="A1519" i="11"/>
  <c r="A1520" i="11"/>
  <c r="A1521" i="11"/>
  <c r="A1522" i="11"/>
  <c r="A1523" i="11"/>
  <c r="A1524" i="11"/>
  <c r="A1525" i="11"/>
  <c r="A1526" i="11"/>
  <c r="A1527" i="11"/>
  <c r="A1528" i="11"/>
  <c r="A1529" i="11"/>
  <c r="A1530" i="11"/>
  <c r="A1531" i="11"/>
  <c r="A1532" i="11"/>
  <c r="A1533" i="11"/>
  <c r="A1534" i="11"/>
  <c r="A1535" i="11"/>
  <c r="A1536" i="11"/>
  <c r="A1537" i="11"/>
  <c r="A1538" i="11"/>
  <c r="A1539" i="11"/>
  <c r="A1540" i="11"/>
  <c r="A1541" i="11"/>
  <c r="A1542" i="11"/>
  <c r="A1543" i="11"/>
  <c r="A1544" i="11"/>
  <c r="A1545" i="11"/>
  <c r="A1546" i="11"/>
  <c r="A1547" i="11"/>
  <c r="A1548" i="11"/>
  <c r="A1549" i="11"/>
  <c r="A1550" i="11"/>
  <c r="A1551" i="11"/>
  <c r="A1552" i="11"/>
  <c r="A1553" i="11"/>
  <c r="A1554" i="11"/>
  <c r="A1555" i="11"/>
  <c r="A1556" i="11"/>
  <c r="A1557" i="11"/>
  <c r="A1558" i="11"/>
  <c r="A1559" i="11"/>
  <c r="A1560" i="11"/>
  <c r="A1561" i="11"/>
  <c r="A1562" i="11"/>
  <c r="A1563" i="11"/>
  <c r="A1564" i="11"/>
  <c r="A1565" i="11"/>
  <c r="A1566" i="11"/>
  <c r="A1567" i="11"/>
  <c r="A1568" i="11"/>
  <c r="A1569" i="11"/>
  <c r="A1570" i="11"/>
  <c r="A1571" i="11"/>
  <c r="A1572" i="11"/>
  <c r="A1573" i="11"/>
  <c r="A1574" i="11"/>
  <c r="A1575" i="11"/>
  <c r="A1576" i="11"/>
  <c r="A1577" i="11"/>
  <c r="A1578" i="11"/>
  <c r="A1579" i="11"/>
  <c r="A1580" i="11"/>
  <c r="A1581" i="11"/>
  <c r="A1582" i="11"/>
  <c r="A1583" i="11"/>
  <c r="A1584" i="11"/>
  <c r="A1585" i="11"/>
  <c r="A1586" i="11"/>
  <c r="A1587" i="11"/>
  <c r="A1588" i="11"/>
  <c r="A1589" i="11"/>
  <c r="A1590" i="11"/>
  <c r="A1591" i="11"/>
  <c r="A1592" i="11"/>
  <c r="A1593" i="11"/>
  <c r="A1594" i="11"/>
  <c r="A1595" i="11"/>
  <c r="A1596" i="11"/>
  <c r="A1597" i="11"/>
  <c r="A1598" i="11"/>
  <c r="A1599" i="11"/>
  <c r="A1600" i="11"/>
  <c r="A1601" i="11"/>
  <c r="A1602" i="11"/>
  <c r="A1603" i="11"/>
  <c r="A1604" i="11"/>
  <c r="A1605" i="11"/>
  <c r="A1606" i="11"/>
  <c r="A1607" i="11"/>
  <c r="A1608" i="11"/>
  <c r="A1609" i="11"/>
  <c r="A1610" i="11"/>
  <c r="A1611" i="11"/>
  <c r="A1612" i="11"/>
  <c r="A1613" i="11"/>
  <c r="A1614" i="11"/>
  <c r="A1615" i="11"/>
  <c r="A1616" i="11"/>
  <c r="A1617" i="11"/>
  <c r="A1618" i="11"/>
  <c r="A1619" i="11"/>
  <c r="A1620" i="11"/>
  <c r="A1621" i="11"/>
  <c r="A1622" i="11"/>
  <c r="A1623" i="11"/>
  <c r="A1624" i="11"/>
  <c r="A1625" i="11"/>
  <c r="A1626" i="11"/>
  <c r="A1627" i="11"/>
  <c r="A1628" i="11"/>
  <c r="A1629" i="11"/>
  <c r="A1630" i="11"/>
  <c r="A1631" i="11"/>
  <c r="A1632" i="11"/>
  <c r="A1633" i="11"/>
  <c r="A1634" i="11"/>
  <c r="A1635" i="11"/>
  <c r="A1636" i="11"/>
  <c r="A1637" i="11"/>
  <c r="A1638" i="11"/>
  <c r="A1639" i="11"/>
  <c r="A1640" i="11"/>
  <c r="A1641" i="11"/>
  <c r="A1642" i="11"/>
  <c r="A1643" i="11"/>
  <c r="A1644" i="11"/>
  <c r="A1645" i="11"/>
  <c r="A1646" i="11"/>
  <c r="A1647" i="11"/>
  <c r="A1648" i="11"/>
  <c r="A1649" i="11"/>
  <c r="A1650" i="11"/>
  <c r="A1651" i="11"/>
  <c r="A1652" i="11"/>
  <c r="A1653" i="11"/>
  <c r="A1654" i="11"/>
  <c r="A1655" i="11"/>
  <c r="A1656" i="11"/>
  <c r="A1657" i="11"/>
  <c r="A1658" i="11"/>
  <c r="A1659" i="11"/>
  <c r="A1660" i="11"/>
  <c r="A1661" i="11"/>
  <c r="A1662" i="11"/>
  <c r="A1663" i="11"/>
  <c r="A1664" i="11"/>
  <c r="A1665" i="11"/>
  <c r="A1666" i="11"/>
  <c r="A1667" i="11"/>
  <c r="A1668" i="11"/>
  <c r="A1669" i="11"/>
  <c r="A1670" i="11"/>
  <c r="A1671" i="11"/>
  <c r="A1672" i="11"/>
  <c r="A1673" i="11"/>
  <c r="A1674" i="11"/>
  <c r="A1675" i="11"/>
  <c r="A1676" i="11"/>
  <c r="A1677" i="11"/>
  <c r="A1678" i="11"/>
  <c r="A1679" i="11"/>
  <c r="A1680" i="11"/>
  <c r="A1681" i="11"/>
  <c r="A1682" i="11"/>
  <c r="A1683" i="11"/>
  <c r="A1684" i="11"/>
  <c r="A1685" i="11"/>
  <c r="A1686" i="11"/>
  <c r="A1687" i="11"/>
  <c r="A1688" i="11"/>
  <c r="A1689" i="11"/>
  <c r="A1690" i="11"/>
  <c r="A1691" i="11"/>
  <c r="A1692" i="11"/>
  <c r="A1693" i="11"/>
  <c r="A1694" i="11"/>
  <c r="A1695" i="11"/>
  <c r="A1696" i="11"/>
  <c r="A1697" i="11"/>
  <c r="A1698" i="11"/>
  <c r="A1699" i="11"/>
  <c r="A1700" i="11"/>
  <c r="A1701" i="11"/>
  <c r="A1702" i="11"/>
  <c r="A1703" i="11"/>
  <c r="A1704" i="11"/>
  <c r="A1705" i="11"/>
  <c r="A1706" i="11"/>
  <c r="A1707" i="11"/>
  <c r="A1708" i="11"/>
  <c r="A1709" i="11"/>
  <c r="A1710" i="11"/>
  <c r="A1711" i="11"/>
  <c r="A1712" i="11"/>
  <c r="A1713" i="11"/>
  <c r="A1714" i="11"/>
  <c r="A1715" i="11"/>
  <c r="A1716" i="11"/>
  <c r="A1717" i="11"/>
  <c r="A1718" i="11"/>
  <c r="A1719" i="11"/>
  <c r="A1720" i="11"/>
  <c r="A1721" i="11"/>
  <c r="A1722" i="11"/>
  <c r="A1723" i="11"/>
  <c r="A1724" i="11"/>
  <c r="A1725" i="11"/>
  <c r="A1726" i="11"/>
  <c r="A1727" i="11"/>
  <c r="A1728" i="11"/>
  <c r="A1729" i="11"/>
  <c r="A1730" i="11"/>
  <c r="A1731" i="11"/>
  <c r="A1732" i="11"/>
  <c r="A1733" i="11"/>
  <c r="A1734" i="11"/>
  <c r="A1735" i="11"/>
  <c r="A1736" i="11"/>
  <c r="A1737" i="11"/>
  <c r="A1738" i="11"/>
  <c r="A1739" i="11"/>
  <c r="A1740" i="11"/>
  <c r="A1741" i="11"/>
  <c r="A1742" i="11"/>
  <c r="A1743" i="11"/>
  <c r="A1744" i="11"/>
  <c r="A1745" i="11"/>
  <c r="A1746" i="11"/>
  <c r="A1747" i="11"/>
  <c r="A1748" i="11"/>
  <c r="A1749" i="11"/>
  <c r="A1750" i="11"/>
  <c r="A1751" i="11"/>
  <c r="A1752" i="11"/>
  <c r="A1753" i="11"/>
  <c r="A1754" i="11"/>
  <c r="A1755" i="11"/>
  <c r="A1756" i="11"/>
  <c r="A1757" i="11"/>
  <c r="A1758" i="11"/>
  <c r="A1759" i="11"/>
  <c r="A1760" i="11"/>
  <c r="A1761" i="11"/>
  <c r="A1762" i="11"/>
  <c r="A1763" i="11"/>
  <c r="A1764" i="11"/>
  <c r="A1765" i="11"/>
  <c r="A1766" i="11"/>
  <c r="A1767" i="11"/>
  <c r="A1768" i="11"/>
  <c r="A1769" i="11"/>
  <c r="A1770" i="11"/>
  <c r="A1771" i="11"/>
  <c r="A1772" i="11"/>
  <c r="A1773" i="11"/>
  <c r="A1774" i="11"/>
  <c r="A1775" i="11"/>
  <c r="A1776" i="11"/>
  <c r="A1777" i="11"/>
  <c r="A1778" i="11"/>
  <c r="A1779" i="11"/>
  <c r="A1780" i="11"/>
  <c r="A1781" i="11"/>
  <c r="A1782" i="11"/>
  <c r="A1783" i="11"/>
  <c r="A1784" i="11"/>
  <c r="A1785" i="11"/>
  <c r="A1786" i="11"/>
  <c r="A1787" i="11"/>
  <c r="A1788" i="11"/>
  <c r="A1789" i="11"/>
  <c r="A1790" i="11"/>
  <c r="A1791" i="11"/>
  <c r="A1792" i="11"/>
  <c r="A1793" i="11"/>
  <c r="A1794" i="11"/>
  <c r="A1795" i="11"/>
  <c r="A1796" i="11"/>
  <c r="A1797" i="11"/>
  <c r="A1798" i="11"/>
  <c r="A1799" i="11"/>
  <c r="A1800" i="11"/>
  <c r="A1801" i="11"/>
  <c r="A1802" i="11"/>
  <c r="A1803" i="11"/>
  <c r="A1804" i="11"/>
  <c r="A1805" i="11"/>
  <c r="A1806" i="11"/>
  <c r="A1807" i="11"/>
  <c r="A1808" i="11"/>
  <c r="A1809" i="11"/>
  <c r="A1810" i="11"/>
  <c r="A1811" i="11"/>
  <c r="A1812" i="11"/>
  <c r="A1813" i="11"/>
  <c r="A1814" i="11"/>
  <c r="A1815" i="11"/>
  <c r="A1816" i="11"/>
  <c r="A1817" i="11"/>
  <c r="A1818" i="11"/>
  <c r="A1819" i="11"/>
  <c r="A1820" i="11"/>
  <c r="A1821" i="11"/>
  <c r="A1822" i="11"/>
  <c r="A1823" i="11"/>
  <c r="A1824" i="11"/>
  <c r="A1825" i="11"/>
  <c r="A1826" i="11"/>
  <c r="A1827" i="11"/>
  <c r="A1828" i="11"/>
  <c r="A1829" i="11"/>
  <c r="A1830" i="11"/>
  <c r="A1831" i="11"/>
  <c r="A1832" i="11"/>
  <c r="A1833" i="11"/>
  <c r="A1834" i="11"/>
  <c r="A1835" i="11"/>
  <c r="A1836" i="11"/>
  <c r="A1837" i="11"/>
  <c r="A1838" i="11"/>
  <c r="A1839" i="11"/>
  <c r="A1840" i="11"/>
  <c r="A1841" i="11"/>
  <c r="A1842" i="11"/>
  <c r="A1843" i="11"/>
  <c r="A1844" i="11"/>
  <c r="A1845" i="11"/>
  <c r="A1846" i="11"/>
  <c r="A1847" i="11"/>
  <c r="A1848" i="11"/>
  <c r="A1849" i="11"/>
  <c r="A1850" i="11"/>
  <c r="A1851" i="11"/>
  <c r="A1852" i="11"/>
  <c r="A1853" i="11"/>
  <c r="A1854" i="11"/>
  <c r="A1855" i="11"/>
  <c r="A1856" i="11"/>
  <c r="A1857" i="11"/>
  <c r="A1858" i="11"/>
  <c r="A1859" i="11"/>
  <c r="A1860" i="11"/>
  <c r="A1861" i="11"/>
  <c r="A1862" i="11"/>
  <c r="A1863" i="11"/>
  <c r="A1864" i="11"/>
  <c r="A1865" i="11"/>
  <c r="A1866" i="11"/>
  <c r="A1867" i="11"/>
  <c r="A1868" i="11"/>
  <c r="A1869" i="11"/>
  <c r="A1870" i="11"/>
  <c r="A1871" i="11"/>
  <c r="A1872" i="11"/>
  <c r="A1873" i="11"/>
  <c r="A1874" i="11"/>
  <c r="A1875" i="11"/>
  <c r="A1876" i="11"/>
  <c r="A1877" i="11"/>
  <c r="A1878" i="11"/>
  <c r="A1879" i="11"/>
  <c r="A1880" i="11"/>
  <c r="A1881" i="11"/>
  <c r="A1882" i="11"/>
  <c r="A1883" i="11"/>
  <c r="A1884" i="11"/>
  <c r="A1885" i="11"/>
  <c r="A1886" i="11"/>
  <c r="A1887" i="11"/>
  <c r="A1888" i="11"/>
  <c r="A1889" i="11"/>
  <c r="A1890" i="11"/>
  <c r="A1891" i="11"/>
  <c r="A1892" i="11"/>
  <c r="A1893" i="11"/>
  <c r="A1894" i="11"/>
  <c r="A1895" i="11"/>
  <c r="A1896" i="11"/>
  <c r="A1897" i="11"/>
  <c r="A1898" i="11"/>
  <c r="A1899" i="11"/>
  <c r="A1900" i="11"/>
  <c r="A1901" i="11"/>
  <c r="A1902" i="11"/>
  <c r="A1903" i="11"/>
  <c r="A1904" i="11"/>
  <c r="A1905" i="11"/>
  <c r="A1906" i="11"/>
  <c r="A1907" i="11"/>
  <c r="A1908" i="11"/>
  <c r="A1909" i="11"/>
  <c r="A1910" i="11"/>
  <c r="A1911" i="11"/>
  <c r="A1912" i="11"/>
  <c r="A1913" i="11"/>
  <c r="A1914" i="11"/>
  <c r="A1915" i="11"/>
  <c r="A1916" i="11"/>
  <c r="A1917" i="11"/>
  <c r="A1918" i="11"/>
  <c r="A1919" i="11"/>
  <c r="A1920" i="11"/>
  <c r="A1921" i="11"/>
  <c r="A1922" i="11"/>
  <c r="A1923" i="11"/>
  <c r="A1924" i="11"/>
  <c r="A1925" i="11"/>
  <c r="A1926" i="11"/>
  <c r="A1927" i="11"/>
  <c r="A1928" i="11"/>
  <c r="A1929" i="11"/>
  <c r="A1930" i="11"/>
  <c r="A1931" i="11"/>
  <c r="A1932" i="11"/>
  <c r="A1933" i="11"/>
  <c r="A1934" i="11"/>
  <c r="A1935" i="11"/>
  <c r="A1936" i="11"/>
  <c r="A1937" i="11"/>
  <c r="A1938" i="11"/>
  <c r="A1939" i="11"/>
  <c r="A1940" i="11"/>
  <c r="A1941" i="11"/>
  <c r="A1942" i="11"/>
  <c r="A1943" i="11"/>
  <c r="A1944" i="11"/>
  <c r="A1945" i="11"/>
  <c r="A1946" i="11"/>
  <c r="A1947" i="11"/>
  <c r="A1948" i="11"/>
  <c r="A1949" i="11"/>
  <c r="A1950" i="11"/>
  <c r="A1951" i="11"/>
  <c r="A1952" i="11"/>
  <c r="A1953" i="11"/>
  <c r="A1954" i="11"/>
  <c r="A1955" i="11"/>
  <c r="A1956" i="11"/>
  <c r="A1957" i="11"/>
  <c r="A1958" i="11"/>
  <c r="A1959" i="11"/>
  <c r="A1960" i="11"/>
  <c r="A1961" i="11"/>
  <c r="A1962" i="11"/>
  <c r="A1963" i="11"/>
  <c r="A1964" i="11"/>
  <c r="A1965" i="11"/>
  <c r="A1966" i="11"/>
  <c r="A1967" i="11"/>
  <c r="A1968" i="11"/>
  <c r="A1969" i="11"/>
  <c r="A1970" i="11"/>
  <c r="A1971" i="11"/>
  <c r="A1972" i="11"/>
  <c r="A1973" i="11"/>
  <c r="A1974" i="11"/>
  <c r="A1975" i="11"/>
  <c r="A1976" i="11"/>
  <c r="A1977" i="11"/>
  <c r="A1978" i="11"/>
  <c r="A1979" i="11"/>
  <c r="A1980" i="11"/>
  <c r="A1981" i="11"/>
  <c r="A1982" i="11"/>
  <c r="A1983" i="11"/>
  <c r="A1984" i="11"/>
  <c r="A1985" i="11"/>
  <c r="A1986" i="11"/>
  <c r="A1987" i="11"/>
  <c r="A1988" i="11"/>
  <c r="A1989" i="11"/>
  <c r="A1990" i="11"/>
  <c r="A1991" i="11"/>
  <c r="A1992" i="11"/>
  <c r="A1993" i="11"/>
  <c r="A1994" i="11"/>
  <c r="A1995" i="11"/>
  <c r="A1996" i="11"/>
  <c r="A1997" i="11"/>
  <c r="A1998" i="11"/>
  <c r="A1999" i="11"/>
  <c r="A2000" i="11"/>
  <c r="A2001" i="11"/>
  <c r="A2002" i="11"/>
  <c r="A2003" i="11"/>
  <c r="A2004" i="11"/>
  <c r="A2005" i="11"/>
  <c r="A2006" i="11"/>
  <c r="A2007" i="11"/>
  <c r="A2008" i="11"/>
  <c r="A2009" i="11"/>
  <c r="A2010" i="11"/>
  <c r="A2011" i="11"/>
  <c r="A2012" i="11"/>
  <c r="A2013" i="11"/>
  <c r="A2014" i="11"/>
  <c r="A2015" i="11"/>
  <c r="A2016" i="11"/>
  <c r="A2017" i="11"/>
  <c r="A2018" i="11"/>
  <c r="A2019" i="11"/>
  <c r="A2020" i="11"/>
  <c r="A2021" i="11"/>
  <c r="A2022" i="11"/>
  <c r="A2023" i="11"/>
  <c r="A2024" i="11"/>
  <c r="A2025" i="11"/>
  <c r="A2026" i="11"/>
  <c r="A2027" i="11"/>
  <c r="A2028" i="11"/>
  <c r="A2029" i="11"/>
  <c r="A2030" i="11"/>
  <c r="A2031" i="11"/>
  <c r="A2032" i="11"/>
  <c r="A2033" i="11"/>
  <c r="A2034" i="11"/>
  <c r="A2035" i="11"/>
  <c r="A2036" i="11"/>
  <c r="A2037" i="11"/>
  <c r="A2038" i="11"/>
  <c r="A2039" i="11"/>
  <c r="A2040" i="11"/>
  <c r="A2041" i="11"/>
  <c r="A2042" i="11"/>
  <c r="A2043" i="11"/>
  <c r="A2044" i="11"/>
  <c r="A2045" i="11"/>
  <c r="A2046" i="11"/>
  <c r="A2047" i="11"/>
  <c r="A2048" i="11"/>
  <c r="A2049" i="11"/>
  <c r="A2050" i="11"/>
  <c r="A2051" i="11"/>
  <c r="A2052" i="11"/>
  <c r="A2053" i="11"/>
  <c r="A2054" i="11"/>
  <c r="A2055" i="11"/>
  <c r="A2056" i="11"/>
  <c r="A2057" i="11"/>
  <c r="A2058" i="11"/>
  <c r="A2059" i="11"/>
  <c r="A2060" i="11"/>
  <c r="A2061" i="11"/>
  <c r="A2062" i="11"/>
  <c r="A2063" i="11"/>
  <c r="A2064" i="11"/>
  <c r="A2065" i="11"/>
  <c r="A2066" i="11"/>
  <c r="A2067" i="11"/>
  <c r="A2068" i="11"/>
  <c r="A2069" i="11"/>
  <c r="A2070" i="11"/>
  <c r="A2071" i="11"/>
  <c r="A2072" i="11"/>
  <c r="A2073" i="11"/>
  <c r="A2074" i="11"/>
  <c r="A2075" i="11"/>
  <c r="A2076" i="11"/>
  <c r="A2077" i="11"/>
  <c r="A2078" i="11"/>
  <c r="A2079" i="11"/>
  <c r="A2080" i="11"/>
  <c r="A2081" i="11"/>
  <c r="A2082" i="11"/>
  <c r="A2083" i="11"/>
  <c r="A2084" i="11"/>
  <c r="A2085" i="11"/>
  <c r="A2086" i="11"/>
  <c r="A2087" i="11"/>
  <c r="A2088" i="11"/>
  <c r="A2089" i="11"/>
  <c r="A2090" i="11"/>
  <c r="A2091" i="11"/>
  <c r="A2092" i="11"/>
  <c r="A2093" i="11"/>
  <c r="A2094" i="11"/>
  <c r="A2095" i="11"/>
  <c r="A2096" i="11"/>
  <c r="A2097" i="11"/>
  <c r="A2098" i="11"/>
  <c r="A2099" i="11"/>
  <c r="A2100" i="11"/>
  <c r="A2101" i="11"/>
  <c r="A2102" i="11"/>
  <c r="A2103" i="11"/>
  <c r="A2104" i="11"/>
  <c r="A2105" i="11"/>
  <c r="A2106" i="11"/>
  <c r="A2107" i="11"/>
  <c r="A2108" i="11"/>
  <c r="A2109" i="11"/>
  <c r="A2110" i="11"/>
  <c r="A2111" i="11"/>
  <c r="A2112" i="11"/>
  <c r="A2113" i="11"/>
  <c r="A2114" i="11"/>
  <c r="A2115" i="11"/>
  <c r="A2116" i="11"/>
  <c r="A2117" i="11"/>
  <c r="A2118" i="11"/>
  <c r="A2119" i="11"/>
  <c r="A2120" i="11"/>
  <c r="A2121" i="11"/>
  <c r="A2122" i="11"/>
  <c r="A2123" i="11"/>
  <c r="A2124" i="11"/>
  <c r="A2125" i="11"/>
  <c r="A2126" i="11"/>
  <c r="A2127" i="11"/>
  <c r="A2128" i="11"/>
  <c r="A2129" i="11"/>
  <c r="A2130" i="11"/>
  <c r="A2131" i="11"/>
  <c r="A2132" i="11"/>
  <c r="A2133" i="11"/>
  <c r="A2134" i="11"/>
  <c r="A2135" i="11"/>
  <c r="A2136" i="11"/>
  <c r="A2137" i="11"/>
  <c r="A2138" i="11"/>
  <c r="A2139" i="11"/>
  <c r="A2140" i="11"/>
  <c r="A2141" i="11"/>
  <c r="A2142" i="11"/>
  <c r="A2143" i="11"/>
  <c r="A2144" i="11"/>
  <c r="A2145" i="11"/>
  <c r="A2146" i="11"/>
  <c r="A2147" i="11"/>
  <c r="A2148" i="11"/>
  <c r="A2149" i="11"/>
  <c r="A2150" i="11"/>
  <c r="A2151" i="11"/>
  <c r="A2152" i="11"/>
  <c r="A2153" i="11"/>
  <c r="A2154" i="11"/>
  <c r="A2155" i="11"/>
  <c r="A2156" i="11"/>
  <c r="A2157" i="11"/>
  <c r="A2158" i="11"/>
  <c r="A2159" i="11"/>
  <c r="A2160" i="11"/>
  <c r="A2161" i="11"/>
  <c r="A2162" i="11"/>
  <c r="A2163" i="11"/>
  <c r="A2164" i="11"/>
  <c r="A2165" i="11"/>
  <c r="A2166" i="11"/>
  <c r="A2167" i="11"/>
  <c r="A2168" i="11"/>
  <c r="A2169" i="11"/>
  <c r="A2170" i="11"/>
  <c r="A2171" i="11"/>
  <c r="A2172" i="11"/>
  <c r="A2173" i="11"/>
  <c r="A2174" i="11"/>
  <c r="A2175" i="11"/>
  <c r="A2176" i="11"/>
  <c r="A2177" i="11"/>
  <c r="A2178" i="11"/>
  <c r="A2179" i="11"/>
  <c r="A2180" i="11"/>
  <c r="A2181" i="11"/>
  <c r="A2182" i="11"/>
  <c r="A2183" i="11"/>
  <c r="A2184" i="11"/>
  <c r="A2185" i="11"/>
  <c r="A2186" i="11"/>
  <c r="A2187" i="11"/>
  <c r="A2188" i="11"/>
  <c r="A2189" i="11"/>
  <c r="A2190" i="11"/>
  <c r="A2191" i="11"/>
  <c r="A2192" i="11"/>
  <c r="A2193" i="11"/>
  <c r="A2194" i="11"/>
  <c r="A2195" i="11"/>
  <c r="A2196" i="11"/>
  <c r="A2197" i="11"/>
  <c r="A2198" i="11"/>
  <c r="A2199" i="11"/>
  <c r="A2200" i="11"/>
  <c r="A2201" i="11"/>
  <c r="A2202" i="11"/>
  <c r="A2203" i="11"/>
  <c r="A2204" i="11"/>
  <c r="A2205" i="11"/>
  <c r="A2206" i="11"/>
  <c r="A2207" i="11"/>
  <c r="A2208" i="11"/>
  <c r="A2209" i="11"/>
  <c r="A2210" i="11"/>
  <c r="A2211" i="11"/>
  <c r="A2212" i="11"/>
  <c r="A2213" i="11"/>
  <c r="A2214" i="11"/>
  <c r="A2215" i="11"/>
  <c r="A2216" i="11"/>
  <c r="A2217" i="11"/>
  <c r="A2218" i="11"/>
  <c r="A2219" i="11"/>
  <c r="A2220" i="11"/>
  <c r="A2221" i="11"/>
  <c r="A2222" i="11"/>
  <c r="A2223" i="11"/>
  <c r="A2224" i="11"/>
  <c r="A2225" i="11"/>
  <c r="A2226" i="11"/>
  <c r="A2227" i="11"/>
  <c r="A2228" i="11"/>
  <c r="A2229" i="11"/>
  <c r="A2230" i="11"/>
  <c r="A2231" i="11"/>
  <c r="A2232" i="11"/>
  <c r="A2233" i="11"/>
  <c r="A2234" i="11"/>
  <c r="A2235" i="11"/>
  <c r="A2236" i="11"/>
  <c r="A2237" i="11"/>
  <c r="A2238" i="11"/>
  <c r="A2239" i="11"/>
  <c r="A2240" i="11"/>
  <c r="A2241" i="11"/>
  <c r="A2242" i="11"/>
  <c r="A2243" i="11"/>
  <c r="A2244" i="11"/>
  <c r="A2245" i="11"/>
  <c r="A2246" i="11"/>
  <c r="A2247" i="11"/>
  <c r="A2248" i="11"/>
  <c r="A2249" i="11"/>
  <c r="A2250" i="11"/>
  <c r="A2251" i="11"/>
  <c r="A2252" i="11"/>
  <c r="A2253" i="11"/>
  <c r="A2254" i="11"/>
  <c r="A2255" i="11"/>
  <c r="A2256" i="11"/>
  <c r="A2257" i="11"/>
  <c r="A2258" i="11"/>
  <c r="A2259" i="11"/>
  <c r="A2260" i="11"/>
  <c r="A2261" i="11"/>
  <c r="A2262" i="11"/>
  <c r="A2263" i="11"/>
  <c r="A2264" i="11"/>
  <c r="A2265" i="11"/>
  <c r="A2266" i="11"/>
  <c r="A2267" i="11"/>
  <c r="A2268" i="11"/>
  <c r="A2269" i="11"/>
  <c r="A2270" i="11"/>
  <c r="A2271" i="11"/>
  <c r="A2272" i="11"/>
  <c r="A2273" i="11"/>
  <c r="A2274" i="11"/>
  <c r="A2275" i="11"/>
  <c r="A2276" i="11"/>
  <c r="A2277" i="11"/>
  <c r="A2278" i="11"/>
  <c r="A2279" i="11"/>
  <c r="A2280" i="11"/>
  <c r="A2281" i="11"/>
  <c r="A2282" i="11"/>
  <c r="A2283" i="11"/>
  <c r="A2284" i="11"/>
  <c r="A2285" i="11"/>
  <c r="A2286" i="11"/>
  <c r="A2287" i="11"/>
  <c r="A2288" i="11"/>
  <c r="A2289" i="11"/>
  <c r="A2290" i="11"/>
  <c r="A2291" i="11"/>
  <c r="A2292" i="11"/>
  <c r="A2293" i="11"/>
  <c r="A2294" i="11"/>
  <c r="A2295" i="11"/>
  <c r="A2296" i="11"/>
  <c r="A2297" i="11"/>
  <c r="A2298" i="11"/>
  <c r="A2299" i="11"/>
  <c r="A2300" i="11"/>
  <c r="A2301" i="11"/>
  <c r="A2302" i="11"/>
  <c r="A2303" i="11"/>
  <c r="A2304" i="11"/>
  <c r="A2305" i="11"/>
  <c r="A2306" i="11"/>
  <c r="A2307" i="11"/>
  <c r="A2308" i="11"/>
  <c r="A2309" i="11"/>
  <c r="A2310" i="11"/>
  <c r="A2311" i="11"/>
  <c r="A2312" i="11"/>
  <c r="A2313" i="11"/>
  <c r="A2314" i="11"/>
  <c r="A2315" i="11"/>
  <c r="A2316" i="11"/>
  <c r="A2317" i="11"/>
  <c r="A2318" i="11"/>
  <c r="A2319" i="11"/>
  <c r="A2320" i="11"/>
  <c r="A2321" i="11"/>
  <c r="A2322" i="11"/>
  <c r="A2323" i="11"/>
  <c r="A2324" i="11"/>
  <c r="A2325" i="11"/>
  <c r="A2326" i="11"/>
  <c r="A2327" i="11"/>
  <c r="A2328" i="11"/>
  <c r="A2329" i="11"/>
  <c r="A2330" i="11"/>
  <c r="A2331" i="11"/>
  <c r="A2332" i="11"/>
  <c r="A2333" i="11"/>
  <c r="A2334" i="11"/>
  <c r="A2335" i="11"/>
  <c r="A2336" i="11"/>
  <c r="A2337" i="11"/>
  <c r="A2338" i="11"/>
  <c r="A2339" i="11"/>
  <c r="A2340" i="11"/>
  <c r="A2341" i="11"/>
  <c r="A2342" i="11"/>
  <c r="A2343" i="11"/>
  <c r="A2344" i="11"/>
  <c r="A2345" i="11"/>
  <c r="A2346" i="11"/>
  <c r="A2347" i="11"/>
  <c r="A2348" i="11"/>
  <c r="A2349" i="11"/>
  <c r="A2350" i="11"/>
  <c r="A2351" i="11"/>
  <c r="A2352" i="11"/>
  <c r="A2353" i="11"/>
  <c r="A2354" i="11"/>
  <c r="A2355" i="11"/>
  <c r="A2356" i="11"/>
  <c r="A2357" i="11"/>
  <c r="A2358" i="11"/>
  <c r="A2359" i="11"/>
  <c r="A2360" i="11"/>
  <c r="A2361" i="11"/>
  <c r="A2362" i="11"/>
  <c r="A2363" i="11"/>
  <c r="A2364" i="11"/>
  <c r="A2365" i="11"/>
  <c r="A2366" i="11"/>
  <c r="A2367" i="11"/>
  <c r="A2368" i="11"/>
  <c r="A2369" i="11"/>
  <c r="A2370" i="11"/>
  <c r="A2371" i="11"/>
  <c r="A2372" i="11"/>
  <c r="A2373" i="11"/>
  <c r="A2374" i="11"/>
  <c r="A2375" i="11"/>
  <c r="A2376" i="11"/>
  <c r="A2377" i="11"/>
  <c r="A2378" i="11"/>
  <c r="A2379" i="11"/>
  <c r="A2380" i="11"/>
  <c r="A2381" i="11"/>
  <c r="A2382" i="11"/>
  <c r="A2383" i="11"/>
  <c r="A2384" i="11"/>
  <c r="A2385" i="11"/>
  <c r="A2386" i="11"/>
  <c r="A2387" i="11"/>
  <c r="A2388" i="11"/>
  <c r="A2389" i="11"/>
  <c r="A2390" i="11"/>
  <c r="A2391" i="11"/>
  <c r="A2392" i="11"/>
  <c r="A2393" i="11"/>
  <c r="A2394" i="11"/>
  <c r="A2395" i="11"/>
  <c r="A2396" i="11"/>
  <c r="A2397" i="11"/>
  <c r="A2398" i="11"/>
  <c r="A2399" i="11"/>
  <c r="A2400" i="11"/>
  <c r="A2401" i="11"/>
  <c r="A2402" i="11"/>
  <c r="A2403" i="11"/>
  <c r="A2404" i="11"/>
  <c r="A2405" i="11"/>
  <c r="A2406" i="11"/>
  <c r="A2407" i="11"/>
  <c r="A2408" i="11"/>
  <c r="A2409" i="11"/>
  <c r="A2410" i="11"/>
  <c r="A2411" i="11"/>
  <c r="A2412" i="11"/>
  <c r="A2413" i="11"/>
  <c r="A2414" i="11"/>
  <c r="A2415" i="11"/>
  <c r="A2416" i="11"/>
  <c r="A2417" i="11"/>
  <c r="A2418" i="11"/>
  <c r="A2419" i="11"/>
  <c r="A2420" i="11"/>
  <c r="A2421" i="11"/>
  <c r="A2422" i="11"/>
  <c r="A2423" i="11"/>
  <c r="A2424" i="11"/>
  <c r="A2425" i="11"/>
  <c r="A2426" i="11"/>
  <c r="A2427" i="11"/>
  <c r="A2428" i="11"/>
  <c r="A2429" i="11"/>
  <c r="A2430" i="11"/>
  <c r="A2431" i="11"/>
  <c r="A2432" i="11"/>
  <c r="A2433" i="11"/>
  <c r="A2434" i="11"/>
  <c r="A2435" i="11"/>
  <c r="A2436" i="11"/>
  <c r="A2437" i="11"/>
  <c r="A2438" i="11"/>
  <c r="A2439" i="11"/>
  <c r="A2440" i="11"/>
  <c r="A2441" i="11"/>
  <c r="A2442" i="11"/>
  <c r="A2443" i="11"/>
  <c r="A2444" i="11"/>
  <c r="A2445" i="11"/>
  <c r="A2446" i="11"/>
  <c r="A2447" i="11"/>
  <c r="A2448" i="11"/>
  <c r="A2449" i="11"/>
  <c r="A2450" i="11"/>
  <c r="A2451" i="11"/>
  <c r="A2452" i="11"/>
  <c r="A2453" i="11"/>
  <c r="A2454" i="11"/>
  <c r="A2455" i="11"/>
  <c r="A2456" i="11"/>
  <c r="A2457" i="11"/>
  <c r="A2458" i="11"/>
  <c r="A2459" i="11"/>
  <c r="A2460" i="11"/>
  <c r="A2461" i="11"/>
  <c r="A2462" i="11"/>
  <c r="A2463" i="11"/>
  <c r="A2464" i="11"/>
  <c r="A2465" i="11"/>
  <c r="A2466" i="11"/>
  <c r="A2467" i="11"/>
  <c r="A2468" i="11"/>
  <c r="A2469" i="11"/>
  <c r="A2470" i="11"/>
  <c r="A2471" i="11"/>
  <c r="A2472" i="11"/>
  <c r="A2473" i="11"/>
  <c r="A2474" i="11"/>
  <c r="A2475" i="11"/>
  <c r="A2476" i="11"/>
  <c r="A2477" i="11"/>
  <c r="A2478" i="11"/>
  <c r="A2479" i="11"/>
  <c r="A2480" i="11"/>
  <c r="A2481" i="11"/>
  <c r="A2482" i="11"/>
  <c r="A2483" i="11"/>
  <c r="A2484" i="11"/>
  <c r="A2485" i="11"/>
  <c r="A2486" i="11"/>
  <c r="A2487" i="11"/>
  <c r="A2488" i="11"/>
  <c r="A2489" i="11"/>
  <c r="A2490" i="11"/>
  <c r="A2491" i="11"/>
  <c r="A2492" i="11"/>
  <c r="A2493" i="11"/>
  <c r="A2494" i="11"/>
  <c r="A2495" i="11"/>
  <c r="A2496" i="11"/>
  <c r="A2497" i="11"/>
  <c r="A2498" i="11"/>
  <c r="A2499" i="11"/>
  <c r="A2500" i="11"/>
  <c r="A2501" i="11"/>
  <c r="A2502" i="11"/>
  <c r="A2503" i="11"/>
  <c r="A2504" i="11"/>
  <c r="A2505" i="11"/>
  <c r="A2506" i="11"/>
  <c r="A2507" i="11"/>
  <c r="A2508" i="11"/>
  <c r="A2509" i="11"/>
  <c r="A2510" i="11"/>
  <c r="A2511" i="11"/>
  <c r="A2512" i="11"/>
  <c r="A2513" i="11"/>
  <c r="A2514" i="11"/>
  <c r="A2515" i="11"/>
  <c r="A2516" i="11"/>
  <c r="A2517" i="11"/>
  <c r="A2518" i="11"/>
  <c r="A2519" i="11"/>
  <c r="A2520" i="11"/>
  <c r="A2521" i="11"/>
  <c r="A2522" i="11"/>
  <c r="A2523" i="11"/>
  <c r="A2524" i="11"/>
  <c r="A2525" i="11"/>
  <c r="A2526" i="11"/>
  <c r="A2527" i="11"/>
  <c r="A2528" i="11"/>
  <c r="A2529" i="11"/>
  <c r="A2530" i="11"/>
  <c r="A2531" i="11"/>
  <c r="A2532" i="11"/>
  <c r="A2533" i="11"/>
  <c r="A2534" i="11"/>
  <c r="A2535" i="11"/>
  <c r="A2536" i="11"/>
  <c r="A2537" i="11"/>
  <c r="A2538" i="11"/>
  <c r="A2539" i="11"/>
  <c r="A2540" i="11"/>
  <c r="A2541" i="11"/>
  <c r="A2542" i="11"/>
  <c r="A2543" i="11"/>
  <c r="A2544" i="11"/>
  <c r="A2545" i="11"/>
  <c r="A2546" i="11"/>
  <c r="A2547" i="11"/>
  <c r="A2548" i="11"/>
  <c r="A2549" i="11"/>
  <c r="A2550" i="11"/>
  <c r="A2551" i="11"/>
  <c r="A2552" i="11"/>
  <c r="A2553" i="11"/>
  <c r="A2554" i="11"/>
  <c r="A2555" i="11"/>
  <c r="A2556" i="11"/>
  <c r="A2557" i="11"/>
  <c r="A2558" i="11"/>
  <c r="A2559" i="11"/>
  <c r="A2560" i="11"/>
  <c r="A2561" i="11"/>
  <c r="A2562" i="11"/>
  <c r="A2563" i="11"/>
  <c r="A2564" i="11"/>
  <c r="A2565" i="11"/>
  <c r="A2566" i="11"/>
  <c r="A2567" i="11"/>
  <c r="A2568" i="11"/>
  <c r="A2569" i="11"/>
  <c r="A2570" i="11"/>
  <c r="A2571" i="11"/>
  <c r="A2572" i="11"/>
  <c r="A2573" i="11"/>
  <c r="A2574" i="11"/>
  <c r="A2575" i="11"/>
  <c r="A2576" i="11"/>
  <c r="A2577" i="11"/>
  <c r="A2578" i="11"/>
  <c r="A2579" i="11"/>
  <c r="A2580" i="11"/>
  <c r="A2581" i="11"/>
  <c r="A2582" i="11"/>
  <c r="A2583" i="11"/>
  <c r="A2584" i="11"/>
  <c r="A2585" i="11"/>
  <c r="A2586" i="11"/>
  <c r="A2587" i="11"/>
  <c r="A2588" i="11"/>
  <c r="A2589" i="11"/>
  <c r="A2590" i="11"/>
  <c r="A2591" i="11"/>
  <c r="A2592" i="11"/>
  <c r="A2593" i="11"/>
  <c r="A2594" i="11"/>
  <c r="A2595" i="11"/>
  <c r="A2596" i="11"/>
  <c r="A2597" i="11"/>
  <c r="A2598" i="11"/>
  <c r="A2599" i="11"/>
  <c r="A2600" i="11"/>
  <c r="A2601" i="11"/>
  <c r="A2602" i="11"/>
  <c r="A2603" i="11"/>
  <c r="A2604" i="11"/>
  <c r="A2605" i="11"/>
  <c r="A2606" i="11"/>
  <c r="A2607" i="11"/>
  <c r="A2608" i="11"/>
  <c r="A2609" i="11"/>
  <c r="A2610" i="11"/>
  <c r="A2611" i="11"/>
  <c r="A2612" i="11"/>
  <c r="A2613" i="11"/>
  <c r="A2614" i="11"/>
  <c r="A2615" i="11"/>
  <c r="A2616" i="11"/>
  <c r="A2617" i="11"/>
  <c r="A2618" i="11"/>
  <c r="A2619" i="11"/>
  <c r="A2620" i="11"/>
  <c r="A2621" i="11"/>
  <c r="A2622" i="11"/>
  <c r="A2623" i="11"/>
  <c r="A2624" i="11"/>
  <c r="A2625" i="11"/>
  <c r="A2626" i="11"/>
  <c r="A2627" i="11"/>
  <c r="A2628" i="11"/>
  <c r="A2629" i="11"/>
  <c r="A2630" i="11"/>
  <c r="A2631" i="11"/>
  <c r="A2632" i="11"/>
  <c r="A2633" i="11"/>
  <c r="A2634" i="11"/>
  <c r="A2635" i="11"/>
  <c r="A2636" i="11"/>
  <c r="A2637" i="11"/>
  <c r="A2638" i="11"/>
  <c r="A2639" i="11"/>
  <c r="A2640" i="11"/>
  <c r="A2641" i="11"/>
  <c r="A2642" i="11"/>
  <c r="A2643" i="11"/>
  <c r="A2644" i="11"/>
  <c r="A2645" i="11"/>
  <c r="A2646" i="11"/>
  <c r="A2647" i="11"/>
  <c r="A2648" i="11"/>
  <c r="A2649" i="11"/>
  <c r="A2650" i="11"/>
  <c r="A2651" i="11"/>
  <c r="A2652" i="11"/>
  <c r="A2653" i="11"/>
  <c r="A2654" i="11"/>
  <c r="A2655" i="11"/>
  <c r="A2656" i="11"/>
  <c r="A2657" i="11"/>
  <c r="A2658" i="11"/>
  <c r="A2659" i="11"/>
  <c r="A2660" i="11"/>
  <c r="A2661" i="11"/>
  <c r="A2662" i="11"/>
  <c r="A2663" i="11"/>
  <c r="A2664" i="11"/>
  <c r="A2665" i="11"/>
  <c r="A2666" i="11"/>
  <c r="A2667" i="11"/>
  <c r="A2668" i="11"/>
  <c r="A2669" i="11"/>
  <c r="A2670" i="11"/>
  <c r="A2671" i="11"/>
  <c r="A2672" i="11"/>
  <c r="A2673" i="11"/>
  <c r="A2674" i="11"/>
  <c r="A2675" i="11"/>
  <c r="A2676" i="11"/>
  <c r="A2677" i="11"/>
  <c r="A2678" i="11"/>
  <c r="A2679" i="11"/>
  <c r="A2680" i="11"/>
  <c r="A2681" i="11"/>
  <c r="A2682" i="11"/>
  <c r="A2683" i="11"/>
  <c r="A2684" i="11"/>
  <c r="A2685" i="11"/>
  <c r="A2686" i="11"/>
  <c r="A2687" i="11"/>
  <c r="A2688" i="11"/>
  <c r="A2689" i="11"/>
  <c r="A2690" i="11"/>
  <c r="A2691" i="11"/>
  <c r="A2692" i="11"/>
  <c r="A2693" i="11"/>
  <c r="A2694" i="11"/>
  <c r="A2695" i="11"/>
  <c r="A2696" i="11"/>
  <c r="A2697" i="11"/>
  <c r="A2698" i="11"/>
  <c r="A2699" i="11"/>
  <c r="A2700" i="11"/>
  <c r="A2701" i="11"/>
  <c r="A2702" i="11"/>
  <c r="A2703" i="11"/>
  <c r="A2704" i="11"/>
  <c r="A2705" i="11"/>
  <c r="A2706" i="11"/>
  <c r="A2707" i="11"/>
  <c r="A2708" i="11"/>
  <c r="A2709" i="11"/>
  <c r="A2710" i="11"/>
  <c r="A2711" i="11"/>
  <c r="A2712" i="11"/>
  <c r="A2713" i="11"/>
  <c r="A2714" i="11"/>
  <c r="A2715" i="11"/>
  <c r="A2716" i="11"/>
  <c r="A2717" i="11"/>
  <c r="A2718" i="11"/>
  <c r="A2719" i="11"/>
  <c r="A2720" i="11"/>
  <c r="A2721" i="11"/>
  <c r="A2722" i="11"/>
  <c r="A2723" i="11"/>
  <c r="A2724" i="11"/>
  <c r="A2725" i="11"/>
  <c r="A2726" i="11"/>
  <c r="A2727" i="11"/>
  <c r="A2728" i="11"/>
  <c r="A2729" i="11"/>
  <c r="A2730" i="11"/>
  <c r="A2731" i="11"/>
  <c r="A2732" i="11"/>
  <c r="A2733" i="11"/>
  <c r="A2734" i="11"/>
  <c r="A2735" i="11"/>
  <c r="A2736" i="11"/>
  <c r="A2737" i="11"/>
  <c r="A2738" i="11"/>
  <c r="A2739" i="11"/>
  <c r="A2740" i="11"/>
  <c r="A2741" i="11"/>
  <c r="A2742" i="11"/>
  <c r="A2743" i="11"/>
  <c r="A2744" i="11"/>
  <c r="A2745" i="11"/>
  <c r="A2746" i="11"/>
  <c r="A2747" i="11"/>
  <c r="A2748" i="11"/>
  <c r="A2749" i="11"/>
  <c r="A2750" i="11"/>
  <c r="A2751" i="11"/>
  <c r="A2752" i="11"/>
  <c r="A2753" i="11"/>
  <c r="A2754" i="11"/>
  <c r="A2755" i="11"/>
  <c r="A2756" i="11"/>
  <c r="A2757" i="11"/>
  <c r="A2758" i="11"/>
  <c r="A2759" i="11"/>
  <c r="A2760" i="11"/>
  <c r="A2761" i="11"/>
  <c r="A2762" i="11"/>
  <c r="A2763" i="11"/>
  <c r="A2764" i="11"/>
  <c r="A2765" i="11"/>
  <c r="A2766" i="11"/>
  <c r="A2767" i="11"/>
  <c r="A2768" i="11"/>
  <c r="A2769" i="11"/>
  <c r="A2770" i="11"/>
  <c r="A2771" i="11"/>
  <c r="A2772" i="11"/>
  <c r="A2773" i="11"/>
  <c r="A2774" i="11"/>
  <c r="A2775" i="11"/>
  <c r="A2776" i="11"/>
  <c r="A2777" i="11"/>
  <c r="A2778" i="11"/>
  <c r="A2779" i="11"/>
  <c r="A2780" i="11"/>
  <c r="A2781" i="11"/>
  <c r="A2782" i="11"/>
  <c r="A2783" i="11"/>
  <c r="A2784" i="11"/>
  <c r="A2785" i="11"/>
  <c r="A2786" i="11"/>
  <c r="A2787" i="11"/>
  <c r="A2788" i="11"/>
  <c r="A2789" i="11"/>
  <c r="A2790" i="11"/>
  <c r="A2791" i="11"/>
  <c r="A2792" i="11"/>
  <c r="A2793" i="11"/>
  <c r="A2794" i="11"/>
  <c r="A2795" i="11"/>
  <c r="A2796" i="11"/>
  <c r="A2797" i="11"/>
  <c r="A2798" i="11"/>
  <c r="A2799" i="11"/>
  <c r="A2800" i="11"/>
  <c r="A2801" i="11"/>
  <c r="A2802" i="11"/>
  <c r="A2803" i="11"/>
  <c r="A2804" i="11"/>
  <c r="A2805" i="11"/>
  <c r="A2806" i="11"/>
  <c r="A2807" i="11"/>
  <c r="A2808" i="11"/>
  <c r="A2809" i="11"/>
  <c r="A2810" i="11"/>
  <c r="A2811" i="11"/>
  <c r="A2812" i="11"/>
  <c r="A2813" i="11"/>
  <c r="A2814" i="11"/>
  <c r="A2815" i="11"/>
  <c r="A2816" i="11"/>
  <c r="A2817" i="11"/>
  <c r="A2818" i="11"/>
  <c r="A2819" i="11"/>
  <c r="A2820" i="11"/>
  <c r="A2821" i="11"/>
  <c r="A2822" i="11"/>
  <c r="A2823" i="11"/>
  <c r="A2824" i="11"/>
  <c r="A2825" i="11"/>
  <c r="A2826" i="11"/>
  <c r="A2827" i="11"/>
  <c r="A2828" i="11"/>
  <c r="A2829" i="11"/>
  <c r="A2830" i="11"/>
  <c r="A2831" i="11"/>
  <c r="A2832" i="11"/>
  <c r="A2833" i="11"/>
  <c r="A2834" i="11"/>
  <c r="A2835" i="11"/>
  <c r="A2836" i="11"/>
  <c r="A2837" i="11"/>
  <c r="A2838" i="11"/>
  <c r="A2839" i="11"/>
  <c r="A2840" i="11"/>
  <c r="A2841" i="11"/>
  <c r="A2842" i="11"/>
  <c r="A2843" i="11"/>
  <c r="A2844" i="11"/>
  <c r="A2845" i="11"/>
  <c r="A2846" i="11"/>
  <c r="A2847"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2" i="11"/>
  <c r="B2878" i="11" l="1"/>
  <c r="B3003" i="11"/>
  <c r="B2940" i="11"/>
  <c r="C3002" i="11"/>
  <c r="C2939" i="11"/>
  <c r="C2876" i="11"/>
  <c r="C2877" i="11" l="1"/>
  <c r="B3004" i="11"/>
  <c r="B2941" i="11"/>
  <c r="B2879" i="11"/>
  <c r="B3005" i="11" l="1"/>
  <c r="B2942" i="11"/>
  <c r="B2880" i="11"/>
  <c r="C3003" i="11"/>
  <c r="C2940" i="11"/>
  <c r="C2878" i="11"/>
  <c r="B3006" i="11" l="1"/>
  <c r="B2943" i="11"/>
  <c r="C3004" i="11"/>
  <c r="C2941" i="11"/>
  <c r="B2881" i="11"/>
  <c r="C2879" i="11"/>
  <c r="C3005" i="11" l="1"/>
  <c r="C2942" i="11"/>
  <c r="B3007" i="11"/>
  <c r="B2944" i="11"/>
  <c r="B2882" i="11"/>
  <c r="C2880" i="11"/>
  <c r="B2883" i="11" l="1"/>
  <c r="B3008" i="11"/>
  <c r="B2945" i="11"/>
  <c r="C2881" i="11"/>
  <c r="C3006" i="11"/>
  <c r="C2943" i="11"/>
  <c r="C2882" i="11" l="1"/>
  <c r="B3009" i="11"/>
  <c r="B2946" i="11"/>
  <c r="C3007" i="11"/>
  <c r="C2944" i="11"/>
  <c r="B2884" i="11"/>
  <c r="B2885" i="11" l="1"/>
  <c r="C2883" i="11"/>
  <c r="B3010" i="11"/>
  <c r="B2947" i="11"/>
  <c r="C3008" i="11"/>
  <c r="C2945" i="11"/>
  <c r="C2884" i="11" l="1"/>
  <c r="C3009" i="11"/>
  <c r="C2946" i="11"/>
  <c r="B2886" i="11"/>
  <c r="B3011" i="11"/>
  <c r="B2948" i="11"/>
  <c r="B3012" i="11" l="1"/>
  <c r="B2949" i="11"/>
  <c r="B2887" i="11"/>
  <c r="C3010" i="11"/>
  <c r="C2947" i="11"/>
  <c r="C2885" i="11"/>
  <c r="B2888" i="11" l="1"/>
  <c r="C2886" i="11"/>
  <c r="B3013" i="11"/>
  <c r="B2950" i="11"/>
  <c r="C3011" i="11"/>
  <c r="C2948" i="11"/>
  <c r="C3012" i="11" l="1"/>
  <c r="C2949" i="11"/>
  <c r="C2887" i="11"/>
  <c r="B3014" i="11"/>
  <c r="B2951" i="11"/>
  <c r="B2889" i="11"/>
  <c r="C2888" i="11" l="1"/>
  <c r="C3013" i="11"/>
  <c r="C2950" i="11"/>
  <c r="B3015" i="11"/>
  <c r="B2952" i="11"/>
  <c r="B2890" i="11"/>
  <c r="B3016" i="11" l="1"/>
  <c r="B2953" i="11"/>
  <c r="C3014" i="11"/>
  <c r="C2951" i="11"/>
  <c r="B2891" i="11"/>
  <c r="C2889" i="11"/>
  <c r="B3017" i="11" l="1"/>
  <c r="B2954" i="11"/>
  <c r="C2890" i="11"/>
  <c r="B2892" i="11"/>
  <c r="C3015" i="11"/>
  <c r="C2952" i="11"/>
  <c r="B2893" i="11" l="1"/>
  <c r="C3016" i="11"/>
  <c r="C2953" i="11"/>
  <c r="C2891" i="11"/>
  <c r="B3018" i="11"/>
  <c r="B2955" i="11"/>
  <c r="C3017" i="11" l="1"/>
  <c r="C2954" i="11"/>
  <c r="C2892" i="11"/>
  <c r="B2894" i="11"/>
  <c r="B3019" i="11"/>
  <c r="B2956" i="11"/>
  <c r="B2895" i="11" l="1"/>
  <c r="B3020" i="11"/>
  <c r="B2957" i="11"/>
  <c r="C3018" i="11"/>
  <c r="C2955" i="11"/>
  <c r="C2893" i="11"/>
  <c r="C2894" i="11" l="1"/>
  <c r="B3021" i="11"/>
  <c r="B2958" i="11"/>
  <c r="C3019" i="11"/>
  <c r="C2956" i="11"/>
  <c r="B2896" i="11"/>
  <c r="B2897" i="11" l="1"/>
  <c r="C2895" i="11"/>
  <c r="B3022" i="11"/>
  <c r="B2959" i="11"/>
  <c r="C3020" i="11"/>
  <c r="C2957" i="11"/>
  <c r="C3021" i="11" l="1"/>
  <c r="C2958" i="11"/>
  <c r="B2898" i="11"/>
  <c r="C2896" i="11"/>
  <c r="B3023" i="11"/>
  <c r="B2960" i="11"/>
  <c r="C3022" i="11" l="1"/>
  <c r="C2959" i="11"/>
  <c r="B2899" i="11"/>
  <c r="B3024" i="11"/>
  <c r="B2961" i="11"/>
  <c r="C2897" i="11"/>
  <c r="B3025" i="11" l="1"/>
  <c r="B2962" i="11"/>
  <c r="C2898" i="11"/>
  <c r="B2900" i="11"/>
  <c r="C3023" i="11"/>
  <c r="C2960" i="11"/>
  <c r="B2901" i="11" l="1"/>
  <c r="C2899" i="11"/>
  <c r="B3026" i="11"/>
  <c r="B2963" i="11"/>
  <c r="C3024" i="11"/>
  <c r="C2961" i="11"/>
  <c r="C2900" i="11" l="1"/>
  <c r="B2902" i="11"/>
  <c r="C3025" i="11"/>
  <c r="C2962" i="11"/>
  <c r="B3027" i="11"/>
  <c r="B2964" i="11"/>
  <c r="B3028" i="11" l="1"/>
  <c r="B2965" i="11"/>
  <c r="B2903" i="11"/>
  <c r="C3026" i="11"/>
  <c r="C2963" i="11"/>
  <c r="C2901" i="11"/>
  <c r="B2904" i="11" l="1"/>
  <c r="C2902" i="11"/>
  <c r="B3029" i="11"/>
  <c r="B2966" i="11"/>
  <c r="C3027" i="11"/>
  <c r="C2964" i="11"/>
  <c r="C3028" i="11" l="1"/>
  <c r="C2965" i="11"/>
  <c r="C2903" i="11"/>
  <c r="B3030" i="11"/>
  <c r="B2967" i="11"/>
  <c r="B2905" i="11"/>
  <c r="B2906" i="11" l="1"/>
  <c r="C2904" i="11"/>
  <c r="C3029" i="11"/>
  <c r="C2966" i="11"/>
  <c r="B3031" i="11"/>
  <c r="B2968" i="11"/>
  <c r="C2905" i="11" l="1"/>
  <c r="B2907" i="11"/>
  <c r="C3030" i="11"/>
  <c r="C2967" i="11"/>
  <c r="B3032" i="11"/>
  <c r="B2969" i="11"/>
  <c r="B3033" i="11" l="1"/>
  <c r="B2970" i="11"/>
  <c r="C3031" i="11"/>
  <c r="C2968" i="11"/>
  <c r="B2908" i="11"/>
  <c r="C2906" i="11"/>
  <c r="C3032" i="11" l="1"/>
  <c r="C2969" i="11"/>
  <c r="B2971" i="11"/>
  <c r="B2972" i="11"/>
  <c r="B2909" i="11"/>
  <c r="C2907" i="11"/>
  <c r="B2910" i="11" l="1"/>
  <c r="C2908" i="11"/>
  <c r="B3034" i="11"/>
  <c r="C3033" i="11"/>
  <c r="C2970" i="11"/>
  <c r="C2972" i="11" l="1"/>
  <c r="C2909" i="11"/>
  <c r="C2971" i="11"/>
  <c r="B13" i="14"/>
  <c r="B2973" i="11"/>
  <c r="B2" i="12" l="1"/>
  <c r="B2" i="13"/>
  <c r="B3" i="13"/>
  <c r="C2" i="12"/>
  <c r="B5" i="13"/>
  <c r="E2" i="12"/>
  <c r="C3034" i="11"/>
  <c r="B7" i="13"/>
  <c r="G2" i="12"/>
  <c r="B6" i="13"/>
  <c r="F2" i="12"/>
  <c r="C2910" i="11"/>
  <c r="B4" i="13"/>
  <c r="D2" i="12"/>
  <c r="B14" i="14"/>
  <c r="C13" i="14" l="1"/>
  <c r="C2973" i="11"/>
  <c r="B3" i="12" l="1"/>
  <c r="C2" i="13"/>
  <c r="C5" i="13"/>
  <c r="E3" i="12"/>
  <c r="G3" i="12"/>
  <c r="C7" i="13"/>
  <c r="D3" i="12"/>
  <c r="C4" i="13"/>
  <c r="C6" i="13"/>
  <c r="F3" i="12"/>
  <c r="C14" i="14"/>
  <c r="C3" i="13"/>
  <c r="C3" i="12"/>
</calcChain>
</file>

<file path=xl/sharedStrings.xml><?xml version="1.0" encoding="utf-8"?>
<sst xmlns="http://schemas.openxmlformats.org/spreadsheetml/2006/main" count="471" uniqueCount="215">
  <si>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</si>
  <si>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</si>
  <si>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</si>
  <si>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</si>
  <si>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</si>
  <si>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</si>
  <si>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</si>
  <si>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</si>
  <si>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</si>
  <si>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</si>
  <si>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</si>
  <si>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</si>
  <si>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</si>
  <si>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</si>
  <si>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</si>
  <si>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</si>
  <si>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</si>
  <si>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</si>
  <si>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</si>
  <si>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</si>
  <si>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</si>
  <si>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</si>
  <si>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</si>
  <si>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</si>
  <si>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</si>
  <si>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</si>
  <si>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</si>
  <si>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</si>
  <si>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</si>
  <si>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</si>
  <si>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</si>
  <si>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</si>
  <si>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</si>
  <si>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</si>
  <si>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</si>
  <si>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</si>
  <si>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</si>
  <si>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</si>
  <si>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</si>
  <si>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</si>
  <si>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</si>
  <si>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</si>
  <si>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</si>
  <si>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</si>
  <si>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</si>
  <si>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</si>
  <si>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</si>
  <si>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</si>
  <si>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</si>
  <si>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</si>
  <si>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</si>
  <si>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</si>
  <si>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</si>
  <si>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</si>
  <si>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</si>
  <si>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</si>
  <si>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</si>
  <si>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</si>
  <si>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</si>
  <si>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</si>
  <si>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</si>
  <si>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</si>
  <si>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</si>
  <si>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</si>
  <si>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</si>
  <si>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</si>
  <si>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</si>
  <si>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</si>
  <si>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</si>
  <si>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</si>
  <si>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</si>
  <si>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</si>
  <si>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</si>
  <si>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</si>
  <si>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</si>
  <si>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</si>
  <si>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</si>
  <si>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</si>
  <si>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</si>
  <si>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</si>
  <si>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</si>
  <si>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</si>
  <si>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</si>
  <si>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</si>
  <si>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</si>
  <si>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</si>
  <si>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</si>
  <si>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</si>
  <si>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</si>
  <si>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</si>
  <si>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</si>
  <si>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</si>
  <si>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</si>
  <si>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</si>
  <si>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</si>
  <si>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</si>
  <si>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</si>
  <si>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</si>
  <si>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</si>
  <si>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</si>
  <si>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</si>
  <si>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</si>
  <si>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</si>
  <si>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</si>
  <si>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</si>
  <si>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</si>
  <si>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</si>
  <si>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</si>
  <si>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</si>
  <si>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</si>
  <si>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</si>
  <si>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</si>
  <si>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</si>
  <si>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</si>
  <si>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</si>
  <si>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</si>
  <si>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</si>
  <si>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</si>
  <si>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</si>
  <si>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</si>
  <si>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</si>
  <si>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</si>
  <si>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</si>
  <si>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</si>
  <si>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</si>
  <si>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</si>
  <si>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</si>
  <si>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</si>
  <si>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</si>
  <si>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</si>
  <si>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</si>
  <si>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</si>
  <si>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</si>
  <si>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</si>
  <si>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</si>
  <si>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</si>
  <si>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</si>
  <si>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VANGUARD TOTAL BOND MARKE</t>
  </si>
  <si>
    <t>ISHARES MBS ETF</t>
  </si>
  <si>
    <t>VANGUARD S&amp;P 500 ETF</t>
  </si>
  <si>
    <t>90% Equity / 60% Bonds</t>
  </si>
  <si>
    <t>VANGUARD TOTAL STOCK MARK</t>
  </si>
  <si>
    <t>97717Y790</t>
  </si>
  <si>
    <t>WISDOMTREE 90/60 US BALAN</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</si>
  <si>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</si>
  <si>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</si>
  <si>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</si>
  <si>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</si>
  <si>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</si>
  <si>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</si>
  <si>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</si>
  <si>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</si>
  <si>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</si>
  <si>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</si>
  <si>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</si>
  <si>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</si>
  <si>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</si>
  <si>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</si>
  <si>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</si>
  <si>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</si>
  <si>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</si>
  <si>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</si>
  <si>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</si>
  <si>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</si>
  <si>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</si>
  <si>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10 Years</t>
  </si>
  <si>
    <t xml:space="preserve">Nasdaq 7HANDL Index </t>
  </si>
  <si>
    <t xml:space="preserve">Bloomberg Barclay U.S. Agg. Index </t>
  </si>
  <si>
    <t>Label</t>
  </si>
  <si>
    <t>ID</t>
  </si>
  <si>
    <t>Barclay</t>
  </si>
  <si>
    <t>Year</t>
  </si>
  <si>
    <t>Monthly Distributions</t>
  </si>
  <si>
    <t>Amount</t>
  </si>
  <si>
    <t>$0.144025*</t>
  </si>
  <si>
    <t>$0.145134*</t>
  </si>
  <si>
    <t>$0.143092*</t>
  </si>
  <si>
    <t>$0.141692*</t>
  </si>
  <si>
    <t>$0.136267*</t>
  </si>
  <si>
    <t>$0.134575*</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</si>
  <si>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</si>
  <si>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</si>
  <si>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</si>
  <si>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</si>
  <si>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</si>
  <si>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</si>
  <si>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</si>
  <si>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</si>
  <si>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</si>
  <si>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</si>
  <si>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</si>
  <si>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</si>
  <si>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</si>
  <si>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</si>
  <si>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</si>
  <si>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</si>
  <si>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2021YTD</t>
  </si>
  <si>
    <t>ISHARES CORE U.S. AGGREGA</t>
  </si>
  <si>
    <t>$0.149859*</t>
  </si>
  <si>
    <t>$0.147875*</t>
  </si>
  <si>
    <t>CASH</t>
  </si>
  <si>
    <t>808524839</t>
  </si>
  <si>
    <t>464287226</t>
  </si>
  <si>
    <t>921937835</t>
  </si>
  <si>
    <t>233051432</t>
  </si>
  <si>
    <t>46090E103</t>
  </si>
  <si>
    <t>922908363</t>
  </si>
  <si>
    <t>922908769</t>
  </si>
  <si>
    <t>464288588</t>
  </si>
  <si>
    <t>464287150</t>
  </si>
  <si>
    <t>921908844</t>
  </si>
  <si>
    <t>808524847</t>
  </si>
  <si>
    <t>316092865</t>
  </si>
  <si>
    <t>Hypothetical PIP Returns for Period Ending 3/31/2021</t>
  </si>
  <si>
    <t>2021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</si>
</sst>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s>
  <fonts count="4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
      <sz val="8"/>
      <color rgb="FF000000"/>
      <name val="Helvetica LT Std Light"/>
    </font>
    <font>
      <sz val="8"/>
      <name val="Helvetica LT Std Light"/>
      <family val="2"/>
    </font>
  </fonts>
  <fills count="12">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499984740745262"/>
        <bgColor indexed="64"/>
      </patternFill>
    </fill>
  </fills>
  <borders count="93">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indexed="64"/>
      </right>
      <top style="medium">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bottom style="thin">
        <color indexed="64"/>
      </bottom>
      <diagonal/>
    </border>
    <border>
      <left style="thin">
        <color indexed="64"/>
      </left>
      <right style="medium">
        <color indexed="64"/>
      </right>
      <top style="thin">
        <color theme="0" tint="-0.14996795556505021"/>
      </top>
      <bottom style="thin">
        <color theme="0" tint="-0.14996795556505021"/>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52">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2"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3" fillId="2" borderId="0" xfId="0" applyFont="1" applyFill="1" applyAlignment="1">
      <alignment horizontal="left" vertical="center"/>
    </xf>
    <xf numFmtId="10" fontId="16" fillId="11" borderId="38" xfId="0" applyNumberFormat="1" applyFont="1" applyFill="1" applyBorder="1" applyAlignment="1">
      <alignment horizontal="center" vertical="center"/>
    </xf>
    <xf numFmtId="10" fontId="16" fillId="11" borderId="62" xfId="0" applyNumberFormat="1" applyFont="1" applyFill="1" applyBorder="1" applyAlignment="1">
      <alignment horizontal="center" vertical="center"/>
    </xf>
    <xf numFmtId="10" fontId="16" fillId="11" borderId="63" xfId="0" applyNumberFormat="1" applyFont="1" applyFill="1" applyBorder="1" applyAlignment="1">
      <alignment horizontal="center" vertical="center"/>
    </xf>
    <xf numFmtId="10" fontId="18" fillId="11" borderId="74" xfId="3" applyNumberFormat="1" applyFont="1" applyFill="1" applyBorder="1" applyAlignment="1">
      <alignment horizontal="center" vertical="center"/>
    </xf>
    <xf numFmtId="10" fontId="18" fillId="11" borderId="75" xfId="3" applyNumberFormat="1" applyFont="1" applyFill="1" applyBorder="1" applyAlignment="1">
      <alignment horizontal="center" vertical="center"/>
    </xf>
    <xf numFmtId="10" fontId="18" fillId="11" borderId="71" xfId="3" applyNumberFormat="1" applyFont="1" applyFill="1" applyBorder="1" applyAlignment="1">
      <alignment horizontal="center" vertical="center"/>
    </xf>
    <xf numFmtId="10" fontId="18" fillId="11" borderId="72" xfId="3" applyNumberFormat="1" applyFont="1" applyFill="1" applyBorder="1" applyAlignment="1">
      <alignment horizontal="center" vertical="center"/>
    </xf>
    <xf numFmtId="2" fontId="18" fillId="11" borderId="71" xfId="0" applyNumberFormat="1" applyFont="1" applyFill="1" applyBorder="1" applyAlignment="1">
      <alignment horizontal="center" vertical="center"/>
    </xf>
    <xf numFmtId="2" fontId="18" fillId="11" borderId="72" xfId="0" applyNumberFormat="1" applyFont="1" applyFill="1" applyBorder="1" applyAlignment="1">
      <alignment horizontal="center" vertical="center"/>
    </xf>
    <xf numFmtId="10" fontId="31" fillId="11" borderId="72" xfId="3" applyNumberFormat="1" applyFont="1" applyFill="1" applyBorder="1" applyAlignment="1">
      <alignment horizontal="center" vertical="center"/>
    </xf>
    <xf numFmtId="2" fontId="31" fillId="11" borderId="72" xfId="0" applyNumberFormat="1" applyFont="1" applyFill="1" applyBorder="1" applyAlignment="1">
      <alignment horizontal="center" vertical="center"/>
    </xf>
    <xf numFmtId="9" fontId="18" fillId="11" borderId="71" xfId="3" applyFont="1" applyFill="1" applyBorder="1" applyAlignment="1">
      <alignment horizontal="center" vertical="center"/>
    </xf>
    <xf numFmtId="10" fontId="18" fillId="11" borderId="79" xfId="3" applyNumberFormat="1" applyFont="1" applyFill="1" applyBorder="1" applyAlignment="1">
      <alignment horizontal="center" vertical="center"/>
    </xf>
    <xf numFmtId="10" fontId="18" fillId="11"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4" fillId="0" borderId="0" xfId="0" applyFont="1"/>
    <xf numFmtId="0" fontId="35" fillId="0" borderId="0" xfId="0" applyFont="1"/>
    <xf numFmtId="10" fontId="15" fillId="2" borderId="85" xfId="0" applyNumberFormat="1" applyFont="1" applyFill="1" applyBorder="1" applyAlignment="1">
      <alignment horizontal="left" vertical="center"/>
    </xf>
    <xf numFmtId="10" fontId="23" fillId="2" borderId="86" xfId="3" applyNumberFormat="1" applyFont="1" applyFill="1" applyBorder="1" applyAlignment="1">
      <alignment horizontal="right" vertical="center"/>
    </xf>
    <xf numFmtId="10" fontId="23" fillId="2" borderId="87"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6"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7" fillId="0" borderId="38" xfId="0" applyFont="1" applyBorder="1" applyAlignment="1">
      <alignment horizontal="center" wrapText="1"/>
    </xf>
    <xf numFmtId="10" fontId="8" fillId="0" borderId="0" xfId="3" applyNumberFormat="1" applyFont="1" applyFill="1" applyBorder="1"/>
    <xf numFmtId="164" fontId="8" fillId="0" borderId="0" xfId="2" applyFont="1" applyFill="1" applyBorder="1"/>
    <xf numFmtId="2" fontId="0" fillId="0" borderId="0" xfId="0" applyNumberFormat="1"/>
    <xf numFmtId="14" fontId="26" fillId="0" borderId="65" xfId="0" applyNumberFormat="1" applyFont="1" applyBorder="1" applyAlignment="1">
      <alignment horizontal="left" vertical="center"/>
    </xf>
    <xf numFmtId="0" fontId="26" fillId="0" borderId="88" xfId="3" applyNumberFormat="1" applyFont="1" applyBorder="1" applyAlignment="1">
      <alignment horizontal="right" vertical="center"/>
    </xf>
    <xf numFmtId="8" fontId="26" fillId="0" borderId="87" xfId="3" applyNumberFormat="1" applyFont="1" applyBorder="1" applyAlignment="1">
      <alignment horizontal="right" vertical="center"/>
    </xf>
    <xf numFmtId="0" fontId="38" fillId="0" borderId="0" xfId="0" applyFont="1"/>
    <xf numFmtId="10" fontId="0" fillId="0" borderId="0" xfId="3" applyNumberFormat="1" applyFont="1" applyAlignment="1"/>
    <xf numFmtId="0" fontId="37"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xf numFmtId="167" fontId="3" fillId="0" borderId="10" xfId="0" applyNumberFormat="1" applyFont="1" applyBorder="1" applyAlignment="1">
      <alignment horizontal="right" vertical="center"/>
    </xf>
    <xf numFmtId="10" fontId="8" fillId="8" borderId="0" xfId="3" applyNumberFormat="1" applyFont="1" applyFill="1" applyBorder="1" applyAlignment="1">
      <alignment horizontal="center"/>
    </xf>
    <xf numFmtId="2" fontId="15" fillId="2" borderId="89" xfId="0" applyNumberFormat="1" applyFont="1" applyFill="1" applyBorder="1" applyAlignment="1">
      <alignment horizontal="center" vertical="center"/>
    </xf>
    <xf numFmtId="2" fontId="15" fillId="2" borderId="90" xfId="0" applyNumberFormat="1" applyFont="1" applyFill="1" applyBorder="1" applyAlignment="1">
      <alignment horizontal="center" vertical="center"/>
    </xf>
    <xf numFmtId="2" fontId="15" fillId="2" borderId="4" xfId="0" applyNumberFormat="1" applyFont="1" applyFill="1" applyBorder="1" applyAlignment="1">
      <alignment horizontal="center" vertical="center"/>
    </xf>
    <xf numFmtId="2" fontId="39" fillId="2" borderId="5" xfId="0" applyNumberFormat="1" applyFont="1" applyFill="1" applyBorder="1" applyAlignment="1">
      <alignment horizontal="center" vertical="center"/>
    </xf>
    <xf numFmtId="2" fontId="40" fillId="8" borderId="91" xfId="0" applyNumberFormat="1" applyFont="1" applyFill="1" applyBorder="1" applyAlignment="1">
      <alignment horizontal="center" vertical="center"/>
    </xf>
    <xf numFmtId="9" fontId="18" fillId="11" borderId="92" xfId="3" applyFont="1" applyFill="1" applyBorder="1" applyAlignment="1">
      <alignment horizontal="center" vertical="center"/>
    </xf>
    <xf numFmtId="0" fontId="0" fillId="2" borderId="4" xfId="0" applyFill="1" applyBorder="1"/>
    <xf numFmtId="0" fontId="0" fillId="2" borderId="4" xfId="0" applyFill="1" applyBorder="1" applyAlignment="1">
      <alignment horizontal="right"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51">
    <dxf>
      <font>
        <color theme="0"/>
      </font>
    </dxf>
    <dxf>
      <font>
        <color theme="0"/>
      </font>
    </dxf>
    <dxf>
      <font>
        <color theme="0"/>
      </font>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D24F-454B-9358-77C30D297985}"/>
            </c:ext>
          </c:extLst>
        </c:ser>
        <c:ser>
          <c:idx val="1"/>
          <c:order val="1"/>
          <c:tx>
            <c:v>Bloomberg Barclays U.S. Agg Bond TR Index</c:v>
          </c:tx>
          <c:spPr>
            <a:ln w="19050" cap="rnd">
              <a:solidFill>
                <a:srgbClr val="7F7F7F"/>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D24F-454B-9358-77C30D297985}"/>
            </c:ext>
          </c:extLst>
        </c:ser>
        <c:dLbls>
          <c:showLegendKey val="0"/>
          <c:showVal val="0"/>
          <c:showCatName val="0"/>
          <c:showSerName val="0"/>
          <c:showPercent val="0"/>
          <c:showBubbleSize val="0"/>
        </c:dLbls>
        <c:smooth val="0"/>
        <c:axId val="556186808"/>
        <c:axId val="556180904"/>
      </c:lineChart>
      <c:catAx>
        <c:axId val="556186808"/>
        <c:scaling>
          <c:orientation val="minMax"/>
          <c:max val="-3566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132C-4748-9EB8-84974052D9E8}"/>
            </c:ext>
          </c:extLst>
        </c:ser>
        <c:ser>
          <c:idx val="1"/>
          <c:order val="1"/>
          <c:tx>
            <c:v>Bloomberg Barclays U.S. Agg Bond TR Index</c:v>
          </c:tx>
          <c:spPr>
            <a:ln w="19050" cap="rnd">
              <a:solidFill>
                <a:srgbClr val="7F7F7F"/>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132C-4748-9EB8-84974052D9E8}"/>
            </c:ext>
          </c:extLst>
        </c:ser>
        <c:dLbls>
          <c:showLegendKey val="0"/>
          <c:showVal val="0"/>
          <c:showCatName val="0"/>
          <c:showSerName val="0"/>
          <c:showPercent val="0"/>
          <c:showBubbleSize val="0"/>
        </c:dLbls>
        <c:smooth val="0"/>
        <c:axId val="556186808"/>
        <c:axId val="556180904"/>
      </c:lineChart>
      <c:catAx>
        <c:axId val="556186808"/>
        <c:scaling>
          <c:orientation val="minMax"/>
          <c:max val="4221"/>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Lit>
          </c:val>
          <c:smooth val="0"/>
          <c:extLst>
            <c:ext xmlns:c16="http://schemas.microsoft.com/office/drawing/2014/chart" uri="{C3380CC4-5D6E-409C-BE32-E72D297353CC}">
              <c16:uniqueId val="{00000000-F879-43EA-8319-C704F03633B8}"/>
            </c:ext>
          </c:extLst>
        </c:ser>
        <c:ser>
          <c:idx val="1"/>
          <c:order val="1"/>
          <c:tx>
            <c:v>MKT</c:v>
          </c:tx>
          <c:spPr>
            <a:ln w="28575" cap="rnd">
              <a:solidFill>
                <a:schemeClr val="accent2"/>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Lit>
          </c:val>
          <c:smooth val="0"/>
          <c:extLst>
            <c:ext xmlns:c16="http://schemas.microsoft.com/office/drawing/2014/chart" uri="{C3380CC4-5D6E-409C-BE32-E72D297353CC}">
              <c16:uniqueId val="{00000001-F879-43EA-8319-C704F03633B8}"/>
            </c:ext>
          </c:extLst>
        </c:ser>
        <c:ser>
          <c:idx val="2"/>
          <c:order val="2"/>
          <c:tx>
            <c:v>BENCH</c:v>
          </c:tx>
          <c:spPr>
            <a:ln w="28575" cap="rnd">
              <a:solidFill>
                <a:schemeClr val="accent3"/>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Lit>
          </c:val>
          <c:smooth val="0"/>
          <c:extLst>
            <c:ext xmlns:c16="http://schemas.microsoft.com/office/drawing/2014/chart" uri="{C3380CC4-5D6E-409C-BE32-E72D297353CC}">
              <c16:uniqueId val="{00000002-F879-43EA-8319-C704F03633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Lit>
          </c:val>
          <c:smooth val="0"/>
          <c:extLst>
            <c:ext xmlns:c16="http://schemas.microsoft.com/office/drawing/2014/chart" uri="{C3380CC4-5D6E-409C-BE32-E72D297353CC}">
              <c16:uniqueId val="{00000000-8C10-498E-884A-3B8C8F347A97}"/>
            </c:ext>
          </c:extLst>
        </c:ser>
        <c:ser>
          <c:idx val="1"/>
          <c:order val="1"/>
          <c:tx>
            <c:v>MKT</c:v>
          </c:tx>
          <c:spPr>
            <a:ln w="28575" cap="rnd">
              <a:solidFill>
                <a:schemeClr val="accent2"/>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Lit>
          </c:val>
          <c:smooth val="0"/>
          <c:extLst>
            <c:ext xmlns:c16="http://schemas.microsoft.com/office/drawing/2014/chart" uri="{C3380CC4-5D6E-409C-BE32-E72D297353CC}">
              <c16:uniqueId val="{00000001-8C10-498E-884A-3B8C8F347A97}"/>
            </c:ext>
          </c:extLst>
        </c:ser>
        <c:ser>
          <c:idx val="2"/>
          <c:order val="2"/>
          <c:tx>
            <c:v>BENCH</c:v>
          </c:tx>
          <c:spPr>
            <a:ln w="28575" cap="rnd">
              <a:solidFill>
                <a:schemeClr val="accent3"/>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Lit>
          </c:val>
          <c:smooth val="0"/>
          <c:extLst>
            <c:ext xmlns:c16="http://schemas.microsoft.com/office/drawing/2014/chart" uri="{C3380CC4-5D6E-409C-BE32-E72D297353CC}">
              <c16:uniqueId val="{00000002-8C10-498E-884A-3B8C8F347A97}"/>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4843-470D-BD3B-A1365A668BE8}"/>
            </c:ext>
          </c:extLst>
        </c:ser>
        <c:ser>
          <c:idx val="1"/>
          <c:order val="1"/>
          <c:tx>
            <c:v>MKT</c:v>
          </c:tx>
          <c:spPr>
            <a:ln w="28575" cap="rnd">
              <a:solidFill>
                <a:schemeClr val="accent2"/>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4843-470D-BD3B-A1365A668BE8}"/>
            </c:ext>
          </c:extLst>
        </c:ser>
        <c:ser>
          <c:idx val="2"/>
          <c:order val="2"/>
          <c:tx>
            <c:v>BENCH</c:v>
          </c:tx>
          <c:spPr>
            <a:ln w="28575" cap="rnd">
              <a:solidFill>
                <a:schemeClr val="accent3"/>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4843-470D-BD3B-A1365A668BE8}"/>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AEDE-4CED-8640-6F1105AAE112}"/>
            </c:ext>
          </c:extLst>
        </c:ser>
        <c:ser>
          <c:idx val="1"/>
          <c:order val="1"/>
          <c:tx>
            <c:v>MKT</c:v>
          </c:tx>
          <c:spPr>
            <a:ln w="28575" cap="rnd">
              <a:solidFill>
                <a:schemeClr val="accent2"/>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AEDE-4CED-8640-6F1105AAE112}"/>
            </c:ext>
          </c:extLst>
        </c:ser>
        <c:ser>
          <c:idx val="2"/>
          <c:order val="2"/>
          <c:tx>
            <c:v>BENCH</c:v>
          </c:tx>
          <c:spPr>
            <a:ln w="28575" cap="rnd">
              <a:solidFill>
                <a:schemeClr val="accent3"/>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AEDE-4CED-8640-6F1105AAE112}"/>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PIP'!$J$2:$J$2847</c:f>
              <c:numCache>
                <c:formatCode>General</c:formatCode>
                <c:ptCount val="2846"/>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numCache>
            </c:numRef>
          </c:val>
          <c:smooth val="0"/>
          <c:extLst>
            <c:ext xmlns:c16="http://schemas.microsoft.com/office/drawing/2014/chart" uri="{C3380CC4-5D6E-409C-BE32-E72D297353CC}">
              <c16:uniqueId val="{00000000-C919-4398-A065-EDF878913CC6}"/>
            </c:ext>
          </c:extLst>
        </c:ser>
        <c:ser>
          <c:idx val="1"/>
          <c:order val="1"/>
          <c:tx>
            <c:v>Bloomberg Barclays U.S. Agg Bond TR Index</c:v>
          </c:tx>
          <c:spPr>
            <a:ln w="19050" cap="rnd">
              <a:solidFill>
                <a:srgbClr val="7F7F7F"/>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PIP'!$I$2:$I$2847</c:f>
              <c:numCache>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Cache>
            </c:numRef>
          </c:val>
          <c:smooth val="0"/>
          <c:extLst>
            <c:ext xmlns:c16="http://schemas.microsoft.com/office/drawing/2014/chart" uri="{C3380CC4-5D6E-409C-BE32-E72D297353CC}">
              <c16:uniqueId val="{00000001-C919-4398-A065-EDF878913CC6}"/>
            </c:ext>
          </c:extLst>
        </c:ser>
        <c:dLbls>
          <c:showLegendKey val="0"/>
          <c:showVal val="0"/>
          <c:showCatName val="0"/>
          <c:showSerName val="0"/>
          <c:showPercent val="0"/>
          <c:showBubbleSize val="0"/>
        </c:dLbls>
        <c:smooth val="0"/>
        <c:axId val="556186808"/>
        <c:axId val="556180904"/>
      </c:lineChart>
      <c:date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majorTimeUnit val="months"/>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Lit>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Lit>
          </c:cat>
          <c:val>
            <c:numLit>
              <c:formatCode>General</c:formatCode>
              <c:ptCount val="2910"/>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numLit>
          </c:val>
          <c:smooth val="0"/>
          <c:extLst>
            <c:ext xmlns:c16="http://schemas.microsoft.com/office/drawing/2014/chart" uri="{C3380CC4-5D6E-409C-BE32-E72D297353CC}">
              <c16:uniqueId val="{00000000-E820-4173-A370-12BF7093BCFC}"/>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Lit>
          </c:cat>
          <c:val>
            <c:numLit>
              <c:formatCode>General</c:formatCode>
              <c:ptCount val="2910"/>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numLit>
          </c:val>
          <c:smooth val="0"/>
          <c:extLst>
            <c:ext xmlns:c16="http://schemas.microsoft.com/office/drawing/2014/chart" uri="{C3380CC4-5D6E-409C-BE32-E72D297353CC}">
              <c16:uniqueId val="{00000001-E820-4173-A370-12BF7093BCFC}"/>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ED96-430B-BCDC-E721D5447234}"/>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ED96-430B-BCDC-E721D5447234}"/>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DDAC-46BA-BEF3-500AF70B25E4}"/>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DDAC-46BA-BEF3-500AF70B25E4}"/>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381CC3BF-A54D-4395-A114-0059B511B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4" name="Chart 3">
          <a:extLst>
            <a:ext uri="{FF2B5EF4-FFF2-40B4-BE49-F238E27FC236}">
              <a16:creationId xmlns:a16="http://schemas.microsoft.com/office/drawing/2014/main" id="{620D67DD-12F5-43BE-9DBA-6DD55E63D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6" name="Chart 5">
          <a:extLst>
            <a:ext uri="{FF2B5EF4-FFF2-40B4-BE49-F238E27FC236}">
              <a16:creationId xmlns:a16="http://schemas.microsoft.com/office/drawing/2014/main" id="{D1B4193A-DCBA-47AF-BD07-6B7BF0B79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7" name="Chart 6">
          <a:extLst>
            <a:ext uri="{FF2B5EF4-FFF2-40B4-BE49-F238E27FC236}">
              <a16:creationId xmlns:a16="http://schemas.microsoft.com/office/drawing/2014/main" id="{12932725-51DA-4ED2-AE97-D8F11DB2D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590550</xdr:colOff>
      <xdr:row>21</xdr:row>
      <xdr:rowOff>161925</xdr:rowOff>
    </xdr:from>
    <xdr:to>
      <xdr:col>24</xdr:col>
      <xdr:colOff>607906</xdr:colOff>
      <xdr:row>34</xdr:row>
      <xdr:rowOff>104922</xdr:rowOff>
    </xdr:to>
    <xdr:graphicFrame macro="">
      <xdr:nvGraphicFramePr>
        <xdr:cNvPr id="2" name="Chart 1">
          <a:extLst>
            <a:ext uri="{FF2B5EF4-FFF2-40B4-BE49-F238E27FC236}">
              <a16:creationId xmlns:a16="http://schemas.microsoft.com/office/drawing/2014/main" id="{DF8BA636-EA8A-4534-B4D9-57A4A1DB8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3" name="Chart 2">
          <a:extLst>
            <a:ext uri="{FF2B5EF4-FFF2-40B4-BE49-F238E27FC236}">
              <a16:creationId xmlns:a16="http://schemas.microsoft.com/office/drawing/2014/main" id="{2B9FDE06-A1AC-4934-AB6A-0DDAA17F0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4B8CC009-B0FF-4832-B013-88A642672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5" name="Chart 4">
          <a:extLst>
            <a:ext uri="{FF2B5EF4-FFF2-40B4-BE49-F238E27FC236}">
              <a16:creationId xmlns:a16="http://schemas.microsoft.com/office/drawing/2014/main" id="{72713717-5BF1-4AEA-96CB-A9083A429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6" name="Chart 5">
          <a:extLst>
            <a:ext uri="{FF2B5EF4-FFF2-40B4-BE49-F238E27FC236}">
              <a16:creationId xmlns:a16="http://schemas.microsoft.com/office/drawing/2014/main" id="{D0911257-BB8D-49B1-A0DE-006D31C05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7" name="Chart 6">
          <a:extLst>
            <a:ext uri="{FF2B5EF4-FFF2-40B4-BE49-F238E27FC236}">
              <a16:creationId xmlns:a16="http://schemas.microsoft.com/office/drawing/2014/main" id="{1199DAF2-107F-4B5E-8B83-4F929F529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9"/>
  <sheetViews>
    <sheetView tabSelected="1" zoomScale="115" zoomScaleNormal="115" workbookViewId="0">
      <pane ySplit="2" topLeftCell="A3" activePane="bottomLeft" state="frozen"/>
      <selection pane="bottomLeft" activeCell="B27" sqref="B27"/>
    </sheetView>
  </sheetViews>
  <sheetFormatPr defaultColWidth="8.85546875" defaultRowHeight="15"/>
  <cols>
    <col min="1" max="1" width="7.28515625" bestFit="1" customWidth="1"/>
    <col min="2" max="2" width="22.7109375" style="27" bestFit="1" customWidth="1"/>
    <col min="3" max="3" width="12" style="26" bestFit="1" customWidth="1"/>
    <col min="4" max="4" width="9.85546875" style="26" bestFit="1" customWidth="1"/>
    <col min="5" max="5" width="9.85546875" style="26" customWidth="1"/>
    <col min="6" max="6" width="9.85546875" style="26" bestFit="1" customWidth="1"/>
    <col min="7" max="7" width="4" customWidth="1"/>
    <col min="8" max="8" width="9.140625" style="116" bestFit="1" customWidth="1"/>
    <col min="9" max="9" width="1.42578125" style="72" customWidth="1"/>
    <col min="10" max="10" width="6.28515625" style="16" customWidth="1"/>
    <col min="11" max="12" width="6.28515625" style="9" customWidth="1"/>
    <col min="13" max="13" width="6.28515625" style="25" customWidth="1"/>
    <col min="14" max="14" width="0.7109375" style="2" customWidth="1"/>
    <col min="15" max="15" width="7.7109375" style="14" bestFit="1" customWidth="1"/>
    <col min="16" max="16" width="7.7109375" style="8" bestFit="1" customWidth="1"/>
    <col min="17" max="17" width="7.7109375" style="8" customWidth="1"/>
    <col min="18" max="18" width="7.7109375" style="23" bestFit="1" customWidth="1"/>
    <col min="19" max="19" width="0.7109375" style="1" customWidth="1"/>
    <col min="20" max="20" width="6.140625" style="15" bestFit="1" customWidth="1"/>
    <col min="21" max="21" width="6.140625" style="8" bestFit="1" customWidth="1"/>
    <col min="22" max="22" width="6.28515625" style="24" bestFit="1" customWidth="1"/>
    <col min="23" max="23" width="0.7109375" style="1" customWidth="1"/>
    <col min="24" max="24" width="6.140625" style="17" bestFit="1" customWidth="1"/>
    <col min="25" max="25" width="6.140625" style="8" bestFit="1" customWidth="1"/>
    <col min="26" max="26" width="6.140625" style="25" bestFit="1" customWidth="1"/>
    <col min="27" max="27" width="0.7109375" style="1" customWidth="1"/>
    <col min="28" max="28" width="6.140625" style="17" bestFit="1" customWidth="1"/>
    <col min="29" max="29" width="6.140625" style="8" bestFit="1" customWidth="1"/>
    <col min="30" max="30" width="6.140625" style="25" bestFit="1" customWidth="1"/>
    <col min="31" max="31" width="0.7109375" style="8" customWidth="1"/>
    <col min="32" max="32" width="6.42578125" style="19" customWidth="1"/>
    <col min="33" max="33" width="6.42578125" style="8" customWidth="1"/>
    <col min="34" max="34" width="6.42578125" style="21" customWidth="1"/>
    <col min="35" max="35" width="0.7109375" style="8" customWidth="1"/>
    <col min="36" max="36" width="6.42578125" style="19" customWidth="1"/>
    <col min="37" max="37" width="6.42578125" style="8" customWidth="1"/>
    <col min="38" max="38" width="6.42578125" style="21" customWidth="1"/>
    <col min="39" max="39" width="0.7109375" style="10" customWidth="1"/>
    <col min="40" max="40" width="6.42578125" style="103" customWidth="1"/>
    <col min="41" max="41" width="6.42578125" style="12" customWidth="1"/>
    <col min="42" max="42" width="6.42578125" style="96" customWidth="1"/>
    <col min="43" max="43" width="0.7109375" style="10" customWidth="1"/>
    <col min="44" max="44" width="6.42578125" style="18" customWidth="1"/>
    <col min="45" max="45" width="6.42578125" style="8" customWidth="1"/>
    <col min="46" max="46" width="6.42578125" style="22" customWidth="1"/>
    <col min="47" max="47" width="0.7109375" style="10" customWidth="1"/>
    <col min="48" max="48" width="6.140625" style="18" customWidth="1"/>
    <col min="49" max="49" width="6.140625" style="8" customWidth="1"/>
    <col min="50" max="50" width="6.140625" style="22" customWidth="1"/>
    <col min="51" max="51" width="0.7109375" style="10" customWidth="1"/>
    <col min="52" max="52" width="6.42578125" style="17" customWidth="1"/>
    <col min="53" max="53" width="6.42578125" style="8" customWidth="1"/>
    <col min="54" max="54" width="6.42578125" style="25" customWidth="1"/>
    <col min="55" max="55" width="0.7109375" style="8" customWidth="1"/>
    <col min="56" max="56" width="6.42578125" style="95" customWidth="1"/>
    <col min="57" max="57" width="6.42578125" style="12" customWidth="1"/>
    <col min="58" max="58" width="6.42578125" style="96" customWidth="1"/>
    <col min="59" max="59" width="0.7109375" style="10" customWidth="1"/>
    <col min="60" max="60" width="6.42578125" style="17" customWidth="1"/>
    <col min="61" max="61" width="6.42578125" style="8" customWidth="1"/>
    <col min="62" max="62" width="6.42578125" style="25" customWidth="1"/>
    <col min="63" max="63" width="0.7109375" style="8" customWidth="1"/>
    <col min="64" max="64" width="6.42578125" style="95" customWidth="1"/>
    <col min="65" max="65" width="6.42578125" style="12" customWidth="1"/>
    <col min="66" max="66" width="6.42578125" style="202" customWidth="1"/>
    <col min="67" max="67" width="8.85546875" style="189"/>
  </cols>
  <sheetData>
    <row r="1" spans="1:105">
      <c r="H1" s="111"/>
      <c r="I1" s="66"/>
      <c r="J1" s="315" t="s">
        <v>0</v>
      </c>
      <c r="K1" s="316"/>
      <c r="L1" s="316"/>
      <c r="M1" s="317"/>
      <c r="N1" s="3"/>
      <c r="O1" s="323" t="s">
        <v>1</v>
      </c>
      <c r="P1" s="324"/>
      <c r="Q1" s="324"/>
      <c r="R1" s="325"/>
      <c r="S1" s="3"/>
      <c r="T1" s="323" t="s">
        <v>2</v>
      </c>
      <c r="U1" s="324"/>
      <c r="V1" s="325"/>
      <c r="W1" s="3"/>
      <c r="X1" s="315" t="s">
        <v>3</v>
      </c>
      <c r="Y1" s="316"/>
      <c r="Z1" s="317"/>
      <c r="AA1" s="3"/>
      <c r="AB1" s="315" t="s">
        <v>16</v>
      </c>
      <c r="AC1" s="316"/>
      <c r="AD1" s="317"/>
      <c r="AE1" s="10"/>
      <c r="AF1" s="326" t="s">
        <v>4</v>
      </c>
      <c r="AG1" s="327"/>
      <c r="AH1" s="328"/>
      <c r="AI1" s="11"/>
      <c r="AJ1" s="326" t="s">
        <v>5</v>
      </c>
      <c r="AK1" s="327"/>
      <c r="AL1" s="328"/>
      <c r="AN1" s="318" t="s">
        <v>6</v>
      </c>
      <c r="AO1" s="319"/>
      <c r="AP1" s="320"/>
      <c r="AR1" s="326" t="s">
        <v>7</v>
      </c>
      <c r="AS1" s="327"/>
      <c r="AT1" s="328"/>
      <c r="AV1" s="326" t="s">
        <v>8</v>
      </c>
      <c r="AW1" s="327"/>
      <c r="AX1" s="328"/>
      <c r="AZ1" s="315" t="s">
        <v>9</v>
      </c>
      <c r="BA1" s="316"/>
      <c r="BB1" s="317"/>
      <c r="BC1" s="10"/>
      <c r="BD1" s="318" t="s">
        <v>10</v>
      </c>
      <c r="BE1" s="319"/>
      <c r="BF1" s="320"/>
      <c r="BH1" s="315" t="s">
        <v>11</v>
      </c>
      <c r="BI1" s="316"/>
      <c r="BJ1" s="317"/>
      <c r="BK1" s="10"/>
      <c r="BL1" s="318" t="s">
        <v>12</v>
      </c>
      <c r="BM1" s="319"/>
      <c r="BN1" s="320"/>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0" t="s">
        <v>15</v>
      </c>
    </row>
    <row r="3" spans="1:105">
      <c r="B3" s="119" t="s">
        <v>42</v>
      </c>
      <c r="C3" s="332">
        <v>43116</v>
      </c>
      <c r="D3" s="329"/>
      <c r="E3" s="329"/>
      <c r="F3" s="329"/>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1">
        <f>BD3</f>
        <v>100</v>
      </c>
    </row>
    <row r="4" spans="1:105" s="43" customFormat="1">
      <c r="A4"/>
      <c r="B4" s="119" t="s">
        <v>38</v>
      </c>
      <c r="C4" s="321">
        <v>44286</v>
      </c>
      <c r="D4" s="322"/>
      <c r="E4" s="322"/>
      <c r="F4" s="322"/>
      <c r="G4"/>
      <c r="H4" s="114">
        <f>EOMONTH(H3,0)</f>
        <v>43131</v>
      </c>
      <c r="I4" s="68"/>
      <c r="J4" s="237">
        <v>-4.0000000000000002E-4</v>
      </c>
      <c r="K4" s="238">
        <v>-1.1999999999999999E-3</v>
      </c>
      <c r="L4" s="238">
        <f>1009.66/1009.38-1</f>
        <v>2.7739800669723813E-4</v>
      </c>
      <c r="M4" s="245">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0.37799582707271007</v>
      </c>
      <c r="AO4" s="102">
        <f>IF(K4&lt;$C$24,((($C$24*100)-(K4*100))^2),0)</f>
        <v>0.48276601144308401</v>
      </c>
      <c r="AP4" s="193">
        <f t="shared" ref="AP4:AP35" si="0">IF(M4&lt;$F$24,((($F$24*100)-(M4*100))^2),0)</f>
        <v>1.0864139545159004</v>
      </c>
      <c r="AQ4" s="27"/>
      <c r="AR4" s="194">
        <f>J4-M4</f>
        <v>6.7318833964060245E-3</v>
      </c>
      <c r="AS4" s="49">
        <f>K4-M4</f>
        <v>5.931883396406025E-3</v>
      </c>
      <c r="AT4" s="29"/>
      <c r="AU4" s="27"/>
      <c r="AV4" s="194">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89"/>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33" t="s">
        <v>74</v>
      </c>
      <c r="D5" s="334"/>
      <c r="E5" s="334"/>
      <c r="F5" s="335"/>
      <c r="H5" s="114">
        <f>EOMONTH(H4,1)</f>
        <v>43159</v>
      </c>
      <c r="I5" s="68"/>
      <c r="J5" s="237">
        <v>-1.8700000000000001E-2</v>
      </c>
      <c r="K5" s="238">
        <v>-1.5599999999999999E-2</v>
      </c>
      <c r="L5" s="238">
        <v>-1.7283045777786499E-2</v>
      </c>
      <c r="M5" s="245">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3" si="8">IF(AF5&lt;0,AF5,0)</f>
        <v>-1.8700000000000001E-2</v>
      </c>
      <c r="AK5" s="49">
        <f t="shared" si="8"/>
        <v>-1.5599999999999999E-2</v>
      </c>
      <c r="AL5" s="38">
        <f t="shared" si="8"/>
        <v>-9.4769626260627904E-3</v>
      </c>
      <c r="AM5" s="27"/>
      <c r="AN5" s="89">
        <f t="shared" ref="AN5:AN68" si="9">IF(J5&lt;$C$24,((($C$24*100)-(J5*100))^2),0)</f>
        <v>5.9771137945450157</v>
      </c>
      <c r="AO5" s="102">
        <f t="shared" ref="AO5:AO68" si="10">IF(K5&lt;$D$24,((($D$24*100)-(K5*100))^2),0)</f>
        <v>4.5477255769714544</v>
      </c>
      <c r="AP5" s="92">
        <f t="shared" si="0"/>
        <v>1.6302686859217803</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29">
        <v>0</v>
      </c>
      <c r="D6" s="329"/>
      <c r="E6" s="329"/>
      <c r="F6" s="329"/>
      <c r="H6" s="114">
        <f t="shared" ref="H6:H42" si="21">EOMONTH(H5,1)</f>
        <v>43190</v>
      </c>
      <c r="I6" s="68"/>
      <c r="J6" s="237">
        <v>-6.1000000000000004E-3</v>
      </c>
      <c r="K6" s="238">
        <v>-9.2999999999999992E-3</v>
      </c>
      <c r="L6" s="238">
        <v>-4.5655657572490904E-3</v>
      </c>
      <c r="M6" s="245">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1.4037833907116248</v>
      </c>
      <c r="AO6" s="102">
        <f t="shared" si="10"/>
        <v>2.2576255535252545</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30">
        <v>1.7699999999999999E-4</v>
      </c>
      <c r="D7" s="331">
        <v>1.395E-3</v>
      </c>
      <c r="E7" s="331">
        <v>1.395E-3</v>
      </c>
      <c r="F7" s="330">
        <v>1.395E-3</v>
      </c>
      <c r="G7"/>
      <c r="H7" s="114">
        <f t="shared" si="21"/>
        <v>43220</v>
      </c>
      <c r="I7" s="68"/>
      <c r="J7" s="237">
        <v>-4.5999999999999999E-3</v>
      </c>
      <c r="K7" s="238">
        <v>-1.6000000000000001E-3</v>
      </c>
      <c r="L7" s="238">
        <v>-3.6854041794913694E-3</v>
      </c>
      <c r="M7" s="245">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1.0708392950171732</v>
      </c>
      <c r="AO7" s="102">
        <f t="shared" si="10"/>
        <v>0.53661441375767638</v>
      </c>
      <c r="AP7" s="92">
        <f t="shared" si="0"/>
        <v>1.1513161220794912</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89"/>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1">
        <f>(COUNTA(J5:J78))+(15/31)</f>
        <v>38.483870967741936</v>
      </c>
      <c r="D8" s="231">
        <f>(COUNTA(K5:K78))+(15/31)</f>
        <v>38.483870967741936</v>
      </c>
      <c r="E8" s="231">
        <f>(COUNTA(L5:L78))+(15/31)</f>
        <v>38.483870967741936</v>
      </c>
      <c r="F8" s="231">
        <f>(COUNTA(M5:M78))+(15/31)</f>
        <v>38.483870967741936</v>
      </c>
      <c r="H8" s="114">
        <f t="shared" si="21"/>
        <v>43251</v>
      </c>
      <c r="I8" s="68"/>
      <c r="J8" s="237">
        <v>1.47E-2</v>
      </c>
      <c r="K8" s="238">
        <v>1.9E-2</v>
      </c>
      <c r="L8" s="238">
        <v>1.633063696597703E-2</v>
      </c>
      <c r="M8" s="245">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6.8357146459578688E-2</v>
      </c>
      <c r="D9" s="105">
        <f>D10</f>
        <v>6.8427666589584435E-2</v>
      </c>
      <c r="E9" s="105">
        <f>E10</f>
        <v>8.3836096412458483E-2</v>
      </c>
      <c r="F9" s="105">
        <f>F10</f>
        <v>4.0127538666021145E-2</v>
      </c>
      <c r="H9" s="114">
        <f t="shared" si="21"/>
        <v>43281</v>
      </c>
      <c r="I9" s="68"/>
      <c r="J9" s="237">
        <v>-8.0000000000000004E-4</v>
      </c>
      <c r="K9" s="238">
        <v>-2.8999999999999998E-3</v>
      </c>
      <c r="L9" s="238">
        <v>-1.399846016938433E-4</v>
      </c>
      <c r="M9" s="245">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0.42878091925789696</v>
      </c>
      <c r="AO9" s="102">
        <f t="shared" si="10"/>
        <v>0.74397473605609854</v>
      </c>
      <c r="AP9" s="92">
        <f t="shared" si="0"/>
        <v>0.20444325018106152</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75" thickBot="1">
      <c r="A10"/>
      <c r="B10" s="122" t="s">
        <v>68</v>
      </c>
      <c r="C10" s="104">
        <f>IF(C8&lt;12,C11,((1+C11)^(12/C8)-1))</f>
        <v>6.8357146459578688E-2</v>
      </c>
      <c r="D10" s="104">
        <f t="shared" ref="D10:F10" si="25">IF(D8&lt;12,D11,((1+D11)^(12/D8)-1))</f>
        <v>6.8427666589584435E-2</v>
      </c>
      <c r="E10" s="104">
        <f t="shared" si="25"/>
        <v>8.3836096412458483E-2</v>
      </c>
      <c r="F10" s="104">
        <f t="shared" si="25"/>
        <v>4.0127538666021145E-2</v>
      </c>
      <c r="G10"/>
      <c r="H10" s="114">
        <f t="shared" si="21"/>
        <v>43312</v>
      </c>
      <c r="I10" s="68"/>
      <c r="J10" s="237">
        <v>1.26E-2</v>
      </c>
      <c r="K10" s="238">
        <v>7.4999999999999997E-3</v>
      </c>
      <c r="L10" s="238">
        <v>1.388041641249238E-2</v>
      </c>
      <c r="M10" s="245">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9.3196977958020621E-2</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89"/>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0.23621320020808834</v>
      </c>
      <c r="D11" s="104">
        <f>(D50-D41)/D41</f>
        <v>0.23647490950983518</v>
      </c>
      <c r="E11" s="104">
        <f>(E50-E41)/E41</f>
        <v>0.29457711021691613</v>
      </c>
      <c r="F11" s="104">
        <f>(F50-F41)/F41</f>
        <v>0.13447917052526645</v>
      </c>
      <c r="H11" s="114">
        <f t="shared" si="21"/>
        <v>43343</v>
      </c>
      <c r="I11" s="68"/>
      <c r="J11" s="237">
        <v>1.7999999999999999E-2</v>
      </c>
      <c r="K11" s="238">
        <v>2.1399999999999999E-2</v>
      </c>
      <c r="L11" s="238">
        <v>1.9194160871923716E-2</v>
      </c>
      <c r="M11" s="245">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0">
        <f>STDEV(IF(J4:J78&lt;&gt;0,J4:J78))*SQRT(12)</f>
        <v>8.5325097372602077E-2</v>
      </c>
      <c r="D12" s="210">
        <f>STDEV(IF(K4:K78&lt;&gt;0,K4:K78))*SQRT(12)</f>
        <v>8.1333356035249021E-2</v>
      </c>
      <c r="E12" s="210">
        <f>STDEV(IF(L4:L78&lt;&gt;0,L4:L78))*SQRT(12)</f>
        <v>8.5447927417870925E-2</v>
      </c>
      <c r="F12" s="210">
        <f>STDEV(IF(M4:M78&lt;&gt;0,M4:M78))*SQRT(12)</f>
        <v>3.5463592746703042E-2</v>
      </c>
      <c r="H12" s="114">
        <f t="shared" si="21"/>
        <v>43373</v>
      </c>
      <c r="I12" s="68"/>
      <c r="J12" s="237">
        <v>-7.0000000000000001E-3</v>
      </c>
      <c r="K12" s="238">
        <v>-6.1000000000000004E-3</v>
      </c>
      <c r="L12" s="238">
        <v>-5.8065827292874683E-3</v>
      </c>
      <c r="M12" s="245">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1.6251498481282958</v>
      </c>
      <c r="AO12" s="102">
        <f t="shared" si="10"/>
        <v>1.3984001447906769</v>
      </c>
      <c r="AP12" s="92">
        <f t="shared" si="0"/>
        <v>0.94676990746074607</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7">
        <v>-3.7600000000000001E-2</v>
      </c>
      <c r="K13" s="238">
        <v>-3.95E-2</v>
      </c>
      <c r="L13" s="238">
        <v>-3.7437579698435641E-2</v>
      </c>
      <c r="M13" s="245">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18.790609400295107</v>
      </c>
      <c r="AO13" s="102">
        <f t="shared" si="10"/>
        <v>20.453365348457833</v>
      </c>
      <c r="AP13" s="92">
        <f t="shared" si="0"/>
        <v>1.2526604837386466</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89"/>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f>POWER(C50/C43,365/($B$50-$B$43))-1</f>
        <v>8.2288016786492557E-2</v>
      </c>
      <c r="D14" s="104">
        <f>POWER(D50/D43,365/($B$50-$B$43))-1</f>
        <v>8.2678458039113556E-2</v>
      </c>
      <c r="E14" s="104">
        <f>POWER(E50/E43,365/($B$50-$B$43))-1</f>
        <v>9.7703748126396706E-2</v>
      </c>
      <c r="F14" s="104">
        <f>POWER(F50/F43,365/($B$50-$B$43))-1</f>
        <v>4.6493748447395733E-2</v>
      </c>
      <c r="H14" s="114">
        <f t="shared" si="21"/>
        <v>43434</v>
      </c>
      <c r="I14" s="68"/>
      <c r="J14" s="237">
        <v>6.4000000000000003E-3</v>
      </c>
      <c r="K14" s="238">
        <v>6.9999999999999999E-4</v>
      </c>
      <c r="L14" s="238">
        <v>7.5137786317438504E-3</v>
      </c>
      <c r="M14" s="245">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0</v>
      </c>
      <c r="AO14" s="102">
        <f t="shared" si="10"/>
        <v>0.25254615122969837</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9.8530168599308521E-2</v>
      </c>
      <c r="D15" s="104">
        <f>POWER(D50/D44,365/($B$50-$B$44))-1</f>
        <v>9.6515415179310393E-2</v>
      </c>
      <c r="E15" s="104">
        <f>POWER(E50/E44,365/($B$50-$B$44))-1</f>
        <v>0.11493091199294314</v>
      </c>
      <c r="F15" s="104">
        <f>POWER(F50/F44,365/($B$50-$B$44))-1</f>
        <v>4.7337588500122818E-2</v>
      </c>
      <c r="H15" s="114">
        <f t="shared" si="21"/>
        <v>43465</v>
      </c>
      <c r="I15" s="68"/>
      <c r="J15" s="237">
        <v>-2.4299999999999999E-2</v>
      </c>
      <c r="K15" s="238">
        <v>-2.4E-2</v>
      </c>
      <c r="L15" s="238">
        <v>-2.3186252860641576E-2</v>
      </c>
      <c r="M15" s="245">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9.028905085137632</v>
      </c>
      <c r="AO15" s="102">
        <f t="shared" si="10"/>
        <v>8.8359922748997235</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0.204649847105492</v>
      </c>
      <c r="D16" s="104">
        <f>(D50-D45)/D45</f>
        <v>0.19725472542921785</v>
      </c>
      <c r="E16" s="104">
        <f>(E50-E45)/E45</f>
        <v>0.22237628017843869</v>
      </c>
      <c r="F16" s="104">
        <f>(F50-F45)/F45</f>
        <v>7.0841369409122027E-3</v>
      </c>
      <c r="G16"/>
      <c r="H16" s="114">
        <f t="shared" si="21"/>
        <v>43496</v>
      </c>
      <c r="I16" s="68"/>
      <c r="J16" s="237">
        <v>3.9699999999999999E-2</v>
      </c>
      <c r="K16" s="238">
        <v>4.1099999999999998E-2</v>
      </c>
      <c r="L16" s="238">
        <v>4.1575042643704263E-2</v>
      </c>
      <c r="M16" s="245">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89"/>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-1.271252200000011E-2</v>
      </c>
      <c r="D17" s="104">
        <f>(D50-D49)/D49</f>
        <v>-1.4682793167999881E-2</v>
      </c>
      <c r="E17" s="104">
        <f>(E50-E49)/E49</f>
        <v>-9.242243728000081E-3</v>
      </c>
      <c r="F17" s="104">
        <f>(F50-F49)/F49</f>
        <v>-3.3727616000000057E-2</v>
      </c>
      <c r="H17" s="114">
        <f t="shared" si="21"/>
        <v>43524</v>
      </c>
      <c r="I17" s="68"/>
      <c r="J17" s="237">
        <v>9.2999999999999992E-3</v>
      </c>
      <c r="K17" s="238">
        <v>1.8499999999999999E-2</v>
      </c>
      <c r="L17" s="238">
        <v>1.0210725701432555E-2</v>
      </c>
      <c r="M17" s="245">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0.14987817920205515</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4.0582100693419124E-2</v>
      </c>
      <c r="D18" s="104">
        <f>(D50-D46)/D46</f>
        <v>3.8842656712158391E-2</v>
      </c>
      <c r="E18" s="104">
        <f>(E50-E46)/E46</f>
        <v>4.7279918901692107E-2</v>
      </c>
      <c r="F18" s="104">
        <f>(F50-F46)/F46</f>
        <v>-2.7265819641316042E-2</v>
      </c>
      <c r="H18" s="114">
        <f t="shared" si="21"/>
        <v>43555</v>
      </c>
      <c r="I18" s="68"/>
      <c r="J18" s="237">
        <v>2.5399999999999999E-2</v>
      </c>
      <c r="K18" s="238">
        <v>2.2700000000000001E-2</v>
      </c>
      <c r="L18" s="238">
        <v>2.6269787790896393E-2</v>
      </c>
      <c r="M18" s="245">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-1.271252200000011E-2</v>
      </c>
      <c r="D19" s="104">
        <f>(D50-D47)/D47</f>
        <v>-1.4682793167999881E-2</v>
      </c>
      <c r="E19" s="104">
        <f>(E50-E47)/E47</f>
        <v>-9.242243728000081E-3</v>
      </c>
      <c r="F19" s="104">
        <f>(F50-F47)/F47</f>
        <v>-3.3727616000000057E-2</v>
      </c>
      <c r="G19"/>
      <c r="H19" s="114">
        <f t="shared" si="21"/>
        <v>43585</v>
      </c>
      <c r="I19" s="68"/>
      <c r="J19" s="237">
        <v>1.0500000000000001E-2</v>
      </c>
      <c r="K19" s="238">
        <v>9.1999999999999998E-3</v>
      </c>
      <c r="L19" s="238">
        <v>1.1837585284853569E-2</v>
      </c>
      <c r="M19" s="245">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9.2107738759291208E-2</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8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4.999999999999837E-3</v>
      </c>
      <c r="D20" s="104">
        <f>(D50-D48)/D48</f>
        <v>3.4000000000001351E-3</v>
      </c>
      <c r="E20" s="104">
        <f>(E50-E48)/E48</f>
        <v>6.3999999999999543E-3</v>
      </c>
      <c r="F20" s="104">
        <f>(F50-F48)/F48</f>
        <v>-1.2500000000000028E-2</v>
      </c>
      <c r="H20" s="114">
        <f t="shared" si="21"/>
        <v>43616</v>
      </c>
      <c r="I20" s="68"/>
      <c r="J20" s="237">
        <v>-7.7000000000000002E-3</v>
      </c>
      <c r="K20" s="238">
        <v>-9.7999999999999997E-3</v>
      </c>
      <c r="L20" s="238">
        <v>-6.6865413371200999E-3</v>
      </c>
      <c r="M20" s="245">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1.8085237594523726</v>
      </c>
      <c r="AO20" s="102">
        <f t="shared" si="10"/>
        <v>2.4103795236400329</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1">
        <f>(SUMSQ(AJ4:AJ78)/C8)^0.5</f>
        <v>1.4752530292865397E-2</v>
      </c>
      <c r="D21" s="211">
        <f>(SUMSQ(AK4:AK78)/D8)^0.5</f>
        <v>1.3444494256656418E-2</v>
      </c>
      <c r="E21" s="211"/>
      <c r="F21" s="211">
        <f>(SUMSQ(AL4:AL78)/F8)^0.5</f>
        <v>3.906726801903921E-3</v>
      </c>
      <c r="H21" s="114">
        <f t="shared" si="21"/>
        <v>43646</v>
      </c>
      <c r="I21" s="68"/>
      <c r="J21" s="237">
        <v>3.3000000000000002E-2</v>
      </c>
      <c r="K21" s="238">
        <v>3.3799999999999997E-2</v>
      </c>
      <c r="L21" s="238">
        <v>3.36388252447406E-2</v>
      </c>
      <c r="M21" s="245">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75" thickBot="1">
      <c r="A22"/>
      <c r="B22" s="123" t="s">
        <v>20</v>
      </c>
      <c r="C22" s="105">
        <f>C10-$C$7</f>
        <v>6.8180146459578692E-2</v>
      </c>
      <c r="D22" s="105">
        <f>D10-$C$7</f>
        <v>6.8250666589584438E-2</v>
      </c>
      <c r="E22" s="105"/>
      <c r="F22" s="105">
        <f>F10-$C$7</f>
        <v>3.9950538666021149E-2</v>
      </c>
      <c r="G22"/>
      <c r="H22" s="114">
        <f t="shared" si="21"/>
        <v>43677</v>
      </c>
      <c r="I22" s="68"/>
      <c r="J22" s="237">
        <v>6.7000000000000002E-3</v>
      </c>
      <c r="K22" s="238">
        <v>8.390483447633601E-3</v>
      </c>
      <c r="L22" s="238">
        <v>7.913899702312932E-3</v>
      </c>
      <c r="M22" s="245">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1.1885456257737523E-2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89"/>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0">
        <f>AVERAGEIF(AF4:AF78,"&lt;&gt;0",AF4:AF78)</f>
        <v>5.7481365231483762E-3</v>
      </c>
      <c r="D23" s="210">
        <f>AVERAGEIF(AG4:AG78,"&lt;&gt;0",AG4:AG78)</f>
        <v>5.7253970114777833E-3</v>
      </c>
      <c r="E23" s="210"/>
      <c r="F23" s="210">
        <f>AVERAGEIF(AH4:AH78,"&lt;&gt;0",AH4:AH78)</f>
        <v>3.2912349206615722E-3</v>
      </c>
      <c r="H23" s="114">
        <f t="shared" si="21"/>
        <v>43708</v>
      </c>
      <c r="I23" s="68"/>
      <c r="J23" s="237">
        <v>1.55E-2</v>
      </c>
      <c r="K23" s="238">
        <v>1.38E-2</v>
      </c>
      <c r="L23" s="238">
        <v>1.6657730441025365E-2</v>
      </c>
      <c r="M23" s="245">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1">
        <f>AVERAGEIF(J4:J78,"&lt;&gt;0",J4:J78)</f>
        <v>5.7481365231483762E-3</v>
      </c>
      <c r="D24" s="211">
        <f>AVERAGEIF(K4:K78,"&lt;&gt;0",K4:K78)</f>
        <v>5.7253970114777833E-3</v>
      </c>
      <c r="E24" s="211"/>
      <c r="F24" s="211">
        <f>AVERAGEIF(M4:M78,"&lt;&gt;0",M4:M78)</f>
        <v>3.2912349206615722E-3</v>
      </c>
      <c r="H24" s="114">
        <f t="shared" si="21"/>
        <v>43738</v>
      </c>
      <c r="I24" s="68"/>
      <c r="J24" s="237">
        <v>5.0000000000000001E-4</v>
      </c>
      <c r="K24" s="238">
        <v>1E-4</v>
      </c>
      <c r="L24" s="238">
        <v>1.3140017162471818E-3</v>
      </c>
      <c r="M24" s="245">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0.2754293696560392</v>
      </c>
      <c r="AO24" s="102">
        <f t="shared" si="10"/>
        <v>0.3164509153674317</v>
      </c>
      <c r="AP24" s="92">
        <f t="shared" si="0"/>
        <v>0.74238429541231465</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2">
        <f>(1+C11)^(1/C8)-1</f>
        <v>5.5253832182782237E-3</v>
      </c>
      <c r="D25" s="104">
        <f>(1+D11)^(1/D8)-1</f>
        <v>5.5309141118089489E-3</v>
      </c>
      <c r="E25" s="104"/>
      <c r="F25" s="212">
        <f>(1+F11)^(1/F8)-1</f>
        <v>3.2839921061542654E-3</v>
      </c>
      <c r="G25"/>
      <c r="H25" s="114">
        <f t="shared" si="21"/>
        <v>43769</v>
      </c>
      <c r="I25" s="68"/>
      <c r="J25" s="237">
        <v>8.3999999999999995E-3</v>
      </c>
      <c r="K25" s="238">
        <v>6.7000000000000002E-3</v>
      </c>
      <c r="L25" s="238">
        <v>9.578732179362337E-3</v>
      </c>
      <c r="M25" s="245">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7.7884660962813284E-4</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89"/>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BD78/BF78</f>
        <v>0.99134348766885905</v>
      </c>
      <c r="D26" s="108">
        <f>BE78/BF78</f>
        <v>0.98750211253361209</v>
      </c>
      <c r="E26" s="108"/>
      <c r="F26" s="69"/>
      <c r="H26" s="114">
        <f t="shared" si="21"/>
        <v>43799</v>
      </c>
      <c r="I26" s="68"/>
      <c r="J26" s="237">
        <v>5.8999999999999999E-3</v>
      </c>
      <c r="K26" s="238">
        <v>8.8000000000000005E-3</v>
      </c>
      <c r="L26" s="238">
        <v>6.9500937289992404E-3</v>
      </c>
      <c r="M26" s="245">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0</v>
      </c>
      <c r="AO26" s="102">
        <f t="shared" si="10"/>
        <v>0</v>
      </c>
      <c r="AP26" s="92">
        <f t="shared" si="0"/>
        <v>0.14462624800543986</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BL78/$BN$78</f>
        <v>1.0651182712509579</v>
      </c>
      <c r="D27" s="108">
        <f>BM78/$BN$78</f>
        <v>1.0678802954614484</v>
      </c>
      <c r="E27" s="108"/>
      <c r="F27" s="69"/>
      <c r="H27" s="114">
        <f t="shared" si="21"/>
        <v>43830</v>
      </c>
      <c r="I27" s="68"/>
      <c r="J27" s="237">
        <v>1.17E-2</v>
      </c>
      <c r="K27" s="238">
        <v>9.1999999999999998E-3</v>
      </c>
      <c r="L27" s="238">
        <v>1.2952457893535163E-2</v>
      </c>
      <c r="M27" s="245">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0.15899192722842148</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MIN(AV9:AV78)</f>
        <v>-9.3414559999999966E-2</v>
      </c>
      <c r="D28" s="104">
        <f>MIN(AW9:AW78)</f>
        <v>-8.8758940000000022E-2</v>
      </c>
      <c r="E28" s="104"/>
      <c r="F28" s="104">
        <f>MIN(AX9:AX78)</f>
        <v>-3.56273940189702E-2</v>
      </c>
      <c r="G28"/>
      <c r="H28" s="114">
        <f t="shared" si="21"/>
        <v>43861</v>
      </c>
      <c r="I28" s="68"/>
      <c r="J28" s="237">
        <v>1.66E-2</v>
      </c>
      <c r="K28" s="238">
        <v>1.83E-2</v>
      </c>
      <c r="L28" s="238">
        <v>1.79362478652485E-2</v>
      </c>
      <c r="M28" s="245">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89"/>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2.8229607793557543E-2</v>
      </c>
      <c r="D29" s="105">
        <f>D10-$F$10</f>
        <v>2.830012792356329E-2</v>
      </c>
      <c r="E29" s="105"/>
      <c r="F29" s="69"/>
      <c r="H29" s="114">
        <f t="shared" si="21"/>
        <v>43890</v>
      </c>
      <c r="I29" s="68"/>
      <c r="J29" s="237">
        <v>-2.1600000000000001E-2</v>
      </c>
      <c r="K29" s="238">
        <v>-3.4599999999999999E-2</v>
      </c>
      <c r="L29" s="238">
        <v>-2.0370969664969096E-2</v>
      </c>
      <c r="M29" s="245">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7.4792057128876213</v>
      </c>
      <c r="AO29" s="102">
        <f t="shared" si="10"/>
        <v>16.26137644133301</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0">
        <f>STDEV(IF(AR4:AR78&lt;&gt;0,AR4:AR78))*SQRT(12)</f>
        <v>5.415276851672296E-2</v>
      </c>
      <c r="D30" s="210">
        <f>STDEV(IF(AS4:AS78&lt;&gt;0,AS4:AS78))*SQRT(12)</f>
        <v>5.2941222423882266E-2</v>
      </c>
      <c r="E30" s="210"/>
      <c r="F30" s="69"/>
      <c r="H30" s="114">
        <f t="shared" si="21"/>
        <v>43921</v>
      </c>
      <c r="I30" s="68"/>
      <c r="J30" s="237">
        <v>-7.3400000000000007E-2</v>
      </c>
      <c r="K30" s="238">
        <v>-5.6099999999999997E-2</v>
      </c>
      <c r="L30" s="238">
        <v>-7.0677214639659147E-2</v>
      </c>
      <c r="M30" s="245">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62.644275150869348</v>
      </c>
      <c r="AO30" s="102">
        <f t="shared" si="10"/>
        <v>38.223797156268446</v>
      </c>
      <c r="AP30" s="92">
        <f t="shared" si="0"/>
        <v>0.84232334015885901</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0.52129574473814644</v>
      </c>
      <c r="D31" s="106">
        <f>D29/D30</f>
        <v>0.53455750789004908</v>
      </c>
      <c r="E31" s="106"/>
      <c r="F31" s="69"/>
      <c r="G31"/>
      <c r="H31" s="114">
        <f t="shared" si="21"/>
        <v>43951</v>
      </c>
      <c r="I31" s="68"/>
      <c r="J31" s="237">
        <v>6.8900000000000003E-2</v>
      </c>
      <c r="K31" s="238">
        <v>6.2199999999999998E-2</v>
      </c>
      <c r="L31" s="238">
        <v>7.1262862488306933E-2</v>
      </c>
      <c r="M31" s="245">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89"/>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0.38963733061631362</v>
      </c>
      <c r="D32" s="107">
        <f>D23/D21</f>
        <v>0.42585439825251281</v>
      </c>
      <c r="E32" s="107"/>
      <c r="F32" s="107">
        <f>F23/F21</f>
        <v>0.84245330875391844</v>
      </c>
      <c r="H32" s="114">
        <f t="shared" si="21"/>
        <v>43982</v>
      </c>
      <c r="I32" s="68"/>
      <c r="J32" s="237">
        <v>2.5700000000000001E-2</v>
      </c>
      <c r="K32" s="238">
        <v>2.52E-2</v>
      </c>
      <c r="L32" s="238">
        <v>2.7096177020206502E-2</v>
      </c>
      <c r="M32" s="245">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0.79698879407800749</v>
      </c>
      <c r="D33" s="106">
        <f>(D22-$C$7)/D12</f>
        <v>0.83697107691070849</v>
      </c>
      <c r="E33" s="106"/>
      <c r="F33" s="106">
        <f>(F22-$C$7)/F12</f>
        <v>1.1215315647825557</v>
      </c>
      <c r="H33" s="114">
        <f t="shared" si="21"/>
        <v>44012</v>
      </c>
      <c r="I33" s="68"/>
      <c r="J33" s="237">
        <v>1.6899999999999998E-2</v>
      </c>
      <c r="K33" s="238">
        <v>1.77E-2</v>
      </c>
      <c r="L33" s="238">
        <v>1.850009777165651E-2</v>
      </c>
      <c r="M33" s="245">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75" thickBot="1">
      <c r="A34"/>
      <c r="B34" s="122" t="s">
        <v>28</v>
      </c>
      <c r="C34" s="106">
        <f>RSQ(J4:J78,$M$4:$M$78)</f>
        <v>0.18727945736409016</v>
      </c>
      <c r="D34" s="106">
        <f>RSQ(K4:K78,$M$4:$M$78)</f>
        <v>0.1509652063338669</v>
      </c>
      <c r="E34" s="106"/>
      <c r="F34" s="109"/>
      <c r="G34"/>
      <c r="H34" s="114">
        <f t="shared" si="21"/>
        <v>44043</v>
      </c>
      <c r="I34" s="68"/>
      <c r="J34" s="237">
        <v>3.6299999999999999E-2</v>
      </c>
      <c r="K34" s="238">
        <v>3.5000000000000003E-2</v>
      </c>
      <c r="L34" s="238">
        <v>3.7400000000000003E-2</v>
      </c>
      <c r="M34" s="245">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89"/>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3">
        <f>SUMIF(J4:J78,"&lt;&gt;0",AN4:AN78)/COUNTIFS(J4:J78,"&lt;&gt;0",AN4:AN78,"&gt;0")</f>
        <v>2.5063468386031493</v>
      </c>
      <c r="D35" s="203">
        <f>SUMIF(K4:K78,"&lt;&gt;0",AO4:AO78)/COUNTIFS(K4:K78,"&lt;&gt;0",AO4:AO78,"&gt;0")</f>
        <v>2.1715190099680841</v>
      </c>
      <c r="E35" s="203"/>
      <c r="F35" s="69"/>
      <c r="H35" s="114">
        <f t="shared" si="21"/>
        <v>44074</v>
      </c>
      <c r="I35" s="68"/>
      <c r="J35" s="237">
        <v>1.8800000000000001E-2</v>
      </c>
      <c r="K35" s="238">
        <v>2.12E-2</v>
      </c>
      <c r="L35" s="238">
        <v>0.02</v>
      </c>
      <c r="M35" s="245">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1.2976023301769966</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3">
        <f>COVAR(J4:J66,$M$4:$M$66)/VAR($M$4:$M$66)</f>
        <v>1.0145141816559691</v>
      </c>
      <c r="D36" s="203">
        <f>COVAR(K4:K66,$M$4:$M$66)/VAR($M$4:$M$66)</f>
        <v>0.86824718489480124</v>
      </c>
      <c r="E36" s="203"/>
      <c r="F36" s="213"/>
      <c r="H36" s="114">
        <f t="shared" si="21"/>
        <v>44104</v>
      </c>
      <c r="I36" s="68"/>
      <c r="J36" s="237">
        <v>-1.6500000000000001E-2</v>
      </c>
      <c r="K36" s="238">
        <v>-1.61E-2</v>
      </c>
      <c r="L36" s="238">
        <v>-1.5699999999999999E-2</v>
      </c>
      <c r="M36" s="245">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3"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2.7649758418105096E-2</v>
      </c>
      <c r="D37" s="105">
        <f>D22-($F$22*D36)</f>
        <v>3.356372385778067E-2</v>
      </c>
      <c r="E37" s="105"/>
      <c r="F37" s="214"/>
      <c r="G37"/>
      <c r="H37" s="114">
        <f t="shared" si="21"/>
        <v>44135</v>
      </c>
      <c r="I37" s="68"/>
      <c r="J37" s="237">
        <v>-1.3793958940643836E-2</v>
      </c>
      <c r="K37" s="238">
        <v>-1.1299999999999999E-2</v>
      </c>
      <c r="L37" s="238">
        <v>-1.2783624137405969E-2</v>
      </c>
      <c r="M37" s="245">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41" si="49">BD36*(1+AZ37)</f>
        <v>116.28127034316582</v>
      </c>
      <c r="BE37" s="90">
        <f t="shared" si="49"/>
        <v>115.83068990747694</v>
      </c>
      <c r="BF37" s="91">
        <f t="shared" si="49"/>
        <v>117.2966502423906</v>
      </c>
      <c r="BG37" s="27"/>
      <c r="BH37" s="37"/>
      <c r="BI37" s="49"/>
      <c r="BJ37" s="38"/>
      <c r="BK37" s="49"/>
      <c r="BL37" s="100">
        <f t="shared" ref="BL37:BN45" si="50">BL36*(1+BH37)</f>
        <v>98.391698805155642</v>
      </c>
      <c r="BM37" s="90">
        <f t="shared" si="50"/>
        <v>98.812019248685274</v>
      </c>
      <c r="BN37" s="102">
        <f t="shared" si="50"/>
        <v>98.819533408922453</v>
      </c>
      <c r="BO37" s="189"/>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CORREL(J4:J78,$M$4:$M$78)</f>
        <v>0.43275796626300261</v>
      </c>
      <c r="D38" s="109">
        <f>CORREL(K4:K78,$M$4:$M$78)</f>
        <v>0.38854241252901445</v>
      </c>
      <c r="E38" s="109"/>
      <c r="F38" s="109"/>
      <c r="H38" s="114">
        <f t="shared" si="21"/>
        <v>44165</v>
      </c>
      <c r="I38" s="68"/>
      <c r="J38" s="237">
        <v>5.1260120163180378E-2</v>
      </c>
      <c r="K38" s="238">
        <v>5.0200000000000002E-2</v>
      </c>
      <c r="L38" s="238">
        <v>5.2462370305421446E-2</v>
      </c>
      <c r="M38" s="245">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(COUNTIF(J4:J78,"&gt;0"))/C8</f>
        <v>0.62363788767812234</v>
      </c>
      <c r="D39" s="136">
        <f>(COUNTIF(K4:K78,"&gt;0"))/D8</f>
        <v>0.62363788767812234</v>
      </c>
      <c r="E39" s="136"/>
      <c r="F39" s="137">
        <f>(COUNTIF(M4:M78,"&gt;0"))/F8</f>
        <v>0.57166806370494549</v>
      </c>
      <c r="H39" s="114">
        <f t="shared" si="21"/>
        <v>44196</v>
      </c>
      <c r="I39" s="68"/>
      <c r="J39" s="237">
        <v>1.6611163180250132E-2</v>
      </c>
      <c r="K39" s="238">
        <v>1.54E-2</v>
      </c>
      <c r="L39" s="238">
        <v>1.7364003826097596E-2</v>
      </c>
      <c r="M39" s="245">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c r="AK39" s="55"/>
      <c r="AL39" s="38"/>
      <c r="AM39" s="27"/>
      <c r="AN39" s="89"/>
      <c r="AO39" s="102"/>
      <c r="AP39" s="92"/>
      <c r="AQ39" s="27"/>
      <c r="AR39" s="37"/>
      <c r="AS39" s="55"/>
      <c r="AT39" s="29"/>
      <c r="AU39" s="27"/>
      <c r="AV39" s="37"/>
      <c r="AW39" s="55"/>
      <c r="AX39" s="38"/>
      <c r="AY39" s="27"/>
      <c r="AZ39" s="37"/>
      <c r="BA39" s="49"/>
      <c r="BB39" s="38"/>
      <c r="BC39" s="49"/>
      <c r="BD39" s="100">
        <f t="shared" si="49"/>
        <v>116.28127034316582</v>
      </c>
      <c r="BE39" s="90">
        <f t="shared" si="49"/>
        <v>115.83068990747694</v>
      </c>
      <c r="BF39" s="91">
        <f t="shared" si="49"/>
        <v>117.2966502423906</v>
      </c>
      <c r="BG39" s="27"/>
      <c r="BH39" s="37"/>
      <c r="BI39" s="49"/>
      <c r="BJ39" s="38"/>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f t="shared" si="21"/>
        <v>44227</v>
      </c>
      <c r="I40" s="303"/>
      <c r="J40" s="237">
        <v>-7.1999999999999998E-3</v>
      </c>
      <c r="K40" s="304">
        <v>-7.1999999999999998E-3</v>
      </c>
      <c r="L40" s="238">
        <v>-5.8999999999999999E-3</v>
      </c>
      <c r="M40" s="304">
        <v>-7.1999999999999998E-3</v>
      </c>
      <c r="N40" s="26"/>
      <c r="O40" s="44">
        <f t="shared" si="51"/>
        <v>12431.155995747271</v>
      </c>
      <c r="P40" s="45">
        <f t="shared" si="51"/>
        <v>12458.650692889702</v>
      </c>
      <c r="Q40" s="45">
        <f t="shared" si="51"/>
        <v>12989.442647505488</v>
      </c>
      <c r="R40" s="46">
        <f t="shared" si="2"/>
        <v>11656.246614800124</v>
      </c>
      <c r="S40" s="47"/>
      <c r="T40" s="34">
        <f t="shared" si="3"/>
        <v>0.24311559957472709</v>
      </c>
      <c r="U40" s="48">
        <f t="shared" si="4"/>
        <v>0.24586506928897015</v>
      </c>
      <c r="V40" s="36">
        <f t="shared" si="5"/>
        <v>0.1656246614800124</v>
      </c>
      <c r="W40" s="47"/>
      <c r="X40" s="37"/>
      <c r="Y40" s="49"/>
      <c r="Z40" s="38"/>
      <c r="AA40" s="47"/>
      <c r="AB40" s="37"/>
      <c r="AC40" s="49"/>
      <c r="AD40" s="38"/>
      <c r="AE40" s="49"/>
      <c r="AF40" s="37">
        <f t="shared" si="48"/>
        <v>-7.1999999999999998E-3</v>
      </c>
      <c r="AG40" s="55">
        <f t="shared" si="48"/>
        <v>-7.1999999999999998E-3</v>
      </c>
      <c r="AH40" s="38">
        <f t="shared" si="7"/>
        <v>-7.1999999999999998E-3</v>
      </c>
      <c r="AI40" s="49"/>
      <c r="AJ40" s="37"/>
      <c r="AK40" s="55"/>
      <c r="AL40" s="38"/>
      <c r="AM40" s="27"/>
      <c r="AN40" s="89"/>
      <c r="AO40" s="102"/>
      <c r="AP40" s="92"/>
      <c r="AQ40" s="27"/>
      <c r="AR40" s="37"/>
      <c r="AS40" s="55"/>
      <c r="AT40" s="29"/>
      <c r="AU40" s="27"/>
      <c r="AV40" s="37"/>
      <c r="AW40" s="55"/>
      <c r="AX40" s="38"/>
      <c r="AY40" s="27"/>
      <c r="AZ40" s="37"/>
      <c r="BA40" s="49"/>
      <c r="BB40" s="38"/>
      <c r="BC40" s="49"/>
      <c r="BD40" s="100">
        <f t="shared" si="49"/>
        <v>116.28127034316582</v>
      </c>
      <c r="BE40" s="90">
        <f t="shared" si="49"/>
        <v>115.83068990747694</v>
      </c>
      <c r="BF40" s="91">
        <f t="shared" si="49"/>
        <v>117.2966502423906</v>
      </c>
      <c r="BG40" s="27"/>
      <c r="BH40" s="37"/>
      <c r="BI40" s="49"/>
      <c r="BJ40" s="38"/>
      <c r="BK40" s="49"/>
      <c r="BL40" s="100">
        <f t="shared" si="50"/>
        <v>98.391698805155642</v>
      </c>
      <c r="BM40" s="90">
        <f t="shared" si="50"/>
        <v>98.812019248685274</v>
      </c>
      <c r="BN40" s="102">
        <f t="shared" si="50"/>
        <v>98.819533408922453</v>
      </c>
      <c r="BO40" s="189"/>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4">SUMIF($H:$H,$B41,O:O)</f>
        <v>10000</v>
      </c>
      <c r="D41" s="80">
        <f t="shared" si="54"/>
        <v>10000</v>
      </c>
      <c r="E41" s="80">
        <f t="shared" si="54"/>
        <v>10000</v>
      </c>
      <c r="F41" s="80">
        <f t="shared" si="54"/>
        <v>10000</v>
      </c>
      <c r="H41" s="114">
        <f t="shared" si="21"/>
        <v>44255</v>
      </c>
      <c r="I41" s="68"/>
      <c r="J41" s="237">
        <v>-1.0500000000000001E-2</v>
      </c>
      <c r="K41" s="238">
        <v>-1.09E-2</v>
      </c>
      <c r="L41" s="238">
        <v>-9.7000000000000003E-3</v>
      </c>
      <c r="M41" s="245">
        <v>-1.44E-2</v>
      </c>
      <c r="N41" s="26"/>
      <c r="O41" s="44">
        <f t="shared" si="51"/>
        <v>12300.628857791926</v>
      </c>
      <c r="P41" s="45">
        <f t="shared" si="51"/>
        <v>12322.851400337204</v>
      </c>
      <c r="Q41" s="45">
        <f t="shared" si="51"/>
        <v>12863.445053824684</v>
      </c>
      <c r="R41" s="46">
        <f t="shared" si="2"/>
        <v>11488.396663547002</v>
      </c>
      <c r="S41" s="47"/>
      <c r="T41" s="34">
        <f t="shared" si="3"/>
        <v>0.23006288577919259</v>
      </c>
      <c r="U41" s="48">
        <f t="shared" si="4"/>
        <v>0.23228514003372039</v>
      </c>
      <c r="V41" s="36">
        <f t="shared" si="5"/>
        <v>0.14883966635470025</v>
      </c>
      <c r="W41" s="47"/>
      <c r="X41" s="37"/>
      <c r="Y41" s="49"/>
      <c r="Z41" s="38"/>
      <c r="AA41" s="47"/>
      <c r="AB41" s="37"/>
      <c r="AC41" s="49"/>
      <c r="AD41" s="38"/>
      <c r="AE41" s="49"/>
      <c r="AF41" s="37">
        <f t="shared" si="48"/>
        <v>-1.0500000000000001E-2</v>
      </c>
      <c r="AG41" s="55">
        <f t="shared" si="48"/>
        <v>-1.09E-2</v>
      </c>
      <c r="AH41" s="38">
        <f t="shared" si="7"/>
        <v>-1.44E-2</v>
      </c>
      <c r="AI41" s="49"/>
      <c r="AJ41" s="37"/>
      <c r="AK41" s="55"/>
      <c r="AL41" s="38"/>
      <c r="AM41" s="27"/>
      <c r="AN41" s="89"/>
      <c r="AO41" s="102"/>
      <c r="AP41" s="92"/>
      <c r="AQ41" s="27"/>
      <c r="AR41" s="37"/>
      <c r="AS41" s="55"/>
      <c r="AT41" s="29"/>
      <c r="AU41" s="27"/>
      <c r="AV41" s="37"/>
      <c r="AW41" s="55"/>
      <c r="AX41" s="38"/>
      <c r="AY41" s="27"/>
      <c r="AZ41" s="37"/>
      <c r="BA41" s="49"/>
      <c r="BB41" s="38"/>
      <c r="BC41" s="49"/>
      <c r="BD41" s="100">
        <f t="shared" si="49"/>
        <v>116.28127034316582</v>
      </c>
      <c r="BE41" s="90">
        <f t="shared" si="49"/>
        <v>115.83068990747694</v>
      </c>
      <c r="BF41" s="91">
        <f t="shared" si="49"/>
        <v>117.2966502423906</v>
      </c>
      <c r="BG41" s="27"/>
      <c r="BH41" s="37"/>
      <c r="BI41" s="49"/>
      <c r="BJ41" s="38"/>
      <c r="BK41" s="49"/>
      <c r="BL41" s="100">
        <f t="shared" si="50"/>
        <v>98.391698805155642</v>
      </c>
      <c r="BM41" s="90">
        <f t="shared" si="50"/>
        <v>98.812019248685274</v>
      </c>
      <c r="BN41" s="102">
        <f t="shared" si="50"/>
        <v>98.819533408922453</v>
      </c>
    </row>
    <row r="42" spans="1:105">
      <c r="A42" s="82" t="s">
        <v>72</v>
      </c>
      <c r="B42" s="81">
        <f>EOMONTH($C$4,-60)</f>
        <v>42460</v>
      </c>
      <c r="C42" s="80">
        <f t="shared" si="54"/>
        <v>0</v>
      </c>
      <c r="D42" s="80">
        <f t="shared" si="54"/>
        <v>0</v>
      </c>
      <c r="E42" s="80">
        <f t="shared" si="54"/>
        <v>0</v>
      </c>
      <c r="F42" s="80">
        <f t="shared" si="54"/>
        <v>0</v>
      </c>
      <c r="H42" s="114">
        <f t="shared" si="21"/>
        <v>44286</v>
      </c>
      <c r="I42" s="68"/>
      <c r="J42" s="237">
        <v>5.0000000000000001E-3</v>
      </c>
      <c r="K42" s="238">
        <v>3.3999999999999998E-3</v>
      </c>
      <c r="L42" s="238">
        <v>6.4000000000000003E-3</v>
      </c>
      <c r="M42" s="245">
        <v>-1.2500000000000001E-2</v>
      </c>
      <c r="N42" s="26"/>
      <c r="O42" s="44">
        <f t="shared" si="51"/>
        <v>12362.132002080883</v>
      </c>
      <c r="P42" s="45">
        <f t="shared" si="51"/>
        <v>12364.749095098352</v>
      </c>
      <c r="Q42" s="45">
        <f t="shared" si="51"/>
        <v>12945.771102169161</v>
      </c>
      <c r="R42" s="46">
        <f t="shared" si="2"/>
        <v>11344.791705252665</v>
      </c>
      <c r="S42" s="47"/>
      <c r="T42" s="34">
        <f t="shared" si="3"/>
        <v>0.23621320020808834</v>
      </c>
      <c r="U42" s="48">
        <f t="shared" si="4"/>
        <v>0.23647490950983518</v>
      </c>
      <c r="V42" s="36">
        <f t="shared" si="5"/>
        <v>0.13447917052526645</v>
      </c>
      <c r="W42" s="47"/>
      <c r="X42" s="37">
        <f>(O42-O36)/O36</f>
        <v>4.0582100693419124E-2</v>
      </c>
      <c r="Y42" s="49">
        <f>(P42-P36)/P36</f>
        <v>3.8842656712158391E-2</v>
      </c>
      <c r="Z42" s="38">
        <f>(R42-R36)/R36</f>
        <v>-2.7265819641316042E-2</v>
      </c>
      <c r="AA42" s="47"/>
      <c r="AB42" s="37"/>
      <c r="AC42" s="49"/>
      <c r="AD42" s="38"/>
      <c r="AE42" s="49"/>
      <c r="AF42" s="37">
        <f t="shared" si="48"/>
        <v>5.0000000000000001E-3</v>
      </c>
      <c r="AG42" s="55">
        <f t="shared" si="48"/>
        <v>3.3999999999999998E-3</v>
      </c>
      <c r="AH42" s="38">
        <f t="shared" si="7"/>
        <v>-1.2500000000000001E-2</v>
      </c>
      <c r="AI42" s="49"/>
      <c r="AJ42" s="37">
        <f t="shared" si="8"/>
        <v>0</v>
      </c>
      <c r="AK42" s="55">
        <f t="shared" si="8"/>
        <v>0</v>
      </c>
      <c r="AL42" s="38">
        <f t="shared" si="8"/>
        <v>-1.2500000000000001E-2</v>
      </c>
      <c r="AM42" s="27"/>
      <c r="AN42" s="89">
        <f t="shared" si="9"/>
        <v>5.5970825726854067E-3</v>
      </c>
      <c r="AO42" s="102">
        <f t="shared" si="10"/>
        <v>5.407471260989806E-2</v>
      </c>
      <c r="AP42" s="92">
        <f t="shared" ref="AP42:AP78" si="55">IF(M42&lt;$F$24,((($F$24*100)-(M42*100))^2),0)</f>
        <v>2.4936310031952149</v>
      </c>
      <c r="AQ42" s="27"/>
      <c r="AR42" s="37">
        <f t="shared" si="11"/>
        <v>1.7500000000000002E-2</v>
      </c>
      <c r="AS42" s="55">
        <f t="shared" si="12"/>
        <v>1.5900000000000001E-2</v>
      </c>
      <c r="AT42" s="29"/>
      <c r="AU42" s="27"/>
      <c r="AV42" s="37">
        <f>(O42-(MAX($O$3:O42)))/(MAX($O$3:O42))</f>
        <v>-1.271252200000011E-2</v>
      </c>
      <c r="AW42" s="55">
        <f>(P42-(MAX($P$3:P42)))/(MAX($P$3:P42))</f>
        <v>-1.4682793167999881E-2</v>
      </c>
      <c r="AX42" s="38">
        <f>(R42-(MAX($R$3:R42)))/(MAX($R$3:R42))</f>
        <v>-3.56273940189702E-2</v>
      </c>
      <c r="AY42" s="27"/>
      <c r="AZ42" s="37">
        <f t="shared" si="13"/>
        <v>0</v>
      </c>
      <c r="BA42" s="49">
        <f t="shared" si="14"/>
        <v>0</v>
      </c>
      <c r="BB42" s="38">
        <f t="shared" si="15"/>
        <v>0</v>
      </c>
      <c r="BC42" s="49"/>
      <c r="BD42" s="100">
        <f>BD38*(1+AZ42)</f>
        <v>116.28127034316582</v>
      </c>
      <c r="BE42" s="90">
        <f>BE38*(1+BA42)</f>
        <v>115.83068990747694</v>
      </c>
      <c r="BF42" s="91">
        <f>BF38*(1+BB42)</f>
        <v>117.2966502423906</v>
      </c>
      <c r="BG42" s="27"/>
      <c r="BH42" s="37">
        <f t="shared" si="17"/>
        <v>4.0582100693419124E-2</v>
      </c>
      <c r="BI42" s="49">
        <f t="shared" si="18"/>
        <v>3.8842656712158391E-2</v>
      </c>
      <c r="BJ42" s="38">
        <f t="shared" si="19"/>
        <v>-2.7265819641316042E-2</v>
      </c>
      <c r="BK42" s="49"/>
      <c r="BL42" s="100">
        <f>BL38*(1+BH42)</f>
        <v>102.38464063346302</v>
      </c>
      <c r="BM42" s="90">
        <f>BM38*(1+BI42)</f>
        <v>102.65014059139715</v>
      </c>
      <c r="BN42" s="102">
        <f>BN38*(1+BJ42)</f>
        <v>96.125137833955776</v>
      </c>
    </row>
    <row r="43" spans="1:105" s="43" customFormat="1">
      <c r="A43" s="82" t="s">
        <v>37</v>
      </c>
      <c r="B43" s="81">
        <f>EOMONTH($C$4,-36)</f>
        <v>43190</v>
      </c>
      <c r="C43" s="80">
        <f t="shared" si="54"/>
        <v>9749.2394437200001</v>
      </c>
      <c r="D43" s="80">
        <f t="shared" si="54"/>
        <v>9740.7478590400005</v>
      </c>
      <c r="E43" s="80">
        <f t="shared" si="54"/>
        <v>9785.016544809685</v>
      </c>
      <c r="F43" s="80">
        <f t="shared" si="54"/>
        <v>9897.6601728733185</v>
      </c>
      <c r="G43"/>
      <c r="H43" s="114"/>
      <c r="I43" s="68"/>
      <c r="J43" s="37"/>
      <c r="K43" s="49"/>
      <c r="L43" s="49"/>
      <c r="M43" s="38"/>
      <c r="N43" s="26"/>
      <c r="O43" s="44">
        <f t="shared" si="51"/>
        <v>12362.132002080883</v>
      </c>
      <c r="P43" s="45">
        <f t="shared" si="51"/>
        <v>12364.749095098352</v>
      </c>
      <c r="Q43" s="45">
        <f t="shared" si="51"/>
        <v>12945.771102169161</v>
      </c>
      <c r="R43" s="46">
        <f t="shared" si="2"/>
        <v>11344.791705252665</v>
      </c>
      <c r="S43" s="47"/>
      <c r="T43" s="34">
        <f t="shared" si="3"/>
        <v>0.23621320020808834</v>
      </c>
      <c r="U43" s="48">
        <f t="shared" si="4"/>
        <v>0.23647490950983518</v>
      </c>
      <c r="V43" s="36">
        <f t="shared" si="5"/>
        <v>0.13447917052526645</v>
      </c>
      <c r="W43" s="47"/>
      <c r="X43" s="37"/>
      <c r="Y43" s="49"/>
      <c r="Z43" s="38"/>
      <c r="AA43" s="47"/>
      <c r="AB43" s="37"/>
      <c r="AC43" s="49"/>
      <c r="AD43" s="38"/>
      <c r="AE43" s="49"/>
      <c r="AF43" s="37">
        <f t="shared" si="48"/>
        <v>0</v>
      </c>
      <c r="AG43" s="55">
        <f t="shared" si="48"/>
        <v>0</v>
      </c>
      <c r="AH43" s="38">
        <f t="shared" si="7"/>
        <v>0</v>
      </c>
      <c r="AI43" s="49"/>
      <c r="AJ43" s="37">
        <f t="shared" si="8"/>
        <v>0</v>
      </c>
      <c r="AK43" s="49">
        <f t="shared" si="8"/>
        <v>0</v>
      </c>
      <c r="AL43" s="38">
        <f t="shared" si="8"/>
        <v>0</v>
      </c>
      <c r="AM43" s="49"/>
      <c r="AN43" s="89">
        <f t="shared" si="9"/>
        <v>0.33041073488752304</v>
      </c>
      <c r="AO43" s="102">
        <f t="shared" si="10"/>
        <v>0.32780170939038727</v>
      </c>
      <c r="AP43" s="92">
        <f t="shared" si="55"/>
        <v>0.10832227302982185</v>
      </c>
      <c r="AQ43" s="49"/>
      <c r="AR43" s="37">
        <f t="shared" si="11"/>
        <v>0</v>
      </c>
      <c r="AS43" s="55">
        <f t="shared" si="12"/>
        <v>0</v>
      </c>
      <c r="AT43" s="29"/>
      <c r="AU43" s="27"/>
      <c r="AV43" s="37">
        <f>(O43-(MAX($O$3:O43)))/(MAX($O$3:O43))</f>
        <v>-1.271252200000011E-2</v>
      </c>
      <c r="AW43" s="55">
        <f>(P43-(MAX($P$3:P43)))/(MAX($P$3:P43))</f>
        <v>-1.4682793167999881E-2</v>
      </c>
      <c r="AX43" s="38">
        <f>(R43-(MAX($R$3:R43)))/(MAX($R$3:R43))</f>
        <v>-3.56273940189702E-2</v>
      </c>
      <c r="AY43" s="27"/>
      <c r="AZ43" s="37">
        <f t="shared" si="13"/>
        <v>0</v>
      </c>
      <c r="BA43" s="49">
        <f t="shared" si="14"/>
        <v>0</v>
      </c>
      <c r="BB43" s="38">
        <f t="shared" si="15"/>
        <v>0</v>
      </c>
      <c r="BC43" s="49"/>
      <c r="BD43" s="100">
        <f t="shared" ref="BD43:BF45" si="56">BD36*(1+AZ43)</f>
        <v>116.28127034316582</v>
      </c>
      <c r="BE43" s="90">
        <f t="shared" si="56"/>
        <v>115.83068990747694</v>
      </c>
      <c r="BF43" s="91">
        <f t="shared" si="56"/>
        <v>117.2966502423906</v>
      </c>
      <c r="BG43" s="27"/>
      <c r="BH43" s="37">
        <f t="shared" si="17"/>
        <v>0</v>
      </c>
      <c r="BI43" s="49">
        <f t="shared" si="18"/>
        <v>0</v>
      </c>
      <c r="BJ43" s="38">
        <f t="shared" si="19"/>
        <v>0</v>
      </c>
      <c r="BK43" s="49"/>
      <c r="BL43" s="100">
        <f t="shared" si="50"/>
        <v>102.38464063346302</v>
      </c>
      <c r="BM43" s="90">
        <f t="shared" si="50"/>
        <v>102.65014059139715</v>
      </c>
      <c r="BN43" s="102">
        <f t="shared" si="50"/>
        <v>96.125137833955776</v>
      </c>
      <c r="BO43" s="189"/>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43555</v>
      </c>
      <c r="C44" s="80">
        <f t="shared" si="54"/>
        <v>10241.35891060436</v>
      </c>
      <c r="D44" s="80">
        <f t="shared" si="54"/>
        <v>10281.256534317072</v>
      </c>
      <c r="E44" s="80">
        <f t="shared" si="54"/>
        <v>10411.242544928569</v>
      </c>
      <c r="F44" s="80">
        <f t="shared" si="54"/>
        <v>10341.132757088933</v>
      </c>
      <c r="H44" s="114"/>
      <c r="I44" s="68"/>
      <c r="J44" s="37"/>
      <c r="K44" s="49"/>
      <c r="L44" s="49"/>
      <c r="M44" s="38"/>
      <c r="N44" s="26"/>
      <c r="O44" s="44">
        <f t="shared" si="51"/>
        <v>12362.132002080883</v>
      </c>
      <c r="P44" s="45">
        <f t="shared" si="51"/>
        <v>12364.749095098352</v>
      </c>
      <c r="Q44" s="45">
        <f t="shared" si="51"/>
        <v>12945.771102169161</v>
      </c>
      <c r="R44" s="46">
        <f t="shared" si="2"/>
        <v>11344.791705252665</v>
      </c>
      <c r="S44" s="47"/>
      <c r="T44" s="34">
        <f t="shared" si="3"/>
        <v>0.23621320020808834</v>
      </c>
      <c r="U44" s="48">
        <f t="shared" si="4"/>
        <v>0.23647490950983518</v>
      </c>
      <c r="V44" s="36">
        <f t="shared" si="5"/>
        <v>0.13447917052526645</v>
      </c>
      <c r="W44" s="47"/>
      <c r="X44" s="37"/>
      <c r="Y44" s="49"/>
      <c r="Z44" s="38"/>
      <c r="AA44" s="47"/>
      <c r="AB44" s="37"/>
      <c r="AC44" s="49"/>
      <c r="AD44" s="38"/>
      <c r="AE44" s="49"/>
      <c r="AF44" s="37">
        <f t="shared" si="48"/>
        <v>0</v>
      </c>
      <c r="AG44" s="55">
        <f t="shared" si="48"/>
        <v>0</v>
      </c>
      <c r="AH44" s="38">
        <f t="shared" si="7"/>
        <v>0</v>
      </c>
      <c r="AI44" s="49"/>
      <c r="AJ44" s="37">
        <f t="shared" si="8"/>
        <v>0</v>
      </c>
      <c r="AK44" s="49">
        <f t="shared" si="8"/>
        <v>0</v>
      </c>
      <c r="AL44" s="38">
        <f t="shared" si="8"/>
        <v>0</v>
      </c>
      <c r="AM44" s="49"/>
      <c r="AN44" s="89">
        <f t="shared" si="9"/>
        <v>0.33041073488752304</v>
      </c>
      <c r="AO44" s="102">
        <f t="shared" si="10"/>
        <v>0.32780170939038727</v>
      </c>
      <c r="AP44" s="92">
        <f t="shared" si="55"/>
        <v>0.10832227302982185</v>
      </c>
      <c r="AQ44" s="49"/>
      <c r="AR44" s="37">
        <f t="shared" si="11"/>
        <v>0</v>
      </c>
      <c r="AS44" s="55">
        <f t="shared" si="12"/>
        <v>0</v>
      </c>
      <c r="AT44" s="29"/>
      <c r="AU44" s="27"/>
      <c r="AV44" s="37">
        <f>(O44-(MAX($O$3:O44)))/(MAX($O$3:O44))</f>
        <v>-1.271252200000011E-2</v>
      </c>
      <c r="AW44" s="55">
        <f>(P44-(MAX($P$3:P44)))/(MAX($P$3:P44))</f>
        <v>-1.4682793167999881E-2</v>
      </c>
      <c r="AX44" s="38">
        <f>(R44-(MAX($R$3:R44)))/(MAX($R$3:R44))</f>
        <v>-3.56273940189702E-2</v>
      </c>
      <c r="AY44" s="27"/>
      <c r="AZ44" s="37">
        <f t="shared" si="13"/>
        <v>0</v>
      </c>
      <c r="BA44" s="49">
        <f t="shared" si="14"/>
        <v>0</v>
      </c>
      <c r="BB44" s="38">
        <f t="shared" si="15"/>
        <v>0</v>
      </c>
      <c r="BC44" s="49"/>
      <c r="BD44" s="100">
        <f t="shared" si="56"/>
        <v>116.28127034316582</v>
      </c>
      <c r="BE44" s="90">
        <f t="shared" si="56"/>
        <v>115.83068990747694</v>
      </c>
      <c r="BF44" s="91">
        <f t="shared" si="56"/>
        <v>117.2966502423906</v>
      </c>
      <c r="BG44" s="27"/>
      <c r="BH44" s="37">
        <f t="shared" si="17"/>
        <v>0</v>
      </c>
      <c r="BI44" s="49">
        <f t="shared" si="18"/>
        <v>0</v>
      </c>
      <c r="BJ44" s="38">
        <f t="shared" si="19"/>
        <v>0</v>
      </c>
      <c r="BK44" s="49"/>
      <c r="BL44" s="100">
        <f t="shared" si="50"/>
        <v>102.38464063346302</v>
      </c>
      <c r="BM44" s="90">
        <f t="shared" si="50"/>
        <v>102.65014059139715</v>
      </c>
      <c r="BN44" s="102">
        <f t="shared" si="50"/>
        <v>96.125137833955776</v>
      </c>
    </row>
    <row r="45" spans="1:105">
      <c r="A45" s="82" t="s">
        <v>31</v>
      </c>
      <c r="B45" s="81">
        <f>EOMONTH($C$4,-12)</f>
        <v>43921</v>
      </c>
      <c r="C45" s="80">
        <f t="shared" si="54"/>
        <v>10262.012676782686</v>
      </c>
      <c r="D45" s="80">
        <f t="shared" si="54"/>
        <v>10327.584291359191</v>
      </c>
      <c r="E45" s="80">
        <f t="shared" si="54"/>
        <v>10590.659612831638</v>
      </c>
      <c r="F45" s="80">
        <f t="shared" si="54"/>
        <v>11264.988980675691</v>
      </c>
      <c r="H45" s="114"/>
      <c r="I45" s="68"/>
      <c r="J45" s="37"/>
      <c r="K45" s="49"/>
      <c r="L45" s="49"/>
      <c r="M45" s="38"/>
      <c r="N45" s="26"/>
      <c r="O45" s="44">
        <f t="shared" si="51"/>
        <v>12362.132002080883</v>
      </c>
      <c r="P45" s="45">
        <f t="shared" si="51"/>
        <v>12364.749095098352</v>
      </c>
      <c r="Q45" s="45">
        <f t="shared" si="51"/>
        <v>12945.771102169161</v>
      </c>
      <c r="R45" s="46">
        <f t="shared" si="2"/>
        <v>11344.791705252665</v>
      </c>
      <c r="S45" s="47"/>
      <c r="T45" s="34">
        <f t="shared" si="3"/>
        <v>0.23621320020808834</v>
      </c>
      <c r="U45" s="48">
        <f t="shared" si="4"/>
        <v>0.23647490950983518</v>
      </c>
      <c r="V45" s="36">
        <f t="shared" si="5"/>
        <v>0.13447917052526645</v>
      </c>
      <c r="W45" s="47"/>
      <c r="X45" s="37">
        <f>(O45-O42)/O42</f>
        <v>0</v>
      </c>
      <c r="Y45" s="49">
        <f t="shared" ref="Y45" si="57">(P45-P42)/P42</f>
        <v>0</v>
      </c>
      <c r="Z45" s="38">
        <f t="shared" ref="Z45" si="58">(R45-R42)/R42</f>
        <v>0</v>
      </c>
      <c r="AA45" s="47"/>
      <c r="AB45" s="37"/>
      <c r="AC45" s="49"/>
      <c r="AD45" s="38"/>
      <c r="AE45" s="49"/>
      <c r="AF45" s="37">
        <f t="shared" si="48"/>
        <v>0</v>
      </c>
      <c r="AG45" s="55">
        <f t="shared" si="48"/>
        <v>0</v>
      </c>
      <c r="AH45" s="38">
        <f t="shared" si="7"/>
        <v>0</v>
      </c>
      <c r="AI45" s="49"/>
      <c r="AJ45" s="37">
        <f t="shared" si="8"/>
        <v>0</v>
      </c>
      <c r="AK45" s="49">
        <f t="shared" si="8"/>
        <v>0</v>
      </c>
      <c r="AL45" s="38">
        <f t="shared" si="8"/>
        <v>0</v>
      </c>
      <c r="AM45" s="49"/>
      <c r="AN45" s="89">
        <f t="shared" si="9"/>
        <v>0.33041073488752304</v>
      </c>
      <c r="AO45" s="102">
        <f t="shared" si="10"/>
        <v>0.32780170939038727</v>
      </c>
      <c r="AP45" s="92">
        <f t="shared" si="55"/>
        <v>0.10832227302982185</v>
      </c>
      <c r="AQ45" s="49"/>
      <c r="AR45" s="37">
        <f t="shared" si="11"/>
        <v>0</v>
      </c>
      <c r="AS45" s="55">
        <f t="shared" si="12"/>
        <v>0</v>
      </c>
      <c r="AT45" s="29"/>
      <c r="AU45" s="27"/>
      <c r="AV45" s="37">
        <f>(O45-(MAX($O$3:O45)))/(MAX($O$3:O45))</f>
        <v>-1.271252200000011E-2</v>
      </c>
      <c r="AW45" s="55">
        <f>(P45-(MAX($P$3:P45)))/(MAX($P$3:P45))</f>
        <v>-1.4682793167999881E-2</v>
      </c>
      <c r="AX45" s="38">
        <f>(R45-(MAX($R$3:R45)))/(MAX($R$3:R45))</f>
        <v>-3.56273940189702E-2</v>
      </c>
      <c r="AY45" s="27"/>
      <c r="AZ45" s="37">
        <f t="shared" si="13"/>
        <v>0</v>
      </c>
      <c r="BA45" s="49">
        <f t="shared" si="14"/>
        <v>0</v>
      </c>
      <c r="BB45" s="38">
        <f t="shared" si="15"/>
        <v>0</v>
      </c>
      <c r="BC45" s="49"/>
      <c r="BD45" s="100">
        <f t="shared" si="56"/>
        <v>116.28127034316582</v>
      </c>
      <c r="BE45" s="90">
        <f t="shared" si="56"/>
        <v>115.83068990747694</v>
      </c>
      <c r="BF45" s="91">
        <f t="shared" si="56"/>
        <v>117.2966502423906</v>
      </c>
      <c r="BG45" s="27"/>
      <c r="BH45" s="37">
        <f t="shared" si="17"/>
        <v>0</v>
      </c>
      <c r="BI45" s="49">
        <f t="shared" si="18"/>
        <v>0</v>
      </c>
      <c r="BJ45" s="38">
        <f t="shared" si="19"/>
        <v>0</v>
      </c>
      <c r="BK45" s="49"/>
      <c r="BL45" s="100">
        <f t="shared" si="50"/>
        <v>102.38464063346302</v>
      </c>
      <c r="BM45" s="90">
        <f t="shared" si="50"/>
        <v>102.65014059139715</v>
      </c>
      <c r="BN45" s="102">
        <f t="shared" si="50"/>
        <v>96.125137833955776</v>
      </c>
    </row>
    <row r="46" spans="1:105" s="51" customFormat="1" ht="15.75" thickBot="1">
      <c r="A46" s="83" t="s">
        <v>32</v>
      </c>
      <c r="B46" s="81">
        <f>EOMONTH($C$4,-6)</f>
        <v>44104</v>
      </c>
      <c r="C46" s="80">
        <f t="shared" si="54"/>
        <v>11880.015996664803</v>
      </c>
      <c r="D46" s="80">
        <f t="shared" si="54"/>
        <v>11902.427201277667</v>
      </c>
      <c r="E46" s="80">
        <f t="shared" si="54"/>
        <v>12361.32849348024</v>
      </c>
      <c r="F46" s="80">
        <f t="shared" si="54"/>
        <v>11662.787156373399</v>
      </c>
      <c r="G46"/>
      <c r="H46" s="114"/>
      <c r="I46" s="69"/>
      <c r="J46" s="37"/>
      <c r="K46" s="49"/>
      <c r="L46" s="49"/>
      <c r="M46" s="57"/>
      <c r="N46" s="26"/>
      <c r="O46" s="44">
        <f t="shared" si="51"/>
        <v>12362.132002080883</v>
      </c>
      <c r="P46" s="45">
        <f t="shared" si="51"/>
        <v>12364.749095098352</v>
      </c>
      <c r="Q46" s="45">
        <f t="shared" si="51"/>
        <v>12945.771102169161</v>
      </c>
      <c r="R46" s="46">
        <f t="shared" si="2"/>
        <v>11344.791705252665</v>
      </c>
      <c r="S46" s="26"/>
      <c r="T46" s="34">
        <f t="shared" si="3"/>
        <v>0.23621320020808834</v>
      </c>
      <c r="U46" s="48">
        <f t="shared" si="4"/>
        <v>0.23647490950983518</v>
      </c>
      <c r="V46" s="36">
        <f t="shared" si="5"/>
        <v>0.13447917052526645</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0.33041073488752304</v>
      </c>
      <c r="AO46" s="102">
        <f t="shared" si="10"/>
        <v>0.32780170939038727</v>
      </c>
      <c r="AP46" s="92">
        <f t="shared" si="55"/>
        <v>0.10832227302982185</v>
      </c>
      <c r="AQ46" s="27"/>
      <c r="AR46" s="37">
        <f t="shared" si="11"/>
        <v>0</v>
      </c>
      <c r="AS46" s="55">
        <f t="shared" si="12"/>
        <v>0</v>
      </c>
      <c r="AT46" s="29"/>
      <c r="AU46" s="27"/>
      <c r="AV46" s="37">
        <f>(O46-(MAX($O$3:O46)))/(MAX($O$3:O46))</f>
        <v>-1.271252200000011E-2</v>
      </c>
      <c r="AW46" s="55">
        <f>(P46-(MAX($P$3:P46)))/(MAX($P$3:P46))</f>
        <v>-1.4682793167999881E-2</v>
      </c>
      <c r="AX46" s="38">
        <f>(R46-(MAX($R$3:R46)))/(MAX($R$3:R46))</f>
        <v>-3.56273940189702E-2</v>
      </c>
      <c r="AY46" s="27"/>
      <c r="AZ46" s="37">
        <f t="shared" si="13"/>
        <v>0</v>
      </c>
      <c r="BA46" s="49">
        <f t="shared" si="14"/>
        <v>0</v>
      </c>
      <c r="BB46" s="38">
        <f t="shared" si="15"/>
        <v>0</v>
      </c>
      <c r="BC46" s="49"/>
      <c r="BD46" s="100">
        <f t="shared" ref="BD46:BF61" si="59">BD42*(1+AZ46)</f>
        <v>116.28127034316582</v>
      </c>
      <c r="BE46" s="90">
        <f t="shared" si="59"/>
        <v>115.83068990747694</v>
      </c>
      <c r="BF46" s="91">
        <f t="shared" si="59"/>
        <v>117.2966502423906</v>
      </c>
      <c r="BG46" s="27"/>
      <c r="BH46" s="37">
        <f t="shared" si="17"/>
        <v>0</v>
      </c>
      <c r="BI46" s="49">
        <f t="shared" si="18"/>
        <v>0</v>
      </c>
      <c r="BJ46" s="38">
        <f t="shared" si="19"/>
        <v>0</v>
      </c>
      <c r="BK46" s="49"/>
      <c r="BL46" s="100">
        <f t="shared" ref="BL46:BN61" si="60">BL42*(1+BH46)</f>
        <v>102.38464063346302</v>
      </c>
      <c r="BM46" s="90">
        <f t="shared" si="60"/>
        <v>102.65014059139715</v>
      </c>
      <c r="BN46" s="102">
        <f t="shared" si="60"/>
        <v>96.125137833955776</v>
      </c>
      <c r="BO46" s="189"/>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44196</v>
      </c>
      <c r="C47" s="80">
        <f t="shared" si="54"/>
        <v>12521.309423597171</v>
      </c>
      <c r="D47" s="80">
        <f t="shared" si="54"/>
        <v>12549.003518220892</v>
      </c>
      <c r="E47" s="80">
        <f t="shared" si="54"/>
        <v>13066.535205216263</v>
      </c>
      <c r="F47" s="80">
        <f t="shared" si="54"/>
        <v>11740.780232473937</v>
      </c>
      <c r="H47" s="114"/>
      <c r="I47" s="69"/>
      <c r="J47" s="37"/>
      <c r="K47" s="49"/>
      <c r="L47" s="49"/>
      <c r="M47" s="57"/>
      <c r="N47" s="26"/>
      <c r="O47" s="44">
        <f t="shared" si="51"/>
        <v>12362.132002080883</v>
      </c>
      <c r="P47" s="45">
        <f t="shared" si="51"/>
        <v>12364.749095098352</v>
      </c>
      <c r="Q47" s="45">
        <f t="shared" si="51"/>
        <v>12945.771102169161</v>
      </c>
      <c r="R47" s="46">
        <f t="shared" si="2"/>
        <v>11344.791705252665</v>
      </c>
      <c r="S47" s="26"/>
      <c r="T47" s="34">
        <f t="shared" si="3"/>
        <v>0.23621320020808834</v>
      </c>
      <c r="U47" s="48">
        <f t="shared" si="4"/>
        <v>0.23647490950983518</v>
      </c>
      <c r="V47" s="36">
        <f t="shared" si="5"/>
        <v>0.13447917052526645</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0.33041073488752304</v>
      </c>
      <c r="AO47" s="102">
        <f t="shared" si="10"/>
        <v>0.32780170939038727</v>
      </c>
      <c r="AP47" s="92">
        <f t="shared" si="55"/>
        <v>0.10832227302982185</v>
      </c>
      <c r="AQ47" s="27"/>
      <c r="AR47" s="37">
        <f t="shared" si="11"/>
        <v>0</v>
      </c>
      <c r="AS47" s="55">
        <f t="shared" si="12"/>
        <v>0</v>
      </c>
      <c r="AT47" s="29"/>
      <c r="AU47" s="27"/>
      <c r="AV47" s="37">
        <f>(O47-(MAX($O$3:O47)))/(MAX($O$3:O47))</f>
        <v>-1.271252200000011E-2</v>
      </c>
      <c r="AW47" s="55">
        <f>(P47-(MAX($P$3:P47)))/(MAX($P$3:P47))</f>
        <v>-1.4682793167999881E-2</v>
      </c>
      <c r="AX47" s="38">
        <f>(R47-(MAX($R$3:R47)))/(MAX($R$3:R47))</f>
        <v>-3.56273940189702E-2</v>
      </c>
      <c r="AY47" s="27"/>
      <c r="AZ47" s="37">
        <f t="shared" si="13"/>
        <v>0</v>
      </c>
      <c r="BA47" s="49">
        <f t="shared" si="14"/>
        <v>0</v>
      </c>
      <c r="BB47" s="38">
        <f t="shared" si="15"/>
        <v>0</v>
      </c>
      <c r="BC47" s="49"/>
      <c r="BD47" s="100">
        <f t="shared" si="59"/>
        <v>116.28127034316582</v>
      </c>
      <c r="BE47" s="90">
        <f t="shared" si="59"/>
        <v>115.83068990747694</v>
      </c>
      <c r="BF47" s="91">
        <f t="shared" si="59"/>
        <v>117.2966502423906</v>
      </c>
      <c r="BG47" s="27"/>
      <c r="BH47" s="37">
        <f t="shared" si="17"/>
        <v>0</v>
      </c>
      <c r="BI47" s="49">
        <f t="shared" si="18"/>
        <v>0</v>
      </c>
      <c r="BJ47" s="38">
        <f t="shared" si="19"/>
        <v>0</v>
      </c>
      <c r="BK47" s="49"/>
      <c r="BL47" s="100">
        <f t="shared" si="60"/>
        <v>102.38464063346302</v>
      </c>
      <c r="BM47" s="90">
        <f t="shared" si="60"/>
        <v>102.65014059139715</v>
      </c>
      <c r="BN47" s="102">
        <f t="shared" si="60"/>
        <v>96.125137833955776</v>
      </c>
    </row>
    <row r="48" spans="1:105">
      <c r="A48" s="82" t="s">
        <v>34</v>
      </c>
      <c r="B48" s="81">
        <f>EOMONTH($C$4,-1)</f>
        <v>44255</v>
      </c>
      <c r="C48" s="80">
        <f t="shared" si="54"/>
        <v>12300.628857791926</v>
      </c>
      <c r="D48" s="80">
        <f t="shared" si="54"/>
        <v>12322.851400337204</v>
      </c>
      <c r="E48" s="80">
        <f t="shared" si="54"/>
        <v>12863.445053824684</v>
      </c>
      <c r="F48" s="80">
        <f t="shared" si="54"/>
        <v>11488.396663547002</v>
      </c>
      <c r="H48" s="114"/>
      <c r="I48" s="69"/>
      <c r="J48" s="37"/>
      <c r="K48" s="49"/>
      <c r="L48" s="49"/>
      <c r="M48" s="57"/>
      <c r="N48" s="26"/>
      <c r="O48" s="44">
        <f t="shared" si="51"/>
        <v>12362.132002080883</v>
      </c>
      <c r="P48" s="45">
        <f t="shared" si="51"/>
        <v>12364.749095098352</v>
      </c>
      <c r="Q48" s="45">
        <f t="shared" si="51"/>
        <v>12945.771102169161</v>
      </c>
      <c r="R48" s="46">
        <f t="shared" si="2"/>
        <v>11344.791705252665</v>
      </c>
      <c r="S48" s="26"/>
      <c r="T48" s="34">
        <f t="shared" si="3"/>
        <v>0.23621320020808834</v>
      </c>
      <c r="U48" s="48">
        <f t="shared" si="4"/>
        <v>0.23647490950983518</v>
      </c>
      <c r="V48" s="36">
        <f t="shared" si="5"/>
        <v>0.13447917052526645</v>
      </c>
      <c r="W48" s="26"/>
      <c r="X48" s="37">
        <f>(O48-O45)/O45</f>
        <v>0</v>
      </c>
      <c r="Y48" s="49">
        <f t="shared" ref="Y48" si="61">(P48-P45)/P45</f>
        <v>0</v>
      </c>
      <c r="Z48" s="38">
        <f t="shared" ref="Z48" si="62">(R48-R45)/R45</f>
        <v>0</v>
      </c>
      <c r="AA48" s="26"/>
      <c r="AB48" s="37"/>
      <c r="AC48" s="49"/>
      <c r="AD48" s="38"/>
      <c r="AE48" s="27"/>
      <c r="AF48" s="37">
        <f t="shared" si="48"/>
        <v>0</v>
      </c>
      <c r="AG48" s="55">
        <f t="shared" si="48"/>
        <v>0</v>
      </c>
      <c r="AH48" s="38">
        <f t="shared" si="7"/>
        <v>0</v>
      </c>
      <c r="AI48" s="49"/>
      <c r="AJ48" s="37">
        <f t="shared" si="8"/>
        <v>0</v>
      </c>
      <c r="AK48" s="49">
        <f t="shared" si="8"/>
        <v>0</v>
      </c>
      <c r="AL48" s="38">
        <f t="shared" si="8"/>
        <v>0</v>
      </c>
      <c r="AM48" s="27"/>
      <c r="AN48" s="89">
        <f t="shared" si="9"/>
        <v>0.33041073488752304</v>
      </c>
      <c r="AO48" s="102">
        <f t="shared" si="10"/>
        <v>0.32780170939038727</v>
      </c>
      <c r="AP48" s="92">
        <f t="shared" si="55"/>
        <v>0.10832227302982185</v>
      </c>
      <c r="AQ48" s="27"/>
      <c r="AR48" s="37">
        <f t="shared" si="11"/>
        <v>0</v>
      </c>
      <c r="AS48" s="55">
        <f t="shared" si="12"/>
        <v>0</v>
      </c>
      <c r="AT48" s="29"/>
      <c r="AU48" s="27"/>
      <c r="AV48" s="37">
        <f>(O48-(MAX($O$3:O48)))/(MAX($O$3:O48))</f>
        <v>-1.271252200000011E-2</v>
      </c>
      <c r="AW48" s="55">
        <f>(P48-(MAX($P$3:P48)))/(MAX($P$3:P48))</f>
        <v>-1.4682793167999881E-2</v>
      </c>
      <c r="AX48" s="38">
        <f>(R48-(MAX($R$3:R48)))/(MAX($R$3:R48))</f>
        <v>-3.56273940189702E-2</v>
      </c>
      <c r="AY48" s="27"/>
      <c r="AZ48" s="37">
        <f t="shared" si="13"/>
        <v>0</v>
      </c>
      <c r="BA48" s="49">
        <f t="shared" si="14"/>
        <v>0</v>
      </c>
      <c r="BB48" s="38">
        <f t="shared" si="15"/>
        <v>0</v>
      </c>
      <c r="BC48" s="49"/>
      <c r="BD48" s="100">
        <f t="shared" si="59"/>
        <v>116.28127034316582</v>
      </c>
      <c r="BE48" s="90">
        <f t="shared" si="59"/>
        <v>115.83068990747694</v>
      </c>
      <c r="BF48" s="91">
        <f t="shared" si="59"/>
        <v>117.2966502423906</v>
      </c>
      <c r="BG48" s="27"/>
      <c r="BH48" s="37">
        <f t="shared" si="17"/>
        <v>0</v>
      </c>
      <c r="BI48" s="49">
        <f t="shared" si="18"/>
        <v>0</v>
      </c>
      <c r="BJ48" s="38">
        <f t="shared" si="19"/>
        <v>0</v>
      </c>
      <c r="BK48" s="49"/>
      <c r="BL48" s="100">
        <f t="shared" si="60"/>
        <v>102.38464063346302</v>
      </c>
      <c r="BM48" s="90">
        <f t="shared" si="60"/>
        <v>102.65014059139715</v>
      </c>
      <c r="BN48" s="102">
        <f t="shared" si="60"/>
        <v>96.125137833955776</v>
      </c>
    </row>
    <row r="49" spans="1:105" s="43" customFormat="1">
      <c r="A49" s="82" t="s">
        <v>196</v>
      </c>
      <c r="B49" s="84">
        <v>44196</v>
      </c>
      <c r="C49" s="80">
        <f t="shared" si="54"/>
        <v>12521.309423597171</v>
      </c>
      <c r="D49" s="80">
        <f t="shared" si="54"/>
        <v>12549.003518220892</v>
      </c>
      <c r="E49" s="80">
        <f t="shared" si="54"/>
        <v>13066.535205216263</v>
      </c>
      <c r="F49" s="80">
        <f t="shared" si="54"/>
        <v>11740.780232473937</v>
      </c>
      <c r="G49"/>
      <c r="H49" s="114"/>
      <c r="I49" s="69"/>
      <c r="J49" s="37"/>
      <c r="K49" s="49"/>
      <c r="L49" s="49"/>
      <c r="M49" s="57"/>
      <c r="N49" s="26"/>
      <c r="O49" s="44">
        <f t="shared" si="51"/>
        <v>12362.132002080883</v>
      </c>
      <c r="P49" s="45">
        <f t="shared" si="51"/>
        <v>12364.749095098352</v>
      </c>
      <c r="Q49" s="45">
        <f t="shared" si="51"/>
        <v>12945.771102169161</v>
      </c>
      <c r="R49" s="46">
        <f t="shared" si="2"/>
        <v>11344.791705252665</v>
      </c>
      <c r="S49" s="26"/>
      <c r="T49" s="34">
        <f t="shared" si="3"/>
        <v>0.23621320020808834</v>
      </c>
      <c r="U49" s="48">
        <f t="shared" si="4"/>
        <v>0.23647490950983518</v>
      </c>
      <c r="V49" s="36">
        <f t="shared" si="5"/>
        <v>0.13447917052526645</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0.33041073488752304</v>
      </c>
      <c r="AO49" s="102">
        <f t="shared" si="10"/>
        <v>0.32780170939038727</v>
      </c>
      <c r="AP49" s="92">
        <f t="shared" si="55"/>
        <v>0.10832227302982185</v>
      </c>
      <c r="AQ49" s="27"/>
      <c r="AR49" s="37">
        <f t="shared" si="11"/>
        <v>0</v>
      </c>
      <c r="AS49" s="55">
        <f t="shared" si="12"/>
        <v>0</v>
      </c>
      <c r="AT49" s="29"/>
      <c r="AU49" s="27"/>
      <c r="AV49" s="37">
        <f>(O49-(MAX($O$3:O49)))/(MAX($O$3:O49))</f>
        <v>-1.271252200000011E-2</v>
      </c>
      <c r="AW49" s="55">
        <f>(P49-(MAX($P$3:P49)))/(MAX($P$3:P49))</f>
        <v>-1.4682793167999881E-2</v>
      </c>
      <c r="AX49" s="38">
        <f>(R49-(MAX($R$3:R49)))/(MAX($R$3:R49))</f>
        <v>-3.56273940189702E-2</v>
      </c>
      <c r="AY49" s="27"/>
      <c r="AZ49" s="37">
        <f t="shared" si="13"/>
        <v>0</v>
      </c>
      <c r="BA49" s="49">
        <f t="shared" si="14"/>
        <v>0</v>
      </c>
      <c r="BB49" s="38">
        <f t="shared" si="15"/>
        <v>0</v>
      </c>
      <c r="BC49" s="49"/>
      <c r="BD49" s="100">
        <f t="shared" si="59"/>
        <v>116.28127034316582</v>
      </c>
      <c r="BE49" s="90">
        <f t="shared" si="59"/>
        <v>115.83068990747694</v>
      </c>
      <c r="BF49" s="91">
        <f t="shared" si="59"/>
        <v>117.2966502423906</v>
      </c>
      <c r="BG49" s="27"/>
      <c r="BH49" s="37">
        <f t="shared" si="17"/>
        <v>0</v>
      </c>
      <c r="BI49" s="49">
        <f t="shared" si="18"/>
        <v>0</v>
      </c>
      <c r="BJ49" s="38">
        <f t="shared" si="19"/>
        <v>0</v>
      </c>
      <c r="BK49" s="49"/>
      <c r="BL49" s="100">
        <f t="shared" si="60"/>
        <v>102.38464063346302</v>
      </c>
      <c r="BM49" s="90">
        <f t="shared" si="60"/>
        <v>102.65014059139715</v>
      </c>
      <c r="BN49" s="102">
        <f t="shared" si="60"/>
        <v>96.125137833955776</v>
      </c>
      <c r="BO49" s="18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44286</v>
      </c>
      <c r="C50" s="80">
        <f t="shared" si="54"/>
        <v>12362.132002080883</v>
      </c>
      <c r="D50" s="80">
        <f t="shared" si="54"/>
        <v>12364.749095098352</v>
      </c>
      <c r="E50" s="80">
        <f t="shared" si="54"/>
        <v>12945.771102169161</v>
      </c>
      <c r="F50" s="80">
        <f t="shared" si="54"/>
        <v>11344.791705252665</v>
      </c>
      <c r="H50" s="114"/>
      <c r="I50" s="69"/>
      <c r="J50" s="37"/>
      <c r="K50" s="49"/>
      <c r="L50" s="49"/>
      <c r="M50" s="57"/>
      <c r="N50" s="26"/>
      <c r="O50" s="44">
        <f t="shared" si="51"/>
        <v>12362.132002080883</v>
      </c>
      <c r="P50" s="45">
        <f t="shared" si="51"/>
        <v>12364.749095098352</v>
      </c>
      <c r="Q50" s="45">
        <f t="shared" si="51"/>
        <v>12945.771102169161</v>
      </c>
      <c r="R50" s="46">
        <f t="shared" si="2"/>
        <v>11344.791705252665</v>
      </c>
      <c r="S50" s="26"/>
      <c r="T50" s="34">
        <f t="shared" si="3"/>
        <v>0.23621320020808834</v>
      </c>
      <c r="U50" s="48">
        <f t="shared" si="4"/>
        <v>0.23647490950983518</v>
      </c>
      <c r="V50" s="36">
        <f t="shared" si="5"/>
        <v>0.13447917052526645</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0.33041073488752304</v>
      </c>
      <c r="AO50" s="102">
        <f t="shared" si="10"/>
        <v>0.32780170939038727</v>
      </c>
      <c r="AP50" s="92">
        <f t="shared" si="55"/>
        <v>0.10832227302982185</v>
      </c>
      <c r="AQ50" s="27"/>
      <c r="AR50" s="37">
        <f t="shared" si="11"/>
        <v>0</v>
      </c>
      <c r="AS50" s="55">
        <f t="shared" si="12"/>
        <v>0</v>
      </c>
      <c r="AT50" s="29"/>
      <c r="AU50" s="27"/>
      <c r="AV50" s="37">
        <f>(O50-(MAX($O$3:O50)))/(MAX($O$3:O50))</f>
        <v>-1.271252200000011E-2</v>
      </c>
      <c r="AW50" s="55">
        <f>(P50-(MAX($P$3:P50)))/(MAX($P$3:P50))</f>
        <v>-1.4682793167999881E-2</v>
      </c>
      <c r="AX50" s="38">
        <f>(R50-(MAX($R$3:R50)))/(MAX($R$3:R50))</f>
        <v>-3.56273940189702E-2</v>
      </c>
      <c r="AY50" s="27"/>
      <c r="AZ50" s="37">
        <f t="shared" si="13"/>
        <v>0</v>
      </c>
      <c r="BA50" s="49">
        <f t="shared" si="14"/>
        <v>0</v>
      </c>
      <c r="BB50" s="38">
        <f t="shared" si="15"/>
        <v>0</v>
      </c>
      <c r="BC50" s="49"/>
      <c r="BD50" s="100">
        <f t="shared" si="59"/>
        <v>116.28127034316582</v>
      </c>
      <c r="BE50" s="90">
        <f t="shared" si="59"/>
        <v>115.83068990747694</v>
      </c>
      <c r="BF50" s="91">
        <f t="shared" si="59"/>
        <v>117.2966502423906</v>
      </c>
      <c r="BG50" s="27"/>
      <c r="BH50" s="37">
        <f t="shared" si="17"/>
        <v>0</v>
      </c>
      <c r="BI50" s="49">
        <f t="shared" si="18"/>
        <v>0</v>
      </c>
      <c r="BJ50" s="38">
        <f t="shared" si="19"/>
        <v>0</v>
      </c>
      <c r="BK50" s="49"/>
      <c r="BL50" s="100">
        <f t="shared" si="60"/>
        <v>102.38464063346302</v>
      </c>
      <c r="BM50" s="90">
        <f t="shared" si="60"/>
        <v>102.65014059139715</v>
      </c>
      <c r="BN50" s="102">
        <f t="shared" si="60"/>
        <v>96.125137833955776</v>
      </c>
    </row>
    <row r="51" spans="1:105">
      <c r="H51" s="114"/>
      <c r="I51" s="69"/>
      <c r="J51" s="37"/>
      <c r="K51" s="49"/>
      <c r="L51" s="49"/>
      <c r="M51" s="57"/>
      <c r="N51" s="26"/>
      <c r="O51" s="44">
        <f t="shared" si="51"/>
        <v>12362.132002080883</v>
      </c>
      <c r="P51" s="45">
        <f t="shared" si="51"/>
        <v>12364.749095098352</v>
      </c>
      <c r="Q51" s="45">
        <f t="shared" si="51"/>
        <v>12945.771102169161</v>
      </c>
      <c r="R51" s="46">
        <f t="shared" si="2"/>
        <v>11344.791705252665</v>
      </c>
      <c r="S51" s="26"/>
      <c r="T51" s="34">
        <f t="shared" si="3"/>
        <v>0.23621320020808834</v>
      </c>
      <c r="U51" s="48">
        <f t="shared" si="4"/>
        <v>0.23647490950983518</v>
      </c>
      <c r="V51" s="36">
        <f t="shared" si="5"/>
        <v>0.13447917052526645</v>
      </c>
      <c r="W51" s="26"/>
      <c r="X51" s="37">
        <f>(O51-O48)/O48</f>
        <v>0</v>
      </c>
      <c r="Y51" s="49">
        <f t="shared" ref="Y51" si="63">(P51-P48)/P48</f>
        <v>0</v>
      </c>
      <c r="Z51" s="38">
        <f t="shared" ref="Z51" si="64">(R51-R48)/R48</f>
        <v>0</v>
      </c>
      <c r="AA51" s="26"/>
      <c r="AB51" s="37">
        <f>(O51-O33)/O33</f>
        <v>8.0500942187131649E-2</v>
      </c>
      <c r="AC51" s="49">
        <f>(P51-P33)/P33</f>
        <v>8.0318692662804489E-2</v>
      </c>
      <c r="AD51" s="38">
        <f>(R51-R33)/R33</f>
        <v>-2.1258242189852904E-2</v>
      </c>
      <c r="AE51" s="27"/>
      <c r="AF51" s="37">
        <f t="shared" si="48"/>
        <v>0</v>
      </c>
      <c r="AG51" s="55">
        <f t="shared" si="48"/>
        <v>0</v>
      </c>
      <c r="AH51" s="38">
        <f t="shared" si="7"/>
        <v>0</v>
      </c>
      <c r="AI51" s="49"/>
      <c r="AJ51" s="37">
        <f t="shared" si="8"/>
        <v>0</v>
      </c>
      <c r="AK51" s="49">
        <f t="shared" si="8"/>
        <v>0</v>
      </c>
      <c r="AL51" s="38">
        <f t="shared" si="8"/>
        <v>0</v>
      </c>
      <c r="AM51" s="27"/>
      <c r="AN51" s="89">
        <f t="shared" si="9"/>
        <v>0.33041073488752304</v>
      </c>
      <c r="AO51" s="102">
        <f t="shared" si="10"/>
        <v>0.32780170939038727</v>
      </c>
      <c r="AP51" s="92">
        <f t="shared" si="55"/>
        <v>0.10832227302982185</v>
      </c>
      <c r="AQ51" s="27"/>
      <c r="AR51" s="37">
        <f t="shared" si="11"/>
        <v>0</v>
      </c>
      <c r="AS51" s="55">
        <f t="shared" si="12"/>
        <v>0</v>
      </c>
      <c r="AT51" s="29"/>
      <c r="AU51" s="27"/>
      <c r="AV51" s="37">
        <f>(O51-(MAX($O$3:O51)))/(MAX($O$3:O51))</f>
        <v>-1.271252200000011E-2</v>
      </c>
      <c r="AW51" s="55">
        <f>(P51-(MAX($P$3:P51)))/(MAX($P$3:P51))</f>
        <v>-1.4682793167999881E-2</v>
      </c>
      <c r="AX51" s="38">
        <f>(R51-(MAX($R$3:R51)))/(MAX($R$3:R51))</f>
        <v>-3.56273940189702E-2</v>
      </c>
      <c r="AY51" s="27"/>
      <c r="AZ51" s="37">
        <f t="shared" si="13"/>
        <v>0</v>
      </c>
      <c r="BA51" s="49">
        <f t="shared" si="14"/>
        <v>0</v>
      </c>
      <c r="BB51" s="38">
        <f t="shared" si="15"/>
        <v>0</v>
      </c>
      <c r="BC51" s="49"/>
      <c r="BD51" s="100">
        <f t="shared" si="59"/>
        <v>116.28127034316582</v>
      </c>
      <c r="BE51" s="90">
        <f t="shared" si="59"/>
        <v>115.83068990747694</v>
      </c>
      <c r="BF51" s="91">
        <f t="shared" si="59"/>
        <v>117.2966502423906</v>
      </c>
      <c r="BG51" s="27"/>
      <c r="BH51" s="37">
        <f t="shared" si="17"/>
        <v>0</v>
      </c>
      <c r="BI51" s="49">
        <f t="shared" si="18"/>
        <v>0</v>
      </c>
      <c r="BJ51" s="38">
        <f t="shared" si="19"/>
        <v>0</v>
      </c>
      <c r="BK51" s="49"/>
      <c r="BL51" s="100">
        <f t="shared" si="60"/>
        <v>102.38464063346302</v>
      </c>
      <c r="BM51" s="90">
        <f t="shared" si="60"/>
        <v>102.65014059139715</v>
      </c>
      <c r="BN51" s="102">
        <f t="shared" si="60"/>
        <v>96.125137833955776</v>
      </c>
    </row>
    <row r="52" spans="1:105" s="43" customFormat="1">
      <c r="A52"/>
      <c r="B52" s="27"/>
      <c r="C52" s="26"/>
      <c r="D52" s="26"/>
      <c r="E52" s="26"/>
      <c r="F52" s="26"/>
      <c r="G52"/>
      <c r="H52" s="114"/>
      <c r="I52" s="69"/>
      <c r="J52" s="37"/>
      <c r="K52" s="49"/>
      <c r="L52" s="49"/>
      <c r="M52" s="57"/>
      <c r="N52" s="26"/>
      <c r="O52" s="44">
        <f t="shared" si="51"/>
        <v>12362.132002080883</v>
      </c>
      <c r="P52" s="45">
        <f t="shared" si="51"/>
        <v>12364.749095098352</v>
      </c>
      <c r="Q52" s="45">
        <f t="shared" si="51"/>
        <v>12945.771102169161</v>
      </c>
      <c r="R52" s="46">
        <f t="shared" si="2"/>
        <v>11344.791705252665</v>
      </c>
      <c r="S52" s="26"/>
      <c r="T52" s="34">
        <f t="shared" si="3"/>
        <v>0.23621320020808834</v>
      </c>
      <c r="U52" s="48">
        <f t="shared" si="4"/>
        <v>0.23647490950983518</v>
      </c>
      <c r="V52" s="36">
        <f t="shared" si="5"/>
        <v>0.13447917052526645</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0.33041073488752304</v>
      </c>
      <c r="AO52" s="102">
        <f t="shared" si="10"/>
        <v>0.32780170939038727</v>
      </c>
      <c r="AP52" s="92">
        <f t="shared" si="55"/>
        <v>0.10832227302982185</v>
      </c>
      <c r="AQ52" s="27"/>
      <c r="AR52" s="37">
        <f t="shared" si="11"/>
        <v>0</v>
      </c>
      <c r="AS52" s="55">
        <f t="shared" si="12"/>
        <v>0</v>
      </c>
      <c r="AT52" s="29"/>
      <c r="AU52" s="27"/>
      <c r="AV52" s="37">
        <f>(O52-(MAX($O$3:O52)))/(MAX($O$3:O52))</f>
        <v>-1.271252200000011E-2</v>
      </c>
      <c r="AW52" s="55">
        <f>(P52-(MAX($P$3:P52)))/(MAX($P$3:P52))</f>
        <v>-1.4682793167999881E-2</v>
      </c>
      <c r="AX52" s="38">
        <f>(R52-(MAX($R$3:R52)))/(MAX($R$3:R52))</f>
        <v>-3.56273940189702E-2</v>
      </c>
      <c r="AY52" s="27"/>
      <c r="AZ52" s="37">
        <f t="shared" si="13"/>
        <v>0</v>
      </c>
      <c r="BA52" s="49">
        <f t="shared" si="14"/>
        <v>0</v>
      </c>
      <c r="BB52" s="38">
        <f t="shared" si="15"/>
        <v>0</v>
      </c>
      <c r="BC52" s="49"/>
      <c r="BD52" s="100">
        <f t="shared" si="59"/>
        <v>116.28127034316582</v>
      </c>
      <c r="BE52" s="90">
        <f t="shared" si="59"/>
        <v>115.83068990747694</v>
      </c>
      <c r="BF52" s="91">
        <f t="shared" si="59"/>
        <v>117.2966502423906</v>
      </c>
      <c r="BG52" s="27"/>
      <c r="BH52" s="37">
        <f t="shared" si="17"/>
        <v>0</v>
      </c>
      <c r="BI52" s="49">
        <f t="shared" si="18"/>
        <v>0</v>
      </c>
      <c r="BJ52" s="38">
        <f t="shared" si="19"/>
        <v>0</v>
      </c>
      <c r="BK52" s="49"/>
      <c r="BL52" s="100">
        <f t="shared" si="60"/>
        <v>102.38464063346302</v>
      </c>
      <c r="BM52" s="90">
        <f t="shared" si="60"/>
        <v>102.65014059139715</v>
      </c>
      <c r="BN52" s="102">
        <f t="shared" si="60"/>
        <v>96.125137833955776</v>
      </c>
      <c r="BO52" s="189"/>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12362.132002080883</v>
      </c>
      <c r="P53" s="45">
        <f t="shared" si="51"/>
        <v>12364.749095098352</v>
      </c>
      <c r="Q53" s="45">
        <f t="shared" si="51"/>
        <v>12945.771102169161</v>
      </c>
      <c r="R53" s="46">
        <f t="shared" si="2"/>
        <v>11344.791705252665</v>
      </c>
      <c r="S53" s="26"/>
      <c r="T53" s="34">
        <f t="shared" si="3"/>
        <v>0.23621320020808834</v>
      </c>
      <c r="U53" s="48">
        <f t="shared" si="4"/>
        <v>0.23647490950983518</v>
      </c>
      <c r="V53" s="36">
        <f t="shared" si="5"/>
        <v>0.13447917052526645</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0.33041073488752304</v>
      </c>
      <c r="AO53" s="102">
        <f t="shared" si="10"/>
        <v>0.32780170939038727</v>
      </c>
      <c r="AP53" s="92">
        <f t="shared" si="55"/>
        <v>0.10832227302982185</v>
      </c>
      <c r="AQ53" s="27"/>
      <c r="AR53" s="37">
        <f t="shared" si="11"/>
        <v>0</v>
      </c>
      <c r="AS53" s="55">
        <f t="shared" si="12"/>
        <v>0</v>
      </c>
      <c r="AT53" s="29"/>
      <c r="AU53" s="27"/>
      <c r="AV53" s="37">
        <f>(O53-(MAX($O$3:O53)))/(MAX($O$3:O53))</f>
        <v>-1.271252200000011E-2</v>
      </c>
      <c r="AW53" s="55">
        <f>(P53-(MAX($P$3:P53)))/(MAX($P$3:P53))</f>
        <v>-1.4682793167999881E-2</v>
      </c>
      <c r="AX53" s="38">
        <f>(R53-(MAX($R$3:R53)))/(MAX($R$3:R53))</f>
        <v>-3.56273940189702E-2</v>
      </c>
      <c r="AY53" s="27"/>
      <c r="AZ53" s="37">
        <f t="shared" si="13"/>
        <v>0</v>
      </c>
      <c r="BA53" s="49">
        <f t="shared" si="14"/>
        <v>0</v>
      </c>
      <c r="BB53" s="38">
        <f t="shared" si="15"/>
        <v>0</v>
      </c>
      <c r="BC53" s="49"/>
      <c r="BD53" s="100">
        <f t="shared" si="59"/>
        <v>116.28127034316582</v>
      </c>
      <c r="BE53" s="90">
        <f t="shared" si="59"/>
        <v>115.83068990747694</v>
      </c>
      <c r="BF53" s="91">
        <f t="shared" si="59"/>
        <v>117.2966502423906</v>
      </c>
      <c r="BG53" s="27"/>
      <c r="BH53" s="37">
        <f t="shared" si="17"/>
        <v>0</v>
      </c>
      <c r="BI53" s="49">
        <f t="shared" si="18"/>
        <v>0</v>
      </c>
      <c r="BJ53" s="38">
        <f t="shared" si="19"/>
        <v>0</v>
      </c>
      <c r="BK53" s="49"/>
      <c r="BL53" s="100">
        <f t="shared" si="60"/>
        <v>102.38464063346302</v>
      </c>
      <c r="BM53" s="90">
        <f t="shared" si="60"/>
        <v>102.65014059139715</v>
      </c>
      <c r="BN53" s="102">
        <f t="shared" si="60"/>
        <v>96.125137833955776</v>
      </c>
    </row>
    <row r="54" spans="1:105">
      <c r="H54" s="114"/>
      <c r="I54" s="69"/>
      <c r="J54" s="37"/>
      <c r="K54" s="49"/>
      <c r="L54" s="49"/>
      <c r="M54" s="57"/>
      <c r="N54" s="26"/>
      <c r="O54" s="44">
        <f t="shared" ref="O54:R69" si="65">O53*(1+J54)</f>
        <v>12362.132002080883</v>
      </c>
      <c r="P54" s="45">
        <f t="shared" si="65"/>
        <v>12364.749095098352</v>
      </c>
      <c r="Q54" s="45">
        <f t="shared" si="65"/>
        <v>12945.771102169161</v>
      </c>
      <c r="R54" s="46">
        <f t="shared" si="2"/>
        <v>11344.791705252665</v>
      </c>
      <c r="S54" s="26"/>
      <c r="T54" s="34">
        <f t="shared" si="3"/>
        <v>0.23621320020808834</v>
      </c>
      <c r="U54" s="48">
        <f t="shared" si="4"/>
        <v>0.23647490950983518</v>
      </c>
      <c r="V54" s="36">
        <f t="shared" si="5"/>
        <v>0.13447917052526645</v>
      </c>
      <c r="W54" s="26"/>
      <c r="X54" s="37">
        <f>(O54-O51)/O51</f>
        <v>0</v>
      </c>
      <c r="Y54" s="49">
        <f t="shared" ref="Y54" si="66">(P54-P51)/P51</f>
        <v>0</v>
      </c>
      <c r="Z54" s="38">
        <f t="shared" ref="Z54" si="67">(R54-R51)/R51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0.33041073488752304</v>
      </c>
      <c r="AO54" s="102">
        <f t="shared" si="10"/>
        <v>0.32780170939038727</v>
      </c>
      <c r="AP54" s="92">
        <f t="shared" si="55"/>
        <v>0.10832227302982185</v>
      </c>
      <c r="AQ54" s="27"/>
      <c r="AR54" s="37">
        <f t="shared" si="11"/>
        <v>0</v>
      </c>
      <c r="AS54" s="55">
        <f t="shared" si="12"/>
        <v>0</v>
      </c>
      <c r="AT54" s="29"/>
      <c r="AU54" s="27"/>
      <c r="AV54" s="37">
        <f>(O54-(MAX($O$3:O54)))/(MAX($O$3:O54))</f>
        <v>-1.271252200000011E-2</v>
      </c>
      <c r="AW54" s="55">
        <f>(P54-(MAX($P$3:P54)))/(MAX($P$3:P54))</f>
        <v>-1.4682793167999881E-2</v>
      </c>
      <c r="AX54" s="38">
        <f>(R54-(MAX($R$3:R54)))/(MAX($R$3:R54))</f>
        <v>-3.56273940189702E-2</v>
      </c>
      <c r="AY54" s="27"/>
      <c r="AZ54" s="37">
        <f t="shared" si="13"/>
        <v>0</v>
      </c>
      <c r="BA54" s="49">
        <f t="shared" si="14"/>
        <v>0</v>
      </c>
      <c r="BB54" s="38">
        <f t="shared" si="15"/>
        <v>0</v>
      </c>
      <c r="BC54" s="49"/>
      <c r="BD54" s="100">
        <f t="shared" si="59"/>
        <v>116.28127034316582</v>
      </c>
      <c r="BE54" s="90">
        <f t="shared" si="59"/>
        <v>115.83068990747694</v>
      </c>
      <c r="BF54" s="91">
        <f t="shared" si="59"/>
        <v>117.2966502423906</v>
      </c>
      <c r="BG54" s="27"/>
      <c r="BH54" s="37">
        <f t="shared" si="17"/>
        <v>0</v>
      </c>
      <c r="BI54" s="49">
        <f t="shared" si="18"/>
        <v>0</v>
      </c>
      <c r="BJ54" s="38">
        <f t="shared" si="19"/>
        <v>0</v>
      </c>
      <c r="BK54" s="49"/>
      <c r="BL54" s="100">
        <f t="shared" si="60"/>
        <v>102.38464063346302</v>
      </c>
      <c r="BM54" s="90">
        <f t="shared" si="60"/>
        <v>102.65014059139715</v>
      </c>
      <c r="BN54" s="102">
        <f t="shared" si="60"/>
        <v>96.125137833955776</v>
      </c>
    </row>
    <row r="55" spans="1:105" s="43" customFormat="1">
      <c r="A55"/>
      <c r="B55" s="27"/>
      <c r="C55" s="26"/>
      <c r="D55" s="26"/>
      <c r="E55" s="26"/>
      <c r="F55" s="26"/>
      <c r="G55"/>
      <c r="H55" s="114"/>
      <c r="I55" s="69"/>
      <c r="J55" s="37"/>
      <c r="K55" s="49"/>
      <c r="L55" s="49"/>
      <c r="M55" s="57"/>
      <c r="N55" s="26"/>
      <c r="O55" s="44">
        <f t="shared" si="65"/>
        <v>12362.132002080883</v>
      </c>
      <c r="P55" s="45">
        <f t="shared" si="65"/>
        <v>12364.749095098352</v>
      </c>
      <c r="Q55" s="45">
        <f t="shared" si="65"/>
        <v>12945.771102169161</v>
      </c>
      <c r="R55" s="46">
        <f t="shared" si="2"/>
        <v>11344.791705252665</v>
      </c>
      <c r="S55" s="26"/>
      <c r="T55" s="34">
        <f t="shared" si="3"/>
        <v>0.23621320020808834</v>
      </c>
      <c r="U55" s="48">
        <f t="shared" si="4"/>
        <v>0.23647490950983518</v>
      </c>
      <c r="V55" s="36">
        <f t="shared" si="5"/>
        <v>0.13447917052526645</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0.33041073488752304</v>
      </c>
      <c r="AO55" s="102">
        <f t="shared" si="10"/>
        <v>0.32780170939038727</v>
      </c>
      <c r="AP55" s="92">
        <f t="shared" si="55"/>
        <v>0.10832227302982185</v>
      </c>
      <c r="AQ55" s="27"/>
      <c r="AR55" s="37">
        <f t="shared" si="11"/>
        <v>0</v>
      </c>
      <c r="AS55" s="55">
        <f t="shared" si="12"/>
        <v>0</v>
      </c>
      <c r="AT55" s="29"/>
      <c r="AU55" s="27"/>
      <c r="AV55" s="37">
        <f>(O55-(MAX($O$3:O55)))/(MAX($O$3:O55))</f>
        <v>-1.271252200000011E-2</v>
      </c>
      <c r="AW55" s="55">
        <f>(P55-(MAX($P$3:P55)))/(MAX($P$3:P55))</f>
        <v>-1.4682793167999881E-2</v>
      </c>
      <c r="AX55" s="38">
        <f>(R55-(MAX($R$3:R55)))/(MAX($R$3:R55))</f>
        <v>-3.56273940189702E-2</v>
      </c>
      <c r="AY55" s="27"/>
      <c r="AZ55" s="37">
        <f t="shared" si="13"/>
        <v>0</v>
      </c>
      <c r="BA55" s="49">
        <f t="shared" si="14"/>
        <v>0</v>
      </c>
      <c r="BB55" s="38">
        <f t="shared" si="15"/>
        <v>0</v>
      </c>
      <c r="BC55" s="49"/>
      <c r="BD55" s="100">
        <f t="shared" si="59"/>
        <v>116.28127034316582</v>
      </c>
      <c r="BE55" s="90">
        <f t="shared" si="59"/>
        <v>115.83068990747694</v>
      </c>
      <c r="BF55" s="91">
        <f t="shared" si="59"/>
        <v>117.2966502423906</v>
      </c>
      <c r="BG55" s="27"/>
      <c r="BH55" s="37">
        <f t="shared" si="17"/>
        <v>0</v>
      </c>
      <c r="BI55" s="49">
        <f t="shared" si="18"/>
        <v>0</v>
      </c>
      <c r="BJ55" s="38">
        <f t="shared" si="19"/>
        <v>0</v>
      </c>
      <c r="BK55" s="49"/>
      <c r="BL55" s="100">
        <f t="shared" si="60"/>
        <v>102.38464063346302</v>
      </c>
      <c r="BM55" s="90">
        <f t="shared" si="60"/>
        <v>102.65014059139715</v>
      </c>
      <c r="BN55" s="102">
        <f t="shared" si="60"/>
        <v>96.125137833955776</v>
      </c>
      <c r="BO55" s="189"/>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5"/>
        <v>12362.132002080883</v>
      </c>
      <c r="P56" s="45">
        <f t="shared" si="65"/>
        <v>12364.749095098352</v>
      </c>
      <c r="Q56" s="45">
        <f t="shared" si="65"/>
        <v>12945.771102169161</v>
      </c>
      <c r="R56" s="46">
        <f t="shared" si="2"/>
        <v>11344.791705252665</v>
      </c>
      <c r="S56" s="26"/>
      <c r="T56" s="34">
        <f t="shared" si="3"/>
        <v>0.23621320020808834</v>
      </c>
      <c r="U56" s="48">
        <f t="shared" si="4"/>
        <v>0.23647490950983518</v>
      </c>
      <c r="V56" s="36">
        <f t="shared" si="5"/>
        <v>0.13447917052526645</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0.33041073488752304</v>
      </c>
      <c r="AO56" s="102">
        <f t="shared" si="10"/>
        <v>0.32780170939038727</v>
      </c>
      <c r="AP56" s="92">
        <f t="shared" si="55"/>
        <v>0.10832227302982185</v>
      </c>
      <c r="AQ56" s="27"/>
      <c r="AR56" s="37">
        <f t="shared" si="11"/>
        <v>0</v>
      </c>
      <c r="AS56" s="55">
        <f t="shared" si="12"/>
        <v>0</v>
      </c>
      <c r="AT56" s="29"/>
      <c r="AU56" s="27"/>
      <c r="AV56" s="37">
        <f>(O56-(MAX($O$3:O56)))/(MAX($O$3:O56))</f>
        <v>-1.271252200000011E-2</v>
      </c>
      <c r="AW56" s="55">
        <f>(P56-(MAX($P$3:P56)))/(MAX($P$3:P56))</f>
        <v>-1.4682793167999881E-2</v>
      </c>
      <c r="AX56" s="38">
        <f>(R56-(MAX($R$3:R56)))/(MAX($R$3:R56))</f>
        <v>-3.56273940189702E-2</v>
      </c>
      <c r="AY56" s="27"/>
      <c r="AZ56" s="37">
        <f t="shared" si="13"/>
        <v>0</v>
      </c>
      <c r="BA56" s="49">
        <f t="shared" si="14"/>
        <v>0</v>
      </c>
      <c r="BB56" s="38">
        <f t="shared" si="15"/>
        <v>0</v>
      </c>
      <c r="BC56" s="49"/>
      <c r="BD56" s="100">
        <f t="shared" si="59"/>
        <v>116.28127034316582</v>
      </c>
      <c r="BE56" s="90">
        <f t="shared" si="59"/>
        <v>115.83068990747694</v>
      </c>
      <c r="BF56" s="91">
        <f t="shared" si="59"/>
        <v>117.2966502423906</v>
      </c>
      <c r="BG56" s="27"/>
      <c r="BH56" s="37">
        <f t="shared" si="17"/>
        <v>0</v>
      </c>
      <c r="BI56" s="49">
        <f t="shared" si="18"/>
        <v>0</v>
      </c>
      <c r="BJ56" s="38">
        <f t="shared" si="19"/>
        <v>0</v>
      </c>
      <c r="BK56" s="49"/>
      <c r="BL56" s="100">
        <f t="shared" si="60"/>
        <v>102.38464063346302</v>
      </c>
      <c r="BM56" s="90">
        <f t="shared" si="60"/>
        <v>102.65014059139715</v>
      </c>
      <c r="BN56" s="102">
        <f t="shared" si="60"/>
        <v>96.125137833955776</v>
      </c>
    </row>
    <row r="57" spans="1:105">
      <c r="H57" s="114"/>
      <c r="I57" s="69"/>
      <c r="J57" s="37"/>
      <c r="K57" s="49"/>
      <c r="L57" s="49"/>
      <c r="M57" s="57"/>
      <c r="N57" s="26"/>
      <c r="O57" s="44">
        <f t="shared" si="65"/>
        <v>12362.132002080883</v>
      </c>
      <c r="P57" s="45">
        <f t="shared" si="65"/>
        <v>12364.749095098352</v>
      </c>
      <c r="Q57" s="45">
        <f t="shared" si="65"/>
        <v>12945.771102169161</v>
      </c>
      <c r="R57" s="46">
        <f t="shared" si="2"/>
        <v>11344.791705252665</v>
      </c>
      <c r="S57" s="26"/>
      <c r="T57" s="34">
        <f t="shared" si="3"/>
        <v>0.23621320020808834</v>
      </c>
      <c r="U57" s="48">
        <f t="shared" si="4"/>
        <v>0.23647490950983518</v>
      </c>
      <c r="V57" s="36">
        <f t="shared" si="5"/>
        <v>0.13447917052526645</v>
      </c>
      <c r="W57" s="26"/>
      <c r="X57" s="37">
        <f>(O57-O54)/O54</f>
        <v>0</v>
      </c>
      <c r="Y57" s="49">
        <f t="shared" ref="Y57" si="68">(P57-P54)/P54</f>
        <v>0</v>
      </c>
      <c r="Z57" s="38">
        <f t="shared" ref="Z57" si="69">(R57-R54)/R54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0.33041073488752304</v>
      </c>
      <c r="AO57" s="102">
        <f t="shared" si="10"/>
        <v>0.32780170939038727</v>
      </c>
      <c r="AP57" s="92">
        <f t="shared" si="55"/>
        <v>0.10832227302982185</v>
      </c>
      <c r="AQ57" s="27"/>
      <c r="AR57" s="37">
        <f t="shared" si="11"/>
        <v>0</v>
      </c>
      <c r="AS57" s="55">
        <f t="shared" si="12"/>
        <v>0</v>
      </c>
      <c r="AT57" s="29"/>
      <c r="AU57" s="27"/>
      <c r="AV57" s="37">
        <f>(O57-(MAX($O$3:O57)))/(MAX($O$3:O57))</f>
        <v>-1.271252200000011E-2</v>
      </c>
      <c r="AW57" s="55">
        <f>(P57-(MAX($P$3:P57)))/(MAX($P$3:P57))</f>
        <v>-1.4682793167999881E-2</v>
      </c>
      <c r="AX57" s="38">
        <f>(R57-(MAX($R$3:R57)))/(MAX($R$3:R57))</f>
        <v>-3.56273940189702E-2</v>
      </c>
      <c r="AY57" s="27"/>
      <c r="AZ57" s="37">
        <f t="shared" si="13"/>
        <v>0</v>
      </c>
      <c r="BA57" s="49">
        <f t="shared" si="14"/>
        <v>0</v>
      </c>
      <c r="BB57" s="38">
        <f t="shared" si="15"/>
        <v>0</v>
      </c>
      <c r="BC57" s="49"/>
      <c r="BD57" s="100">
        <f t="shared" si="59"/>
        <v>116.28127034316582</v>
      </c>
      <c r="BE57" s="90">
        <f t="shared" si="59"/>
        <v>115.83068990747694</v>
      </c>
      <c r="BF57" s="91">
        <f t="shared" si="59"/>
        <v>117.2966502423906</v>
      </c>
      <c r="BG57" s="27"/>
      <c r="BH57" s="37">
        <f t="shared" si="17"/>
        <v>0</v>
      </c>
      <c r="BI57" s="49">
        <f t="shared" si="18"/>
        <v>0</v>
      </c>
      <c r="BJ57" s="38">
        <f t="shared" si="19"/>
        <v>0</v>
      </c>
      <c r="BK57" s="49"/>
      <c r="BL57" s="100">
        <f t="shared" si="60"/>
        <v>102.38464063346302</v>
      </c>
      <c r="BM57" s="90">
        <f t="shared" si="60"/>
        <v>102.65014059139715</v>
      </c>
      <c r="BN57" s="102">
        <f t="shared" si="60"/>
        <v>96.125137833955776</v>
      </c>
    </row>
    <row r="58" spans="1:105" s="43" customFormat="1">
      <c r="A58"/>
      <c r="B58" s="27"/>
      <c r="C58" s="26"/>
      <c r="D58" s="26"/>
      <c r="E58" s="26"/>
      <c r="F58" s="26"/>
      <c r="G58"/>
      <c r="H58" s="114"/>
      <c r="I58" s="69"/>
      <c r="J58" s="37"/>
      <c r="K58" s="49"/>
      <c r="L58" s="49"/>
      <c r="M58" s="57"/>
      <c r="N58" s="26"/>
      <c r="O58" s="44">
        <f t="shared" si="65"/>
        <v>12362.132002080883</v>
      </c>
      <c r="P58" s="45">
        <f t="shared" si="65"/>
        <v>12364.749095098352</v>
      </c>
      <c r="Q58" s="45">
        <f t="shared" si="65"/>
        <v>12945.771102169161</v>
      </c>
      <c r="R58" s="46">
        <f t="shared" si="2"/>
        <v>11344.791705252665</v>
      </c>
      <c r="S58" s="26"/>
      <c r="T58" s="34">
        <f t="shared" si="3"/>
        <v>0.23621320020808834</v>
      </c>
      <c r="U58" s="48">
        <f t="shared" si="4"/>
        <v>0.23647490950983518</v>
      </c>
      <c r="V58" s="36">
        <f t="shared" si="5"/>
        <v>0.13447917052526645</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0.33041073488752304</v>
      </c>
      <c r="AO58" s="102">
        <f t="shared" si="10"/>
        <v>0.32780170939038727</v>
      </c>
      <c r="AP58" s="92">
        <f t="shared" si="55"/>
        <v>0.10832227302982185</v>
      </c>
      <c r="AQ58" s="27"/>
      <c r="AR58" s="37">
        <f t="shared" si="11"/>
        <v>0</v>
      </c>
      <c r="AS58" s="55">
        <f t="shared" si="12"/>
        <v>0</v>
      </c>
      <c r="AT58" s="29"/>
      <c r="AU58" s="27"/>
      <c r="AV58" s="37">
        <f>(O58-(MAX($O$3:O58)))/(MAX($O$3:O58))</f>
        <v>-1.271252200000011E-2</v>
      </c>
      <c r="AW58" s="55">
        <f>(P58-(MAX($P$3:P58)))/(MAX($P$3:P58))</f>
        <v>-1.4682793167999881E-2</v>
      </c>
      <c r="AX58" s="38">
        <f>(R58-(MAX($R$3:R58)))/(MAX($R$3:R58))</f>
        <v>-3.56273940189702E-2</v>
      </c>
      <c r="AY58" s="27"/>
      <c r="AZ58" s="37">
        <f t="shared" si="13"/>
        <v>0</v>
      </c>
      <c r="BA58" s="49">
        <f t="shared" si="14"/>
        <v>0</v>
      </c>
      <c r="BB58" s="38">
        <f t="shared" si="15"/>
        <v>0</v>
      </c>
      <c r="BC58" s="49"/>
      <c r="BD58" s="100">
        <f t="shared" si="59"/>
        <v>116.28127034316582</v>
      </c>
      <c r="BE58" s="90">
        <f t="shared" si="59"/>
        <v>115.83068990747694</v>
      </c>
      <c r="BF58" s="91">
        <f t="shared" si="59"/>
        <v>117.2966502423906</v>
      </c>
      <c r="BG58" s="27"/>
      <c r="BH58" s="37">
        <f t="shared" si="17"/>
        <v>0</v>
      </c>
      <c r="BI58" s="49">
        <f t="shared" si="18"/>
        <v>0</v>
      </c>
      <c r="BJ58" s="38">
        <f t="shared" si="19"/>
        <v>0</v>
      </c>
      <c r="BK58" s="49"/>
      <c r="BL58" s="100">
        <f t="shared" si="60"/>
        <v>102.38464063346302</v>
      </c>
      <c r="BM58" s="90">
        <f t="shared" si="60"/>
        <v>102.65014059139715</v>
      </c>
      <c r="BN58" s="102">
        <f t="shared" si="60"/>
        <v>96.125137833955776</v>
      </c>
      <c r="BO58" s="189"/>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69"/>
      <c r="J59" s="37"/>
      <c r="K59" s="49"/>
      <c r="L59" s="49"/>
      <c r="M59" s="57"/>
      <c r="N59" s="26"/>
      <c r="O59" s="44">
        <f t="shared" si="65"/>
        <v>12362.132002080883</v>
      </c>
      <c r="P59" s="45">
        <f t="shared" si="65"/>
        <v>12364.749095098352</v>
      </c>
      <c r="Q59" s="45">
        <f t="shared" si="65"/>
        <v>12945.771102169161</v>
      </c>
      <c r="R59" s="46">
        <f t="shared" si="2"/>
        <v>11344.791705252665</v>
      </c>
      <c r="S59" s="26"/>
      <c r="T59" s="34">
        <f t="shared" si="3"/>
        <v>0.23621320020808834</v>
      </c>
      <c r="U59" s="48">
        <f t="shared" si="4"/>
        <v>0.23647490950983518</v>
      </c>
      <c r="V59" s="36">
        <f t="shared" si="5"/>
        <v>0.13447917052526645</v>
      </c>
      <c r="W59" s="26"/>
      <c r="X59" s="37"/>
      <c r="Y59" s="49"/>
      <c r="Z59" s="38"/>
      <c r="AA59" s="26"/>
      <c r="AB59" s="37"/>
      <c r="AC59" s="49"/>
      <c r="AD59" s="38"/>
      <c r="AE59" s="27"/>
      <c r="AF59" s="37">
        <f t="shared" si="48"/>
        <v>0</v>
      </c>
      <c r="AG59" s="55">
        <f t="shared" si="48"/>
        <v>0</v>
      </c>
      <c r="AH59" s="38">
        <f t="shared" si="7"/>
        <v>0</v>
      </c>
      <c r="AI59" s="49"/>
      <c r="AJ59" s="37">
        <f t="shared" si="8"/>
        <v>0</v>
      </c>
      <c r="AK59" s="49">
        <f t="shared" si="8"/>
        <v>0</v>
      </c>
      <c r="AL59" s="38">
        <f t="shared" si="8"/>
        <v>0</v>
      </c>
      <c r="AM59" s="27"/>
      <c r="AN59" s="89">
        <f t="shared" si="9"/>
        <v>0.33041073488752304</v>
      </c>
      <c r="AO59" s="102">
        <f t="shared" si="10"/>
        <v>0.32780170939038727</v>
      </c>
      <c r="AP59" s="92">
        <f t="shared" si="55"/>
        <v>0.10832227302982185</v>
      </c>
      <c r="AQ59" s="27"/>
      <c r="AR59" s="37">
        <f t="shared" si="11"/>
        <v>0</v>
      </c>
      <c r="AS59" s="55">
        <f t="shared" si="12"/>
        <v>0</v>
      </c>
      <c r="AT59" s="29"/>
      <c r="AU59" s="27"/>
      <c r="AV59" s="37">
        <f>(O59-(MAX($O$3:O59)))/(MAX($O$3:O59))</f>
        <v>-1.271252200000011E-2</v>
      </c>
      <c r="AW59" s="55">
        <f>(P59-(MAX($P$3:P59)))/(MAX($P$3:P59))</f>
        <v>-1.4682793167999881E-2</v>
      </c>
      <c r="AX59" s="38">
        <f>(R59-(MAX($R$3:R59)))/(MAX($R$3:R59))</f>
        <v>-3.56273940189702E-2</v>
      </c>
      <c r="AY59" s="27"/>
      <c r="AZ59" s="37">
        <f t="shared" si="13"/>
        <v>0</v>
      </c>
      <c r="BA59" s="49">
        <f t="shared" si="14"/>
        <v>0</v>
      </c>
      <c r="BB59" s="38">
        <f t="shared" si="15"/>
        <v>0</v>
      </c>
      <c r="BC59" s="49"/>
      <c r="BD59" s="100">
        <f t="shared" si="59"/>
        <v>116.28127034316582</v>
      </c>
      <c r="BE59" s="90">
        <f t="shared" si="59"/>
        <v>115.83068990747694</v>
      </c>
      <c r="BF59" s="91">
        <f t="shared" si="59"/>
        <v>117.2966502423906</v>
      </c>
      <c r="BG59" s="27"/>
      <c r="BH59" s="37">
        <f t="shared" si="17"/>
        <v>0</v>
      </c>
      <c r="BI59" s="49">
        <f t="shared" si="18"/>
        <v>0</v>
      </c>
      <c r="BJ59" s="38">
        <f t="shared" si="19"/>
        <v>0</v>
      </c>
      <c r="BK59" s="49"/>
      <c r="BL59" s="100">
        <f t="shared" si="60"/>
        <v>102.38464063346302</v>
      </c>
      <c r="BM59" s="90">
        <f t="shared" si="60"/>
        <v>102.65014059139715</v>
      </c>
      <c r="BN59" s="102">
        <f t="shared" si="60"/>
        <v>96.125137833955776</v>
      </c>
    </row>
    <row r="60" spans="1:105">
      <c r="H60" s="114"/>
      <c r="I60" s="69"/>
      <c r="J60" s="37"/>
      <c r="K60" s="49"/>
      <c r="L60" s="49"/>
      <c r="M60" s="57"/>
      <c r="N60" s="26"/>
      <c r="O60" s="44">
        <f t="shared" si="65"/>
        <v>12362.132002080883</v>
      </c>
      <c r="P60" s="45">
        <f t="shared" si="65"/>
        <v>12364.749095098352</v>
      </c>
      <c r="Q60" s="45">
        <f t="shared" si="65"/>
        <v>12945.771102169161</v>
      </c>
      <c r="R60" s="46">
        <f t="shared" si="2"/>
        <v>11344.791705252665</v>
      </c>
      <c r="S60" s="26"/>
      <c r="T60" s="34">
        <f t="shared" si="3"/>
        <v>0.23621320020808834</v>
      </c>
      <c r="U60" s="48">
        <f t="shared" si="4"/>
        <v>0.23647490950983518</v>
      </c>
      <c r="V60" s="36">
        <f t="shared" si="5"/>
        <v>0.13447917052526645</v>
      </c>
      <c r="W60" s="26"/>
      <c r="X60" s="37">
        <f>(O60-O57)/O57</f>
        <v>0</v>
      </c>
      <c r="Y60" s="49">
        <f t="shared" ref="Y60" si="70">(P60-P57)/P57</f>
        <v>0</v>
      </c>
      <c r="Z60" s="38">
        <f t="shared" ref="Z60" si="71">(R60-R57)/R57</f>
        <v>0</v>
      </c>
      <c r="AA60" s="26"/>
      <c r="AB60" s="37"/>
      <c r="AC60" s="49"/>
      <c r="AD60" s="38"/>
      <c r="AE60" s="27"/>
      <c r="AF60" s="37">
        <f t="shared" si="48"/>
        <v>0</v>
      </c>
      <c r="AG60" s="55">
        <f t="shared" si="48"/>
        <v>0</v>
      </c>
      <c r="AH60" s="38">
        <f t="shared" si="7"/>
        <v>0</v>
      </c>
      <c r="AI60" s="49"/>
      <c r="AJ60" s="37">
        <f t="shared" si="8"/>
        <v>0</v>
      </c>
      <c r="AK60" s="49">
        <f t="shared" si="8"/>
        <v>0</v>
      </c>
      <c r="AL60" s="38">
        <f t="shared" si="8"/>
        <v>0</v>
      </c>
      <c r="AM60" s="27"/>
      <c r="AN60" s="89">
        <f t="shared" si="9"/>
        <v>0.33041073488752304</v>
      </c>
      <c r="AO60" s="102">
        <f t="shared" si="10"/>
        <v>0.32780170939038727</v>
      </c>
      <c r="AP60" s="92">
        <f t="shared" si="55"/>
        <v>0.10832227302982185</v>
      </c>
      <c r="AQ60" s="27"/>
      <c r="AR60" s="37">
        <f t="shared" si="11"/>
        <v>0</v>
      </c>
      <c r="AS60" s="55">
        <f t="shared" si="12"/>
        <v>0</v>
      </c>
      <c r="AT60" s="29"/>
      <c r="AU60" s="27"/>
      <c r="AV60" s="37">
        <f>(O60-(MAX($O$3:O60)))/(MAX($O$3:O60))</f>
        <v>-1.271252200000011E-2</v>
      </c>
      <c r="AW60" s="55">
        <f>(P60-(MAX($P$3:P60)))/(MAX($P$3:P60))</f>
        <v>-1.4682793167999881E-2</v>
      </c>
      <c r="AX60" s="38">
        <f>(R60-(MAX($R$3:R60)))/(MAX($R$3:R60))</f>
        <v>-3.56273940189702E-2</v>
      </c>
      <c r="AY60" s="27"/>
      <c r="AZ60" s="37">
        <f t="shared" si="13"/>
        <v>0</v>
      </c>
      <c r="BA60" s="49">
        <f t="shared" si="14"/>
        <v>0</v>
      </c>
      <c r="BB60" s="38">
        <f t="shared" si="15"/>
        <v>0</v>
      </c>
      <c r="BC60" s="49"/>
      <c r="BD60" s="100">
        <f t="shared" si="59"/>
        <v>116.28127034316582</v>
      </c>
      <c r="BE60" s="90">
        <f t="shared" si="59"/>
        <v>115.83068990747694</v>
      </c>
      <c r="BF60" s="91">
        <f t="shared" si="59"/>
        <v>117.2966502423906</v>
      </c>
      <c r="BG60" s="27"/>
      <c r="BH60" s="37">
        <f t="shared" si="17"/>
        <v>0</v>
      </c>
      <c r="BI60" s="49">
        <f t="shared" si="18"/>
        <v>0</v>
      </c>
      <c r="BJ60" s="38">
        <f t="shared" si="19"/>
        <v>0</v>
      </c>
      <c r="BK60" s="49"/>
      <c r="BL60" s="100">
        <f t="shared" si="60"/>
        <v>102.38464063346302</v>
      </c>
      <c r="BM60" s="90">
        <f t="shared" si="60"/>
        <v>102.65014059139715</v>
      </c>
      <c r="BN60" s="102">
        <f t="shared" si="60"/>
        <v>96.125137833955776</v>
      </c>
    </row>
    <row r="61" spans="1:105">
      <c r="H61" s="114"/>
      <c r="I61" s="69"/>
      <c r="J61" s="37"/>
      <c r="K61" s="49"/>
      <c r="L61" s="49"/>
      <c r="M61" s="57"/>
      <c r="N61" s="26"/>
      <c r="O61" s="44">
        <f t="shared" si="65"/>
        <v>12362.132002080883</v>
      </c>
      <c r="P61" s="45">
        <f t="shared" si="65"/>
        <v>12364.749095098352</v>
      </c>
      <c r="Q61" s="45">
        <f t="shared" si="65"/>
        <v>12945.771102169161</v>
      </c>
      <c r="R61" s="46">
        <f t="shared" si="2"/>
        <v>11344.791705252665</v>
      </c>
      <c r="S61" s="26"/>
      <c r="T61" s="34">
        <f t="shared" si="3"/>
        <v>0.23621320020808834</v>
      </c>
      <c r="U61" s="48">
        <f t="shared" si="4"/>
        <v>0.23647490950983518</v>
      </c>
      <c r="V61" s="36">
        <f t="shared" si="5"/>
        <v>0.13447917052526645</v>
      </c>
      <c r="W61" s="26"/>
      <c r="X61" s="37"/>
      <c r="Y61" s="49"/>
      <c r="Z61" s="38"/>
      <c r="AA61" s="26"/>
      <c r="AB61" s="37"/>
      <c r="AC61" s="49"/>
      <c r="AD61" s="38"/>
      <c r="AE61" s="27"/>
      <c r="AF61" s="37">
        <f t="shared" si="48"/>
        <v>0</v>
      </c>
      <c r="AG61" s="55">
        <f t="shared" si="48"/>
        <v>0</v>
      </c>
      <c r="AH61" s="38">
        <f t="shared" si="7"/>
        <v>0</v>
      </c>
      <c r="AI61" s="49"/>
      <c r="AJ61" s="37">
        <f t="shared" si="8"/>
        <v>0</v>
      </c>
      <c r="AK61" s="49">
        <f t="shared" si="8"/>
        <v>0</v>
      </c>
      <c r="AL61" s="38">
        <f t="shared" si="8"/>
        <v>0</v>
      </c>
      <c r="AM61" s="27"/>
      <c r="AN61" s="89">
        <f t="shared" si="9"/>
        <v>0.33041073488752304</v>
      </c>
      <c r="AO61" s="102">
        <f t="shared" si="10"/>
        <v>0.32780170939038727</v>
      </c>
      <c r="AP61" s="92">
        <f t="shared" si="55"/>
        <v>0.10832227302982185</v>
      </c>
      <c r="AQ61" s="27"/>
      <c r="AR61" s="37">
        <f t="shared" si="11"/>
        <v>0</v>
      </c>
      <c r="AS61" s="55">
        <f t="shared" si="12"/>
        <v>0</v>
      </c>
      <c r="AT61" s="29"/>
      <c r="AU61" s="27"/>
      <c r="AV61" s="37">
        <f>(O61-(MAX($O$3:O61)))/(MAX($O$3:O61))</f>
        <v>-1.271252200000011E-2</v>
      </c>
      <c r="AW61" s="55">
        <f>(P61-(MAX($P$3:P61)))/(MAX($P$3:P61))</f>
        <v>-1.4682793167999881E-2</v>
      </c>
      <c r="AX61" s="38">
        <f>(R61-(MAX($R$3:R61)))/(MAX($R$3:R61))</f>
        <v>-3.56273940189702E-2</v>
      </c>
      <c r="AY61" s="27"/>
      <c r="AZ61" s="37">
        <f t="shared" si="13"/>
        <v>0</v>
      </c>
      <c r="BA61" s="49">
        <f t="shared" si="14"/>
        <v>0</v>
      </c>
      <c r="BB61" s="38">
        <f t="shared" si="15"/>
        <v>0</v>
      </c>
      <c r="BC61" s="49"/>
      <c r="BD61" s="100">
        <f t="shared" si="59"/>
        <v>116.28127034316582</v>
      </c>
      <c r="BE61" s="90">
        <f t="shared" si="59"/>
        <v>115.83068990747694</v>
      </c>
      <c r="BF61" s="91">
        <f t="shared" si="59"/>
        <v>117.2966502423906</v>
      </c>
      <c r="BG61" s="27"/>
      <c r="BH61" s="37">
        <f t="shared" si="17"/>
        <v>0</v>
      </c>
      <c r="BI61" s="49">
        <f t="shared" si="18"/>
        <v>0</v>
      </c>
      <c r="BJ61" s="38">
        <f t="shared" si="19"/>
        <v>0</v>
      </c>
      <c r="BK61" s="49"/>
      <c r="BL61" s="100">
        <f t="shared" si="60"/>
        <v>102.38464063346302</v>
      </c>
      <c r="BM61" s="90">
        <f t="shared" si="60"/>
        <v>102.65014059139715</v>
      </c>
      <c r="BN61" s="102">
        <f t="shared" si="60"/>
        <v>96.125137833955776</v>
      </c>
    </row>
    <row r="62" spans="1:105">
      <c r="H62" s="114"/>
      <c r="I62" s="70"/>
      <c r="J62" s="37"/>
      <c r="K62" s="49"/>
      <c r="L62" s="49"/>
      <c r="M62" s="57"/>
      <c r="N62"/>
      <c r="O62" s="44">
        <f t="shared" si="65"/>
        <v>12362.132002080883</v>
      </c>
      <c r="P62" s="45">
        <f t="shared" si="65"/>
        <v>12364.749095098352</v>
      </c>
      <c r="Q62" s="45">
        <f t="shared" si="65"/>
        <v>12945.771102169161</v>
      </c>
      <c r="R62" s="46">
        <f t="shared" si="2"/>
        <v>11344.791705252665</v>
      </c>
      <c r="S62" s="59"/>
      <c r="T62" s="34">
        <f t="shared" si="3"/>
        <v>0.23621320020808834</v>
      </c>
      <c r="U62" s="48">
        <f t="shared" si="4"/>
        <v>0.23647490950983518</v>
      </c>
      <c r="V62" s="36">
        <f t="shared" si="5"/>
        <v>0.13447917052526645</v>
      </c>
      <c r="W62" s="59"/>
      <c r="X62" s="37"/>
      <c r="Y62" s="49"/>
      <c r="Z62" s="38"/>
      <c r="AA62" s="59"/>
      <c r="AB62" s="37"/>
      <c r="AC62" s="49"/>
      <c r="AD62" s="38"/>
      <c r="AE62" s="39"/>
      <c r="AF62" s="37">
        <f t="shared" si="48"/>
        <v>0</v>
      </c>
      <c r="AG62" s="55">
        <f t="shared" si="48"/>
        <v>0</v>
      </c>
      <c r="AH62" s="38">
        <f t="shared" si="7"/>
        <v>0</v>
      </c>
      <c r="AI62" s="49"/>
      <c r="AJ62" s="37">
        <f t="shared" si="8"/>
        <v>0</v>
      </c>
      <c r="AK62" s="49">
        <f t="shared" si="8"/>
        <v>0</v>
      </c>
      <c r="AL62" s="38">
        <f t="shared" si="8"/>
        <v>0</v>
      </c>
      <c r="AM62" s="27"/>
      <c r="AN62" s="89">
        <f t="shared" si="9"/>
        <v>0.33041073488752304</v>
      </c>
      <c r="AO62" s="102">
        <f t="shared" si="10"/>
        <v>0.32780170939038727</v>
      </c>
      <c r="AP62" s="92">
        <f t="shared" si="55"/>
        <v>0.10832227302982185</v>
      </c>
      <c r="AQ62" s="27"/>
      <c r="AR62" s="37">
        <f t="shared" si="11"/>
        <v>0</v>
      </c>
      <c r="AS62" s="55">
        <f t="shared" si="12"/>
        <v>0</v>
      </c>
      <c r="AT62" s="29"/>
      <c r="AU62" s="27"/>
      <c r="AV62" s="37">
        <f>(O62-(MAX($O$3:O62)))/(MAX($O$3:O62))</f>
        <v>-1.271252200000011E-2</v>
      </c>
      <c r="AW62" s="55">
        <f>(P62-(MAX($P$3:P62)))/(MAX($P$3:P62))</f>
        <v>-1.4682793167999881E-2</v>
      </c>
      <c r="AX62" s="38">
        <f>(R62-(MAX($R$3:R62)))/(MAX($R$3:R62))</f>
        <v>-3.56273940189702E-2</v>
      </c>
      <c r="AY62" s="27"/>
      <c r="AZ62" s="37">
        <f t="shared" si="13"/>
        <v>0</v>
      </c>
      <c r="BA62" s="49">
        <f t="shared" si="14"/>
        <v>0</v>
      </c>
      <c r="BB62" s="38">
        <f t="shared" si="15"/>
        <v>0</v>
      </c>
      <c r="BC62" s="49"/>
      <c r="BD62" s="100">
        <f t="shared" ref="BD62:BF77" si="72">BD58*(1+AZ62)</f>
        <v>116.28127034316582</v>
      </c>
      <c r="BE62" s="90">
        <f t="shared" si="72"/>
        <v>115.83068990747694</v>
      </c>
      <c r="BF62" s="91">
        <f t="shared" si="72"/>
        <v>117.2966502423906</v>
      </c>
      <c r="BG62" s="27"/>
      <c r="BH62" s="37">
        <f t="shared" si="17"/>
        <v>0</v>
      </c>
      <c r="BI62" s="49">
        <f t="shared" si="18"/>
        <v>0</v>
      </c>
      <c r="BJ62" s="38">
        <f t="shared" si="19"/>
        <v>0</v>
      </c>
      <c r="BK62" s="49"/>
      <c r="BL62" s="100">
        <f t="shared" ref="BL62:BN77" si="73">BL58*(1+BH62)</f>
        <v>102.38464063346302</v>
      </c>
      <c r="BM62" s="90">
        <f t="shared" si="73"/>
        <v>102.65014059139715</v>
      </c>
      <c r="BN62" s="102">
        <f t="shared" si="73"/>
        <v>96.125137833955776</v>
      </c>
    </row>
    <row r="63" spans="1:105">
      <c r="H63" s="114"/>
      <c r="I63" s="70"/>
      <c r="J63" s="37"/>
      <c r="K63" s="49"/>
      <c r="L63" s="49"/>
      <c r="M63" s="57"/>
      <c r="N63"/>
      <c r="O63" s="44">
        <f t="shared" si="65"/>
        <v>12362.132002080883</v>
      </c>
      <c r="P63" s="45">
        <f t="shared" si="65"/>
        <v>12364.749095098352</v>
      </c>
      <c r="Q63" s="45">
        <f t="shared" si="65"/>
        <v>12945.771102169161</v>
      </c>
      <c r="R63" s="46">
        <f t="shared" si="2"/>
        <v>11344.791705252665</v>
      </c>
      <c r="S63" s="59"/>
      <c r="T63" s="34">
        <f t="shared" si="3"/>
        <v>0.23621320020808834</v>
      </c>
      <c r="U63" s="48">
        <f t="shared" si="4"/>
        <v>0.23647490950983518</v>
      </c>
      <c r="V63" s="36">
        <f t="shared" si="5"/>
        <v>0.13447917052526645</v>
      </c>
      <c r="W63" s="59"/>
      <c r="X63" s="37">
        <f>(O63-O60)/O60</f>
        <v>0</v>
      </c>
      <c r="Y63" s="49">
        <f t="shared" ref="Y63" si="74">(P63-P60)/P60</f>
        <v>0</v>
      </c>
      <c r="Z63" s="38">
        <f t="shared" ref="Z63" si="75">(R63-R60)/R60</f>
        <v>0</v>
      </c>
      <c r="AA63" s="59"/>
      <c r="AB63" s="37">
        <f>(O63-O51)/O51</f>
        <v>0</v>
      </c>
      <c r="AC63" s="49">
        <f>(P63-P51)/P51</f>
        <v>0</v>
      </c>
      <c r="AD63" s="38">
        <f>(R63-R51)/R51</f>
        <v>0</v>
      </c>
      <c r="AE63" s="39"/>
      <c r="AF63" s="37">
        <f t="shared" si="48"/>
        <v>0</v>
      </c>
      <c r="AG63" s="55">
        <f t="shared" si="48"/>
        <v>0</v>
      </c>
      <c r="AH63" s="38">
        <f t="shared" si="7"/>
        <v>0</v>
      </c>
      <c r="AI63" s="49"/>
      <c r="AJ63" s="37">
        <f t="shared" si="8"/>
        <v>0</v>
      </c>
      <c r="AK63" s="49">
        <f t="shared" si="8"/>
        <v>0</v>
      </c>
      <c r="AL63" s="38">
        <f t="shared" si="8"/>
        <v>0</v>
      </c>
      <c r="AM63" s="27"/>
      <c r="AN63" s="89">
        <f t="shared" si="9"/>
        <v>0.33041073488752304</v>
      </c>
      <c r="AO63" s="102">
        <f t="shared" si="10"/>
        <v>0.32780170939038727</v>
      </c>
      <c r="AP63" s="92">
        <f t="shared" si="55"/>
        <v>0.10832227302982185</v>
      </c>
      <c r="AQ63" s="27"/>
      <c r="AR63" s="37">
        <f t="shared" si="11"/>
        <v>0</v>
      </c>
      <c r="AS63" s="55">
        <f t="shared" si="12"/>
        <v>0</v>
      </c>
      <c r="AT63" s="29"/>
      <c r="AU63" s="27"/>
      <c r="AV63" s="37">
        <f>(O63-(MAX($O$3:O63)))/(MAX($O$3:O63))</f>
        <v>-1.271252200000011E-2</v>
      </c>
      <c r="AW63" s="55">
        <f>(P63-(MAX($P$3:P63)))/(MAX($P$3:P63))</f>
        <v>-1.4682793167999881E-2</v>
      </c>
      <c r="AX63" s="38">
        <f>(R63-(MAX($R$3:R63)))/(MAX($R$3:R63))</f>
        <v>-3.56273940189702E-2</v>
      </c>
      <c r="AY63" s="27"/>
      <c r="AZ63" s="37">
        <f t="shared" si="13"/>
        <v>0</v>
      </c>
      <c r="BA63" s="49">
        <f t="shared" si="14"/>
        <v>0</v>
      </c>
      <c r="BB63" s="38">
        <f t="shared" si="15"/>
        <v>0</v>
      </c>
      <c r="BC63" s="49"/>
      <c r="BD63" s="100">
        <f t="shared" si="72"/>
        <v>116.28127034316582</v>
      </c>
      <c r="BE63" s="90">
        <f t="shared" si="72"/>
        <v>115.83068990747694</v>
      </c>
      <c r="BF63" s="91">
        <f t="shared" si="72"/>
        <v>117.2966502423906</v>
      </c>
      <c r="BG63" s="27"/>
      <c r="BH63" s="37">
        <f t="shared" si="17"/>
        <v>0</v>
      </c>
      <c r="BI63" s="49">
        <f t="shared" si="18"/>
        <v>0</v>
      </c>
      <c r="BJ63" s="38">
        <f t="shared" si="19"/>
        <v>0</v>
      </c>
      <c r="BK63" s="49"/>
      <c r="BL63" s="100">
        <f t="shared" si="73"/>
        <v>102.38464063346302</v>
      </c>
      <c r="BM63" s="90">
        <f t="shared" si="73"/>
        <v>102.65014059139715</v>
      </c>
      <c r="BN63" s="102">
        <f t="shared" si="73"/>
        <v>96.125137833955776</v>
      </c>
    </row>
    <row r="64" spans="1:105" s="43" customFormat="1">
      <c r="A64"/>
      <c r="B64" s="27"/>
      <c r="C64" s="26"/>
      <c r="D64" s="26"/>
      <c r="E64" s="26"/>
      <c r="F64" s="26"/>
      <c r="G64"/>
      <c r="H64" s="111"/>
      <c r="I64" s="224"/>
      <c r="J64" s="225"/>
      <c r="K64" s="226"/>
      <c r="L64" s="226"/>
      <c r="M64" s="227"/>
      <c r="N64" s="228"/>
      <c r="O64" s="44">
        <f t="shared" si="65"/>
        <v>12362.132002080883</v>
      </c>
      <c r="P64" s="45">
        <f t="shared" si="65"/>
        <v>12364.749095098352</v>
      </c>
      <c r="Q64" s="45">
        <f t="shared" si="65"/>
        <v>12945.771102169161</v>
      </c>
      <c r="R64" s="46">
        <f t="shared" si="2"/>
        <v>11344.791705252665</v>
      </c>
      <c r="S64" s="228"/>
      <c r="T64" s="34">
        <f t="shared" si="3"/>
        <v>0.23621320020808834</v>
      </c>
      <c r="U64" s="48">
        <f t="shared" si="4"/>
        <v>0.23647490950983518</v>
      </c>
      <c r="V64" s="36">
        <f t="shared" si="5"/>
        <v>0.13447917052526645</v>
      </c>
      <c r="W64" s="228"/>
      <c r="X64" s="225"/>
      <c r="Y64" s="226"/>
      <c r="Z64" s="229"/>
      <c r="AA64" s="228"/>
      <c r="AB64" s="225"/>
      <c r="AC64" s="226"/>
      <c r="AD64" s="229"/>
      <c r="AE64" s="230"/>
      <c r="AF64" s="225">
        <f t="shared" ref="AF64:AG78" si="76">J64-0</f>
        <v>0</v>
      </c>
      <c r="AG64" s="226">
        <f t="shared" si="76"/>
        <v>0</v>
      </c>
      <c r="AH64" s="229">
        <f t="shared" si="7"/>
        <v>0</v>
      </c>
      <c r="AI64" s="226"/>
      <c r="AJ64" s="225">
        <f t="shared" ref="AJ64:AL78" si="77">IF(AF64&lt;0,AF64,0)</f>
        <v>0</v>
      </c>
      <c r="AK64" s="226">
        <f t="shared" si="77"/>
        <v>0</v>
      </c>
      <c r="AL64" s="229">
        <f t="shared" si="77"/>
        <v>0</v>
      </c>
      <c r="AM64" s="230"/>
      <c r="AN64" s="89">
        <f t="shared" si="9"/>
        <v>0.33041073488752304</v>
      </c>
      <c r="AO64" s="102">
        <f t="shared" si="10"/>
        <v>0.32780170939038727</v>
      </c>
      <c r="AP64" s="92">
        <f t="shared" si="55"/>
        <v>0.10832227302982185</v>
      </c>
      <c r="AQ64" s="230"/>
      <c r="AR64" s="37">
        <f t="shared" si="11"/>
        <v>0</v>
      </c>
      <c r="AS64" s="55">
        <f t="shared" si="12"/>
        <v>0</v>
      </c>
      <c r="AT64" s="29"/>
      <c r="AU64" s="27"/>
      <c r="AV64" s="37">
        <f>(O64-(MAX($O$3:O64)))/(MAX($O$3:O64))</f>
        <v>-1.271252200000011E-2</v>
      </c>
      <c r="AW64" s="55">
        <f>(P64-(MAX($P$3:P64)))/(MAX($P$3:P64))</f>
        <v>-1.4682793167999881E-2</v>
      </c>
      <c r="AX64" s="38">
        <f>(R64-(MAX($R$3:R64)))/(MAX($R$3:R64))</f>
        <v>-3.56273940189702E-2</v>
      </c>
      <c r="AY64" s="27"/>
      <c r="AZ64" s="37">
        <f t="shared" si="13"/>
        <v>0</v>
      </c>
      <c r="BA64" s="49">
        <f t="shared" si="14"/>
        <v>0</v>
      </c>
      <c r="BB64" s="38">
        <f t="shared" si="15"/>
        <v>0</v>
      </c>
      <c r="BC64" s="49"/>
      <c r="BD64" s="100">
        <f t="shared" si="72"/>
        <v>116.28127034316582</v>
      </c>
      <c r="BE64" s="90">
        <f t="shared" si="72"/>
        <v>115.83068990747694</v>
      </c>
      <c r="BF64" s="91">
        <f t="shared" si="72"/>
        <v>117.2966502423906</v>
      </c>
      <c r="BG64" s="27"/>
      <c r="BH64" s="37">
        <f t="shared" si="17"/>
        <v>0</v>
      </c>
      <c r="BI64" s="49">
        <f t="shared" si="18"/>
        <v>0</v>
      </c>
      <c r="BJ64" s="38">
        <f t="shared" si="19"/>
        <v>0</v>
      </c>
      <c r="BK64" s="49"/>
      <c r="BL64" s="100">
        <f t="shared" si="73"/>
        <v>102.38464063346302</v>
      </c>
      <c r="BM64" s="90">
        <f t="shared" si="73"/>
        <v>102.65014059139715</v>
      </c>
      <c r="BN64" s="102">
        <f t="shared" si="73"/>
        <v>96.125137833955776</v>
      </c>
      <c r="BO64" s="189"/>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37"/>
      <c r="K65" s="49"/>
      <c r="L65" s="49"/>
      <c r="M65" s="57"/>
      <c r="N65"/>
      <c r="O65" s="44">
        <f t="shared" si="65"/>
        <v>12362.132002080883</v>
      </c>
      <c r="P65" s="45">
        <f t="shared" si="65"/>
        <v>12364.749095098352</v>
      </c>
      <c r="Q65" s="45">
        <f t="shared" si="65"/>
        <v>12945.771102169161</v>
      </c>
      <c r="R65" s="46">
        <f t="shared" si="2"/>
        <v>11344.791705252665</v>
      </c>
      <c r="S65" s="59"/>
      <c r="T65" s="34">
        <f t="shared" si="3"/>
        <v>0.23621320020808834</v>
      </c>
      <c r="U65" s="48">
        <f t="shared" si="4"/>
        <v>0.23647490950983518</v>
      </c>
      <c r="V65" s="36">
        <f t="shared" si="5"/>
        <v>0.13447917052526645</v>
      </c>
      <c r="W65" s="59"/>
      <c r="X65" s="37"/>
      <c r="Y65" s="49"/>
      <c r="Z65" s="38"/>
      <c r="AA65" s="59"/>
      <c r="AB65" s="37"/>
      <c r="AC65" s="49"/>
      <c r="AD65" s="38"/>
      <c r="AE65" s="39"/>
      <c r="AF65" s="37">
        <f t="shared" si="76"/>
        <v>0</v>
      </c>
      <c r="AG65" s="49">
        <f t="shared" si="76"/>
        <v>0</v>
      </c>
      <c r="AH65" s="38">
        <f t="shared" si="7"/>
        <v>0</v>
      </c>
      <c r="AI65" s="49"/>
      <c r="AJ65" s="37">
        <f t="shared" si="77"/>
        <v>0</v>
      </c>
      <c r="AK65" s="49">
        <f t="shared" si="77"/>
        <v>0</v>
      </c>
      <c r="AL65" s="38">
        <f t="shared" si="77"/>
        <v>0</v>
      </c>
      <c r="AM65" s="27"/>
      <c r="AN65" s="89">
        <f t="shared" si="9"/>
        <v>0.33041073488752304</v>
      </c>
      <c r="AO65" s="102">
        <f t="shared" si="10"/>
        <v>0.32780170939038727</v>
      </c>
      <c r="AP65" s="92">
        <f t="shared" si="55"/>
        <v>0.10832227302982185</v>
      </c>
      <c r="AQ65" s="27"/>
      <c r="AR65" s="37">
        <f t="shared" si="11"/>
        <v>0</v>
      </c>
      <c r="AS65" s="55">
        <f t="shared" si="12"/>
        <v>0</v>
      </c>
      <c r="AT65" s="29"/>
      <c r="AU65" s="27"/>
      <c r="AV65" s="37">
        <f>(O65-(MAX($O$3:O65)))/(MAX($O$3:O65))</f>
        <v>-1.271252200000011E-2</v>
      </c>
      <c r="AW65" s="55">
        <f>(P65-(MAX($P$3:P65)))/(MAX($P$3:P65))</f>
        <v>-1.4682793167999881E-2</v>
      </c>
      <c r="AX65" s="38">
        <f>(R65-(MAX($R$3:R65)))/(MAX($R$3:R65))</f>
        <v>-3.56273940189702E-2</v>
      </c>
      <c r="AY65" s="27"/>
      <c r="AZ65" s="37">
        <f t="shared" si="13"/>
        <v>0</v>
      </c>
      <c r="BA65" s="49">
        <f t="shared" si="14"/>
        <v>0</v>
      </c>
      <c r="BB65" s="38">
        <f t="shared" si="15"/>
        <v>0</v>
      </c>
      <c r="BC65" s="49"/>
      <c r="BD65" s="100">
        <f t="shared" si="72"/>
        <v>116.28127034316582</v>
      </c>
      <c r="BE65" s="90">
        <f t="shared" si="72"/>
        <v>115.83068990747694</v>
      </c>
      <c r="BF65" s="91">
        <f t="shared" si="72"/>
        <v>117.2966502423906</v>
      </c>
      <c r="BG65" s="27"/>
      <c r="BH65" s="37">
        <f t="shared" si="17"/>
        <v>0</v>
      </c>
      <c r="BI65" s="49">
        <f t="shared" si="18"/>
        <v>0</v>
      </c>
      <c r="BJ65" s="38">
        <f t="shared" si="19"/>
        <v>0</v>
      </c>
      <c r="BK65" s="49"/>
      <c r="BL65" s="100">
        <f t="shared" si="73"/>
        <v>102.38464063346302</v>
      </c>
      <c r="BM65" s="90">
        <f t="shared" si="73"/>
        <v>102.65014059139715</v>
      </c>
      <c r="BN65" s="102">
        <f t="shared" si="73"/>
        <v>96.125137833955776</v>
      </c>
    </row>
    <row r="66" spans="1:105" ht="15.75" thickBot="1">
      <c r="H66" s="115"/>
      <c r="I66" s="71"/>
      <c r="J66" s="52"/>
      <c r="K66" s="53"/>
      <c r="L66" s="53"/>
      <c r="M66" s="58"/>
      <c r="N66" s="51"/>
      <c r="O66" s="44">
        <f t="shared" si="65"/>
        <v>12362.132002080883</v>
      </c>
      <c r="P66" s="45">
        <f t="shared" si="65"/>
        <v>12364.749095098352</v>
      </c>
      <c r="Q66" s="45">
        <f t="shared" si="65"/>
        <v>12945.771102169161</v>
      </c>
      <c r="R66" s="46">
        <f t="shared" si="2"/>
        <v>11344.791705252665</v>
      </c>
      <c r="S66" s="60"/>
      <c r="T66" s="34">
        <f t="shared" si="3"/>
        <v>0.23621320020808834</v>
      </c>
      <c r="U66" s="48">
        <f t="shared" si="4"/>
        <v>0.23647490950983518</v>
      </c>
      <c r="V66" s="36">
        <f t="shared" si="5"/>
        <v>0.13447917052526645</v>
      </c>
      <c r="W66" s="60"/>
      <c r="X66" s="52">
        <f>(O66-O63)/O63</f>
        <v>0</v>
      </c>
      <c r="Y66" s="53">
        <f t="shared" ref="Y66" si="78">(P66-P63)/P63</f>
        <v>0</v>
      </c>
      <c r="Z66" s="50">
        <f t="shared" ref="Z66" si="79">(R66-R63)/R63</f>
        <v>0</v>
      </c>
      <c r="AA66" s="60"/>
      <c r="AB66" s="52"/>
      <c r="AC66" s="53"/>
      <c r="AD66" s="50"/>
      <c r="AE66" s="61"/>
      <c r="AF66" s="52">
        <f t="shared" si="76"/>
        <v>0</v>
      </c>
      <c r="AG66" s="53">
        <f t="shared" si="76"/>
        <v>0</v>
      </c>
      <c r="AH66" s="50">
        <f t="shared" si="7"/>
        <v>0</v>
      </c>
      <c r="AI66" s="53"/>
      <c r="AJ66" s="52">
        <f t="shared" si="77"/>
        <v>0</v>
      </c>
      <c r="AK66" s="53">
        <f t="shared" si="77"/>
        <v>0</v>
      </c>
      <c r="AL66" s="50">
        <f t="shared" si="77"/>
        <v>0</v>
      </c>
      <c r="AM66" s="54"/>
      <c r="AN66" s="89">
        <f t="shared" si="9"/>
        <v>0.33041073488752304</v>
      </c>
      <c r="AO66" s="102">
        <f t="shared" si="10"/>
        <v>0.32780170939038727</v>
      </c>
      <c r="AP66" s="92">
        <f t="shared" si="55"/>
        <v>0.10832227302982185</v>
      </c>
      <c r="AQ66" s="54"/>
      <c r="AR66" s="37">
        <f t="shared" si="11"/>
        <v>0</v>
      </c>
      <c r="AS66" s="55">
        <f t="shared" si="12"/>
        <v>0</v>
      </c>
      <c r="AT66" s="29"/>
      <c r="AU66" s="27"/>
      <c r="AV66" s="37">
        <f>(O66-(MAX($O$3:O66)))/(MAX($O$3:O66))</f>
        <v>-1.271252200000011E-2</v>
      </c>
      <c r="AW66" s="55">
        <f>(P66-(MAX($P$3:P66)))/(MAX($P$3:P66))</f>
        <v>-1.4682793167999881E-2</v>
      </c>
      <c r="AX66" s="38">
        <f>(R66-(MAX($R$3:R66)))/(MAX($R$3:R66))</f>
        <v>-3.56273940189702E-2</v>
      </c>
      <c r="AY66" s="27"/>
      <c r="AZ66" s="37">
        <f t="shared" si="13"/>
        <v>0</v>
      </c>
      <c r="BA66" s="49">
        <f t="shared" si="14"/>
        <v>0</v>
      </c>
      <c r="BB66" s="38">
        <f t="shared" si="15"/>
        <v>0</v>
      </c>
      <c r="BC66" s="49"/>
      <c r="BD66" s="100">
        <f t="shared" si="72"/>
        <v>116.28127034316582</v>
      </c>
      <c r="BE66" s="90">
        <f t="shared" si="72"/>
        <v>115.83068990747694</v>
      </c>
      <c r="BF66" s="91">
        <f t="shared" si="72"/>
        <v>117.2966502423906</v>
      </c>
      <c r="BG66" s="27"/>
      <c r="BH66" s="37">
        <f t="shared" si="17"/>
        <v>0</v>
      </c>
      <c r="BI66" s="49">
        <f t="shared" si="18"/>
        <v>0</v>
      </c>
      <c r="BJ66" s="38">
        <f t="shared" si="19"/>
        <v>0</v>
      </c>
      <c r="BK66" s="49"/>
      <c r="BL66" s="100">
        <f t="shared" si="73"/>
        <v>102.38464063346302</v>
      </c>
      <c r="BM66" s="90">
        <f t="shared" si="73"/>
        <v>102.65014059139715</v>
      </c>
      <c r="BN66" s="102">
        <f t="shared" si="73"/>
        <v>96.125137833955776</v>
      </c>
    </row>
    <row r="67" spans="1:105">
      <c r="H67" s="111"/>
      <c r="I67" s="70"/>
      <c r="J67" s="235"/>
      <c r="K67" s="236"/>
      <c r="L67" s="236"/>
      <c r="M67" s="227"/>
      <c r="N67" s="228"/>
      <c r="O67" s="44">
        <f t="shared" si="65"/>
        <v>12362.132002080883</v>
      </c>
      <c r="P67" s="45">
        <f t="shared" si="65"/>
        <v>12364.749095098352</v>
      </c>
      <c r="Q67" s="45">
        <f t="shared" si="65"/>
        <v>12945.771102169161</v>
      </c>
      <c r="R67" s="46">
        <f t="shared" si="2"/>
        <v>11344.791705252665</v>
      </c>
      <c r="S67" s="228"/>
      <c r="T67" s="34">
        <f t="shared" si="3"/>
        <v>0.23621320020808834</v>
      </c>
      <c r="U67" s="48">
        <f t="shared" si="4"/>
        <v>0.23647490950983518</v>
      </c>
      <c r="V67" s="36">
        <f t="shared" si="5"/>
        <v>0.13447917052526645</v>
      </c>
      <c r="W67" s="228"/>
      <c r="X67" s="225"/>
      <c r="Y67" s="226"/>
      <c r="Z67" s="229"/>
      <c r="AA67" s="228"/>
      <c r="AB67" s="225"/>
      <c r="AC67" s="226"/>
      <c r="AD67" s="229"/>
      <c r="AE67" s="230"/>
      <c r="AF67" s="225">
        <f t="shared" si="76"/>
        <v>0</v>
      </c>
      <c r="AG67" s="226">
        <f t="shared" si="76"/>
        <v>0</v>
      </c>
      <c r="AH67" s="229">
        <f t="shared" si="7"/>
        <v>0</v>
      </c>
      <c r="AI67" s="226"/>
      <c r="AJ67" s="225">
        <f t="shared" si="77"/>
        <v>0</v>
      </c>
      <c r="AK67" s="226">
        <f t="shared" si="77"/>
        <v>0</v>
      </c>
      <c r="AL67" s="229">
        <f t="shared" si="77"/>
        <v>0</v>
      </c>
      <c r="AM67" s="230"/>
      <c r="AN67" s="89">
        <f t="shared" si="9"/>
        <v>0.33041073488752304</v>
      </c>
      <c r="AO67" s="102">
        <f t="shared" si="10"/>
        <v>0.32780170939038727</v>
      </c>
      <c r="AP67" s="92">
        <f t="shared" si="55"/>
        <v>0.10832227302982185</v>
      </c>
      <c r="AQ67" s="230"/>
      <c r="AR67" s="37">
        <f t="shared" si="11"/>
        <v>0</v>
      </c>
      <c r="AS67" s="55">
        <f t="shared" si="12"/>
        <v>0</v>
      </c>
      <c r="AT67" s="29"/>
      <c r="AU67" s="27"/>
      <c r="AV67" s="37">
        <f>(O67-(MAX($O$3:O67)))/(MAX($O$3:O67))</f>
        <v>-1.271252200000011E-2</v>
      </c>
      <c r="AW67" s="55">
        <f>(P67-(MAX($P$3:P67)))/(MAX($P$3:P67))</f>
        <v>-1.4682793167999881E-2</v>
      </c>
      <c r="AX67" s="38">
        <f>(R67-(MAX($R$3:R67)))/(MAX($R$3:R67))</f>
        <v>-3.56273940189702E-2</v>
      </c>
      <c r="AY67" s="27"/>
      <c r="AZ67" s="37">
        <f t="shared" si="13"/>
        <v>0</v>
      </c>
      <c r="BA67" s="49">
        <f t="shared" si="14"/>
        <v>0</v>
      </c>
      <c r="BB67" s="38">
        <f t="shared" si="15"/>
        <v>0</v>
      </c>
      <c r="BC67" s="49"/>
      <c r="BD67" s="100">
        <f t="shared" si="72"/>
        <v>116.28127034316582</v>
      </c>
      <c r="BE67" s="90">
        <f t="shared" si="72"/>
        <v>115.83068990747694</v>
      </c>
      <c r="BF67" s="91">
        <f t="shared" si="72"/>
        <v>117.2966502423906</v>
      </c>
      <c r="BG67" s="27"/>
      <c r="BH67" s="37">
        <f t="shared" si="17"/>
        <v>0</v>
      </c>
      <c r="BI67" s="49">
        <f t="shared" si="18"/>
        <v>0</v>
      </c>
      <c r="BJ67" s="38">
        <f t="shared" si="19"/>
        <v>0</v>
      </c>
      <c r="BK67" s="49"/>
      <c r="BL67" s="100">
        <f t="shared" si="73"/>
        <v>102.38464063346302</v>
      </c>
      <c r="BM67" s="90">
        <f t="shared" si="73"/>
        <v>102.65014059139715</v>
      </c>
      <c r="BN67" s="102">
        <f t="shared" si="73"/>
        <v>96.125137833955776</v>
      </c>
    </row>
    <row r="68" spans="1:105">
      <c r="H68" s="114"/>
      <c r="I68" s="70"/>
      <c r="J68" s="237"/>
      <c r="K68" s="238"/>
      <c r="L68" s="238"/>
      <c r="M68" s="57"/>
      <c r="N68"/>
      <c r="O68" s="44">
        <f t="shared" si="65"/>
        <v>12362.132002080883</v>
      </c>
      <c r="P68" s="45">
        <f t="shared" si="65"/>
        <v>12364.749095098352</v>
      </c>
      <c r="Q68" s="45">
        <f t="shared" si="65"/>
        <v>12945.771102169161</v>
      </c>
      <c r="R68" s="46">
        <f t="shared" si="2"/>
        <v>11344.791705252665</v>
      </c>
      <c r="S68" s="59"/>
      <c r="T68" s="34">
        <f t="shared" si="3"/>
        <v>0.23621320020808834</v>
      </c>
      <c r="U68" s="48">
        <f t="shared" si="4"/>
        <v>0.23647490950983518</v>
      </c>
      <c r="V68" s="36">
        <f t="shared" si="5"/>
        <v>0.13447917052526645</v>
      </c>
      <c r="W68" s="59"/>
      <c r="X68" s="37"/>
      <c r="Y68" s="49"/>
      <c r="Z68" s="38"/>
      <c r="AA68" s="59"/>
      <c r="AB68" s="37"/>
      <c r="AC68" s="49"/>
      <c r="AD68" s="38"/>
      <c r="AE68" s="39"/>
      <c r="AF68" s="37">
        <f t="shared" si="76"/>
        <v>0</v>
      </c>
      <c r="AG68" s="49">
        <f t="shared" si="76"/>
        <v>0</v>
      </c>
      <c r="AH68" s="38">
        <f t="shared" si="7"/>
        <v>0</v>
      </c>
      <c r="AI68" s="49"/>
      <c r="AJ68" s="37">
        <f t="shared" si="77"/>
        <v>0</v>
      </c>
      <c r="AK68" s="49">
        <f t="shared" si="77"/>
        <v>0</v>
      </c>
      <c r="AL68" s="38">
        <f t="shared" si="77"/>
        <v>0</v>
      </c>
      <c r="AM68" s="27"/>
      <c r="AN68" s="89">
        <f t="shared" si="9"/>
        <v>0.33041073488752304</v>
      </c>
      <c r="AO68" s="102">
        <f t="shared" si="10"/>
        <v>0.32780170939038727</v>
      </c>
      <c r="AP68" s="92">
        <f t="shared" si="55"/>
        <v>0.10832227302982185</v>
      </c>
      <c r="AQ68" s="27"/>
      <c r="AR68" s="37">
        <f t="shared" si="11"/>
        <v>0</v>
      </c>
      <c r="AS68" s="55">
        <f t="shared" si="12"/>
        <v>0</v>
      </c>
      <c r="AT68" s="29"/>
      <c r="AU68" s="27"/>
      <c r="AV68" s="37">
        <f>(O68-(MAX($O$3:O68)))/(MAX($O$3:O68))</f>
        <v>-1.271252200000011E-2</v>
      </c>
      <c r="AW68" s="55">
        <f>(P68-(MAX($P$3:P68)))/(MAX($P$3:P68))</f>
        <v>-1.4682793167999881E-2</v>
      </c>
      <c r="AX68" s="38">
        <f>(R68-(MAX($R$3:R68)))/(MAX($R$3:R68))</f>
        <v>-3.56273940189702E-2</v>
      </c>
      <c r="AY68" s="27"/>
      <c r="AZ68" s="37">
        <f t="shared" si="13"/>
        <v>0</v>
      </c>
      <c r="BA68" s="49">
        <f t="shared" si="14"/>
        <v>0</v>
      </c>
      <c r="BB68" s="38">
        <f t="shared" si="15"/>
        <v>0</v>
      </c>
      <c r="BC68" s="49"/>
      <c r="BD68" s="100">
        <f t="shared" si="72"/>
        <v>116.28127034316582</v>
      </c>
      <c r="BE68" s="90">
        <f t="shared" si="72"/>
        <v>115.83068990747694</v>
      </c>
      <c r="BF68" s="91">
        <f t="shared" si="72"/>
        <v>117.2966502423906</v>
      </c>
      <c r="BG68" s="27"/>
      <c r="BH68" s="37">
        <f t="shared" si="17"/>
        <v>0</v>
      </c>
      <c r="BI68" s="49">
        <f t="shared" si="18"/>
        <v>0</v>
      </c>
      <c r="BJ68" s="38">
        <f t="shared" si="19"/>
        <v>0</v>
      </c>
      <c r="BK68" s="49"/>
      <c r="BL68" s="100">
        <f t="shared" si="73"/>
        <v>102.38464063346302</v>
      </c>
      <c r="BM68" s="90">
        <f t="shared" si="73"/>
        <v>102.65014059139715</v>
      </c>
      <c r="BN68" s="102">
        <f t="shared" si="73"/>
        <v>96.125137833955776</v>
      </c>
    </row>
    <row r="69" spans="1:105" ht="15.75" thickBot="1">
      <c r="H69" s="115"/>
      <c r="I69" s="70"/>
      <c r="J69" s="239"/>
      <c r="K69" s="240"/>
      <c r="L69" s="240"/>
      <c r="M69" s="58"/>
      <c r="N69" s="51"/>
      <c r="O69" s="44">
        <f t="shared" si="65"/>
        <v>12362.132002080883</v>
      </c>
      <c r="P69" s="45">
        <f t="shared" si="65"/>
        <v>12364.749095098352</v>
      </c>
      <c r="Q69" s="45">
        <f t="shared" si="65"/>
        <v>12945.771102169161</v>
      </c>
      <c r="R69" s="46">
        <f t="shared" si="65"/>
        <v>11344.791705252665</v>
      </c>
      <c r="S69" s="60"/>
      <c r="T69" s="34">
        <f t="shared" ref="T69:T78" si="80">(O69-$O$3)/$O$3</f>
        <v>0.23621320020808834</v>
      </c>
      <c r="U69" s="48">
        <f t="shared" ref="U69:U78" si="81">(P69-$P$3)/$P$3</f>
        <v>0.23647490950983518</v>
      </c>
      <c r="V69" s="36">
        <f t="shared" ref="V69:V78" si="82">(R69-$R$3)/$R$3</f>
        <v>0.13447917052526645</v>
      </c>
      <c r="W69" s="60"/>
      <c r="X69" s="52">
        <f>(O69-O66)/O66</f>
        <v>0</v>
      </c>
      <c r="Y69" s="53">
        <f t="shared" ref="Y69" si="83">(P69-P66)/P66</f>
        <v>0</v>
      </c>
      <c r="Z69" s="50">
        <f t="shared" ref="Z69" si="84">(R69-R66)/R66</f>
        <v>0</v>
      </c>
      <c r="AA69" s="60"/>
      <c r="AB69" s="52"/>
      <c r="AC69" s="53"/>
      <c r="AD69" s="50"/>
      <c r="AE69" s="61"/>
      <c r="AF69" s="52">
        <f t="shared" si="76"/>
        <v>0</v>
      </c>
      <c r="AG69" s="53">
        <f t="shared" si="76"/>
        <v>0</v>
      </c>
      <c r="AH69" s="50">
        <f t="shared" ref="AH69:AH78" si="85">M69-0</f>
        <v>0</v>
      </c>
      <c r="AI69" s="53"/>
      <c r="AJ69" s="52">
        <f t="shared" si="77"/>
        <v>0</v>
      </c>
      <c r="AK69" s="53">
        <f t="shared" si="77"/>
        <v>0</v>
      </c>
      <c r="AL69" s="50">
        <f t="shared" si="77"/>
        <v>0</v>
      </c>
      <c r="AM69" s="54"/>
      <c r="AN69" s="89">
        <f t="shared" ref="AN69:AN78" si="86">IF(J69&lt;$C$24,((($C$24*100)-(J69*100))^2),0)</f>
        <v>0.33041073488752304</v>
      </c>
      <c r="AO69" s="102">
        <f t="shared" ref="AO69:AO78" si="87">IF(K69&lt;$D$24,((($D$24*100)-(K69*100))^2),0)</f>
        <v>0.32780170939038727</v>
      </c>
      <c r="AP69" s="92">
        <f t="shared" si="55"/>
        <v>0.10832227302982185</v>
      </c>
      <c r="AQ69" s="54"/>
      <c r="AR69" s="37">
        <f t="shared" ref="AR69:AR78" si="88">J69-M69</f>
        <v>0</v>
      </c>
      <c r="AS69" s="55">
        <f t="shared" ref="AS69:AS78" si="89">K69-M69</f>
        <v>0</v>
      </c>
      <c r="AT69" s="29"/>
      <c r="AU69" s="27"/>
      <c r="AV69" s="37">
        <f>(O69-(MAX($O$3:O69)))/(MAX($O$3:O69))</f>
        <v>-1.271252200000011E-2</v>
      </c>
      <c r="AW69" s="55">
        <f>(P69-(MAX($P$3:P69)))/(MAX($P$3:P69))</f>
        <v>-1.4682793167999881E-2</v>
      </c>
      <c r="AX69" s="38">
        <f>(R69-(MAX($R$3:R69)))/(MAX($R$3:R69))</f>
        <v>-3.56273940189702E-2</v>
      </c>
      <c r="AY69" s="27"/>
      <c r="AZ69" s="37">
        <f t="shared" ref="AZ69:AZ78" si="90">SUMIF(BB69,"&gt;0",X69)</f>
        <v>0</v>
      </c>
      <c r="BA69" s="49">
        <f t="shared" ref="BA69:BA78" si="91">SUMIF(BB69,"&gt;0",Y69)</f>
        <v>0</v>
      </c>
      <c r="BB69" s="38">
        <f t="shared" ref="BB69:BB78" si="92">SUMIF(Z69,"&gt;0")</f>
        <v>0</v>
      </c>
      <c r="BC69" s="49"/>
      <c r="BD69" s="100">
        <f t="shared" si="72"/>
        <v>116.28127034316582</v>
      </c>
      <c r="BE69" s="90">
        <f t="shared" si="72"/>
        <v>115.83068990747694</v>
      </c>
      <c r="BF69" s="91">
        <f t="shared" si="72"/>
        <v>117.2966502423906</v>
      </c>
      <c r="BG69" s="27"/>
      <c r="BH69" s="37">
        <f t="shared" ref="BH69:BH78" si="93">SUMIF(BJ69,"&lt;0",X69)</f>
        <v>0</v>
      </c>
      <c r="BI69" s="49">
        <f t="shared" ref="BI69:BI78" si="94">SUMIF(BJ69,"&lt;0",Y69)</f>
        <v>0</v>
      </c>
      <c r="BJ69" s="38">
        <f t="shared" ref="BJ69:BJ78" si="95">SUMIF(Z69,"&lt;0")</f>
        <v>0</v>
      </c>
      <c r="BK69" s="49"/>
      <c r="BL69" s="100">
        <f t="shared" si="73"/>
        <v>102.38464063346302</v>
      </c>
      <c r="BM69" s="90">
        <f t="shared" si="73"/>
        <v>102.65014059139715</v>
      </c>
      <c r="BN69" s="102">
        <f t="shared" si="73"/>
        <v>96.125137833955776</v>
      </c>
    </row>
    <row r="70" spans="1:105" s="43" customFormat="1">
      <c r="A70"/>
      <c r="B70" s="27"/>
      <c r="C70" s="26"/>
      <c r="D70" s="26"/>
      <c r="E70" s="26"/>
      <c r="F70" s="26"/>
      <c r="G70"/>
      <c r="H70" s="111"/>
      <c r="I70" s="224"/>
      <c r="J70" s="235"/>
      <c r="K70" s="236"/>
      <c r="L70" s="236"/>
      <c r="M70" s="227"/>
      <c r="N70" s="228"/>
      <c r="O70" s="44">
        <f t="shared" ref="O70:R78" si="96">O69*(1+J70)</f>
        <v>12362.132002080883</v>
      </c>
      <c r="P70" s="45">
        <f t="shared" si="96"/>
        <v>12364.749095098352</v>
      </c>
      <c r="Q70" s="45">
        <f t="shared" si="96"/>
        <v>12945.771102169161</v>
      </c>
      <c r="R70" s="46">
        <f t="shared" si="96"/>
        <v>11344.791705252665</v>
      </c>
      <c r="S70" s="228"/>
      <c r="T70" s="34">
        <f t="shared" si="80"/>
        <v>0.23621320020808834</v>
      </c>
      <c r="U70" s="48">
        <f t="shared" si="81"/>
        <v>0.23647490950983518</v>
      </c>
      <c r="V70" s="36">
        <f t="shared" si="82"/>
        <v>0.13447917052526645</v>
      </c>
      <c r="W70" s="228"/>
      <c r="X70" s="225"/>
      <c r="Y70" s="226"/>
      <c r="Z70" s="229"/>
      <c r="AA70" s="228"/>
      <c r="AB70" s="225"/>
      <c r="AC70" s="226"/>
      <c r="AD70" s="229"/>
      <c r="AE70" s="230"/>
      <c r="AF70" s="225">
        <f t="shared" si="76"/>
        <v>0</v>
      </c>
      <c r="AG70" s="226">
        <f t="shared" si="76"/>
        <v>0</v>
      </c>
      <c r="AH70" s="229">
        <f t="shared" si="85"/>
        <v>0</v>
      </c>
      <c r="AI70" s="226"/>
      <c r="AJ70" s="225">
        <f t="shared" si="77"/>
        <v>0</v>
      </c>
      <c r="AK70" s="226">
        <f t="shared" si="77"/>
        <v>0</v>
      </c>
      <c r="AL70" s="229">
        <f t="shared" si="77"/>
        <v>0</v>
      </c>
      <c r="AM70" s="230"/>
      <c r="AN70" s="89">
        <f t="shared" si="86"/>
        <v>0.33041073488752304</v>
      </c>
      <c r="AO70" s="102">
        <f t="shared" si="87"/>
        <v>0.32780170939038727</v>
      </c>
      <c r="AP70" s="92">
        <f t="shared" si="55"/>
        <v>0.10832227302982185</v>
      </c>
      <c r="AQ70" s="230"/>
      <c r="AR70" s="37">
        <f t="shared" si="88"/>
        <v>0</v>
      </c>
      <c r="AS70" s="55">
        <f t="shared" si="89"/>
        <v>0</v>
      </c>
      <c r="AT70" s="29"/>
      <c r="AU70" s="27"/>
      <c r="AV70" s="37">
        <f>(O70-(MAX($O$3:O70)))/(MAX($O$3:O70))</f>
        <v>-1.271252200000011E-2</v>
      </c>
      <c r="AW70" s="55">
        <f>(P70-(MAX($P$3:P70)))/(MAX($P$3:P70))</f>
        <v>-1.4682793167999881E-2</v>
      </c>
      <c r="AX70" s="38">
        <f>(R70-(MAX($R$3:R70)))/(MAX($R$3:R70))</f>
        <v>-3.56273940189702E-2</v>
      </c>
      <c r="AY70" s="27"/>
      <c r="AZ70" s="37">
        <f t="shared" si="90"/>
        <v>0</v>
      </c>
      <c r="BA70" s="49">
        <f t="shared" si="91"/>
        <v>0</v>
      </c>
      <c r="BB70" s="38">
        <f t="shared" si="92"/>
        <v>0</v>
      </c>
      <c r="BC70" s="49"/>
      <c r="BD70" s="100">
        <f t="shared" si="72"/>
        <v>116.28127034316582</v>
      </c>
      <c r="BE70" s="90">
        <f t="shared" si="72"/>
        <v>115.83068990747694</v>
      </c>
      <c r="BF70" s="91">
        <f t="shared" si="72"/>
        <v>117.2966502423906</v>
      </c>
      <c r="BG70" s="27"/>
      <c r="BH70" s="37">
        <f t="shared" si="93"/>
        <v>0</v>
      </c>
      <c r="BI70" s="49">
        <f t="shared" si="94"/>
        <v>0</v>
      </c>
      <c r="BJ70" s="38">
        <f t="shared" si="95"/>
        <v>0</v>
      </c>
      <c r="BK70" s="49"/>
      <c r="BL70" s="100">
        <f t="shared" si="73"/>
        <v>102.38464063346302</v>
      </c>
      <c r="BM70" s="90">
        <f t="shared" si="73"/>
        <v>102.65014059139715</v>
      </c>
      <c r="BN70" s="102">
        <f t="shared" si="73"/>
        <v>96.125137833955776</v>
      </c>
      <c r="BO70" s="189"/>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7"/>
      <c r="K71" s="238"/>
      <c r="L71" s="238"/>
      <c r="M71" s="57"/>
      <c r="N71"/>
      <c r="O71" s="44">
        <f t="shared" si="96"/>
        <v>12362.132002080883</v>
      </c>
      <c r="P71" s="45">
        <f t="shared" si="96"/>
        <v>12364.749095098352</v>
      </c>
      <c r="Q71" s="45">
        <f t="shared" si="96"/>
        <v>12945.771102169161</v>
      </c>
      <c r="R71" s="46">
        <f t="shared" si="96"/>
        <v>11344.791705252665</v>
      </c>
      <c r="S71" s="59"/>
      <c r="T71" s="34">
        <f t="shared" si="80"/>
        <v>0.23621320020808834</v>
      </c>
      <c r="U71" s="48">
        <f t="shared" si="81"/>
        <v>0.23647490950983518</v>
      </c>
      <c r="V71" s="36">
        <f t="shared" si="82"/>
        <v>0.13447917052526645</v>
      </c>
      <c r="W71" s="59"/>
      <c r="X71" s="37"/>
      <c r="Y71" s="49"/>
      <c r="Z71" s="38"/>
      <c r="AA71" s="59"/>
      <c r="AB71" s="37"/>
      <c r="AC71" s="49"/>
      <c r="AD71" s="38"/>
      <c r="AE71" s="39"/>
      <c r="AF71" s="37">
        <f t="shared" si="76"/>
        <v>0</v>
      </c>
      <c r="AG71" s="49">
        <f t="shared" si="76"/>
        <v>0</v>
      </c>
      <c r="AH71" s="38">
        <f t="shared" si="85"/>
        <v>0</v>
      </c>
      <c r="AI71" s="49"/>
      <c r="AJ71" s="37">
        <f t="shared" si="77"/>
        <v>0</v>
      </c>
      <c r="AK71" s="49">
        <f t="shared" si="77"/>
        <v>0</v>
      </c>
      <c r="AL71" s="38">
        <f t="shared" si="77"/>
        <v>0</v>
      </c>
      <c r="AM71" s="27"/>
      <c r="AN71" s="89">
        <f t="shared" si="86"/>
        <v>0.33041073488752304</v>
      </c>
      <c r="AO71" s="102">
        <f t="shared" si="87"/>
        <v>0.32780170939038727</v>
      </c>
      <c r="AP71" s="92">
        <f t="shared" si="55"/>
        <v>0.10832227302982185</v>
      </c>
      <c r="AQ71" s="27"/>
      <c r="AR71" s="37">
        <f t="shared" si="88"/>
        <v>0</v>
      </c>
      <c r="AS71" s="55">
        <f t="shared" si="89"/>
        <v>0</v>
      </c>
      <c r="AT71" s="29"/>
      <c r="AU71" s="27"/>
      <c r="AV71" s="37">
        <f>(O71-(MAX($O$3:O71)))/(MAX($O$3:O71))</f>
        <v>-1.271252200000011E-2</v>
      </c>
      <c r="AW71" s="55">
        <f>(P71-(MAX($P$3:P71)))/(MAX($P$3:P71))</f>
        <v>-1.4682793167999881E-2</v>
      </c>
      <c r="AX71" s="38">
        <f>(R71-(MAX($R$3:R71)))/(MAX($R$3:R71))</f>
        <v>-3.56273940189702E-2</v>
      </c>
      <c r="AY71" s="27"/>
      <c r="AZ71" s="37">
        <f t="shared" si="90"/>
        <v>0</v>
      </c>
      <c r="BA71" s="49">
        <f t="shared" si="91"/>
        <v>0</v>
      </c>
      <c r="BB71" s="38">
        <f t="shared" si="92"/>
        <v>0</v>
      </c>
      <c r="BC71" s="49"/>
      <c r="BD71" s="100">
        <f t="shared" si="72"/>
        <v>116.28127034316582</v>
      </c>
      <c r="BE71" s="90">
        <f t="shared" si="72"/>
        <v>115.83068990747694</v>
      </c>
      <c r="BF71" s="91">
        <f t="shared" si="72"/>
        <v>117.2966502423906</v>
      </c>
      <c r="BG71" s="27"/>
      <c r="BH71" s="37">
        <f t="shared" si="93"/>
        <v>0</v>
      </c>
      <c r="BI71" s="49">
        <f t="shared" si="94"/>
        <v>0</v>
      </c>
      <c r="BJ71" s="38">
        <f t="shared" si="95"/>
        <v>0</v>
      </c>
      <c r="BK71" s="49"/>
      <c r="BL71" s="100">
        <f t="shared" si="73"/>
        <v>102.38464063346302</v>
      </c>
      <c r="BM71" s="90">
        <f t="shared" si="73"/>
        <v>102.65014059139715</v>
      </c>
      <c r="BN71" s="102">
        <f t="shared" si="73"/>
        <v>96.125137833955776</v>
      </c>
    </row>
    <row r="72" spans="1:105" ht="15.75" thickBot="1">
      <c r="H72" s="115"/>
      <c r="I72" s="71"/>
      <c r="J72" s="239"/>
      <c r="K72" s="240"/>
      <c r="L72" s="240"/>
      <c r="M72" s="58"/>
      <c r="N72" s="51"/>
      <c r="O72" s="44">
        <f t="shared" si="96"/>
        <v>12362.132002080883</v>
      </c>
      <c r="P72" s="45">
        <f t="shared" si="96"/>
        <v>12364.749095098352</v>
      </c>
      <c r="Q72" s="45">
        <f t="shared" si="96"/>
        <v>12945.771102169161</v>
      </c>
      <c r="R72" s="46">
        <f t="shared" si="96"/>
        <v>11344.791705252665</v>
      </c>
      <c r="S72" s="60"/>
      <c r="T72" s="34">
        <f t="shared" si="80"/>
        <v>0.23621320020808834</v>
      </c>
      <c r="U72" s="48">
        <f t="shared" si="81"/>
        <v>0.23647490950983518</v>
      </c>
      <c r="V72" s="36">
        <f t="shared" si="82"/>
        <v>0.13447917052526645</v>
      </c>
      <c r="W72" s="60"/>
      <c r="X72" s="52">
        <f>(O72-O69)/O69</f>
        <v>0</v>
      </c>
      <c r="Y72" s="53">
        <f t="shared" ref="Y72" si="97">(P72-P69)/P69</f>
        <v>0</v>
      </c>
      <c r="Z72" s="50">
        <f t="shared" ref="Z72" si="98">(R72-R69)/R69</f>
        <v>0</v>
      </c>
      <c r="AA72" s="60"/>
      <c r="AB72" s="52"/>
      <c r="AC72" s="53"/>
      <c r="AD72" s="50"/>
      <c r="AE72" s="61"/>
      <c r="AF72" s="52">
        <f t="shared" si="76"/>
        <v>0</v>
      </c>
      <c r="AG72" s="53">
        <f t="shared" si="76"/>
        <v>0</v>
      </c>
      <c r="AH72" s="50">
        <f t="shared" si="85"/>
        <v>0</v>
      </c>
      <c r="AI72" s="53"/>
      <c r="AJ72" s="52">
        <f t="shared" si="77"/>
        <v>0</v>
      </c>
      <c r="AK72" s="53">
        <f t="shared" si="77"/>
        <v>0</v>
      </c>
      <c r="AL72" s="50">
        <f t="shared" si="77"/>
        <v>0</v>
      </c>
      <c r="AM72" s="54"/>
      <c r="AN72" s="89">
        <f t="shared" si="86"/>
        <v>0.33041073488752304</v>
      </c>
      <c r="AO72" s="102">
        <f t="shared" si="87"/>
        <v>0.32780170939038727</v>
      </c>
      <c r="AP72" s="92">
        <f t="shared" si="55"/>
        <v>0.10832227302982185</v>
      </c>
      <c r="AQ72" s="54"/>
      <c r="AR72" s="37">
        <f t="shared" si="88"/>
        <v>0</v>
      </c>
      <c r="AS72" s="55">
        <f t="shared" si="89"/>
        <v>0</v>
      </c>
      <c r="AT72" s="29"/>
      <c r="AU72" s="27"/>
      <c r="AV72" s="37">
        <f>(O72-(MAX($O$3:O72)))/(MAX($O$3:O72))</f>
        <v>-1.271252200000011E-2</v>
      </c>
      <c r="AW72" s="55">
        <f>(P72-(MAX($P$3:P72)))/(MAX($P$3:P72))</f>
        <v>-1.4682793167999881E-2</v>
      </c>
      <c r="AX72" s="38">
        <f>(R72-(MAX($R$3:R72)))/(MAX($R$3:R72))</f>
        <v>-3.56273940189702E-2</v>
      </c>
      <c r="AY72" s="27"/>
      <c r="AZ72" s="37">
        <f t="shared" si="90"/>
        <v>0</v>
      </c>
      <c r="BA72" s="49">
        <f t="shared" si="91"/>
        <v>0</v>
      </c>
      <c r="BB72" s="38">
        <f t="shared" si="92"/>
        <v>0</v>
      </c>
      <c r="BC72" s="49"/>
      <c r="BD72" s="100">
        <f t="shared" si="72"/>
        <v>116.28127034316582</v>
      </c>
      <c r="BE72" s="90">
        <f t="shared" si="72"/>
        <v>115.83068990747694</v>
      </c>
      <c r="BF72" s="91">
        <f t="shared" si="72"/>
        <v>117.2966502423906</v>
      </c>
      <c r="BG72" s="27"/>
      <c r="BH72" s="37">
        <f t="shared" si="93"/>
        <v>0</v>
      </c>
      <c r="BI72" s="49">
        <f t="shared" si="94"/>
        <v>0</v>
      </c>
      <c r="BJ72" s="38">
        <f t="shared" si="95"/>
        <v>0</v>
      </c>
      <c r="BK72" s="49"/>
      <c r="BL72" s="100">
        <f t="shared" si="73"/>
        <v>102.38464063346302</v>
      </c>
      <c r="BM72" s="90">
        <f t="shared" si="73"/>
        <v>102.65014059139715</v>
      </c>
      <c r="BN72" s="102">
        <f t="shared" si="73"/>
        <v>96.125137833955776</v>
      </c>
    </row>
    <row r="73" spans="1:105">
      <c r="H73" s="111"/>
      <c r="I73" s="224"/>
      <c r="J73" s="235"/>
      <c r="K73" s="236"/>
      <c r="L73" s="236"/>
      <c r="M73" s="227"/>
      <c r="N73" s="228"/>
      <c r="O73" s="44">
        <f t="shared" si="96"/>
        <v>12362.132002080883</v>
      </c>
      <c r="P73" s="45">
        <f t="shared" si="96"/>
        <v>12364.749095098352</v>
      </c>
      <c r="Q73" s="45">
        <f t="shared" si="96"/>
        <v>12945.771102169161</v>
      </c>
      <c r="R73" s="46">
        <f t="shared" si="96"/>
        <v>11344.791705252665</v>
      </c>
      <c r="S73" s="228"/>
      <c r="T73" s="34">
        <f t="shared" si="80"/>
        <v>0.23621320020808834</v>
      </c>
      <c r="U73" s="48">
        <f t="shared" si="81"/>
        <v>0.23647490950983518</v>
      </c>
      <c r="V73" s="36">
        <f t="shared" si="82"/>
        <v>0.13447917052526645</v>
      </c>
      <c r="W73" s="228"/>
      <c r="X73" s="225"/>
      <c r="Y73" s="226"/>
      <c r="Z73" s="229"/>
      <c r="AA73" s="228"/>
      <c r="AB73" s="225"/>
      <c r="AC73" s="226"/>
      <c r="AD73" s="229"/>
      <c r="AE73" s="230"/>
      <c r="AF73" s="225">
        <f t="shared" si="76"/>
        <v>0</v>
      </c>
      <c r="AG73" s="226">
        <f t="shared" si="76"/>
        <v>0</v>
      </c>
      <c r="AH73" s="229">
        <f t="shared" si="85"/>
        <v>0</v>
      </c>
      <c r="AI73" s="226"/>
      <c r="AJ73" s="225">
        <f t="shared" si="77"/>
        <v>0</v>
      </c>
      <c r="AK73" s="226">
        <f t="shared" si="77"/>
        <v>0</v>
      </c>
      <c r="AL73" s="229">
        <f t="shared" si="77"/>
        <v>0</v>
      </c>
      <c r="AM73" s="230"/>
      <c r="AN73" s="89">
        <f t="shared" si="86"/>
        <v>0.33041073488752304</v>
      </c>
      <c r="AO73" s="102">
        <f t="shared" si="87"/>
        <v>0.32780170939038727</v>
      </c>
      <c r="AP73" s="92">
        <f t="shared" si="55"/>
        <v>0.10832227302982185</v>
      </c>
      <c r="AQ73" s="230"/>
      <c r="AR73" s="37">
        <f t="shared" si="88"/>
        <v>0</v>
      </c>
      <c r="AS73" s="55">
        <f t="shared" si="89"/>
        <v>0</v>
      </c>
      <c r="AT73" s="29"/>
      <c r="AU73" s="27"/>
      <c r="AV73" s="37">
        <f>(O73-(MAX($O$3:O73)))/(MAX($O$3:O73))</f>
        <v>-1.271252200000011E-2</v>
      </c>
      <c r="AW73" s="55">
        <f>(P73-(MAX($P$3:P73)))/(MAX($P$3:P73))</f>
        <v>-1.4682793167999881E-2</v>
      </c>
      <c r="AX73" s="38">
        <f>(R73-(MAX($R$3:R73)))/(MAX($R$3:R73))</f>
        <v>-3.56273940189702E-2</v>
      </c>
      <c r="AY73" s="27"/>
      <c r="AZ73" s="37">
        <f t="shared" si="90"/>
        <v>0</v>
      </c>
      <c r="BA73" s="49">
        <f t="shared" si="91"/>
        <v>0</v>
      </c>
      <c r="BB73" s="38">
        <f t="shared" si="92"/>
        <v>0</v>
      </c>
      <c r="BC73" s="49"/>
      <c r="BD73" s="100">
        <f t="shared" si="72"/>
        <v>116.28127034316582</v>
      </c>
      <c r="BE73" s="90">
        <f t="shared" si="72"/>
        <v>115.83068990747694</v>
      </c>
      <c r="BF73" s="91">
        <f t="shared" si="72"/>
        <v>117.2966502423906</v>
      </c>
      <c r="BG73" s="27"/>
      <c r="BH73" s="37">
        <f t="shared" si="93"/>
        <v>0</v>
      </c>
      <c r="BI73" s="49">
        <f t="shared" si="94"/>
        <v>0</v>
      </c>
      <c r="BJ73" s="38">
        <f t="shared" si="95"/>
        <v>0</v>
      </c>
      <c r="BK73" s="49"/>
      <c r="BL73" s="100">
        <f t="shared" si="73"/>
        <v>102.38464063346302</v>
      </c>
      <c r="BM73" s="90">
        <f t="shared" si="73"/>
        <v>102.65014059139715</v>
      </c>
      <c r="BN73" s="102">
        <f t="shared" si="73"/>
        <v>96.125137833955776</v>
      </c>
    </row>
    <row r="74" spans="1:105">
      <c r="H74" s="114"/>
      <c r="I74" s="70"/>
      <c r="J74" s="237"/>
      <c r="K74" s="238"/>
      <c r="L74" s="238"/>
      <c r="M74" s="57"/>
      <c r="N74"/>
      <c r="O74" s="44">
        <f t="shared" si="96"/>
        <v>12362.132002080883</v>
      </c>
      <c r="P74" s="45">
        <f t="shared" si="96"/>
        <v>12364.749095098352</v>
      </c>
      <c r="Q74" s="45">
        <f t="shared" si="96"/>
        <v>12945.771102169161</v>
      </c>
      <c r="R74" s="46">
        <f t="shared" si="96"/>
        <v>11344.791705252665</v>
      </c>
      <c r="S74" s="59"/>
      <c r="T74" s="34">
        <f t="shared" si="80"/>
        <v>0.23621320020808834</v>
      </c>
      <c r="U74" s="48">
        <f t="shared" si="81"/>
        <v>0.23647490950983518</v>
      </c>
      <c r="V74" s="36">
        <f t="shared" si="82"/>
        <v>0.13447917052526645</v>
      </c>
      <c r="W74" s="59"/>
      <c r="X74" s="37"/>
      <c r="Y74" s="49"/>
      <c r="Z74" s="38"/>
      <c r="AA74" s="59"/>
      <c r="AB74" s="37"/>
      <c r="AC74" s="49"/>
      <c r="AD74" s="38"/>
      <c r="AE74" s="39"/>
      <c r="AF74" s="37">
        <f t="shared" si="76"/>
        <v>0</v>
      </c>
      <c r="AG74" s="49">
        <f t="shared" si="76"/>
        <v>0</v>
      </c>
      <c r="AH74" s="38">
        <f t="shared" si="85"/>
        <v>0</v>
      </c>
      <c r="AI74" s="49"/>
      <c r="AJ74" s="37">
        <f t="shared" si="77"/>
        <v>0</v>
      </c>
      <c r="AK74" s="49">
        <f t="shared" si="77"/>
        <v>0</v>
      </c>
      <c r="AL74" s="38">
        <f t="shared" si="77"/>
        <v>0</v>
      </c>
      <c r="AM74" s="27"/>
      <c r="AN74" s="89">
        <f t="shared" si="86"/>
        <v>0.33041073488752304</v>
      </c>
      <c r="AO74" s="102">
        <f t="shared" si="87"/>
        <v>0.32780170939038727</v>
      </c>
      <c r="AP74" s="92">
        <f t="shared" si="55"/>
        <v>0.10832227302982185</v>
      </c>
      <c r="AQ74" s="27"/>
      <c r="AR74" s="37">
        <f t="shared" si="88"/>
        <v>0</v>
      </c>
      <c r="AS74" s="55">
        <f t="shared" si="89"/>
        <v>0</v>
      </c>
      <c r="AT74" s="29"/>
      <c r="AU74" s="27"/>
      <c r="AV74" s="37">
        <f>(O74-(MAX($O$3:O74)))/(MAX($O$3:O74))</f>
        <v>-1.271252200000011E-2</v>
      </c>
      <c r="AW74" s="55">
        <f>(P74-(MAX($P$3:P74)))/(MAX($P$3:P74))</f>
        <v>-1.4682793167999881E-2</v>
      </c>
      <c r="AX74" s="38">
        <f>(R74-(MAX($R$3:R74)))/(MAX($R$3:R74))</f>
        <v>-3.56273940189702E-2</v>
      </c>
      <c r="AY74" s="27"/>
      <c r="AZ74" s="37">
        <f t="shared" si="90"/>
        <v>0</v>
      </c>
      <c r="BA74" s="49">
        <f t="shared" si="91"/>
        <v>0</v>
      </c>
      <c r="BB74" s="38">
        <f t="shared" si="92"/>
        <v>0</v>
      </c>
      <c r="BC74" s="49"/>
      <c r="BD74" s="100">
        <f t="shared" si="72"/>
        <v>116.28127034316582</v>
      </c>
      <c r="BE74" s="90">
        <f t="shared" si="72"/>
        <v>115.83068990747694</v>
      </c>
      <c r="BF74" s="91">
        <f t="shared" si="72"/>
        <v>117.2966502423906</v>
      </c>
      <c r="BG74" s="27"/>
      <c r="BH74" s="37">
        <f t="shared" si="93"/>
        <v>0</v>
      </c>
      <c r="BI74" s="49">
        <f t="shared" si="94"/>
        <v>0</v>
      </c>
      <c r="BJ74" s="38">
        <f t="shared" si="95"/>
        <v>0</v>
      </c>
      <c r="BK74" s="49"/>
      <c r="BL74" s="100">
        <f t="shared" si="73"/>
        <v>102.38464063346302</v>
      </c>
      <c r="BM74" s="90">
        <f t="shared" si="73"/>
        <v>102.65014059139715</v>
      </c>
      <c r="BN74" s="102">
        <f t="shared" si="73"/>
        <v>96.125137833955776</v>
      </c>
    </row>
    <row r="75" spans="1:105" ht="15.75" thickBot="1">
      <c r="H75" s="115"/>
      <c r="I75" s="71"/>
      <c r="J75" s="239"/>
      <c r="K75" s="240"/>
      <c r="L75" s="240"/>
      <c r="M75" s="58"/>
      <c r="N75" s="51"/>
      <c r="O75" s="44">
        <f t="shared" si="96"/>
        <v>12362.132002080883</v>
      </c>
      <c r="P75" s="45">
        <f t="shared" si="96"/>
        <v>12364.749095098352</v>
      </c>
      <c r="Q75" s="45">
        <f t="shared" si="96"/>
        <v>12945.771102169161</v>
      </c>
      <c r="R75" s="46">
        <f t="shared" si="96"/>
        <v>11344.791705252665</v>
      </c>
      <c r="S75" s="60"/>
      <c r="T75" s="34">
        <f t="shared" si="80"/>
        <v>0.23621320020808834</v>
      </c>
      <c r="U75" s="48">
        <f t="shared" si="81"/>
        <v>0.23647490950983518</v>
      </c>
      <c r="V75" s="36">
        <f t="shared" si="82"/>
        <v>0.13447917052526645</v>
      </c>
      <c r="W75" s="60"/>
      <c r="X75" s="52">
        <f>(O75-O72)/O72</f>
        <v>0</v>
      </c>
      <c r="Y75" s="53">
        <f t="shared" ref="Y75" si="99">(P75-P72)/P72</f>
        <v>0</v>
      </c>
      <c r="Z75" s="50">
        <f t="shared" ref="Z75" si="100">(R75-R72)/R72</f>
        <v>0</v>
      </c>
      <c r="AA75" s="60"/>
      <c r="AB75" s="52"/>
      <c r="AC75" s="53"/>
      <c r="AD75" s="50"/>
      <c r="AE75" s="61"/>
      <c r="AF75" s="52">
        <f t="shared" si="76"/>
        <v>0</v>
      </c>
      <c r="AG75" s="53">
        <f t="shared" si="76"/>
        <v>0</v>
      </c>
      <c r="AH75" s="50">
        <f t="shared" si="85"/>
        <v>0</v>
      </c>
      <c r="AI75" s="53"/>
      <c r="AJ75" s="52">
        <f t="shared" si="77"/>
        <v>0</v>
      </c>
      <c r="AK75" s="53">
        <f t="shared" si="77"/>
        <v>0</v>
      </c>
      <c r="AL75" s="50">
        <f t="shared" si="77"/>
        <v>0</v>
      </c>
      <c r="AM75" s="54"/>
      <c r="AN75" s="89">
        <f t="shared" si="86"/>
        <v>0.33041073488752304</v>
      </c>
      <c r="AO75" s="102">
        <f t="shared" si="87"/>
        <v>0.32780170939038727</v>
      </c>
      <c r="AP75" s="92">
        <f t="shared" si="55"/>
        <v>0.10832227302982185</v>
      </c>
      <c r="AQ75" s="54"/>
      <c r="AR75" s="37">
        <f t="shared" si="88"/>
        <v>0</v>
      </c>
      <c r="AS75" s="55">
        <f t="shared" si="89"/>
        <v>0</v>
      </c>
      <c r="AT75" s="29"/>
      <c r="AU75" s="27"/>
      <c r="AV75" s="37">
        <f>(O75-(MAX($O$3:O75)))/(MAX($O$3:O75))</f>
        <v>-1.271252200000011E-2</v>
      </c>
      <c r="AW75" s="55">
        <f>(P75-(MAX($P$3:P75)))/(MAX($P$3:P75))</f>
        <v>-1.4682793167999881E-2</v>
      </c>
      <c r="AX75" s="38">
        <f>(R75-(MAX($R$3:R75)))/(MAX($R$3:R75))</f>
        <v>-3.56273940189702E-2</v>
      </c>
      <c r="AY75" s="27"/>
      <c r="AZ75" s="37">
        <f t="shared" si="90"/>
        <v>0</v>
      </c>
      <c r="BA75" s="49">
        <f t="shared" si="91"/>
        <v>0</v>
      </c>
      <c r="BB75" s="38">
        <f t="shared" si="92"/>
        <v>0</v>
      </c>
      <c r="BC75" s="49"/>
      <c r="BD75" s="100">
        <f t="shared" si="72"/>
        <v>116.28127034316582</v>
      </c>
      <c r="BE75" s="90">
        <f t="shared" si="72"/>
        <v>115.83068990747694</v>
      </c>
      <c r="BF75" s="91">
        <f t="shared" si="72"/>
        <v>117.2966502423906</v>
      </c>
      <c r="BG75" s="27"/>
      <c r="BH75" s="37">
        <f t="shared" si="93"/>
        <v>0</v>
      </c>
      <c r="BI75" s="49">
        <f t="shared" si="94"/>
        <v>0</v>
      </c>
      <c r="BJ75" s="38">
        <f t="shared" si="95"/>
        <v>0</v>
      </c>
      <c r="BK75" s="49"/>
      <c r="BL75" s="100">
        <f t="shared" si="73"/>
        <v>102.38464063346302</v>
      </c>
      <c r="BM75" s="90">
        <f t="shared" si="73"/>
        <v>102.65014059139715</v>
      </c>
      <c r="BN75" s="102">
        <f t="shared" si="73"/>
        <v>96.125137833955776</v>
      </c>
    </row>
    <row r="76" spans="1:105">
      <c r="H76" s="111"/>
      <c r="I76" s="224"/>
      <c r="J76" s="235"/>
      <c r="K76" s="236"/>
      <c r="L76" s="236"/>
      <c r="M76" s="227"/>
      <c r="N76" s="228"/>
      <c r="O76" s="44">
        <f t="shared" si="96"/>
        <v>12362.132002080883</v>
      </c>
      <c r="P76" s="45">
        <f t="shared" si="96"/>
        <v>12364.749095098352</v>
      </c>
      <c r="Q76" s="45">
        <f t="shared" si="96"/>
        <v>12945.771102169161</v>
      </c>
      <c r="R76" s="46">
        <f t="shared" si="96"/>
        <v>11344.791705252665</v>
      </c>
      <c r="S76" s="26"/>
      <c r="T76" s="34">
        <f t="shared" si="80"/>
        <v>0.23621320020808834</v>
      </c>
      <c r="U76" s="48">
        <f t="shared" si="81"/>
        <v>0.23647490950983518</v>
      </c>
      <c r="V76" s="36">
        <f t="shared" si="82"/>
        <v>0.13447917052526645</v>
      </c>
      <c r="W76" s="26"/>
      <c r="X76" s="37"/>
      <c r="Y76" s="49"/>
      <c r="Z76" s="229"/>
      <c r="AA76" s="228"/>
      <c r="AB76" s="225"/>
      <c r="AC76" s="226"/>
      <c r="AD76" s="229"/>
      <c r="AE76" s="230"/>
      <c r="AF76" s="225">
        <f t="shared" si="76"/>
        <v>0</v>
      </c>
      <c r="AG76" s="226">
        <f t="shared" si="76"/>
        <v>0</v>
      </c>
      <c r="AH76" s="229">
        <f t="shared" si="85"/>
        <v>0</v>
      </c>
      <c r="AI76" s="226"/>
      <c r="AJ76" s="225">
        <f t="shared" si="77"/>
        <v>0</v>
      </c>
      <c r="AK76" s="226">
        <f t="shared" si="77"/>
        <v>0</v>
      </c>
      <c r="AL76" s="229">
        <f t="shared" si="77"/>
        <v>0</v>
      </c>
      <c r="AM76" s="230"/>
      <c r="AN76" s="89">
        <f t="shared" si="86"/>
        <v>0.33041073488752304</v>
      </c>
      <c r="AO76" s="102">
        <f t="shared" si="87"/>
        <v>0.32780170939038727</v>
      </c>
      <c r="AP76" s="92">
        <f t="shared" si="55"/>
        <v>0.10832227302982185</v>
      </c>
      <c r="AQ76" s="230"/>
      <c r="AR76" s="37">
        <f t="shared" si="88"/>
        <v>0</v>
      </c>
      <c r="AS76" s="55">
        <f t="shared" si="89"/>
        <v>0</v>
      </c>
      <c r="AT76" s="29"/>
      <c r="AU76" s="27"/>
      <c r="AV76" s="37">
        <f>(O76-(MAX($O$3:O76)))/(MAX($O$3:O76))</f>
        <v>-1.271252200000011E-2</v>
      </c>
      <c r="AW76" s="55">
        <f>(P76-(MAX($P$3:P76)))/(MAX($P$3:P76))</f>
        <v>-1.4682793167999881E-2</v>
      </c>
      <c r="AX76" s="38">
        <f>(R76-(MAX($R$3:R76)))/(MAX($R$3:R76))</f>
        <v>-3.56273940189702E-2</v>
      </c>
      <c r="AY76" s="27"/>
      <c r="AZ76" s="37">
        <f t="shared" si="90"/>
        <v>0</v>
      </c>
      <c r="BA76" s="49">
        <f t="shared" si="91"/>
        <v>0</v>
      </c>
      <c r="BB76" s="38">
        <f t="shared" si="92"/>
        <v>0</v>
      </c>
      <c r="BC76" s="49"/>
      <c r="BD76" s="100">
        <f t="shared" si="72"/>
        <v>116.28127034316582</v>
      </c>
      <c r="BE76" s="90">
        <f t="shared" si="72"/>
        <v>115.83068990747694</v>
      </c>
      <c r="BF76" s="91">
        <f t="shared" si="72"/>
        <v>117.2966502423906</v>
      </c>
      <c r="BG76" s="27"/>
      <c r="BH76" s="37">
        <f t="shared" si="93"/>
        <v>0</v>
      </c>
      <c r="BI76" s="49">
        <f t="shared" si="94"/>
        <v>0</v>
      </c>
      <c r="BJ76" s="38">
        <f t="shared" si="95"/>
        <v>0</v>
      </c>
      <c r="BK76" s="49"/>
      <c r="BL76" s="100">
        <f t="shared" si="73"/>
        <v>102.38464063346302</v>
      </c>
      <c r="BM76" s="90">
        <f t="shared" si="73"/>
        <v>102.65014059139715</v>
      </c>
      <c r="BN76" s="102">
        <f t="shared" si="73"/>
        <v>96.125137833955776</v>
      </c>
    </row>
    <row r="77" spans="1:105">
      <c r="H77" s="114"/>
      <c r="I77" s="70"/>
      <c r="J77" s="237"/>
      <c r="K77" s="238"/>
      <c r="L77" s="238"/>
      <c r="M77" s="57"/>
      <c r="N77"/>
      <c r="O77" s="44">
        <f t="shared" si="96"/>
        <v>12362.132002080883</v>
      </c>
      <c r="P77" s="45">
        <f t="shared" si="96"/>
        <v>12364.749095098352</v>
      </c>
      <c r="Q77" s="45">
        <f t="shared" si="96"/>
        <v>12945.771102169161</v>
      </c>
      <c r="R77" s="46">
        <f t="shared" si="96"/>
        <v>11344.791705252665</v>
      </c>
      <c r="S77" s="59"/>
      <c r="T77" s="34">
        <f t="shared" si="80"/>
        <v>0.23621320020808834</v>
      </c>
      <c r="U77" s="48">
        <f t="shared" si="81"/>
        <v>0.23647490950983518</v>
      </c>
      <c r="V77" s="36">
        <f t="shared" si="82"/>
        <v>0.13447917052526645</v>
      </c>
      <c r="W77" s="59"/>
      <c r="X77" s="37"/>
      <c r="Y77" s="49"/>
      <c r="Z77" s="38"/>
      <c r="AA77" s="59"/>
      <c r="AB77" s="37"/>
      <c r="AC77" s="49"/>
      <c r="AD77" s="38"/>
      <c r="AE77" s="39"/>
      <c r="AF77" s="37">
        <f t="shared" si="76"/>
        <v>0</v>
      </c>
      <c r="AG77" s="49">
        <f t="shared" si="76"/>
        <v>0</v>
      </c>
      <c r="AH77" s="38">
        <f t="shared" si="85"/>
        <v>0</v>
      </c>
      <c r="AI77" s="49"/>
      <c r="AJ77" s="37">
        <f t="shared" si="77"/>
        <v>0</v>
      </c>
      <c r="AK77" s="49">
        <f t="shared" si="77"/>
        <v>0</v>
      </c>
      <c r="AL77" s="38">
        <f t="shared" si="77"/>
        <v>0</v>
      </c>
      <c r="AM77" s="27"/>
      <c r="AN77" s="89">
        <f t="shared" si="86"/>
        <v>0.33041073488752304</v>
      </c>
      <c r="AO77" s="102">
        <f t="shared" si="87"/>
        <v>0.32780170939038727</v>
      </c>
      <c r="AP77" s="92">
        <f t="shared" si="55"/>
        <v>0.10832227302982185</v>
      </c>
      <c r="AQ77" s="27"/>
      <c r="AR77" s="37">
        <f t="shared" si="88"/>
        <v>0</v>
      </c>
      <c r="AS77" s="55">
        <f t="shared" si="89"/>
        <v>0</v>
      </c>
      <c r="AT77" s="29"/>
      <c r="AU77" s="27"/>
      <c r="AV77" s="37">
        <f>(O77-(MAX($O$3:O77)))/(MAX($O$3:O77))</f>
        <v>-1.271252200000011E-2</v>
      </c>
      <c r="AW77" s="55">
        <f>(P77-(MAX($P$3:P77)))/(MAX($P$3:P77))</f>
        <v>-1.4682793167999881E-2</v>
      </c>
      <c r="AX77" s="38">
        <f>(R77-(MAX($R$3:R77)))/(MAX($R$3:R77))</f>
        <v>-3.56273940189702E-2</v>
      </c>
      <c r="AY77" s="27"/>
      <c r="AZ77" s="37">
        <f t="shared" si="90"/>
        <v>0</v>
      </c>
      <c r="BA77" s="49">
        <f t="shared" si="91"/>
        <v>0</v>
      </c>
      <c r="BB77" s="38">
        <f t="shared" si="92"/>
        <v>0</v>
      </c>
      <c r="BC77" s="49"/>
      <c r="BD77" s="100">
        <f t="shared" si="72"/>
        <v>116.28127034316582</v>
      </c>
      <c r="BE77" s="90">
        <f t="shared" si="72"/>
        <v>115.83068990747694</v>
      </c>
      <c r="BF77" s="91">
        <f t="shared" si="72"/>
        <v>117.2966502423906</v>
      </c>
      <c r="BG77" s="27"/>
      <c r="BH77" s="37">
        <f t="shared" si="93"/>
        <v>0</v>
      </c>
      <c r="BI77" s="49">
        <f t="shared" si="94"/>
        <v>0</v>
      </c>
      <c r="BJ77" s="38">
        <f t="shared" si="95"/>
        <v>0</v>
      </c>
      <c r="BK77" s="49"/>
      <c r="BL77" s="100">
        <f t="shared" si="73"/>
        <v>102.38464063346302</v>
      </c>
      <c r="BM77" s="90">
        <f t="shared" si="73"/>
        <v>102.65014059139715</v>
      </c>
      <c r="BN77" s="102">
        <f t="shared" si="73"/>
        <v>96.125137833955776</v>
      </c>
    </row>
    <row r="78" spans="1:105" ht="15.75" thickBot="1">
      <c r="H78" s="115"/>
      <c r="I78" s="71"/>
      <c r="J78" s="239"/>
      <c r="K78" s="240"/>
      <c r="L78" s="240"/>
      <c r="M78" s="58"/>
      <c r="N78" s="51"/>
      <c r="O78" s="44">
        <f t="shared" si="96"/>
        <v>12362.132002080883</v>
      </c>
      <c r="P78" s="45">
        <f t="shared" si="96"/>
        <v>12364.749095098352</v>
      </c>
      <c r="Q78" s="45">
        <f t="shared" si="96"/>
        <v>12945.771102169161</v>
      </c>
      <c r="R78" s="46">
        <f t="shared" si="96"/>
        <v>11344.791705252665</v>
      </c>
      <c r="S78" s="60"/>
      <c r="T78" s="34">
        <f t="shared" si="80"/>
        <v>0.23621320020808834</v>
      </c>
      <c r="U78" s="48">
        <f t="shared" si="81"/>
        <v>0.23647490950983518</v>
      </c>
      <c r="V78" s="36">
        <f t="shared" si="82"/>
        <v>0.13447917052526645</v>
      </c>
      <c r="W78" s="60"/>
      <c r="X78" s="52">
        <f>(O78-O75)/O75</f>
        <v>0</v>
      </c>
      <c r="Y78" s="53">
        <f t="shared" ref="Y78" si="101">(P78-P75)/P75</f>
        <v>0</v>
      </c>
      <c r="Z78" s="50">
        <f t="shared" ref="Z78" si="102">(R78-R75)/R75</f>
        <v>0</v>
      </c>
      <c r="AA78" s="60"/>
      <c r="AB78" s="52"/>
      <c r="AC78" s="53"/>
      <c r="AD78" s="50"/>
      <c r="AE78" s="61"/>
      <c r="AF78" s="52">
        <f t="shared" si="76"/>
        <v>0</v>
      </c>
      <c r="AG78" s="53">
        <f t="shared" si="76"/>
        <v>0</v>
      </c>
      <c r="AH78" s="50">
        <f t="shared" si="85"/>
        <v>0</v>
      </c>
      <c r="AI78" s="53"/>
      <c r="AJ78" s="52">
        <f t="shared" si="77"/>
        <v>0</v>
      </c>
      <c r="AK78" s="53">
        <f t="shared" si="77"/>
        <v>0</v>
      </c>
      <c r="AL78" s="50">
        <f t="shared" si="77"/>
        <v>0</v>
      </c>
      <c r="AM78" s="54"/>
      <c r="AN78" s="89">
        <f t="shared" si="86"/>
        <v>0.33041073488752304</v>
      </c>
      <c r="AO78" s="102">
        <f t="shared" si="87"/>
        <v>0.32780170939038727</v>
      </c>
      <c r="AP78" s="92">
        <f t="shared" si="55"/>
        <v>0.10832227302982185</v>
      </c>
      <c r="AQ78" s="54"/>
      <c r="AR78" s="37">
        <f t="shared" si="88"/>
        <v>0</v>
      </c>
      <c r="AS78" s="55">
        <f t="shared" si="89"/>
        <v>0</v>
      </c>
      <c r="AT78" s="29"/>
      <c r="AU78" s="27"/>
      <c r="AV78" s="37">
        <f>(O78-(MAX($O$3:O78)))/(MAX($O$3:O78))</f>
        <v>-1.271252200000011E-2</v>
      </c>
      <c r="AW78" s="55">
        <f>(P78-(MAX($P$3:P78)))/(MAX($P$3:P78))</f>
        <v>-1.4682793167999881E-2</v>
      </c>
      <c r="AX78" s="38">
        <f>(R78-(MAX($R$3:R78)))/(MAX($R$3:R78))</f>
        <v>-3.56273940189702E-2</v>
      </c>
      <c r="AY78" s="27"/>
      <c r="AZ78" s="37">
        <f t="shared" si="90"/>
        <v>0</v>
      </c>
      <c r="BA78" s="49">
        <f t="shared" si="91"/>
        <v>0</v>
      </c>
      <c r="BB78" s="38">
        <f t="shared" si="92"/>
        <v>0</v>
      </c>
      <c r="BC78" s="49"/>
      <c r="BD78" s="100">
        <f t="shared" ref="BD78:BF78" si="103">BD74*(1+AZ78)</f>
        <v>116.28127034316582</v>
      </c>
      <c r="BE78" s="90">
        <f t="shared" si="103"/>
        <v>115.83068990747694</v>
      </c>
      <c r="BF78" s="91">
        <f t="shared" si="103"/>
        <v>117.2966502423906</v>
      </c>
      <c r="BG78" s="27"/>
      <c r="BH78" s="37">
        <f t="shared" si="93"/>
        <v>0</v>
      </c>
      <c r="BI78" s="49">
        <f t="shared" si="94"/>
        <v>0</v>
      </c>
      <c r="BJ78" s="38">
        <f t="shared" si="95"/>
        <v>0</v>
      </c>
      <c r="BK78" s="49"/>
      <c r="BL78" s="100">
        <f t="shared" ref="BL78:BN78" si="104">BL74*(1+BH78)</f>
        <v>102.38464063346302</v>
      </c>
      <c r="BM78" s="90">
        <f t="shared" si="104"/>
        <v>102.65014059139715</v>
      </c>
      <c r="BN78" s="102">
        <f t="shared" si="104"/>
        <v>96.125137833955776</v>
      </c>
    </row>
    <row r="79" spans="1:105">
      <c r="H79" s="39"/>
      <c r="I79" s="59"/>
      <c r="J79" s="49"/>
      <c r="K79" s="49"/>
      <c r="L79" s="49"/>
      <c r="M79" s="195"/>
      <c r="N79"/>
      <c r="O79" s="196"/>
      <c r="P79" s="39"/>
      <c r="Q79" s="39"/>
      <c r="R79" s="196"/>
      <c r="S79" s="59"/>
      <c r="T79" s="197"/>
      <c r="U79" s="39"/>
      <c r="V79" s="197"/>
      <c r="W79" s="59"/>
      <c r="X79" s="195"/>
      <c r="Y79" s="39"/>
      <c r="Z79" s="195"/>
      <c r="AA79" s="59"/>
      <c r="AB79" s="195"/>
      <c r="AC79" s="39"/>
      <c r="AD79" s="195"/>
      <c r="AE79" s="39"/>
      <c r="AF79" s="39"/>
      <c r="AG79" s="39"/>
      <c r="AH79" s="39"/>
      <c r="AI79" s="39"/>
      <c r="AJ79" s="39"/>
      <c r="AK79" s="39"/>
      <c r="AL79" s="39"/>
      <c r="AM79" s="27"/>
      <c r="AN79" s="102"/>
      <c r="AO79" s="94"/>
      <c r="AP79" s="198"/>
      <c r="AQ79" s="27"/>
      <c r="AR79" s="27"/>
      <c r="AS79" s="39"/>
      <c r="AT79" s="27"/>
      <c r="AU79" s="27"/>
      <c r="AV79" s="27"/>
      <c r="AW79" s="39"/>
      <c r="AX79" s="27"/>
      <c r="AY79" s="27"/>
      <c r="AZ79" s="195"/>
      <c r="BA79" s="39"/>
      <c r="BB79" s="195"/>
      <c r="BC79" s="39"/>
      <c r="BD79" s="198"/>
      <c r="BE79" s="94"/>
      <c r="BF79" s="198"/>
      <c r="BG79" s="27"/>
      <c r="BH79" s="195"/>
      <c r="BI79" s="39"/>
      <c r="BJ79" s="195"/>
      <c r="BK79" s="39"/>
      <c r="BL79" s="198"/>
      <c r="BM79" s="94"/>
      <c r="BN79" s="198"/>
    </row>
    <row r="80" spans="1:105">
      <c r="H80" s="39"/>
      <c r="I80" s="59"/>
      <c r="J80" s="49"/>
      <c r="K80" s="49"/>
      <c r="L80" s="49"/>
      <c r="M80" s="195"/>
      <c r="N80"/>
      <c r="O80" s="196"/>
      <c r="P80" s="39"/>
      <c r="Q80" s="39"/>
      <c r="R80" s="196"/>
      <c r="S80" s="59"/>
      <c r="T80" s="197"/>
      <c r="U80" s="39"/>
      <c r="V80" s="197"/>
      <c r="W80" s="59"/>
      <c r="X80" s="195"/>
      <c r="Y80" s="39"/>
      <c r="Z80" s="195"/>
      <c r="AA80" s="59"/>
      <c r="AB80" s="195"/>
      <c r="AC80" s="39"/>
      <c r="AD80" s="195"/>
      <c r="AE80" s="39"/>
      <c r="AF80" s="39"/>
      <c r="AG80" s="39"/>
      <c r="AH80" s="39"/>
      <c r="AI80" s="39"/>
      <c r="AJ80" s="39"/>
      <c r="AK80" s="39"/>
      <c r="AL80" s="39"/>
      <c r="AM80" s="27"/>
      <c r="AN80" s="102"/>
      <c r="AO80" s="94"/>
      <c r="AP80" s="198"/>
      <c r="AQ80" s="27"/>
      <c r="AR80" s="27"/>
      <c r="AS80" s="39"/>
      <c r="AT80" s="27"/>
      <c r="AU80" s="27"/>
      <c r="AV80" s="27"/>
      <c r="AW80" s="39"/>
      <c r="AX80" s="27"/>
      <c r="AY80" s="27"/>
      <c r="AZ80" s="195"/>
      <c r="BA80" s="39"/>
      <c r="BB80" s="195"/>
      <c r="BC80" s="39"/>
      <c r="BD80" s="198"/>
      <c r="BE80" s="94"/>
      <c r="BF80" s="198"/>
      <c r="BG80" s="27"/>
      <c r="BH80" s="195"/>
      <c r="BI80" s="39"/>
      <c r="BJ80" s="195"/>
      <c r="BK80" s="39"/>
      <c r="BL80" s="198"/>
      <c r="BM80" s="94"/>
      <c r="BN80" s="198"/>
    </row>
    <row r="81" spans="8:66">
      <c r="H81" s="39"/>
      <c r="I81" s="59"/>
      <c r="J81" s="49"/>
      <c r="K81" s="49"/>
      <c r="L81" s="49"/>
      <c r="M81" s="195"/>
      <c r="N81"/>
      <c r="O81" s="196"/>
      <c r="P81" s="39"/>
      <c r="Q81" s="39"/>
      <c r="R81" s="196"/>
      <c r="S81" s="59"/>
      <c r="T81" s="197"/>
      <c r="U81" s="39"/>
      <c r="V81" s="197"/>
      <c r="W81" s="59"/>
      <c r="X81" s="195"/>
      <c r="Y81" s="39"/>
      <c r="Z81" s="195"/>
      <c r="AA81" s="59"/>
      <c r="AB81" s="195"/>
      <c r="AC81" s="39"/>
      <c r="AD81" s="195"/>
      <c r="AE81" s="39"/>
      <c r="AF81" s="39"/>
      <c r="AG81" s="39"/>
      <c r="AH81" s="39"/>
      <c r="AI81" s="39"/>
      <c r="AJ81" s="39"/>
      <c r="AK81" s="39"/>
      <c r="AL81" s="39"/>
      <c r="AM81" s="27"/>
      <c r="AN81" s="102"/>
      <c r="AO81" s="94"/>
      <c r="AP81" s="198"/>
      <c r="AQ81" s="27"/>
      <c r="AR81" s="27"/>
      <c r="AS81" s="39"/>
      <c r="AT81" s="27"/>
      <c r="AU81" s="27"/>
      <c r="AV81" s="27"/>
      <c r="AW81" s="39"/>
      <c r="AX81" s="27"/>
      <c r="AY81" s="27"/>
      <c r="AZ81" s="195"/>
      <c r="BA81" s="39"/>
      <c r="BB81" s="195"/>
      <c r="BC81" s="39"/>
      <c r="BD81" s="198"/>
      <c r="BE81" s="94"/>
      <c r="BF81" s="198"/>
      <c r="BG81" s="27"/>
      <c r="BH81" s="195"/>
      <c r="BI81" s="39"/>
      <c r="BJ81" s="195"/>
      <c r="BK81" s="39"/>
      <c r="BL81" s="198"/>
      <c r="BM81" s="94"/>
      <c r="BN81" s="198"/>
    </row>
    <row r="82" spans="8:66">
      <c r="H82" s="39"/>
      <c r="I82" s="59"/>
      <c r="J82" s="49"/>
      <c r="K82" s="49"/>
      <c r="L82" s="49"/>
      <c r="M82" s="195"/>
      <c r="N82"/>
      <c r="O82" s="196"/>
      <c r="P82" s="39"/>
      <c r="Q82" s="39"/>
      <c r="R82" s="196"/>
      <c r="S82" s="59"/>
      <c r="T82" s="197"/>
      <c r="U82" s="39"/>
      <c r="V82" s="197"/>
      <c r="W82" s="59"/>
      <c r="X82" s="195"/>
      <c r="Y82" s="39"/>
      <c r="Z82" s="195"/>
      <c r="AA82" s="59"/>
      <c r="AB82" s="195"/>
      <c r="AC82" s="39"/>
      <c r="AD82" s="195"/>
      <c r="AE82" s="39"/>
      <c r="AF82" s="39"/>
      <c r="AG82" s="39"/>
      <c r="AH82" s="39"/>
      <c r="AI82" s="39"/>
      <c r="AJ82" s="39"/>
      <c r="AK82" s="39"/>
      <c r="AL82" s="39"/>
      <c r="AM82" s="27"/>
      <c r="AN82" s="102"/>
      <c r="AO82" s="94"/>
      <c r="AP82" s="198"/>
      <c r="AQ82" s="27"/>
      <c r="AR82" s="27"/>
      <c r="AS82" s="39"/>
      <c r="AT82" s="27"/>
      <c r="AU82" s="27"/>
      <c r="AV82" s="27"/>
      <c r="AW82" s="39"/>
      <c r="AX82" s="27"/>
      <c r="AY82" s="27"/>
      <c r="AZ82" s="195"/>
      <c r="BA82" s="39"/>
      <c r="BB82" s="195"/>
      <c r="BC82" s="39"/>
      <c r="BD82" s="198"/>
      <c r="BE82" s="94"/>
      <c r="BF82" s="198"/>
      <c r="BG82" s="27"/>
      <c r="BH82" s="195"/>
      <c r="BI82" s="39"/>
      <c r="BJ82" s="195"/>
      <c r="BK82" s="39"/>
      <c r="BL82" s="198"/>
      <c r="BM82" s="94"/>
      <c r="BN82" s="198"/>
    </row>
    <row r="83" spans="8:66">
      <c r="H83" s="39"/>
      <c r="I83" s="59"/>
      <c r="J83" s="49"/>
      <c r="K83" s="49"/>
      <c r="L83" s="49"/>
      <c r="M83" s="195"/>
      <c r="N83"/>
      <c r="O83" s="196"/>
      <c r="P83" s="39"/>
      <c r="Q83" s="39"/>
      <c r="R83" s="196"/>
      <c r="S83" s="59"/>
      <c r="T83" s="197"/>
      <c r="U83" s="39"/>
      <c r="V83" s="197"/>
      <c r="W83" s="59"/>
      <c r="X83" s="195"/>
      <c r="Y83" s="39"/>
      <c r="Z83" s="195"/>
      <c r="AA83" s="59"/>
      <c r="AB83" s="195"/>
      <c r="AC83" s="39"/>
      <c r="AD83" s="195"/>
      <c r="AE83" s="39"/>
      <c r="AF83" s="39"/>
      <c r="AG83" s="39"/>
      <c r="AH83" s="39"/>
      <c r="AI83" s="39"/>
      <c r="AJ83" s="39"/>
      <c r="AK83" s="39"/>
      <c r="AL83" s="39"/>
      <c r="AM83" s="27"/>
      <c r="AN83" s="102"/>
      <c r="AO83" s="94"/>
      <c r="AP83" s="198"/>
      <c r="AQ83" s="27"/>
      <c r="AR83" s="27"/>
      <c r="AS83" s="39"/>
      <c r="AT83" s="27"/>
      <c r="AU83" s="27"/>
      <c r="AV83" s="27"/>
      <c r="AW83" s="39"/>
      <c r="AX83" s="27"/>
      <c r="AY83" s="27"/>
      <c r="AZ83" s="195"/>
      <c r="BA83" s="39"/>
      <c r="BB83" s="195"/>
      <c r="BC83" s="39"/>
      <c r="BD83" s="198"/>
      <c r="BE83" s="94"/>
      <c r="BF83" s="198"/>
      <c r="BG83" s="27"/>
      <c r="BH83" s="195"/>
      <c r="BI83" s="39"/>
      <c r="BJ83" s="195"/>
      <c r="BK83" s="39"/>
      <c r="BL83" s="198"/>
      <c r="BM83" s="94"/>
      <c r="BN83" s="198"/>
    </row>
    <row r="84" spans="8:66">
      <c r="H84" s="39"/>
      <c r="I84" s="59"/>
      <c r="J84" s="49"/>
      <c r="K84" s="49"/>
      <c r="L84" s="49"/>
      <c r="M84" s="195"/>
      <c r="N84"/>
      <c r="O84" s="196"/>
      <c r="P84" s="39"/>
      <c r="Q84" s="39"/>
      <c r="R84" s="196"/>
      <c r="S84" s="59"/>
      <c r="T84" s="197"/>
      <c r="U84" s="39"/>
      <c r="V84" s="197"/>
      <c r="W84" s="59"/>
      <c r="X84" s="195"/>
      <c r="Y84" s="39"/>
      <c r="Z84" s="195"/>
      <c r="AA84" s="59"/>
      <c r="AB84" s="195"/>
      <c r="AC84" s="39"/>
      <c r="AD84" s="195"/>
      <c r="AE84" s="39"/>
      <c r="AF84" s="39"/>
      <c r="AG84" s="39"/>
      <c r="AH84" s="39"/>
      <c r="AI84" s="39"/>
      <c r="AJ84" s="39"/>
      <c r="AK84" s="39"/>
      <c r="AL84" s="39"/>
      <c r="AM84" s="27"/>
      <c r="AN84" s="102"/>
      <c r="AO84" s="94"/>
      <c r="AP84" s="198"/>
      <c r="AQ84" s="27"/>
      <c r="AR84" s="27"/>
      <c r="AS84" s="39"/>
      <c r="AT84" s="27"/>
      <c r="AU84" s="27"/>
      <c r="AV84" s="27"/>
      <c r="AW84" s="39"/>
      <c r="AX84" s="27"/>
      <c r="AY84" s="27"/>
      <c r="AZ84" s="195"/>
      <c r="BA84" s="39"/>
      <c r="BB84" s="195"/>
      <c r="BC84" s="39"/>
      <c r="BD84" s="198"/>
      <c r="BE84" s="94"/>
      <c r="BF84" s="198"/>
      <c r="BG84" s="27"/>
      <c r="BH84" s="195"/>
      <c r="BI84" s="39"/>
      <c r="BJ84" s="195"/>
      <c r="BK84" s="39"/>
      <c r="BL84" s="198"/>
      <c r="BM84" s="94"/>
      <c r="BN84" s="198"/>
    </row>
    <row r="85" spans="8:66">
      <c r="H85" s="39"/>
      <c r="I85" s="59"/>
      <c r="J85" s="49"/>
      <c r="K85" s="49"/>
      <c r="L85" s="49"/>
      <c r="M85" s="195"/>
      <c r="N85"/>
      <c r="O85" s="196"/>
      <c r="P85" s="39"/>
      <c r="Q85" s="39"/>
      <c r="R85" s="196"/>
      <c r="S85" s="59"/>
      <c r="T85" s="197"/>
      <c r="U85" s="39"/>
      <c r="V85" s="197"/>
      <c r="W85" s="59"/>
      <c r="X85" s="195"/>
      <c r="Y85" s="39"/>
      <c r="Z85" s="195"/>
      <c r="AA85" s="59"/>
      <c r="AB85" s="195"/>
      <c r="AC85" s="39"/>
      <c r="AD85" s="195"/>
      <c r="AE85" s="39"/>
      <c r="AF85" s="39"/>
      <c r="AG85" s="39"/>
      <c r="AH85" s="39"/>
      <c r="AI85" s="39"/>
      <c r="AJ85" s="39"/>
      <c r="AK85" s="39"/>
      <c r="AL85" s="39"/>
      <c r="AM85" s="27"/>
      <c r="AN85" s="102"/>
      <c r="AO85" s="94"/>
      <c r="AP85" s="198"/>
      <c r="AQ85" s="27"/>
      <c r="AR85" s="27"/>
      <c r="AS85" s="39"/>
      <c r="AT85" s="27"/>
      <c r="AU85" s="27"/>
      <c r="AV85" s="27"/>
      <c r="AW85" s="39"/>
      <c r="AX85" s="27"/>
      <c r="AY85" s="27"/>
      <c r="AZ85" s="195"/>
      <c r="BA85" s="39"/>
      <c r="BB85" s="195"/>
      <c r="BC85" s="39"/>
      <c r="BD85" s="198"/>
      <c r="BE85" s="94"/>
      <c r="BF85" s="198"/>
      <c r="BG85" s="27"/>
      <c r="BH85" s="195"/>
      <c r="BI85" s="39"/>
      <c r="BJ85" s="195"/>
      <c r="BK85" s="39"/>
      <c r="BL85" s="198"/>
      <c r="BM85" s="94"/>
      <c r="BN85" s="198"/>
    </row>
    <row r="86" spans="8:66">
      <c r="H86" s="39"/>
      <c r="I86" s="59"/>
      <c r="J86" s="49"/>
      <c r="K86" s="49"/>
      <c r="L86" s="49"/>
      <c r="M86" s="195"/>
      <c r="N86"/>
      <c r="O86" s="196"/>
      <c r="P86" s="39"/>
      <c r="Q86" s="39"/>
      <c r="R86" s="196"/>
      <c r="S86" s="59"/>
      <c r="T86" s="197"/>
      <c r="U86" s="39"/>
      <c r="V86" s="197"/>
      <c r="W86" s="59"/>
      <c r="X86" s="195"/>
      <c r="Y86" s="39"/>
      <c r="Z86" s="195"/>
      <c r="AA86" s="59"/>
      <c r="AB86" s="195"/>
      <c r="AC86" s="39"/>
      <c r="AD86" s="195"/>
      <c r="AE86" s="39"/>
      <c r="AF86" s="39"/>
      <c r="AG86" s="39"/>
      <c r="AH86" s="39"/>
      <c r="AI86" s="39"/>
      <c r="AJ86" s="39"/>
      <c r="AK86" s="39"/>
      <c r="AL86" s="39"/>
      <c r="AM86" s="27"/>
      <c r="AN86" s="102"/>
      <c r="AO86" s="94"/>
      <c r="AP86" s="198"/>
      <c r="AQ86" s="27"/>
      <c r="AR86" s="27"/>
      <c r="AS86" s="39"/>
      <c r="AT86" s="27"/>
      <c r="AU86" s="27"/>
      <c r="AV86" s="27"/>
      <c r="AW86" s="39"/>
      <c r="AX86" s="27"/>
      <c r="AY86" s="27"/>
      <c r="AZ86" s="195"/>
      <c r="BA86" s="39"/>
      <c r="BB86" s="195"/>
      <c r="BC86" s="39"/>
      <c r="BD86" s="198"/>
      <c r="BE86" s="94"/>
      <c r="BF86" s="198"/>
      <c r="BG86" s="27"/>
      <c r="BH86" s="195"/>
      <c r="BI86" s="39"/>
      <c r="BJ86" s="195"/>
      <c r="BK86" s="39"/>
      <c r="BL86" s="198"/>
      <c r="BM86" s="94"/>
      <c r="BN86" s="198"/>
    </row>
    <row r="87" spans="8:66">
      <c r="H87" s="39"/>
      <c r="I87" s="59"/>
      <c r="J87" s="49"/>
      <c r="K87" s="49"/>
      <c r="L87" s="49"/>
      <c r="M87" s="195"/>
      <c r="N87"/>
      <c r="O87" s="196"/>
      <c r="P87" s="39"/>
      <c r="Q87" s="39"/>
      <c r="R87" s="196"/>
      <c r="S87" s="59"/>
      <c r="T87" s="197"/>
      <c r="U87" s="39"/>
      <c r="V87" s="197"/>
      <c r="W87" s="59"/>
      <c r="X87" s="195"/>
      <c r="Y87" s="39"/>
      <c r="Z87" s="195"/>
      <c r="AA87" s="59"/>
      <c r="AB87" s="195"/>
      <c r="AC87" s="39"/>
      <c r="AD87" s="195"/>
      <c r="AE87" s="39"/>
      <c r="AF87" s="39"/>
      <c r="AG87" s="39"/>
      <c r="AH87" s="39"/>
      <c r="AI87" s="39"/>
      <c r="AJ87" s="39"/>
      <c r="AK87" s="39"/>
      <c r="AL87" s="39"/>
      <c r="AM87" s="27"/>
      <c r="AN87" s="102"/>
      <c r="AO87" s="94"/>
      <c r="AP87" s="198"/>
      <c r="AQ87" s="27"/>
      <c r="AR87" s="27"/>
      <c r="AS87" s="39"/>
      <c r="AT87" s="27"/>
      <c r="AU87" s="27"/>
      <c r="AV87" s="27"/>
      <c r="AW87" s="39"/>
      <c r="AX87" s="27"/>
      <c r="AY87" s="27"/>
      <c r="AZ87" s="195"/>
      <c r="BA87" s="39"/>
      <c r="BB87" s="195"/>
      <c r="BC87" s="39"/>
      <c r="BD87" s="198"/>
      <c r="BE87" s="94"/>
      <c r="BF87" s="198"/>
      <c r="BG87" s="27"/>
      <c r="BH87" s="195"/>
      <c r="BI87" s="39"/>
      <c r="BJ87" s="195"/>
      <c r="BK87" s="39"/>
      <c r="BL87" s="198"/>
      <c r="BM87" s="94"/>
      <c r="BN87" s="198"/>
    </row>
    <row r="88" spans="8:66">
      <c r="H88" s="39"/>
      <c r="I88" s="59"/>
      <c r="J88" s="49"/>
      <c r="K88" s="49"/>
      <c r="L88" s="49"/>
      <c r="M88" s="195"/>
      <c r="N88"/>
      <c r="O88" s="196"/>
      <c r="P88" s="39"/>
      <c r="Q88" s="39"/>
      <c r="R88" s="196"/>
      <c r="S88" s="59"/>
      <c r="T88" s="197"/>
      <c r="U88" s="39"/>
      <c r="V88" s="197"/>
      <c r="W88" s="59"/>
      <c r="X88" s="195"/>
      <c r="Y88" s="39"/>
      <c r="Z88" s="195"/>
      <c r="AA88" s="59"/>
      <c r="AB88" s="195"/>
      <c r="AC88" s="39"/>
      <c r="AD88" s="195"/>
      <c r="AE88" s="39"/>
      <c r="AF88" s="39"/>
      <c r="AG88" s="39"/>
      <c r="AH88" s="39"/>
      <c r="AI88" s="39"/>
      <c r="AJ88" s="39"/>
      <c r="AK88" s="39"/>
      <c r="AL88" s="39"/>
      <c r="AM88" s="27"/>
      <c r="AN88" s="102"/>
      <c r="AO88" s="94"/>
      <c r="AP88" s="198"/>
      <c r="AQ88" s="27"/>
      <c r="AR88" s="27"/>
      <c r="AS88" s="39"/>
      <c r="AT88" s="27"/>
      <c r="AU88" s="27"/>
      <c r="AV88" s="27"/>
      <c r="AW88" s="39"/>
      <c r="AX88" s="27"/>
      <c r="AY88" s="27"/>
      <c r="AZ88" s="195"/>
      <c r="BA88" s="39"/>
      <c r="BB88" s="195"/>
      <c r="BC88" s="39"/>
      <c r="BD88" s="198"/>
      <c r="BE88" s="94"/>
      <c r="BF88" s="198"/>
      <c r="BG88" s="27"/>
      <c r="BH88" s="195"/>
      <c r="BI88" s="39"/>
      <c r="BJ88" s="195"/>
      <c r="BK88" s="39"/>
      <c r="BL88" s="198"/>
      <c r="BM88" s="94"/>
      <c r="BN88" s="198"/>
    </row>
    <row r="89" spans="8:66">
      <c r="H89" s="39"/>
      <c r="I89" s="59"/>
      <c r="J89" s="49"/>
      <c r="K89" s="49"/>
      <c r="L89" s="49"/>
      <c r="M89" s="195"/>
      <c r="N89"/>
      <c r="O89" s="196"/>
      <c r="P89" s="39"/>
      <c r="Q89" s="39"/>
      <c r="R89" s="196"/>
      <c r="S89" s="59"/>
      <c r="T89" s="197"/>
      <c r="U89" s="39"/>
      <c r="V89" s="197"/>
      <c r="W89" s="59"/>
      <c r="X89" s="195"/>
      <c r="Y89" s="39"/>
      <c r="Z89" s="195"/>
      <c r="AA89" s="59"/>
      <c r="AB89" s="195"/>
      <c r="AC89" s="39"/>
      <c r="AD89" s="195"/>
      <c r="AE89" s="39"/>
      <c r="AF89" s="39"/>
      <c r="AG89" s="39"/>
      <c r="AH89" s="39"/>
      <c r="AI89" s="39"/>
      <c r="AJ89" s="39"/>
      <c r="AK89" s="39"/>
      <c r="AL89" s="39"/>
      <c r="AM89" s="27"/>
      <c r="AN89" s="102"/>
      <c r="AO89" s="94"/>
      <c r="AP89" s="198"/>
      <c r="AQ89" s="27"/>
      <c r="AR89" s="27"/>
      <c r="AS89" s="39"/>
      <c r="AT89" s="27"/>
      <c r="AU89" s="27"/>
      <c r="AV89" s="27"/>
      <c r="AW89" s="39"/>
      <c r="AX89" s="27"/>
      <c r="AY89" s="27"/>
      <c r="AZ89" s="195"/>
      <c r="BA89" s="39"/>
      <c r="BB89" s="195"/>
      <c r="BC89" s="39"/>
      <c r="BD89" s="198"/>
      <c r="BE89" s="94"/>
      <c r="BF89" s="198"/>
      <c r="BG89" s="27"/>
      <c r="BH89" s="195"/>
      <c r="BI89" s="39"/>
      <c r="BJ89" s="195"/>
      <c r="BK89" s="39"/>
      <c r="BL89" s="198"/>
      <c r="BM89" s="94"/>
      <c r="BN89" s="198"/>
    </row>
    <row r="90" spans="8:66">
      <c r="H90" s="39"/>
      <c r="I90" s="59"/>
      <c r="J90" s="49"/>
      <c r="K90" s="49"/>
      <c r="L90" s="49"/>
      <c r="M90" s="195"/>
      <c r="N90"/>
      <c r="O90" s="196"/>
      <c r="P90" s="39"/>
      <c r="Q90" s="39"/>
      <c r="R90" s="196"/>
      <c r="S90" s="59"/>
      <c r="T90" s="197"/>
      <c r="U90" s="39"/>
      <c r="V90" s="197"/>
      <c r="W90" s="59"/>
      <c r="X90" s="195"/>
      <c r="Y90" s="39"/>
      <c r="Z90" s="195"/>
      <c r="AA90" s="59"/>
      <c r="AB90" s="195"/>
      <c r="AC90" s="39"/>
      <c r="AD90" s="195"/>
      <c r="AE90" s="39"/>
      <c r="AF90" s="39"/>
      <c r="AG90" s="39"/>
      <c r="AH90" s="39"/>
      <c r="AI90" s="39"/>
      <c r="AJ90" s="39"/>
      <c r="AK90" s="39"/>
      <c r="AL90" s="39"/>
      <c r="AM90" s="27"/>
      <c r="AN90" s="102"/>
      <c r="AO90" s="94"/>
      <c r="AP90" s="198"/>
      <c r="AQ90" s="27"/>
      <c r="AR90" s="27"/>
      <c r="AS90" s="39"/>
      <c r="AT90" s="27"/>
      <c r="AU90" s="27"/>
      <c r="AV90" s="27"/>
      <c r="AW90" s="39"/>
      <c r="AX90" s="27"/>
      <c r="AY90" s="27"/>
      <c r="AZ90" s="195"/>
      <c r="BA90" s="39"/>
      <c r="BB90" s="195"/>
      <c r="BC90" s="39"/>
      <c r="BD90" s="198"/>
      <c r="BE90" s="94"/>
      <c r="BF90" s="198"/>
      <c r="BG90" s="27"/>
      <c r="BH90" s="195"/>
      <c r="BI90" s="39"/>
      <c r="BJ90" s="195"/>
      <c r="BK90" s="39"/>
      <c r="BL90" s="198"/>
      <c r="BM90" s="94"/>
      <c r="BN90" s="198"/>
    </row>
    <row r="91" spans="8:66">
      <c r="H91" s="39"/>
      <c r="I91" s="59"/>
      <c r="J91" s="49"/>
      <c r="K91" s="49"/>
      <c r="L91" s="49"/>
      <c r="M91" s="195"/>
      <c r="N91"/>
      <c r="O91" s="196"/>
      <c r="P91" s="39"/>
      <c r="Q91" s="39"/>
      <c r="R91" s="196"/>
      <c r="S91" s="59"/>
      <c r="T91" s="197"/>
      <c r="U91" s="39"/>
      <c r="V91" s="197"/>
      <c r="W91" s="59"/>
      <c r="X91" s="195"/>
      <c r="Y91" s="39"/>
      <c r="Z91" s="195"/>
      <c r="AA91" s="59"/>
      <c r="AB91" s="195"/>
      <c r="AC91" s="39"/>
      <c r="AD91" s="195"/>
      <c r="AE91" s="39"/>
      <c r="AF91" s="39"/>
      <c r="AG91" s="39"/>
      <c r="AH91" s="39"/>
      <c r="AI91" s="39"/>
      <c r="AJ91" s="39"/>
      <c r="AK91" s="39"/>
      <c r="AL91" s="39"/>
      <c r="AM91" s="27"/>
      <c r="AN91" s="102"/>
      <c r="AO91" s="94"/>
      <c r="AP91" s="198"/>
      <c r="AQ91" s="27"/>
      <c r="AR91" s="27"/>
      <c r="AS91" s="39"/>
      <c r="AT91" s="27"/>
      <c r="AU91" s="27"/>
      <c r="AV91" s="27"/>
      <c r="AW91" s="39"/>
      <c r="AX91" s="27"/>
      <c r="AY91" s="27"/>
      <c r="AZ91" s="195"/>
      <c r="BA91" s="39"/>
      <c r="BB91" s="195"/>
      <c r="BC91" s="39"/>
      <c r="BD91" s="198"/>
      <c r="BE91" s="94"/>
      <c r="BF91" s="198"/>
      <c r="BG91" s="27"/>
      <c r="BH91" s="195"/>
      <c r="BI91" s="39"/>
      <c r="BJ91" s="195"/>
      <c r="BK91" s="39"/>
      <c r="BL91" s="198"/>
      <c r="BM91" s="94"/>
      <c r="BN91" s="198"/>
    </row>
    <row r="92" spans="8:66">
      <c r="H92" s="39"/>
      <c r="I92" s="59"/>
      <c r="J92" s="49"/>
      <c r="K92" s="49"/>
      <c r="L92" s="49"/>
      <c r="M92" s="195"/>
      <c r="N92"/>
      <c r="O92" s="196"/>
      <c r="P92" s="39"/>
      <c r="Q92" s="39"/>
      <c r="R92" s="196"/>
      <c r="S92" s="59"/>
      <c r="T92" s="197"/>
      <c r="U92" s="39"/>
      <c r="V92" s="197"/>
      <c r="W92" s="59"/>
      <c r="X92" s="195"/>
      <c r="Y92" s="39"/>
      <c r="Z92" s="195"/>
      <c r="AA92" s="59"/>
      <c r="AB92" s="195"/>
      <c r="AC92" s="39"/>
      <c r="AD92" s="195"/>
      <c r="AE92" s="39"/>
      <c r="AF92" s="39"/>
      <c r="AG92" s="39"/>
      <c r="AH92" s="39"/>
      <c r="AI92" s="39"/>
      <c r="AJ92" s="39"/>
      <c r="AK92" s="39"/>
      <c r="AL92" s="39"/>
      <c r="AM92" s="27"/>
      <c r="AN92" s="102"/>
      <c r="AO92" s="94"/>
      <c r="AP92" s="198"/>
      <c r="AQ92" s="27"/>
      <c r="AR92" s="27"/>
      <c r="AS92" s="39"/>
      <c r="AT92" s="27"/>
      <c r="AU92" s="27"/>
      <c r="AV92" s="27"/>
      <c r="AW92" s="39"/>
      <c r="AX92" s="27"/>
      <c r="AY92" s="27"/>
      <c r="AZ92" s="195"/>
      <c r="BA92" s="39"/>
      <c r="BB92" s="195"/>
      <c r="BC92" s="39"/>
      <c r="BD92" s="198"/>
      <c r="BE92" s="94"/>
      <c r="BF92" s="198"/>
      <c r="BG92" s="27"/>
      <c r="BH92" s="195"/>
      <c r="BI92" s="39"/>
      <c r="BJ92" s="195"/>
      <c r="BK92" s="39"/>
      <c r="BL92" s="198"/>
      <c r="BM92" s="94"/>
      <c r="BN92" s="198"/>
    </row>
    <row r="93" spans="8:66">
      <c r="H93" s="39"/>
      <c r="I93" s="59"/>
      <c r="J93" s="49"/>
      <c r="K93" s="49"/>
      <c r="L93" s="49"/>
      <c r="M93" s="195"/>
      <c r="N93"/>
      <c r="O93" s="196"/>
      <c r="P93" s="39"/>
      <c r="Q93" s="39"/>
      <c r="R93" s="196"/>
      <c r="S93" s="59"/>
      <c r="T93" s="197"/>
      <c r="U93" s="39"/>
      <c r="V93" s="197"/>
      <c r="W93" s="59"/>
      <c r="X93" s="195"/>
      <c r="Y93" s="39"/>
      <c r="Z93" s="195"/>
      <c r="AA93" s="59"/>
      <c r="AB93" s="195"/>
      <c r="AC93" s="39"/>
      <c r="AD93" s="195"/>
      <c r="AE93" s="39"/>
      <c r="AF93" s="39"/>
      <c r="AG93" s="39"/>
      <c r="AH93" s="39"/>
      <c r="AI93" s="39"/>
      <c r="AJ93" s="39"/>
      <c r="AK93" s="39"/>
      <c r="AL93" s="39"/>
      <c r="AM93" s="27"/>
      <c r="AN93" s="102"/>
      <c r="AO93" s="94"/>
      <c r="AP93" s="198"/>
      <c r="AQ93" s="27"/>
      <c r="AR93" s="27"/>
      <c r="AS93" s="39"/>
      <c r="AT93" s="27"/>
      <c r="AU93" s="27"/>
      <c r="AV93" s="27"/>
      <c r="AW93" s="39"/>
      <c r="AX93" s="27"/>
      <c r="AY93" s="27"/>
      <c r="AZ93" s="195"/>
      <c r="BA93" s="39"/>
      <c r="BB93" s="195"/>
      <c r="BC93" s="39"/>
      <c r="BD93" s="198"/>
      <c r="BE93" s="94"/>
      <c r="BF93" s="198"/>
      <c r="BG93" s="27"/>
      <c r="BH93" s="195"/>
      <c r="BI93" s="39"/>
      <c r="BJ93" s="195"/>
      <c r="BK93" s="39"/>
      <c r="BL93" s="198"/>
      <c r="BM93" s="94"/>
      <c r="BN93" s="198"/>
    </row>
    <row r="94" spans="8:66">
      <c r="H94" s="39"/>
      <c r="I94" s="59"/>
      <c r="J94" s="49"/>
      <c r="K94" s="49"/>
      <c r="L94" s="49"/>
      <c r="M94" s="195"/>
      <c r="N94"/>
      <c r="O94" s="196"/>
      <c r="P94" s="39"/>
      <c r="Q94" s="39"/>
      <c r="R94" s="196"/>
      <c r="S94" s="59"/>
      <c r="T94" s="197"/>
      <c r="U94" s="39"/>
      <c r="V94" s="197"/>
      <c r="W94" s="59"/>
      <c r="X94" s="195"/>
      <c r="Y94" s="39"/>
      <c r="Z94" s="195"/>
      <c r="AA94" s="59"/>
      <c r="AB94" s="195"/>
      <c r="AC94" s="39"/>
      <c r="AD94" s="195"/>
      <c r="AE94" s="39"/>
      <c r="AF94" s="39"/>
      <c r="AG94" s="39"/>
      <c r="AH94" s="39"/>
      <c r="AI94" s="39"/>
      <c r="AJ94" s="39"/>
      <c r="AK94" s="39"/>
      <c r="AL94" s="39"/>
      <c r="AM94" s="27"/>
      <c r="AN94" s="102"/>
      <c r="AO94" s="94"/>
      <c r="AP94" s="198"/>
      <c r="AQ94" s="27"/>
      <c r="AR94" s="27"/>
      <c r="AS94" s="39"/>
      <c r="AT94" s="27"/>
      <c r="AU94" s="27"/>
      <c r="AV94" s="27"/>
      <c r="AW94" s="39"/>
      <c r="AX94" s="27"/>
      <c r="AY94" s="27"/>
      <c r="AZ94" s="195"/>
      <c r="BA94" s="39"/>
      <c r="BB94" s="195"/>
      <c r="BC94" s="39"/>
      <c r="BD94" s="198"/>
      <c r="BE94" s="94"/>
      <c r="BF94" s="198"/>
      <c r="BG94" s="27"/>
      <c r="BH94" s="195"/>
      <c r="BI94" s="39"/>
      <c r="BJ94" s="195"/>
      <c r="BK94" s="39"/>
      <c r="BL94" s="198"/>
      <c r="BM94" s="94"/>
      <c r="BN94" s="198"/>
    </row>
    <row r="95" spans="8:66">
      <c r="H95" s="39"/>
      <c r="I95" s="59"/>
      <c r="J95" s="49"/>
      <c r="K95" s="49"/>
      <c r="L95" s="49"/>
      <c r="M95" s="195"/>
      <c r="N95"/>
      <c r="O95" s="196"/>
      <c r="P95" s="39"/>
      <c r="Q95" s="39"/>
      <c r="R95" s="196"/>
      <c r="S95" s="59"/>
      <c r="T95" s="197"/>
      <c r="U95" s="39"/>
      <c r="V95" s="197"/>
      <c r="W95" s="59"/>
      <c r="X95" s="195"/>
      <c r="Y95" s="39"/>
      <c r="Z95" s="195"/>
      <c r="AA95" s="59"/>
      <c r="AB95" s="195"/>
      <c r="AC95" s="39"/>
      <c r="AD95" s="195"/>
      <c r="AE95" s="39"/>
      <c r="AF95" s="39"/>
      <c r="AG95" s="39"/>
      <c r="AH95" s="39"/>
      <c r="AI95" s="39"/>
      <c r="AJ95" s="39"/>
      <c r="AK95" s="39"/>
      <c r="AL95" s="39"/>
      <c r="AM95" s="27"/>
      <c r="AN95" s="102"/>
      <c r="AO95" s="94"/>
      <c r="AP95" s="198"/>
      <c r="AQ95" s="27"/>
      <c r="AR95" s="27"/>
      <c r="AS95" s="39"/>
      <c r="AT95" s="27"/>
      <c r="AU95" s="27"/>
      <c r="AV95" s="27"/>
      <c r="AW95" s="39"/>
      <c r="AX95" s="27"/>
      <c r="AY95" s="27"/>
      <c r="AZ95" s="195"/>
      <c r="BA95" s="39"/>
      <c r="BB95" s="195"/>
      <c r="BC95" s="39"/>
      <c r="BD95" s="198"/>
      <c r="BE95" s="94"/>
      <c r="BF95" s="198"/>
      <c r="BG95" s="27"/>
      <c r="BH95" s="195"/>
      <c r="BI95" s="39"/>
      <c r="BJ95" s="195"/>
      <c r="BK95" s="39"/>
      <c r="BL95" s="198"/>
      <c r="BM95" s="94"/>
      <c r="BN95" s="198"/>
    </row>
    <row r="96" spans="8:66">
      <c r="H96" s="39"/>
      <c r="I96" s="59"/>
      <c r="J96" s="49"/>
      <c r="K96" s="49"/>
      <c r="L96" s="49"/>
      <c r="M96" s="195"/>
      <c r="N96"/>
      <c r="O96" s="196"/>
      <c r="P96" s="39"/>
      <c r="Q96" s="39"/>
      <c r="R96" s="196"/>
      <c r="S96" s="59"/>
      <c r="T96" s="197"/>
      <c r="U96" s="39"/>
      <c r="V96" s="197"/>
      <c r="W96" s="59"/>
      <c r="X96" s="195"/>
      <c r="Y96" s="39"/>
      <c r="Z96" s="195"/>
      <c r="AA96" s="59"/>
      <c r="AB96" s="195"/>
      <c r="AC96" s="39"/>
      <c r="AD96" s="195"/>
      <c r="AE96" s="39"/>
      <c r="AF96" s="39"/>
      <c r="AG96" s="39"/>
      <c r="AH96" s="39"/>
      <c r="AI96" s="39"/>
      <c r="AJ96" s="39"/>
      <c r="AK96" s="39"/>
      <c r="AL96" s="39"/>
      <c r="AM96" s="27"/>
      <c r="AN96" s="102"/>
      <c r="AO96" s="94"/>
      <c r="AP96" s="198"/>
      <c r="AQ96" s="27"/>
      <c r="AR96" s="27"/>
      <c r="AS96" s="39"/>
      <c r="AT96" s="27"/>
      <c r="AU96" s="27"/>
      <c r="AV96" s="27"/>
      <c r="AW96" s="39"/>
      <c r="AX96" s="27"/>
      <c r="AY96" s="27"/>
      <c r="AZ96" s="195"/>
      <c r="BA96" s="39"/>
      <c r="BB96" s="195"/>
      <c r="BC96" s="39"/>
      <c r="BD96" s="198"/>
      <c r="BE96" s="94"/>
      <c r="BF96" s="198"/>
      <c r="BG96" s="27"/>
      <c r="BH96" s="195"/>
      <c r="BI96" s="39"/>
      <c r="BJ96" s="195"/>
      <c r="BK96" s="39"/>
      <c r="BL96" s="198"/>
      <c r="BM96" s="94"/>
      <c r="BN96" s="198"/>
    </row>
    <row r="97" spans="8:66">
      <c r="H97" s="39"/>
      <c r="I97" s="59"/>
      <c r="J97" s="49"/>
      <c r="K97" s="49"/>
      <c r="L97" s="49"/>
      <c r="M97" s="195"/>
      <c r="N97"/>
      <c r="O97" s="196"/>
      <c r="P97" s="39"/>
      <c r="Q97" s="39"/>
      <c r="R97" s="196"/>
      <c r="S97" s="59"/>
      <c r="T97" s="197"/>
      <c r="U97" s="39"/>
      <c r="V97" s="197"/>
      <c r="W97" s="59"/>
      <c r="X97" s="195"/>
      <c r="Y97" s="39"/>
      <c r="Z97" s="195"/>
      <c r="AA97" s="59"/>
      <c r="AB97" s="195"/>
      <c r="AC97" s="39"/>
      <c r="AD97" s="195"/>
      <c r="AE97" s="39"/>
      <c r="AF97" s="39"/>
      <c r="AG97" s="39"/>
      <c r="AH97" s="39"/>
      <c r="AI97" s="39"/>
      <c r="AJ97" s="39"/>
      <c r="AK97" s="39"/>
      <c r="AL97" s="39"/>
      <c r="AM97" s="27"/>
      <c r="AN97" s="102"/>
      <c r="AO97" s="94"/>
      <c r="AP97" s="198"/>
      <c r="AQ97" s="27"/>
      <c r="AR97" s="27"/>
      <c r="AS97" s="39"/>
      <c r="AT97" s="27"/>
      <c r="AU97" s="27"/>
      <c r="AV97" s="27"/>
      <c r="AW97" s="39"/>
      <c r="AX97" s="27"/>
      <c r="AY97" s="27"/>
      <c r="AZ97" s="195"/>
      <c r="BA97" s="39"/>
      <c r="BB97" s="195"/>
      <c r="BC97" s="39"/>
      <c r="BD97" s="198"/>
      <c r="BE97" s="94"/>
      <c r="BF97" s="198"/>
      <c r="BG97" s="27"/>
      <c r="BH97" s="195"/>
      <c r="BI97" s="39"/>
      <c r="BJ97" s="195"/>
      <c r="BK97" s="39"/>
      <c r="BL97" s="198"/>
      <c r="BM97" s="94"/>
      <c r="BN97" s="198"/>
    </row>
    <row r="98" spans="8:66">
      <c r="H98" s="39"/>
      <c r="I98" s="59"/>
      <c r="J98" s="49"/>
      <c r="K98" s="49"/>
      <c r="L98" s="49"/>
      <c r="M98" s="195"/>
      <c r="N98"/>
      <c r="O98" s="196"/>
      <c r="P98" s="39"/>
      <c r="Q98" s="39"/>
      <c r="R98" s="196"/>
      <c r="S98" s="59"/>
      <c r="T98" s="197"/>
      <c r="U98" s="39"/>
      <c r="V98" s="197"/>
      <c r="W98" s="59"/>
      <c r="X98" s="195"/>
      <c r="Y98" s="39"/>
      <c r="Z98" s="195"/>
      <c r="AA98" s="59"/>
      <c r="AB98" s="195"/>
      <c r="AC98" s="39"/>
      <c r="AD98" s="195"/>
      <c r="AE98" s="39"/>
      <c r="AF98" s="39"/>
      <c r="AG98" s="39"/>
      <c r="AH98" s="39"/>
      <c r="AI98" s="39"/>
      <c r="AJ98" s="39"/>
      <c r="AK98" s="39"/>
      <c r="AL98" s="39"/>
      <c r="AM98" s="27"/>
      <c r="AN98" s="102"/>
      <c r="AO98" s="94"/>
      <c r="AP98" s="198"/>
      <c r="AQ98" s="27"/>
      <c r="AR98" s="27"/>
      <c r="AS98" s="39"/>
      <c r="AT98" s="27"/>
      <c r="AU98" s="27"/>
      <c r="AV98" s="27"/>
      <c r="AW98" s="39"/>
      <c r="AX98" s="27"/>
      <c r="AY98" s="27"/>
      <c r="AZ98" s="195"/>
      <c r="BA98" s="39"/>
      <c r="BB98" s="195"/>
      <c r="BC98" s="39"/>
      <c r="BD98" s="198"/>
      <c r="BE98" s="94"/>
      <c r="BF98" s="198"/>
      <c r="BG98" s="27"/>
      <c r="BH98" s="195"/>
      <c r="BI98" s="39"/>
      <c r="BJ98" s="195"/>
      <c r="BK98" s="39"/>
      <c r="BL98" s="198"/>
      <c r="BM98" s="94"/>
      <c r="BN98" s="198"/>
    </row>
    <row r="99" spans="8:66">
      <c r="H99" s="39"/>
      <c r="I99" s="59"/>
      <c r="J99" s="49"/>
      <c r="K99" s="49"/>
      <c r="L99" s="49"/>
      <c r="M99" s="195"/>
      <c r="N99"/>
      <c r="O99" s="196"/>
      <c r="P99" s="39"/>
      <c r="Q99" s="39"/>
      <c r="R99" s="196"/>
      <c r="S99" s="59"/>
      <c r="T99" s="197"/>
      <c r="U99" s="39"/>
      <c r="V99" s="197"/>
      <c r="W99" s="59"/>
      <c r="X99" s="195"/>
      <c r="Y99" s="39"/>
      <c r="Z99" s="195"/>
      <c r="AA99" s="59"/>
      <c r="AB99" s="195"/>
      <c r="AC99" s="39"/>
      <c r="AD99" s="195"/>
      <c r="AE99" s="39"/>
      <c r="AF99" s="39"/>
      <c r="AG99" s="39"/>
      <c r="AH99" s="39"/>
      <c r="AI99" s="39"/>
      <c r="AJ99" s="39"/>
      <c r="AK99" s="39"/>
      <c r="AL99" s="39"/>
      <c r="AM99" s="27"/>
      <c r="AN99" s="102"/>
      <c r="AO99" s="94"/>
      <c r="AP99" s="198"/>
      <c r="AQ99" s="27"/>
      <c r="AR99" s="27"/>
      <c r="AS99" s="39"/>
      <c r="AT99" s="27"/>
      <c r="AU99" s="27"/>
      <c r="AV99" s="27"/>
      <c r="AW99" s="39"/>
      <c r="AX99" s="27"/>
      <c r="AY99" s="27"/>
      <c r="AZ99" s="195"/>
      <c r="BA99" s="39"/>
      <c r="BB99" s="195"/>
      <c r="BC99" s="39"/>
      <c r="BD99" s="198"/>
      <c r="BE99" s="94"/>
      <c r="BF99" s="198"/>
      <c r="BG99" s="27"/>
      <c r="BH99" s="195"/>
      <c r="BI99" s="39"/>
      <c r="BJ99" s="195"/>
      <c r="BK99" s="39"/>
      <c r="BL99" s="198"/>
      <c r="BM99" s="94"/>
      <c r="BN99" s="198"/>
    </row>
    <row r="100" spans="8:66">
      <c r="H100" s="39"/>
      <c r="I100" s="59"/>
      <c r="J100" s="49"/>
      <c r="K100" s="49"/>
      <c r="L100" s="49"/>
      <c r="M100" s="195"/>
      <c r="N100"/>
      <c r="O100" s="196"/>
      <c r="P100" s="39"/>
      <c r="Q100" s="39"/>
      <c r="R100" s="196"/>
      <c r="S100" s="59"/>
      <c r="T100" s="197"/>
      <c r="U100" s="39"/>
      <c r="V100" s="197"/>
      <c r="W100" s="59"/>
      <c r="X100" s="195"/>
      <c r="Y100" s="39"/>
      <c r="Z100" s="195"/>
      <c r="AA100" s="59"/>
      <c r="AB100" s="195"/>
      <c r="AC100" s="39"/>
      <c r="AD100" s="195"/>
      <c r="AE100" s="39"/>
      <c r="AF100" s="39"/>
      <c r="AG100" s="39"/>
      <c r="AH100" s="39"/>
      <c r="AI100" s="39"/>
      <c r="AJ100" s="39"/>
      <c r="AK100" s="39"/>
      <c r="AL100" s="39"/>
      <c r="AM100" s="27"/>
      <c r="AN100" s="102"/>
      <c r="AO100" s="94"/>
      <c r="AP100" s="198"/>
      <c r="AQ100" s="27"/>
      <c r="AR100" s="27"/>
      <c r="AS100" s="39"/>
      <c r="AT100" s="27"/>
      <c r="AU100" s="27"/>
      <c r="AV100" s="27"/>
      <c r="AW100" s="39"/>
      <c r="AX100" s="27"/>
      <c r="AY100" s="27"/>
      <c r="AZ100" s="195"/>
      <c r="BA100" s="39"/>
      <c r="BB100" s="195"/>
      <c r="BC100" s="39"/>
      <c r="BD100" s="198"/>
      <c r="BE100" s="94"/>
      <c r="BF100" s="198"/>
      <c r="BG100" s="27"/>
      <c r="BH100" s="195"/>
      <c r="BI100" s="39"/>
      <c r="BJ100" s="195"/>
      <c r="BK100" s="39"/>
      <c r="BL100" s="198"/>
      <c r="BM100" s="94"/>
      <c r="BN100" s="198"/>
    </row>
    <row r="101" spans="8:66">
      <c r="H101" s="39"/>
      <c r="I101" s="59"/>
      <c r="J101" s="49"/>
      <c r="K101" s="49"/>
      <c r="L101" s="49"/>
      <c r="M101" s="195"/>
      <c r="N101"/>
      <c r="O101" s="196"/>
      <c r="P101" s="39"/>
      <c r="Q101" s="39"/>
      <c r="R101" s="196"/>
      <c r="S101" s="59"/>
      <c r="T101" s="197"/>
      <c r="U101" s="39"/>
      <c r="V101" s="197"/>
      <c r="W101" s="59"/>
      <c r="X101" s="195"/>
      <c r="Y101" s="39"/>
      <c r="Z101" s="195"/>
      <c r="AA101" s="59"/>
      <c r="AB101" s="195"/>
      <c r="AC101" s="39"/>
      <c r="AD101" s="195"/>
      <c r="AE101" s="39"/>
      <c r="AF101" s="39"/>
      <c r="AG101" s="39"/>
      <c r="AH101" s="39"/>
      <c r="AI101" s="39"/>
      <c r="AJ101" s="39"/>
      <c r="AK101" s="39"/>
      <c r="AL101" s="39"/>
      <c r="AM101" s="27"/>
      <c r="AN101" s="102"/>
      <c r="AO101" s="94"/>
      <c r="AP101" s="198"/>
      <c r="AQ101" s="27"/>
      <c r="AR101" s="27"/>
      <c r="AS101" s="39"/>
      <c r="AT101" s="27"/>
      <c r="AU101" s="27"/>
      <c r="AV101" s="27"/>
      <c r="AW101" s="39"/>
      <c r="AX101" s="27"/>
      <c r="AY101" s="27"/>
      <c r="AZ101" s="195"/>
      <c r="BA101" s="39"/>
      <c r="BB101" s="195"/>
      <c r="BC101" s="39"/>
      <c r="BD101" s="198"/>
      <c r="BE101" s="94"/>
      <c r="BF101" s="198"/>
      <c r="BG101" s="27"/>
      <c r="BH101" s="195"/>
      <c r="BI101" s="39"/>
      <c r="BJ101" s="195"/>
      <c r="BK101" s="39"/>
      <c r="BL101" s="198"/>
      <c r="BM101" s="94"/>
      <c r="BN101" s="198"/>
    </row>
    <row r="102" spans="8:66">
      <c r="H102" s="39"/>
      <c r="I102" s="59"/>
      <c r="J102" s="49"/>
      <c r="K102" s="49"/>
      <c r="L102" s="49"/>
      <c r="M102" s="195"/>
      <c r="N102"/>
      <c r="O102" s="196"/>
      <c r="P102" s="39"/>
      <c r="Q102" s="39"/>
      <c r="R102" s="196"/>
      <c r="S102" s="59"/>
      <c r="T102" s="197"/>
      <c r="U102" s="39"/>
      <c r="V102" s="197"/>
      <c r="W102" s="59"/>
      <c r="X102" s="195"/>
      <c r="Y102" s="39"/>
      <c r="Z102" s="195"/>
      <c r="AA102" s="59"/>
      <c r="AB102" s="195"/>
      <c r="AC102" s="39"/>
      <c r="AD102" s="195"/>
      <c r="AE102" s="39"/>
      <c r="AF102" s="39"/>
      <c r="AG102" s="39"/>
      <c r="AH102" s="39"/>
      <c r="AI102" s="39"/>
      <c r="AJ102" s="39"/>
      <c r="AK102" s="39"/>
      <c r="AL102" s="39"/>
      <c r="AM102" s="27"/>
      <c r="AN102" s="102"/>
      <c r="AO102" s="94"/>
      <c r="AP102" s="198"/>
      <c r="AQ102" s="27"/>
      <c r="AR102" s="27"/>
      <c r="AS102" s="39"/>
      <c r="AT102" s="27"/>
      <c r="AU102" s="27"/>
      <c r="AV102" s="27"/>
      <c r="AW102" s="39"/>
      <c r="AX102" s="27"/>
      <c r="AY102" s="27"/>
      <c r="AZ102" s="195"/>
      <c r="BA102" s="39"/>
      <c r="BB102" s="195"/>
      <c r="BC102" s="39"/>
      <c r="BD102" s="198"/>
      <c r="BE102" s="94"/>
      <c r="BF102" s="198"/>
      <c r="BG102" s="27"/>
      <c r="BH102" s="195"/>
      <c r="BI102" s="39"/>
      <c r="BJ102" s="195"/>
      <c r="BK102" s="39"/>
      <c r="BL102" s="198"/>
      <c r="BM102" s="94"/>
      <c r="BN102" s="198"/>
    </row>
    <row r="103" spans="8:66">
      <c r="H103" s="39"/>
      <c r="I103" s="59"/>
      <c r="J103" s="49"/>
      <c r="K103" s="49"/>
      <c r="L103" s="49"/>
      <c r="M103" s="195"/>
      <c r="N103"/>
      <c r="O103" s="196"/>
      <c r="P103" s="39"/>
      <c r="Q103" s="39"/>
      <c r="R103" s="196"/>
      <c r="S103" s="59"/>
      <c r="T103" s="197"/>
      <c r="U103" s="39"/>
      <c r="V103" s="197"/>
      <c r="W103" s="59"/>
      <c r="X103" s="195"/>
      <c r="Y103" s="39"/>
      <c r="Z103" s="195"/>
      <c r="AA103" s="59"/>
      <c r="AB103" s="195"/>
      <c r="AC103" s="39"/>
      <c r="AD103" s="195"/>
      <c r="AE103" s="39"/>
      <c r="AF103" s="39"/>
      <c r="AG103" s="39"/>
      <c r="AH103" s="39"/>
      <c r="AI103" s="39"/>
      <c r="AJ103" s="39"/>
      <c r="AK103" s="39"/>
      <c r="AL103" s="39"/>
      <c r="AM103" s="27"/>
      <c r="AN103" s="102"/>
      <c r="AO103" s="94"/>
      <c r="AP103" s="198"/>
      <c r="AQ103" s="27"/>
      <c r="AR103" s="27"/>
      <c r="AS103" s="39"/>
      <c r="AT103" s="27"/>
      <c r="AU103" s="27"/>
      <c r="AV103" s="27"/>
      <c r="AW103" s="39"/>
      <c r="AX103" s="27"/>
      <c r="AY103" s="27"/>
      <c r="AZ103" s="195"/>
      <c r="BA103" s="39"/>
      <c r="BB103" s="195"/>
      <c r="BC103" s="39"/>
      <c r="BD103" s="198"/>
      <c r="BE103" s="94"/>
      <c r="BF103" s="198"/>
      <c r="BG103" s="27"/>
      <c r="BH103" s="195"/>
      <c r="BI103" s="39"/>
      <c r="BJ103" s="195"/>
      <c r="BK103" s="39"/>
      <c r="BL103" s="198"/>
      <c r="BM103" s="94"/>
      <c r="BN103" s="198"/>
    </row>
    <row r="104" spans="8:66">
      <c r="H104" s="39"/>
      <c r="I104" s="59"/>
      <c r="J104" s="49"/>
      <c r="K104" s="49"/>
      <c r="L104" s="49"/>
      <c r="M104" s="195"/>
      <c r="N104"/>
      <c r="O104" s="196"/>
      <c r="P104" s="39"/>
      <c r="Q104" s="39"/>
      <c r="R104" s="196"/>
      <c r="S104" s="59"/>
      <c r="T104" s="197"/>
      <c r="U104" s="39"/>
      <c r="V104" s="197"/>
      <c r="W104" s="59"/>
      <c r="X104" s="195"/>
      <c r="Y104" s="39"/>
      <c r="Z104" s="195"/>
      <c r="AA104" s="59"/>
      <c r="AB104" s="195"/>
      <c r="AC104" s="39"/>
      <c r="AD104" s="195"/>
      <c r="AE104" s="39"/>
      <c r="AF104" s="39"/>
      <c r="AG104" s="39"/>
      <c r="AH104" s="39"/>
      <c r="AI104" s="39"/>
      <c r="AJ104" s="39"/>
      <c r="AK104" s="39"/>
      <c r="AL104" s="39"/>
      <c r="AM104" s="27"/>
      <c r="AN104" s="102"/>
      <c r="AO104" s="94"/>
      <c r="AP104" s="198"/>
      <c r="AQ104" s="27"/>
      <c r="AR104" s="27"/>
      <c r="AS104" s="39"/>
      <c r="AT104" s="27"/>
      <c r="AU104" s="27"/>
      <c r="AV104" s="27"/>
      <c r="AW104" s="39"/>
      <c r="AX104" s="27"/>
      <c r="AY104" s="27"/>
      <c r="AZ104" s="195"/>
      <c r="BA104" s="39"/>
      <c r="BB104" s="195"/>
      <c r="BC104" s="39"/>
      <c r="BD104" s="198"/>
      <c r="BE104" s="94"/>
      <c r="BF104" s="198"/>
      <c r="BG104" s="27"/>
      <c r="BH104" s="195"/>
      <c r="BI104" s="39"/>
      <c r="BJ104" s="195"/>
      <c r="BK104" s="39"/>
      <c r="BL104" s="198"/>
      <c r="BM104" s="94"/>
      <c r="BN104" s="198"/>
    </row>
    <row r="105" spans="8:66">
      <c r="H105" s="39"/>
      <c r="I105" s="59"/>
      <c r="J105" s="49"/>
      <c r="K105" s="49"/>
      <c r="L105" s="49"/>
      <c r="M105" s="195"/>
      <c r="N105"/>
      <c r="O105" s="196"/>
      <c r="P105" s="39"/>
      <c r="Q105" s="39"/>
      <c r="R105" s="196"/>
      <c r="S105" s="59"/>
      <c r="T105" s="197"/>
      <c r="U105" s="39"/>
      <c r="V105" s="197"/>
      <c r="W105" s="59"/>
      <c r="X105" s="195"/>
      <c r="Y105" s="39"/>
      <c r="Z105" s="195"/>
      <c r="AA105" s="59"/>
      <c r="AB105" s="195"/>
      <c r="AC105" s="39"/>
      <c r="AD105" s="195"/>
      <c r="AE105" s="39"/>
      <c r="AF105" s="39"/>
      <c r="AG105" s="39"/>
      <c r="AH105" s="39"/>
      <c r="AI105" s="39"/>
      <c r="AJ105" s="39"/>
      <c r="AK105" s="39"/>
      <c r="AL105" s="39"/>
      <c r="AM105" s="27"/>
      <c r="AN105" s="102"/>
      <c r="AO105" s="94"/>
      <c r="AP105" s="198"/>
      <c r="AQ105" s="27"/>
      <c r="AR105" s="27"/>
      <c r="AS105" s="39"/>
      <c r="AT105" s="27"/>
      <c r="AU105" s="27"/>
      <c r="AV105" s="27"/>
      <c r="AW105" s="39"/>
      <c r="AX105" s="27"/>
      <c r="AY105" s="27"/>
      <c r="AZ105" s="195"/>
      <c r="BA105" s="39"/>
      <c r="BB105" s="195"/>
      <c r="BC105" s="39"/>
      <c r="BD105" s="198"/>
      <c r="BE105" s="94"/>
      <c r="BF105" s="198"/>
      <c r="BG105" s="27"/>
      <c r="BH105" s="195"/>
      <c r="BI105" s="39"/>
      <c r="BJ105" s="195"/>
      <c r="BK105" s="39"/>
      <c r="BL105" s="198"/>
      <c r="BM105" s="94"/>
      <c r="BN105" s="198"/>
    </row>
    <row r="106" spans="8:66">
      <c r="H106" s="39"/>
      <c r="I106" s="59"/>
      <c r="J106" s="49"/>
      <c r="K106" s="49"/>
      <c r="L106" s="49"/>
      <c r="M106" s="195"/>
      <c r="N106"/>
      <c r="O106" s="196"/>
      <c r="P106" s="39"/>
      <c r="Q106" s="39"/>
      <c r="R106" s="196"/>
      <c r="S106" s="59"/>
      <c r="T106" s="197"/>
      <c r="U106" s="39"/>
      <c r="V106" s="197"/>
      <c r="W106" s="59"/>
      <c r="X106" s="195"/>
      <c r="Y106" s="39"/>
      <c r="Z106" s="195"/>
      <c r="AA106" s="59"/>
      <c r="AB106" s="195"/>
      <c r="AC106" s="39"/>
      <c r="AD106" s="195"/>
      <c r="AE106" s="39"/>
      <c r="AF106" s="39"/>
      <c r="AG106" s="39"/>
      <c r="AH106" s="39"/>
      <c r="AI106" s="39"/>
      <c r="AJ106" s="39"/>
      <c r="AK106" s="39"/>
      <c r="AL106" s="39"/>
      <c r="AM106" s="27"/>
      <c r="AN106" s="102"/>
      <c r="AO106" s="94"/>
      <c r="AP106" s="198"/>
      <c r="AQ106" s="27"/>
      <c r="AR106" s="27"/>
      <c r="AS106" s="39"/>
      <c r="AT106" s="27"/>
      <c r="AU106" s="27"/>
      <c r="AV106" s="27"/>
      <c r="AW106" s="39"/>
      <c r="AX106" s="27"/>
      <c r="AY106" s="27"/>
      <c r="AZ106" s="195"/>
      <c r="BA106" s="39"/>
      <c r="BB106" s="195"/>
      <c r="BC106" s="39"/>
      <c r="BD106" s="198"/>
      <c r="BE106" s="94"/>
      <c r="BF106" s="198"/>
      <c r="BG106" s="27"/>
      <c r="BH106" s="195"/>
      <c r="BI106" s="39"/>
      <c r="BJ106" s="195"/>
      <c r="BK106" s="39"/>
      <c r="BL106" s="198"/>
      <c r="BM106" s="94"/>
      <c r="BN106" s="198"/>
    </row>
    <row r="107" spans="8:66">
      <c r="H107" s="39"/>
      <c r="I107" s="59"/>
      <c r="J107" s="49"/>
      <c r="K107" s="49"/>
      <c r="L107" s="49"/>
      <c r="M107" s="195"/>
      <c r="N107"/>
      <c r="O107" s="196"/>
      <c r="P107" s="39"/>
      <c r="Q107" s="39"/>
      <c r="R107" s="196"/>
      <c r="S107" s="59"/>
      <c r="T107" s="197"/>
      <c r="U107" s="39"/>
      <c r="V107" s="197"/>
      <c r="W107" s="59"/>
      <c r="X107" s="195"/>
      <c r="Y107" s="39"/>
      <c r="Z107" s="195"/>
      <c r="AA107" s="59"/>
      <c r="AB107" s="195"/>
      <c r="AC107" s="39"/>
      <c r="AD107" s="195"/>
      <c r="AE107" s="39"/>
      <c r="AF107" s="39"/>
      <c r="AG107" s="39"/>
      <c r="AH107" s="39"/>
      <c r="AI107" s="39"/>
      <c r="AJ107" s="39"/>
      <c r="AK107" s="39"/>
      <c r="AL107" s="39"/>
      <c r="AM107" s="27"/>
      <c r="AN107" s="102"/>
      <c r="AO107" s="94"/>
      <c r="AP107" s="198"/>
      <c r="AQ107" s="27"/>
      <c r="AR107" s="27"/>
      <c r="AS107" s="39"/>
      <c r="AT107" s="27"/>
      <c r="AU107" s="27"/>
      <c r="AV107" s="27"/>
      <c r="AW107" s="39"/>
      <c r="AX107" s="27"/>
      <c r="AY107" s="27"/>
      <c r="AZ107" s="195"/>
      <c r="BA107" s="39"/>
      <c r="BB107" s="195"/>
      <c r="BC107" s="39"/>
      <c r="BD107" s="198"/>
      <c r="BE107" s="94"/>
      <c r="BF107" s="198"/>
      <c r="BG107" s="27"/>
      <c r="BH107" s="195"/>
      <c r="BI107" s="39"/>
      <c r="BJ107" s="195"/>
      <c r="BK107" s="39"/>
      <c r="BL107" s="198"/>
      <c r="BM107" s="94"/>
      <c r="BN107" s="198"/>
    </row>
    <row r="108" spans="8:66">
      <c r="H108" s="39"/>
      <c r="I108" s="59"/>
      <c r="J108" s="49"/>
      <c r="K108" s="49"/>
      <c r="L108" s="49"/>
      <c r="M108" s="195"/>
      <c r="N108"/>
      <c r="O108" s="196"/>
      <c r="P108" s="39"/>
      <c r="Q108" s="39"/>
      <c r="R108" s="196"/>
      <c r="S108" s="59"/>
      <c r="T108" s="197"/>
      <c r="U108" s="39"/>
      <c r="V108" s="197"/>
      <c r="W108" s="59"/>
      <c r="X108" s="195"/>
      <c r="Y108" s="39"/>
      <c r="Z108" s="195"/>
      <c r="AA108" s="59"/>
      <c r="AB108" s="195"/>
      <c r="AC108" s="39"/>
      <c r="AD108" s="195"/>
      <c r="AE108" s="39"/>
      <c r="AF108" s="39"/>
      <c r="AG108" s="39"/>
      <c r="AH108" s="39"/>
      <c r="AI108" s="39"/>
      <c r="AJ108" s="39"/>
      <c r="AK108" s="39"/>
      <c r="AL108" s="39"/>
      <c r="AM108" s="27"/>
      <c r="AN108" s="102"/>
      <c r="AO108" s="94"/>
      <c r="AP108" s="198"/>
      <c r="AQ108" s="27"/>
      <c r="AR108" s="27"/>
      <c r="AS108" s="39"/>
      <c r="AT108" s="27"/>
      <c r="AU108" s="27"/>
      <c r="AV108" s="27"/>
      <c r="AW108" s="39"/>
      <c r="AX108" s="27"/>
      <c r="AY108" s="27"/>
      <c r="AZ108" s="195"/>
      <c r="BA108" s="39"/>
      <c r="BB108" s="195"/>
      <c r="BC108" s="39"/>
      <c r="BD108" s="198"/>
      <c r="BE108" s="94"/>
      <c r="BF108" s="198"/>
      <c r="BG108" s="27"/>
      <c r="BH108" s="195"/>
      <c r="BI108" s="39"/>
      <c r="BJ108" s="195"/>
      <c r="BK108" s="39"/>
      <c r="BL108" s="198"/>
      <c r="BM108" s="94"/>
      <c r="BN108" s="198"/>
    </row>
    <row r="109" spans="8:66">
      <c r="H109" s="39"/>
      <c r="I109" s="59"/>
      <c r="J109" s="49"/>
      <c r="K109" s="49"/>
      <c r="L109" s="49"/>
      <c r="M109" s="195"/>
      <c r="N109"/>
      <c r="O109" s="196"/>
      <c r="P109" s="39"/>
      <c r="Q109" s="39"/>
      <c r="R109" s="196"/>
      <c r="S109" s="59"/>
      <c r="T109" s="197"/>
      <c r="U109" s="39"/>
      <c r="V109" s="197"/>
      <c r="W109" s="59"/>
      <c r="X109" s="195"/>
      <c r="Y109" s="39"/>
      <c r="Z109" s="195"/>
      <c r="AA109" s="59"/>
      <c r="AB109" s="195"/>
      <c r="AC109" s="39"/>
      <c r="AD109" s="195"/>
      <c r="AE109" s="39"/>
      <c r="AF109" s="39"/>
      <c r="AG109" s="39"/>
      <c r="AH109" s="39"/>
      <c r="AI109" s="39"/>
      <c r="AJ109" s="39"/>
      <c r="AK109" s="39"/>
      <c r="AL109" s="39"/>
      <c r="AM109" s="27"/>
      <c r="AN109" s="102"/>
      <c r="AO109" s="94"/>
      <c r="AP109" s="198"/>
      <c r="AQ109" s="27"/>
      <c r="AR109" s="27"/>
      <c r="AS109" s="39"/>
      <c r="AT109" s="27"/>
      <c r="AU109" s="27"/>
      <c r="AV109" s="27"/>
      <c r="AW109" s="39"/>
      <c r="AX109" s="27"/>
      <c r="AY109" s="27"/>
      <c r="AZ109" s="195"/>
      <c r="BA109" s="39"/>
      <c r="BB109" s="195"/>
      <c r="BC109" s="39"/>
      <c r="BD109" s="198"/>
      <c r="BE109" s="94"/>
      <c r="BF109" s="198"/>
      <c r="BG109" s="27"/>
      <c r="BH109" s="195"/>
      <c r="BI109" s="39"/>
      <c r="BJ109" s="195"/>
      <c r="BK109" s="39"/>
      <c r="BL109" s="198"/>
      <c r="BM109" s="94"/>
      <c r="BN109" s="198"/>
    </row>
    <row r="110" spans="8:66">
      <c r="H110" s="39"/>
      <c r="I110" s="59"/>
      <c r="J110" s="49"/>
      <c r="K110" s="49"/>
      <c r="L110" s="49"/>
      <c r="M110" s="195"/>
      <c r="N110"/>
      <c r="O110" s="196"/>
      <c r="P110" s="39"/>
      <c r="Q110" s="39"/>
      <c r="R110" s="196"/>
      <c r="S110" s="59"/>
      <c r="T110" s="197"/>
      <c r="U110" s="39"/>
      <c r="V110" s="197"/>
      <c r="W110" s="59"/>
      <c r="X110" s="195"/>
      <c r="Y110" s="39"/>
      <c r="Z110" s="195"/>
      <c r="AA110" s="59"/>
      <c r="AB110" s="195"/>
      <c r="AC110" s="39"/>
      <c r="AD110" s="195"/>
      <c r="AE110" s="39"/>
      <c r="AF110" s="39"/>
      <c r="AG110" s="39"/>
      <c r="AH110" s="39"/>
      <c r="AI110" s="39"/>
      <c r="AJ110" s="39"/>
      <c r="AK110" s="39"/>
      <c r="AL110" s="39"/>
      <c r="AM110" s="27"/>
      <c r="AN110" s="102"/>
      <c r="AO110" s="94"/>
      <c r="AP110" s="198"/>
      <c r="AQ110" s="27"/>
      <c r="AR110" s="27"/>
      <c r="AS110" s="39"/>
      <c r="AT110" s="27"/>
      <c r="AU110" s="27"/>
      <c r="AV110" s="27"/>
      <c r="AW110" s="39"/>
      <c r="AX110" s="27"/>
      <c r="AY110" s="27"/>
      <c r="AZ110" s="195"/>
      <c r="BA110" s="39"/>
      <c r="BB110" s="195"/>
      <c r="BC110" s="39"/>
      <c r="BD110" s="198"/>
      <c r="BE110" s="94"/>
      <c r="BF110" s="198"/>
      <c r="BG110" s="27"/>
      <c r="BH110" s="195"/>
      <c r="BI110" s="39"/>
      <c r="BJ110" s="195"/>
      <c r="BK110" s="39"/>
      <c r="BL110" s="198"/>
      <c r="BM110" s="94"/>
      <c r="BN110" s="198"/>
    </row>
    <row r="111" spans="8:66">
      <c r="H111" s="39"/>
      <c r="I111" s="59"/>
      <c r="J111" s="49"/>
      <c r="K111" s="49"/>
      <c r="L111" s="49"/>
      <c r="M111" s="195"/>
      <c r="N111"/>
      <c r="O111" s="196"/>
      <c r="P111" s="39"/>
      <c r="Q111" s="39"/>
      <c r="R111" s="196"/>
      <c r="S111" s="59"/>
      <c r="T111" s="197"/>
      <c r="U111" s="39"/>
      <c r="V111" s="197"/>
      <c r="W111" s="59"/>
      <c r="X111" s="195"/>
      <c r="Y111" s="39"/>
      <c r="Z111" s="195"/>
      <c r="AA111" s="59"/>
      <c r="AB111" s="195"/>
      <c r="AC111" s="39"/>
      <c r="AD111" s="195"/>
      <c r="AE111" s="39"/>
      <c r="AF111" s="39"/>
      <c r="AG111" s="39"/>
      <c r="AH111" s="39"/>
      <c r="AI111" s="39"/>
      <c r="AJ111" s="39"/>
      <c r="AK111" s="39"/>
      <c r="AL111" s="39"/>
      <c r="AM111" s="27"/>
      <c r="AN111" s="102"/>
      <c r="AO111" s="94"/>
      <c r="AP111" s="198"/>
      <c r="AQ111" s="27"/>
      <c r="AR111" s="27"/>
      <c r="AS111" s="39"/>
      <c r="AT111" s="27"/>
      <c r="AU111" s="27"/>
      <c r="AV111" s="27"/>
      <c r="AW111" s="39"/>
      <c r="AX111" s="27"/>
      <c r="AY111" s="27"/>
      <c r="AZ111" s="195"/>
      <c r="BA111" s="39"/>
      <c r="BB111" s="195"/>
      <c r="BC111" s="39"/>
      <c r="BD111" s="198"/>
      <c r="BE111" s="94"/>
      <c r="BF111" s="198"/>
      <c r="BG111" s="27"/>
      <c r="BH111" s="195"/>
      <c r="BI111" s="39"/>
      <c r="BJ111" s="195"/>
      <c r="BK111" s="39"/>
      <c r="BL111" s="198"/>
      <c r="BM111" s="94"/>
      <c r="BN111" s="198"/>
    </row>
    <row r="112" spans="8:66">
      <c r="H112" s="39"/>
      <c r="I112" s="59"/>
      <c r="J112" s="49"/>
      <c r="K112" s="49"/>
      <c r="L112" s="49"/>
      <c r="M112" s="195"/>
      <c r="N112"/>
      <c r="O112" s="196"/>
      <c r="P112" s="39"/>
      <c r="Q112" s="39"/>
      <c r="R112" s="196"/>
      <c r="S112" s="59"/>
      <c r="T112" s="197"/>
      <c r="U112" s="39"/>
      <c r="V112" s="197"/>
      <c r="W112" s="59"/>
      <c r="X112" s="195"/>
      <c r="Y112" s="39"/>
      <c r="Z112" s="195"/>
      <c r="AA112" s="59"/>
      <c r="AB112" s="195"/>
      <c r="AC112" s="39"/>
      <c r="AD112" s="195"/>
      <c r="AE112" s="39"/>
      <c r="AF112" s="39"/>
      <c r="AG112" s="39"/>
      <c r="AH112" s="39"/>
      <c r="AI112" s="39"/>
      <c r="AJ112" s="39"/>
      <c r="AK112" s="39"/>
      <c r="AL112" s="39"/>
      <c r="AM112" s="27"/>
      <c r="AN112" s="102"/>
      <c r="AO112" s="94"/>
      <c r="AP112" s="198"/>
      <c r="AQ112" s="27"/>
      <c r="AR112" s="27"/>
      <c r="AS112" s="39"/>
      <c r="AT112" s="27"/>
      <c r="AU112" s="27"/>
      <c r="AV112" s="27"/>
      <c r="AW112" s="39"/>
      <c r="AX112" s="27"/>
      <c r="AY112" s="27"/>
      <c r="AZ112" s="195"/>
      <c r="BA112" s="39"/>
      <c r="BB112" s="195"/>
      <c r="BC112" s="39"/>
      <c r="BD112" s="198"/>
      <c r="BE112" s="94"/>
      <c r="BF112" s="198"/>
      <c r="BG112" s="27"/>
      <c r="BH112" s="195"/>
      <c r="BI112" s="39"/>
      <c r="BJ112" s="195"/>
      <c r="BK112" s="39"/>
      <c r="BL112" s="198"/>
      <c r="BM112" s="94"/>
      <c r="BN112" s="198"/>
    </row>
    <row r="113" spans="8:66">
      <c r="H113" s="39"/>
      <c r="I113" s="59"/>
      <c r="J113" s="49"/>
      <c r="K113" s="49"/>
      <c r="L113" s="49"/>
      <c r="M113" s="195"/>
      <c r="N113"/>
      <c r="O113" s="196"/>
      <c r="P113" s="39"/>
      <c r="Q113" s="39"/>
      <c r="R113" s="196"/>
      <c r="S113" s="59"/>
      <c r="T113" s="197"/>
      <c r="U113" s="39"/>
      <c r="V113" s="197"/>
      <c r="W113" s="59"/>
      <c r="X113" s="195"/>
      <c r="Y113" s="39"/>
      <c r="Z113" s="195"/>
      <c r="AA113" s="59"/>
      <c r="AB113" s="195"/>
      <c r="AC113" s="39"/>
      <c r="AD113" s="195"/>
      <c r="AE113" s="39"/>
      <c r="AF113" s="39"/>
      <c r="AG113" s="39"/>
      <c r="AH113" s="39"/>
      <c r="AI113" s="39"/>
      <c r="AJ113" s="39"/>
      <c r="AK113" s="39"/>
      <c r="AL113" s="39"/>
      <c r="AM113" s="27"/>
      <c r="AN113" s="102"/>
      <c r="AO113" s="94"/>
      <c r="AP113" s="198"/>
      <c r="AQ113" s="27"/>
      <c r="AR113" s="27"/>
      <c r="AS113" s="39"/>
      <c r="AT113" s="27"/>
      <c r="AU113" s="27"/>
      <c r="AV113" s="27"/>
      <c r="AW113" s="39"/>
      <c r="AX113" s="27"/>
      <c r="AY113" s="27"/>
      <c r="AZ113" s="195"/>
      <c r="BA113" s="39"/>
      <c r="BB113" s="195"/>
      <c r="BC113" s="39"/>
      <c r="BD113" s="198"/>
      <c r="BE113" s="94"/>
      <c r="BF113" s="198"/>
      <c r="BG113" s="27"/>
      <c r="BH113" s="195"/>
      <c r="BI113" s="39"/>
      <c r="BJ113" s="195"/>
      <c r="BK113" s="39"/>
      <c r="BL113" s="198"/>
      <c r="BM113" s="94"/>
      <c r="BN113" s="198"/>
    </row>
    <row r="114" spans="8:66">
      <c r="H114" s="39"/>
      <c r="I114" s="59"/>
      <c r="J114" s="49"/>
      <c r="K114" s="49"/>
      <c r="L114" s="49"/>
      <c r="M114" s="195"/>
      <c r="N114"/>
      <c r="O114" s="196"/>
      <c r="P114" s="39"/>
      <c r="Q114" s="39"/>
      <c r="R114" s="196"/>
      <c r="S114" s="59"/>
      <c r="T114" s="197"/>
      <c r="U114" s="39"/>
      <c r="V114" s="197"/>
      <c r="W114" s="59"/>
      <c r="X114" s="195"/>
      <c r="Y114" s="39"/>
      <c r="Z114" s="195"/>
      <c r="AA114" s="59"/>
      <c r="AB114" s="195"/>
      <c r="AC114" s="39"/>
      <c r="AD114" s="195"/>
      <c r="AE114" s="39"/>
      <c r="AF114" s="39"/>
      <c r="AG114" s="39"/>
      <c r="AH114" s="39"/>
      <c r="AI114" s="39"/>
      <c r="AJ114" s="39"/>
      <c r="AK114" s="39"/>
      <c r="AL114" s="39"/>
      <c r="AM114" s="27"/>
      <c r="AN114" s="102"/>
      <c r="AO114" s="94"/>
      <c r="AP114" s="198"/>
      <c r="AQ114" s="27"/>
      <c r="AR114" s="27"/>
      <c r="AS114" s="39"/>
      <c r="AT114" s="27"/>
      <c r="AU114" s="27"/>
      <c r="AV114" s="27"/>
      <c r="AW114" s="39"/>
      <c r="AX114" s="27"/>
      <c r="AY114" s="27"/>
      <c r="AZ114" s="195"/>
      <c r="BA114" s="39"/>
      <c r="BB114" s="195"/>
      <c r="BC114" s="39"/>
      <c r="BD114" s="198"/>
      <c r="BE114" s="94"/>
      <c r="BF114" s="198"/>
      <c r="BG114" s="27"/>
      <c r="BH114" s="195"/>
      <c r="BI114" s="39"/>
      <c r="BJ114" s="195"/>
      <c r="BK114" s="39"/>
      <c r="BL114" s="198"/>
      <c r="BM114" s="94"/>
      <c r="BN114" s="198"/>
    </row>
    <row r="115" spans="8:66">
      <c r="H115" s="39"/>
      <c r="I115" s="59"/>
      <c r="J115" s="49"/>
      <c r="K115" s="49"/>
      <c r="L115" s="49"/>
      <c r="M115" s="195"/>
      <c r="N115"/>
      <c r="O115" s="196"/>
      <c r="P115" s="39"/>
      <c r="Q115" s="39"/>
      <c r="R115" s="196"/>
      <c r="S115" s="59"/>
      <c r="T115" s="197"/>
      <c r="U115" s="39"/>
      <c r="V115" s="197"/>
      <c r="W115" s="59"/>
      <c r="X115" s="195"/>
      <c r="Y115" s="39"/>
      <c r="Z115" s="195"/>
      <c r="AA115" s="59"/>
      <c r="AB115" s="195"/>
      <c r="AC115" s="39"/>
      <c r="AD115" s="195"/>
      <c r="AE115" s="39"/>
      <c r="AF115" s="39"/>
      <c r="AG115" s="39"/>
      <c r="AH115" s="39"/>
      <c r="AI115" s="39"/>
      <c r="AJ115" s="39"/>
      <c r="AK115" s="39"/>
      <c r="AL115" s="39"/>
      <c r="AM115" s="27"/>
      <c r="AN115" s="102"/>
      <c r="AO115" s="94"/>
      <c r="AP115" s="198"/>
      <c r="AQ115" s="27"/>
      <c r="AR115" s="27"/>
      <c r="AS115" s="39"/>
      <c r="AT115" s="27"/>
      <c r="AU115" s="27"/>
      <c r="AV115" s="27"/>
      <c r="AW115" s="39"/>
      <c r="AX115" s="27"/>
      <c r="AY115" s="27"/>
      <c r="AZ115" s="195"/>
      <c r="BA115" s="39"/>
      <c r="BB115" s="195"/>
      <c r="BC115" s="39"/>
      <c r="BD115" s="198"/>
      <c r="BE115" s="94"/>
      <c r="BF115" s="198"/>
      <c r="BG115" s="27"/>
      <c r="BH115" s="195"/>
      <c r="BI115" s="39"/>
      <c r="BJ115" s="195"/>
      <c r="BK115" s="39"/>
      <c r="BL115" s="198"/>
      <c r="BM115" s="94"/>
      <c r="BN115" s="198"/>
    </row>
    <row r="116" spans="8:66">
      <c r="H116" s="39"/>
      <c r="I116" s="59"/>
      <c r="J116" s="49"/>
      <c r="K116" s="49"/>
      <c r="L116" s="49"/>
      <c r="M116" s="195"/>
      <c r="N116"/>
      <c r="O116" s="196"/>
      <c r="P116" s="39"/>
      <c r="Q116" s="39"/>
      <c r="R116" s="196"/>
      <c r="S116" s="59"/>
      <c r="T116" s="197"/>
      <c r="U116" s="39"/>
      <c r="V116" s="197"/>
      <c r="W116" s="59"/>
      <c r="X116" s="195"/>
      <c r="Y116" s="39"/>
      <c r="Z116" s="195"/>
      <c r="AA116" s="59"/>
      <c r="AB116" s="195"/>
      <c r="AC116" s="39"/>
      <c r="AD116" s="195"/>
      <c r="AE116" s="39"/>
      <c r="AF116" s="39"/>
      <c r="AG116" s="39"/>
      <c r="AH116" s="39"/>
      <c r="AI116" s="39"/>
      <c r="AJ116" s="39"/>
      <c r="AK116" s="39"/>
      <c r="AL116" s="39"/>
      <c r="AM116" s="27"/>
      <c r="AN116" s="102"/>
      <c r="AO116" s="94"/>
      <c r="AP116" s="198"/>
      <c r="AQ116" s="27"/>
      <c r="AR116" s="27"/>
      <c r="AS116" s="39"/>
      <c r="AT116" s="27"/>
      <c r="AU116" s="27"/>
      <c r="AV116" s="27"/>
      <c r="AW116" s="39"/>
      <c r="AX116" s="27"/>
      <c r="AY116" s="27"/>
      <c r="AZ116" s="195"/>
      <c r="BA116" s="39"/>
      <c r="BB116" s="195"/>
      <c r="BC116" s="39"/>
      <c r="BD116" s="198"/>
      <c r="BE116" s="94"/>
      <c r="BF116" s="198"/>
      <c r="BG116" s="27"/>
      <c r="BH116" s="195"/>
      <c r="BI116" s="39"/>
      <c r="BJ116" s="195"/>
      <c r="BK116" s="39"/>
      <c r="BL116" s="198"/>
      <c r="BM116" s="94"/>
      <c r="BN116" s="198"/>
    </row>
    <row r="117" spans="8:66">
      <c r="H117" s="39"/>
      <c r="I117" s="59"/>
      <c r="J117" s="49"/>
      <c r="K117" s="49"/>
      <c r="L117" s="49"/>
      <c r="M117" s="195"/>
      <c r="N117"/>
      <c r="O117" s="196"/>
      <c r="P117" s="39"/>
      <c r="Q117" s="39"/>
      <c r="R117" s="196"/>
      <c r="S117" s="59"/>
      <c r="T117" s="197"/>
      <c r="U117" s="39"/>
      <c r="V117" s="197"/>
      <c r="W117" s="59"/>
      <c r="X117" s="195"/>
      <c r="Y117" s="39"/>
      <c r="Z117" s="195"/>
      <c r="AA117" s="59"/>
      <c r="AB117" s="195"/>
      <c r="AC117" s="39"/>
      <c r="AD117" s="195"/>
      <c r="AE117" s="39"/>
      <c r="AF117" s="39"/>
      <c r="AG117" s="39"/>
      <c r="AH117" s="39"/>
      <c r="AI117" s="39"/>
      <c r="AJ117" s="39"/>
      <c r="AK117" s="39"/>
      <c r="AL117" s="39"/>
      <c r="AM117" s="27"/>
      <c r="AN117" s="102"/>
      <c r="AO117" s="94"/>
      <c r="AP117" s="198"/>
      <c r="AQ117" s="27"/>
      <c r="AR117" s="27"/>
      <c r="AS117" s="39"/>
      <c r="AT117" s="27"/>
      <c r="AU117" s="27"/>
      <c r="AV117" s="27"/>
      <c r="AW117" s="39"/>
      <c r="AX117" s="27"/>
      <c r="AY117" s="27"/>
      <c r="AZ117" s="195"/>
      <c r="BA117" s="39"/>
      <c r="BB117" s="195"/>
      <c r="BC117" s="39"/>
      <c r="BD117" s="198"/>
      <c r="BE117" s="94"/>
      <c r="BF117" s="198"/>
      <c r="BG117" s="27"/>
      <c r="BH117" s="195"/>
      <c r="BI117" s="39"/>
      <c r="BJ117" s="195"/>
      <c r="BK117" s="39"/>
      <c r="BL117" s="198"/>
      <c r="BM117" s="94"/>
      <c r="BN117" s="198"/>
    </row>
    <row r="118" spans="8:66">
      <c r="H118" s="39"/>
      <c r="I118" s="59"/>
      <c r="J118" s="49"/>
      <c r="K118" s="49"/>
      <c r="L118" s="49"/>
      <c r="M118" s="195"/>
      <c r="N118"/>
      <c r="O118" s="196"/>
      <c r="P118" s="39"/>
      <c r="Q118" s="39"/>
      <c r="R118" s="196"/>
      <c r="S118" s="59"/>
      <c r="T118" s="197"/>
      <c r="U118" s="39"/>
      <c r="V118" s="197"/>
      <c r="W118" s="59"/>
      <c r="X118" s="195"/>
      <c r="Y118" s="39"/>
      <c r="Z118" s="195"/>
      <c r="AA118" s="59"/>
      <c r="AB118" s="195"/>
      <c r="AC118" s="39"/>
      <c r="AD118" s="195"/>
      <c r="AE118" s="39"/>
      <c r="AF118" s="39"/>
      <c r="AG118" s="39"/>
      <c r="AH118" s="39"/>
      <c r="AI118" s="39"/>
      <c r="AJ118" s="39"/>
      <c r="AK118" s="39"/>
      <c r="AL118" s="39"/>
      <c r="AM118" s="27"/>
      <c r="AN118" s="102"/>
      <c r="AO118" s="94"/>
      <c r="AP118" s="198"/>
      <c r="AQ118" s="27"/>
      <c r="AR118" s="27"/>
      <c r="AS118" s="39"/>
      <c r="AT118" s="27"/>
      <c r="AU118" s="27"/>
      <c r="AV118" s="27"/>
      <c r="AW118" s="39"/>
      <c r="AX118" s="27"/>
      <c r="AY118" s="27"/>
      <c r="AZ118" s="195"/>
      <c r="BA118" s="39"/>
      <c r="BB118" s="195"/>
      <c r="BC118" s="39"/>
      <c r="BD118" s="198"/>
      <c r="BE118" s="94"/>
      <c r="BF118" s="198"/>
      <c r="BG118" s="27"/>
      <c r="BH118" s="195"/>
      <c r="BI118" s="39"/>
      <c r="BJ118" s="195"/>
      <c r="BK118" s="39"/>
      <c r="BL118" s="198"/>
      <c r="BM118" s="94"/>
      <c r="BN118" s="198"/>
    </row>
    <row r="119" spans="8:66">
      <c r="H119" s="39"/>
      <c r="I119" s="59"/>
      <c r="J119" s="49"/>
      <c r="K119" s="49"/>
      <c r="L119" s="49"/>
      <c r="M119" s="195"/>
      <c r="N119"/>
      <c r="O119" s="196"/>
      <c r="P119" s="39"/>
      <c r="Q119" s="39"/>
      <c r="R119" s="196"/>
      <c r="S119" s="59"/>
      <c r="T119" s="197"/>
      <c r="U119" s="39"/>
      <c r="V119" s="197"/>
      <c r="W119" s="59"/>
      <c r="X119" s="195"/>
      <c r="Y119" s="39"/>
      <c r="Z119" s="195"/>
      <c r="AA119" s="59"/>
      <c r="AB119" s="195"/>
      <c r="AC119" s="39"/>
      <c r="AD119" s="195"/>
      <c r="AE119" s="39"/>
      <c r="AF119" s="39"/>
      <c r="AG119" s="39"/>
      <c r="AH119" s="39"/>
      <c r="AI119" s="39"/>
      <c r="AJ119" s="39"/>
      <c r="AK119" s="39"/>
      <c r="AL119" s="39"/>
      <c r="AM119" s="27"/>
      <c r="AN119" s="102"/>
      <c r="AO119" s="94"/>
      <c r="AP119" s="198"/>
      <c r="AQ119" s="27"/>
      <c r="AR119" s="27"/>
      <c r="AS119" s="39"/>
      <c r="AT119" s="27"/>
      <c r="AU119" s="27"/>
      <c r="AV119" s="27"/>
      <c r="AW119" s="39"/>
      <c r="AX119" s="27"/>
      <c r="AY119" s="27"/>
      <c r="AZ119" s="195"/>
      <c r="BA119" s="39"/>
      <c r="BB119" s="195"/>
      <c r="BC119" s="39"/>
      <c r="BD119" s="198"/>
      <c r="BE119" s="94"/>
      <c r="BF119" s="198"/>
      <c r="BG119" s="27"/>
      <c r="BH119" s="195"/>
      <c r="BI119" s="39"/>
      <c r="BJ119" s="195"/>
      <c r="BK119" s="39"/>
      <c r="BL119" s="198"/>
      <c r="BM119" s="94"/>
      <c r="BN119" s="198"/>
    </row>
    <row r="120" spans="8:66">
      <c r="H120" s="39"/>
      <c r="I120" s="59"/>
      <c r="J120" s="49"/>
      <c r="K120" s="49"/>
      <c r="L120" s="49"/>
      <c r="M120" s="195"/>
      <c r="N120"/>
      <c r="O120" s="196"/>
      <c r="P120" s="39"/>
      <c r="Q120" s="39"/>
      <c r="R120" s="196"/>
      <c r="S120" s="59"/>
      <c r="T120" s="197"/>
      <c r="U120" s="39"/>
      <c r="V120" s="197"/>
      <c r="W120" s="59"/>
      <c r="X120" s="195"/>
      <c r="Y120" s="39"/>
      <c r="Z120" s="195"/>
      <c r="AA120" s="59"/>
      <c r="AB120" s="195"/>
      <c r="AC120" s="39"/>
      <c r="AD120" s="195"/>
      <c r="AE120" s="39"/>
      <c r="AF120" s="39"/>
      <c r="AG120" s="39"/>
      <c r="AH120" s="39"/>
      <c r="AI120" s="39"/>
      <c r="AJ120" s="39"/>
      <c r="AK120" s="39"/>
      <c r="AL120" s="39"/>
      <c r="AM120" s="27"/>
      <c r="AN120" s="102"/>
      <c r="AO120" s="94"/>
      <c r="AP120" s="198"/>
      <c r="AQ120" s="27"/>
      <c r="AR120" s="27"/>
      <c r="AS120" s="39"/>
      <c r="AT120" s="27"/>
      <c r="AU120" s="27"/>
      <c r="AV120" s="27"/>
      <c r="AW120" s="39"/>
      <c r="AX120" s="27"/>
      <c r="AY120" s="27"/>
      <c r="AZ120" s="195"/>
      <c r="BA120" s="39"/>
      <c r="BB120" s="195"/>
      <c r="BC120" s="39"/>
      <c r="BD120" s="198"/>
      <c r="BE120" s="94"/>
      <c r="BF120" s="198"/>
      <c r="BG120" s="27"/>
      <c r="BH120" s="195"/>
      <c r="BI120" s="39"/>
      <c r="BJ120" s="195"/>
      <c r="BK120" s="39"/>
      <c r="BL120" s="198"/>
      <c r="BM120" s="94"/>
      <c r="BN120" s="198"/>
    </row>
    <row r="121" spans="8:66">
      <c r="H121" s="39"/>
      <c r="I121" s="59"/>
      <c r="J121" s="49"/>
      <c r="K121" s="49"/>
      <c r="L121" s="49"/>
      <c r="M121" s="195"/>
      <c r="N121"/>
      <c r="O121" s="196"/>
      <c r="P121" s="39"/>
      <c r="Q121" s="39"/>
      <c r="R121" s="196"/>
      <c r="S121" s="59"/>
      <c r="T121" s="197"/>
      <c r="U121" s="39"/>
      <c r="V121" s="197"/>
      <c r="W121" s="59"/>
      <c r="X121" s="195"/>
      <c r="Y121" s="39"/>
      <c r="Z121" s="195"/>
      <c r="AA121" s="59"/>
      <c r="AB121" s="195"/>
      <c r="AC121" s="39"/>
      <c r="AD121" s="195"/>
      <c r="AE121" s="39"/>
      <c r="AF121" s="39"/>
      <c r="AG121" s="39"/>
      <c r="AH121" s="39"/>
      <c r="AI121" s="39"/>
      <c r="AJ121" s="39"/>
      <c r="AK121" s="39"/>
      <c r="AL121" s="39"/>
      <c r="AM121" s="27"/>
      <c r="AN121" s="102"/>
      <c r="AO121" s="94"/>
      <c r="AP121" s="198"/>
      <c r="AQ121" s="27"/>
      <c r="AR121" s="27"/>
      <c r="AS121" s="39"/>
      <c r="AT121" s="27"/>
      <c r="AU121" s="27"/>
      <c r="AV121" s="27"/>
      <c r="AW121" s="39"/>
      <c r="AX121" s="27"/>
      <c r="AY121" s="27"/>
      <c r="AZ121" s="195"/>
      <c r="BA121" s="39"/>
      <c r="BB121" s="195"/>
      <c r="BC121" s="39"/>
      <c r="BD121" s="198"/>
      <c r="BE121" s="94"/>
      <c r="BF121" s="198"/>
      <c r="BG121" s="27"/>
      <c r="BH121" s="195"/>
      <c r="BI121" s="39"/>
      <c r="BJ121" s="195"/>
      <c r="BK121" s="39"/>
      <c r="BL121" s="198"/>
      <c r="BM121" s="94"/>
      <c r="BN121" s="198"/>
    </row>
    <row r="122" spans="8:66">
      <c r="H122" s="39"/>
      <c r="I122" s="59"/>
      <c r="J122" s="49"/>
      <c r="K122" s="49"/>
      <c r="L122" s="49"/>
      <c r="M122" s="195"/>
      <c r="N122"/>
      <c r="O122" s="196"/>
      <c r="P122" s="39"/>
      <c r="Q122" s="39"/>
      <c r="R122" s="196"/>
      <c r="S122" s="59"/>
      <c r="T122" s="197"/>
      <c r="U122" s="39"/>
      <c r="V122" s="197"/>
      <c r="W122" s="59"/>
      <c r="X122" s="195"/>
      <c r="Y122" s="39"/>
      <c r="Z122" s="195"/>
      <c r="AA122" s="59"/>
      <c r="AB122" s="195"/>
      <c r="AC122" s="39"/>
      <c r="AD122" s="195"/>
      <c r="AE122" s="39"/>
      <c r="AF122" s="39"/>
      <c r="AG122" s="39"/>
      <c r="AH122" s="39"/>
      <c r="AI122" s="39"/>
      <c r="AJ122" s="39"/>
      <c r="AK122" s="39"/>
      <c r="AL122" s="39"/>
      <c r="AM122" s="27"/>
      <c r="AN122" s="102"/>
      <c r="AO122" s="94"/>
      <c r="AP122" s="198"/>
      <c r="AQ122" s="27"/>
      <c r="AR122" s="27"/>
      <c r="AS122" s="39"/>
      <c r="AT122" s="27"/>
      <c r="AU122" s="27"/>
      <c r="AV122" s="27"/>
      <c r="AW122" s="39"/>
      <c r="AX122" s="27"/>
      <c r="AY122" s="27"/>
      <c r="AZ122" s="195"/>
      <c r="BA122" s="39"/>
      <c r="BB122" s="195"/>
      <c r="BC122" s="39"/>
      <c r="BD122" s="198"/>
      <c r="BE122" s="94"/>
      <c r="BF122" s="198"/>
      <c r="BG122" s="27"/>
      <c r="BH122" s="195"/>
      <c r="BI122" s="39"/>
      <c r="BJ122" s="195"/>
      <c r="BK122" s="39"/>
      <c r="BL122" s="198"/>
      <c r="BM122" s="94"/>
      <c r="BN122" s="198"/>
    </row>
    <row r="123" spans="8:66">
      <c r="H123" s="39"/>
      <c r="I123" s="59"/>
      <c r="J123" s="49"/>
      <c r="K123" s="49"/>
      <c r="L123" s="49"/>
      <c r="M123" s="195"/>
      <c r="N123"/>
      <c r="O123" s="196"/>
      <c r="P123" s="39"/>
      <c r="Q123" s="39"/>
      <c r="R123" s="196"/>
      <c r="S123" s="59"/>
      <c r="T123" s="197"/>
      <c r="U123" s="39"/>
      <c r="V123" s="197"/>
      <c r="W123" s="59"/>
      <c r="X123" s="195"/>
      <c r="Y123" s="39"/>
      <c r="Z123" s="195"/>
      <c r="AA123" s="59"/>
      <c r="AB123" s="195"/>
      <c r="AC123" s="39"/>
      <c r="AD123" s="195"/>
      <c r="AE123" s="39"/>
      <c r="AF123" s="39"/>
      <c r="AG123" s="39"/>
      <c r="AH123" s="39"/>
      <c r="AI123" s="39"/>
      <c r="AJ123" s="39"/>
      <c r="AK123" s="39"/>
      <c r="AL123" s="39"/>
      <c r="AM123" s="27"/>
      <c r="AN123" s="102"/>
      <c r="AO123" s="94"/>
      <c r="AP123" s="198"/>
      <c r="AQ123" s="27"/>
      <c r="AR123" s="27"/>
      <c r="AS123" s="39"/>
      <c r="AT123" s="27"/>
      <c r="AU123" s="27"/>
      <c r="AV123" s="27"/>
      <c r="AW123" s="39"/>
      <c r="AX123" s="27"/>
      <c r="AY123" s="27"/>
      <c r="AZ123" s="195"/>
      <c r="BA123" s="39"/>
      <c r="BB123" s="195"/>
      <c r="BC123" s="39"/>
      <c r="BD123" s="198"/>
      <c r="BE123" s="94"/>
      <c r="BF123" s="198"/>
      <c r="BG123" s="27"/>
      <c r="BH123" s="195"/>
      <c r="BI123" s="39"/>
      <c r="BJ123" s="195"/>
      <c r="BK123" s="39"/>
      <c r="BL123" s="198"/>
      <c r="BM123" s="94"/>
      <c r="BN123" s="198"/>
    </row>
    <row r="124" spans="8:66">
      <c r="H124" s="39"/>
      <c r="I124" s="59"/>
      <c r="J124" s="49"/>
      <c r="K124" s="49"/>
      <c r="L124" s="49"/>
      <c r="M124" s="195"/>
      <c r="N124"/>
      <c r="O124" s="196"/>
      <c r="P124" s="39"/>
      <c r="Q124" s="39"/>
      <c r="R124" s="196"/>
      <c r="S124" s="59"/>
      <c r="T124" s="197"/>
      <c r="U124" s="39"/>
      <c r="V124" s="197"/>
      <c r="W124" s="59"/>
      <c r="X124" s="195"/>
      <c r="Y124" s="39"/>
      <c r="Z124" s="195"/>
      <c r="AA124" s="59"/>
      <c r="AB124" s="195"/>
      <c r="AC124" s="39"/>
      <c r="AD124" s="195"/>
      <c r="AE124" s="39"/>
      <c r="AF124" s="39"/>
      <c r="AG124" s="39"/>
      <c r="AH124" s="39"/>
      <c r="AI124" s="39"/>
      <c r="AJ124" s="39"/>
      <c r="AK124" s="39"/>
      <c r="AL124" s="39"/>
      <c r="AM124" s="27"/>
      <c r="AN124" s="102"/>
      <c r="AO124" s="94"/>
      <c r="AP124" s="198"/>
      <c r="AQ124" s="27"/>
      <c r="AR124" s="27"/>
      <c r="AS124" s="39"/>
      <c r="AT124" s="27"/>
      <c r="AU124" s="27"/>
      <c r="AV124" s="27"/>
      <c r="AW124" s="39"/>
      <c r="AX124" s="27"/>
      <c r="AY124" s="27"/>
      <c r="AZ124" s="195"/>
      <c r="BA124" s="39"/>
      <c r="BB124" s="195"/>
      <c r="BC124" s="39"/>
      <c r="BD124" s="198"/>
      <c r="BE124" s="94"/>
      <c r="BF124" s="198"/>
      <c r="BG124" s="27"/>
      <c r="BH124" s="195"/>
      <c r="BI124" s="39"/>
      <c r="BJ124" s="195"/>
      <c r="BK124" s="39"/>
      <c r="BL124" s="198"/>
      <c r="BM124" s="94"/>
      <c r="BN124" s="198"/>
    </row>
    <row r="125" spans="8:66">
      <c r="H125" s="39"/>
      <c r="I125" s="59"/>
      <c r="J125" s="49"/>
      <c r="K125" s="49"/>
      <c r="L125" s="49"/>
      <c r="M125" s="195"/>
      <c r="N125"/>
      <c r="O125" s="196"/>
      <c r="P125" s="39"/>
      <c r="Q125" s="39"/>
      <c r="R125" s="196"/>
      <c r="S125" s="59"/>
      <c r="T125" s="197"/>
      <c r="U125" s="39"/>
      <c r="V125" s="197"/>
      <c r="W125" s="59"/>
      <c r="X125" s="195"/>
      <c r="Y125" s="39"/>
      <c r="Z125" s="195"/>
      <c r="AA125" s="59"/>
      <c r="AB125" s="195"/>
      <c r="AC125" s="39"/>
      <c r="AD125" s="195"/>
      <c r="AE125" s="39"/>
      <c r="AF125" s="39"/>
      <c r="AG125" s="39"/>
      <c r="AH125" s="39"/>
      <c r="AI125" s="39"/>
      <c r="AJ125" s="39"/>
      <c r="AK125" s="39"/>
      <c r="AL125" s="39"/>
      <c r="AM125" s="27"/>
      <c r="AN125" s="102"/>
      <c r="AO125" s="94"/>
      <c r="AP125" s="198"/>
      <c r="AQ125" s="27"/>
      <c r="AR125" s="27"/>
      <c r="AS125" s="39"/>
      <c r="AT125" s="27"/>
      <c r="AU125" s="27"/>
      <c r="AV125" s="27"/>
      <c r="AW125" s="39"/>
      <c r="AX125" s="27"/>
      <c r="AY125" s="27"/>
      <c r="AZ125" s="195"/>
      <c r="BA125" s="39"/>
      <c r="BB125" s="195"/>
      <c r="BC125" s="39"/>
      <c r="BD125" s="198"/>
      <c r="BE125" s="94"/>
      <c r="BF125" s="198"/>
      <c r="BG125" s="27"/>
      <c r="BH125" s="195"/>
      <c r="BI125" s="39"/>
      <c r="BJ125" s="195"/>
      <c r="BK125" s="39"/>
      <c r="BL125" s="198"/>
      <c r="BM125" s="94"/>
      <c r="BN125" s="198"/>
    </row>
    <row r="126" spans="8:66">
      <c r="H126" s="39"/>
      <c r="I126" s="59"/>
      <c r="J126" s="49"/>
      <c r="K126" s="49"/>
      <c r="L126" s="49"/>
      <c r="M126" s="195"/>
      <c r="N126"/>
      <c r="O126" s="196"/>
      <c r="P126" s="39"/>
      <c r="Q126" s="39"/>
      <c r="R126" s="196"/>
      <c r="S126" s="59"/>
      <c r="T126" s="197"/>
      <c r="U126" s="39"/>
      <c r="V126" s="197"/>
      <c r="W126" s="59"/>
      <c r="X126" s="195"/>
      <c r="Y126" s="39"/>
      <c r="Z126" s="195"/>
      <c r="AA126" s="59"/>
      <c r="AB126" s="195"/>
      <c r="AC126" s="39"/>
      <c r="AD126" s="195"/>
      <c r="AE126" s="39"/>
      <c r="AF126" s="39"/>
      <c r="AG126" s="39"/>
      <c r="AH126" s="39"/>
      <c r="AI126" s="39"/>
      <c r="AJ126" s="39"/>
      <c r="AK126" s="39"/>
      <c r="AL126" s="39"/>
      <c r="AM126" s="27"/>
      <c r="AN126" s="102"/>
      <c r="AO126" s="94"/>
      <c r="AP126" s="198"/>
      <c r="AQ126" s="27"/>
      <c r="AR126" s="27"/>
      <c r="AS126" s="39"/>
      <c r="AT126" s="27"/>
      <c r="AU126" s="27"/>
      <c r="AV126" s="27"/>
      <c r="AW126" s="39"/>
      <c r="AX126" s="27"/>
      <c r="AY126" s="27"/>
      <c r="AZ126" s="195"/>
      <c r="BA126" s="39"/>
      <c r="BB126" s="195"/>
      <c r="BC126" s="39"/>
      <c r="BD126" s="198"/>
      <c r="BE126" s="94"/>
      <c r="BF126" s="198"/>
      <c r="BG126" s="27"/>
      <c r="BH126" s="195"/>
      <c r="BI126" s="39"/>
      <c r="BJ126" s="195"/>
      <c r="BK126" s="39"/>
      <c r="BL126" s="198"/>
      <c r="BM126" s="94"/>
      <c r="BN126" s="198"/>
    </row>
    <row r="127" spans="8:66">
      <c r="H127" s="39"/>
      <c r="I127" s="59"/>
      <c r="J127" s="49"/>
      <c r="K127" s="49"/>
      <c r="L127" s="49"/>
      <c r="M127" s="195"/>
      <c r="N127"/>
      <c r="O127" s="196"/>
      <c r="P127" s="39"/>
      <c r="Q127" s="39"/>
      <c r="R127" s="196"/>
      <c r="S127" s="59"/>
      <c r="T127" s="197"/>
      <c r="U127" s="39"/>
      <c r="V127" s="197"/>
      <c r="W127" s="59"/>
      <c r="X127" s="195"/>
      <c r="Y127" s="39"/>
      <c r="Z127" s="195"/>
      <c r="AA127" s="59"/>
      <c r="AB127" s="195"/>
      <c r="AC127" s="39"/>
      <c r="AD127" s="195"/>
      <c r="AE127" s="39"/>
      <c r="AF127" s="39"/>
      <c r="AG127" s="39"/>
      <c r="AH127" s="39"/>
      <c r="AI127" s="39"/>
      <c r="AJ127" s="39"/>
      <c r="AK127" s="39"/>
      <c r="AL127" s="39"/>
      <c r="AM127" s="27"/>
      <c r="AN127" s="102"/>
      <c r="AO127" s="94"/>
      <c r="AP127" s="198"/>
      <c r="AQ127" s="27"/>
      <c r="AR127" s="27"/>
      <c r="AS127" s="39"/>
      <c r="AT127" s="27"/>
      <c r="AU127" s="27"/>
      <c r="AV127" s="27"/>
      <c r="AW127" s="39"/>
      <c r="AX127" s="27"/>
      <c r="AY127" s="27"/>
      <c r="AZ127" s="195"/>
      <c r="BA127" s="39"/>
      <c r="BB127" s="195"/>
      <c r="BC127" s="39"/>
      <c r="BD127" s="198"/>
      <c r="BE127" s="94"/>
      <c r="BF127" s="198"/>
      <c r="BG127" s="27"/>
      <c r="BH127" s="195"/>
      <c r="BI127" s="39"/>
      <c r="BJ127" s="195"/>
      <c r="BK127" s="39"/>
      <c r="BL127" s="198"/>
      <c r="BM127" s="94"/>
      <c r="BN127" s="198"/>
    </row>
    <row r="128" spans="8:66">
      <c r="H128" s="39"/>
      <c r="I128" s="59"/>
      <c r="J128" s="49"/>
      <c r="K128" s="49"/>
      <c r="L128" s="49"/>
      <c r="M128" s="195"/>
      <c r="N128"/>
      <c r="O128" s="196"/>
      <c r="P128" s="39"/>
      <c r="Q128" s="39"/>
      <c r="R128" s="196"/>
      <c r="S128" s="59"/>
      <c r="T128" s="197"/>
      <c r="U128" s="39"/>
      <c r="V128" s="197"/>
      <c r="W128" s="59"/>
      <c r="X128" s="195"/>
      <c r="Y128" s="39"/>
      <c r="Z128" s="195"/>
      <c r="AA128" s="59"/>
      <c r="AB128" s="195"/>
      <c r="AC128" s="39"/>
      <c r="AD128" s="195"/>
      <c r="AE128" s="39"/>
      <c r="AF128" s="39"/>
      <c r="AG128" s="39"/>
      <c r="AH128" s="39"/>
      <c r="AI128" s="39"/>
      <c r="AJ128" s="39"/>
      <c r="AK128" s="39"/>
      <c r="AL128" s="39"/>
      <c r="AM128" s="27"/>
      <c r="AN128" s="102"/>
      <c r="AO128" s="94"/>
      <c r="AP128" s="198"/>
      <c r="AQ128" s="27"/>
      <c r="AR128" s="27"/>
      <c r="AS128" s="39"/>
      <c r="AT128" s="27"/>
      <c r="AU128" s="27"/>
      <c r="AV128" s="27"/>
      <c r="AW128" s="39"/>
      <c r="AX128" s="27"/>
      <c r="AY128" s="27"/>
      <c r="AZ128" s="195"/>
      <c r="BA128" s="39"/>
      <c r="BB128" s="195"/>
      <c r="BC128" s="39"/>
      <c r="BD128" s="198"/>
      <c r="BE128" s="94"/>
      <c r="BF128" s="198"/>
      <c r="BG128" s="27"/>
      <c r="BH128" s="195"/>
      <c r="BI128" s="39"/>
      <c r="BJ128" s="195"/>
      <c r="BK128" s="39"/>
      <c r="BL128" s="198"/>
      <c r="BM128" s="94"/>
      <c r="BN128" s="198"/>
    </row>
    <row r="129" spans="8:66">
      <c r="H129" s="39"/>
      <c r="I129" s="59"/>
      <c r="J129" s="49"/>
      <c r="K129" s="49"/>
      <c r="L129" s="49"/>
      <c r="M129" s="195"/>
      <c r="N129"/>
      <c r="O129" s="196"/>
      <c r="P129" s="39"/>
      <c r="Q129" s="39"/>
      <c r="R129" s="196"/>
      <c r="S129" s="59"/>
      <c r="T129" s="197"/>
      <c r="U129" s="39"/>
      <c r="V129" s="197"/>
      <c r="W129" s="59"/>
      <c r="X129" s="195"/>
      <c r="Y129" s="39"/>
      <c r="Z129" s="195"/>
      <c r="AA129" s="59"/>
      <c r="AB129" s="195"/>
      <c r="AC129" s="39"/>
      <c r="AD129" s="195"/>
      <c r="AE129" s="39"/>
      <c r="AF129" s="39"/>
      <c r="AG129" s="39"/>
      <c r="AH129" s="39"/>
      <c r="AI129" s="39"/>
      <c r="AJ129" s="39"/>
      <c r="AK129" s="39"/>
      <c r="AL129" s="39"/>
      <c r="AM129" s="27"/>
      <c r="AN129" s="102"/>
      <c r="AO129" s="94"/>
      <c r="AP129" s="198"/>
      <c r="AQ129" s="27"/>
      <c r="AR129" s="27"/>
      <c r="AS129" s="39"/>
      <c r="AT129" s="27"/>
      <c r="AU129" s="27"/>
      <c r="AV129" s="27"/>
      <c r="AW129" s="39"/>
      <c r="AX129" s="27"/>
      <c r="AY129" s="27"/>
      <c r="AZ129" s="195"/>
      <c r="BA129" s="39"/>
      <c r="BB129" s="195"/>
      <c r="BC129" s="39"/>
      <c r="BD129" s="198"/>
      <c r="BE129" s="94"/>
      <c r="BF129" s="198"/>
      <c r="BG129" s="27"/>
      <c r="BH129" s="195"/>
      <c r="BI129" s="39"/>
      <c r="BJ129" s="195"/>
      <c r="BK129" s="39"/>
      <c r="BL129" s="198"/>
      <c r="BM129" s="94"/>
      <c r="BN129" s="198"/>
    </row>
    <row r="130" spans="8:66">
      <c r="H130" s="39"/>
      <c r="I130" s="59"/>
      <c r="J130" s="49"/>
      <c r="K130" s="49"/>
      <c r="L130" s="49"/>
      <c r="M130" s="195"/>
      <c r="N130"/>
      <c r="O130" s="196"/>
      <c r="P130" s="39"/>
      <c r="Q130" s="39"/>
      <c r="R130" s="196"/>
      <c r="S130" s="59"/>
      <c r="T130" s="197"/>
      <c r="U130" s="39"/>
      <c r="V130" s="197"/>
      <c r="W130" s="59"/>
      <c r="X130" s="195"/>
      <c r="Y130" s="39"/>
      <c r="Z130" s="195"/>
      <c r="AA130" s="59"/>
      <c r="AB130" s="195"/>
      <c r="AC130" s="39"/>
      <c r="AD130" s="195"/>
      <c r="AE130" s="39"/>
      <c r="AF130" s="39"/>
      <c r="AG130" s="39"/>
      <c r="AH130" s="39"/>
      <c r="AI130" s="39"/>
      <c r="AJ130" s="39"/>
      <c r="AK130" s="39"/>
      <c r="AL130" s="39"/>
      <c r="AM130" s="27"/>
      <c r="AN130" s="102"/>
      <c r="AO130" s="94"/>
      <c r="AP130" s="198"/>
      <c r="AQ130" s="27"/>
      <c r="AR130" s="27"/>
      <c r="AS130" s="39"/>
      <c r="AT130" s="27"/>
      <c r="AU130" s="27"/>
      <c r="AV130" s="27"/>
      <c r="AW130" s="39"/>
      <c r="AX130" s="27"/>
      <c r="AY130" s="27"/>
      <c r="AZ130" s="195"/>
      <c r="BA130" s="39"/>
      <c r="BB130" s="195"/>
      <c r="BC130" s="39"/>
      <c r="BD130" s="198"/>
      <c r="BE130" s="94"/>
      <c r="BF130" s="198"/>
      <c r="BG130" s="27"/>
      <c r="BH130" s="195"/>
      <c r="BI130" s="39"/>
      <c r="BJ130" s="195"/>
      <c r="BK130" s="39"/>
      <c r="BL130" s="198"/>
      <c r="BM130" s="94"/>
      <c r="BN130" s="198"/>
    </row>
    <row r="131" spans="8:66">
      <c r="H131" s="39"/>
      <c r="I131" s="59"/>
      <c r="J131" s="49"/>
      <c r="K131" s="49"/>
      <c r="L131" s="49"/>
      <c r="M131" s="195"/>
      <c r="N131"/>
      <c r="O131" s="196"/>
      <c r="P131" s="39"/>
      <c r="Q131" s="39"/>
      <c r="R131" s="196"/>
      <c r="S131" s="59"/>
      <c r="T131" s="197"/>
      <c r="U131" s="39"/>
      <c r="V131" s="197"/>
      <c r="W131" s="59"/>
      <c r="X131" s="195"/>
      <c r="Y131" s="39"/>
      <c r="Z131" s="195"/>
      <c r="AA131" s="59"/>
      <c r="AB131" s="195"/>
      <c r="AC131" s="39"/>
      <c r="AD131" s="195"/>
      <c r="AE131" s="39"/>
      <c r="AF131" s="39"/>
      <c r="AG131" s="39"/>
      <c r="AH131" s="39"/>
      <c r="AI131" s="39"/>
      <c r="AJ131" s="39"/>
      <c r="AK131" s="39"/>
      <c r="AL131" s="39"/>
      <c r="AM131" s="27"/>
      <c r="AN131" s="102"/>
      <c r="AO131" s="94"/>
      <c r="AP131" s="198"/>
      <c r="AQ131" s="27"/>
      <c r="AR131" s="27"/>
      <c r="AS131" s="39"/>
      <c r="AT131" s="27"/>
      <c r="AU131" s="27"/>
      <c r="AV131" s="27"/>
      <c r="AW131" s="39"/>
      <c r="AX131" s="27"/>
      <c r="AY131" s="27"/>
      <c r="AZ131" s="195"/>
      <c r="BA131" s="39"/>
      <c r="BB131" s="195"/>
      <c r="BC131" s="39"/>
      <c r="BD131" s="198"/>
      <c r="BE131" s="94"/>
      <c r="BF131" s="198"/>
      <c r="BG131" s="27"/>
      <c r="BH131" s="195"/>
      <c r="BI131" s="39"/>
      <c r="BJ131" s="195"/>
      <c r="BK131" s="39"/>
      <c r="BL131" s="198"/>
      <c r="BM131" s="94"/>
      <c r="BN131" s="198"/>
    </row>
    <row r="132" spans="8:66">
      <c r="H132" s="39"/>
      <c r="I132" s="59"/>
      <c r="J132" s="49"/>
      <c r="K132" s="49"/>
      <c r="L132" s="49"/>
      <c r="M132" s="195"/>
      <c r="N132"/>
      <c r="O132" s="196"/>
      <c r="P132" s="39"/>
      <c r="Q132" s="39"/>
      <c r="R132" s="196"/>
      <c r="S132" s="59"/>
      <c r="T132" s="197"/>
      <c r="U132" s="39"/>
      <c r="V132" s="197"/>
      <c r="W132" s="59"/>
      <c r="X132" s="195"/>
      <c r="Y132" s="39"/>
      <c r="Z132" s="195"/>
      <c r="AA132" s="59"/>
      <c r="AB132" s="195"/>
      <c r="AC132" s="39"/>
      <c r="AD132" s="195"/>
      <c r="AE132" s="39"/>
      <c r="AF132" s="39"/>
      <c r="AG132" s="39"/>
      <c r="AH132" s="39"/>
      <c r="AI132" s="39"/>
      <c r="AJ132" s="39"/>
      <c r="AK132" s="39"/>
      <c r="AL132" s="39"/>
      <c r="AM132" s="27"/>
      <c r="AN132" s="102"/>
      <c r="AO132" s="94"/>
      <c r="AP132" s="198"/>
      <c r="AQ132" s="27"/>
      <c r="AR132" s="27"/>
      <c r="AS132" s="39"/>
      <c r="AT132" s="27"/>
      <c r="AU132" s="27"/>
      <c r="AV132" s="27"/>
      <c r="AW132" s="39"/>
      <c r="AX132" s="27"/>
      <c r="AY132" s="27"/>
      <c r="AZ132" s="195"/>
      <c r="BA132" s="39"/>
      <c r="BB132" s="195"/>
      <c r="BC132" s="39"/>
      <c r="BD132" s="198"/>
      <c r="BE132" s="94"/>
      <c r="BF132" s="198"/>
      <c r="BG132" s="27"/>
      <c r="BH132" s="195"/>
      <c r="BI132" s="39"/>
      <c r="BJ132" s="195"/>
      <c r="BK132" s="39"/>
      <c r="BL132" s="198"/>
      <c r="BM132" s="94"/>
      <c r="BN132" s="198"/>
    </row>
    <row r="133" spans="8:66">
      <c r="H133" s="39"/>
      <c r="I133" s="59"/>
      <c r="J133" s="49"/>
      <c r="K133" s="49"/>
      <c r="L133" s="49"/>
      <c r="M133" s="195"/>
      <c r="N133"/>
      <c r="O133" s="196"/>
      <c r="P133" s="39"/>
      <c r="Q133" s="39"/>
      <c r="R133" s="196"/>
      <c r="S133" s="59"/>
      <c r="T133" s="197"/>
      <c r="U133" s="39"/>
      <c r="V133" s="197"/>
      <c r="W133" s="59"/>
      <c r="X133" s="195"/>
      <c r="Y133" s="39"/>
      <c r="Z133" s="195"/>
      <c r="AA133" s="59"/>
      <c r="AB133" s="195"/>
      <c r="AC133" s="39"/>
      <c r="AD133" s="195"/>
      <c r="AE133" s="39"/>
      <c r="AF133" s="39"/>
      <c r="AG133" s="39"/>
      <c r="AH133" s="39"/>
      <c r="AI133" s="39"/>
      <c r="AJ133" s="39"/>
      <c r="AK133" s="39"/>
      <c r="AL133" s="39"/>
      <c r="AM133" s="27"/>
      <c r="AN133" s="102"/>
      <c r="AO133" s="94"/>
      <c r="AP133" s="198"/>
      <c r="AQ133" s="27"/>
      <c r="AR133" s="27"/>
      <c r="AS133" s="39"/>
      <c r="AT133" s="27"/>
      <c r="AU133" s="27"/>
      <c r="AV133" s="27"/>
      <c r="AW133" s="39"/>
      <c r="AX133" s="27"/>
      <c r="AY133" s="27"/>
      <c r="AZ133" s="195"/>
      <c r="BA133" s="39"/>
      <c r="BB133" s="195"/>
      <c r="BC133" s="39"/>
      <c r="BD133" s="198"/>
      <c r="BE133" s="94"/>
      <c r="BF133" s="198"/>
      <c r="BG133" s="27"/>
      <c r="BH133" s="195"/>
      <c r="BI133" s="39"/>
      <c r="BJ133" s="195"/>
      <c r="BK133" s="39"/>
      <c r="BL133" s="198"/>
      <c r="BM133" s="94"/>
      <c r="BN133" s="198"/>
    </row>
    <row r="134" spans="8:66">
      <c r="H134" s="39"/>
      <c r="I134" s="59"/>
      <c r="J134" s="49"/>
      <c r="K134" s="49"/>
      <c r="L134" s="49"/>
      <c r="M134" s="195"/>
      <c r="N134"/>
      <c r="O134" s="196"/>
      <c r="P134" s="39"/>
      <c r="Q134" s="39"/>
      <c r="R134" s="196"/>
      <c r="S134" s="59"/>
      <c r="T134" s="197"/>
      <c r="U134" s="39"/>
      <c r="V134" s="197"/>
      <c r="W134" s="59"/>
      <c r="X134" s="195"/>
      <c r="Y134" s="39"/>
      <c r="Z134" s="195"/>
      <c r="AA134" s="59"/>
      <c r="AB134" s="195"/>
      <c r="AC134" s="39"/>
      <c r="AD134" s="195"/>
      <c r="AE134" s="39"/>
      <c r="AF134" s="39"/>
      <c r="AG134" s="39"/>
      <c r="AH134" s="39"/>
      <c r="AI134" s="39"/>
      <c r="AJ134" s="39"/>
      <c r="AK134" s="39"/>
      <c r="AL134" s="39"/>
      <c r="AM134" s="27"/>
      <c r="AN134" s="102"/>
      <c r="AO134" s="94"/>
      <c r="AP134" s="198"/>
      <c r="AQ134" s="27"/>
      <c r="AR134" s="27"/>
      <c r="AS134" s="39"/>
      <c r="AT134" s="27"/>
      <c r="AU134" s="27"/>
      <c r="AV134" s="27"/>
      <c r="AW134" s="39"/>
      <c r="AX134" s="27"/>
      <c r="AY134" s="27"/>
      <c r="AZ134" s="195"/>
      <c r="BA134" s="39"/>
      <c r="BB134" s="195"/>
      <c r="BC134" s="39"/>
      <c r="BD134" s="198"/>
      <c r="BE134" s="94"/>
      <c r="BF134" s="198"/>
      <c r="BG134" s="27"/>
      <c r="BH134" s="195"/>
      <c r="BI134" s="39"/>
      <c r="BJ134" s="195"/>
      <c r="BK134" s="39"/>
      <c r="BL134" s="198"/>
      <c r="BM134" s="94"/>
      <c r="BN134" s="198"/>
    </row>
    <row r="135" spans="8:66">
      <c r="H135" s="39"/>
      <c r="I135" s="59"/>
      <c r="J135" s="49"/>
      <c r="K135" s="49"/>
      <c r="L135" s="49"/>
      <c r="M135" s="195"/>
      <c r="N135"/>
      <c r="O135" s="196"/>
      <c r="P135" s="39"/>
      <c r="Q135" s="39"/>
      <c r="R135" s="196"/>
      <c r="S135" s="59"/>
      <c r="T135" s="197"/>
      <c r="U135" s="39"/>
      <c r="V135" s="197"/>
      <c r="W135" s="59"/>
      <c r="X135" s="195"/>
      <c r="Y135" s="39"/>
      <c r="Z135" s="195"/>
      <c r="AA135" s="59"/>
      <c r="AB135" s="195"/>
      <c r="AC135" s="39"/>
      <c r="AD135" s="195"/>
      <c r="AE135" s="39"/>
      <c r="AF135" s="39"/>
      <c r="AG135" s="39"/>
      <c r="AH135" s="39"/>
      <c r="AI135" s="39"/>
      <c r="AJ135" s="39"/>
      <c r="AK135" s="39"/>
      <c r="AL135" s="39"/>
      <c r="AM135" s="27"/>
      <c r="AN135" s="102"/>
      <c r="AO135" s="94"/>
      <c r="AP135" s="198"/>
      <c r="AQ135" s="27"/>
      <c r="AR135" s="27"/>
      <c r="AS135" s="39"/>
      <c r="AT135" s="27"/>
      <c r="AU135" s="27"/>
      <c r="AV135" s="27"/>
      <c r="AW135" s="39"/>
      <c r="AX135" s="27"/>
      <c r="AY135" s="27"/>
      <c r="AZ135" s="195"/>
      <c r="BA135" s="39"/>
      <c r="BB135" s="195"/>
      <c r="BC135" s="39"/>
      <c r="BD135" s="198"/>
      <c r="BE135" s="94"/>
      <c r="BF135" s="198"/>
      <c r="BG135" s="27"/>
      <c r="BH135" s="195"/>
      <c r="BI135" s="39"/>
      <c r="BJ135" s="195"/>
      <c r="BK135" s="39"/>
      <c r="BL135" s="198"/>
      <c r="BM135" s="94"/>
      <c r="BN135" s="198"/>
    </row>
    <row r="136" spans="8:66">
      <c r="H136" s="39"/>
      <c r="I136" s="59"/>
      <c r="J136" s="49"/>
      <c r="K136" s="49"/>
      <c r="L136" s="49"/>
      <c r="M136" s="195"/>
      <c r="N136"/>
      <c r="O136" s="196"/>
      <c r="P136" s="39"/>
      <c r="Q136" s="39"/>
      <c r="R136" s="196"/>
      <c r="S136" s="59"/>
      <c r="T136" s="197"/>
      <c r="U136" s="39"/>
      <c r="V136" s="197"/>
      <c r="W136" s="59"/>
      <c r="X136" s="195"/>
      <c r="Y136" s="39"/>
      <c r="Z136" s="195"/>
      <c r="AA136" s="59"/>
      <c r="AB136" s="195"/>
      <c r="AC136" s="39"/>
      <c r="AD136" s="195"/>
      <c r="AE136" s="39"/>
      <c r="AF136" s="39"/>
      <c r="AG136" s="39"/>
      <c r="AH136" s="39"/>
      <c r="AI136" s="39"/>
      <c r="AJ136" s="39"/>
      <c r="AK136" s="39"/>
      <c r="AL136" s="39"/>
      <c r="AM136" s="27"/>
      <c r="AN136" s="102"/>
      <c r="AO136" s="94"/>
      <c r="AP136" s="198"/>
      <c r="AQ136" s="27"/>
      <c r="AR136" s="27"/>
      <c r="AS136" s="39"/>
      <c r="AT136" s="27"/>
      <c r="AU136" s="27"/>
      <c r="AV136" s="27"/>
      <c r="AW136" s="39"/>
      <c r="AX136" s="27"/>
      <c r="AY136" s="27"/>
      <c r="AZ136" s="195"/>
      <c r="BA136" s="39"/>
      <c r="BB136" s="195"/>
      <c r="BC136" s="39"/>
      <c r="BD136" s="198"/>
      <c r="BE136" s="94"/>
      <c r="BF136" s="198"/>
      <c r="BG136" s="27"/>
      <c r="BH136" s="195"/>
      <c r="BI136" s="39"/>
      <c r="BJ136" s="195"/>
      <c r="BK136" s="39"/>
      <c r="BL136" s="198"/>
      <c r="BM136" s="94"/>
      <c r="BN136" s="198"/>
    </row>
    <row r="137" spans="8:66">
      <c r="H137" s="39"/>
      <c r="I137" s="59"/>
      <c r="J137" s="49"/>
      <c r="K137" s="49"/>
      <c r="L137" s="49"/>
      <c r="M137" s="195"/>
      <c r="N137"/>
      <c r="O137" s="196"/>
      <c r="P137" s="39"/>
      <c r="Q137" s="39"/>
      <c r="R137" s="196"/>
      <c r="S137" s="59"/>
      <c r="T137" s="197"/>
      <c r="U137" s="39"/>
      <c r="V137" s="197"/>
      <c r="W137" s="59"/>
      <c r="X137" s="195"/>
      <c r="Y137" s="39"/>
      <c r="Z137" s="195"/>
      <c r="AA137" s="59"/>
      <c r="AB137" s="195"/>
      <c r="AC137" s="39"/>
      <c r="AD137" s="195"/>
      <c r="AE137" s="39"/>
      <c r="AF137" s="39"/>
      <c r="AG137" s="39"/>
      <c r="AH137" s="39"/>
      <c r="AI137" s="39"/>
      <c r="AJ137" s="39"/>
      <c r="AK137" s="39"/>
      <c r="AL137" s="39"/>
      <c r="AM137" s="27"/>
      <c r="AN137" s="102"/>
      <c r="AO137" s="94"/>
      <c r="AP137" s="198"/>
      <c r="AQ137" s="27"/>
      <c r="AR137" s="27"/>
      <c r="AS137" s="39"/>
      <c r="AT137" s="27"/>
      <c r="AU137" s="27"/>
      <c r="AV137" s="27"/>
      <c r="AW137" s="39"/>
      <c r="AX137" s="27"/>
      <c r="AY137" s="27"/>
      <c r="AZ137" s="195"/>
      <c r="BA137" s="39"/>
      <c r="BB137" s="195"/>
      <c r="BC137" s="39"/>
      <c r="BD137" s="198"/>
      <c r="BE137" s="94"/>
      <c r="BF137" s="198"/>
      <c r="BG137" s="27"/>
      <c r="BH137" s="195"/>
      <c r="BI137" s="39"/>
      <c r="BJ137" s="195"/>
      <c r="BK137" s="39"/>
      <c r="BL137" s="198"/>
      <c r="BM137" s="94"/>
      <c r="BN137" s="198"/>
    </row>
    <row r="138" spans="8:66">
      <c r="H138" s="39"/>
      <c r="I138" s="59"/>
      <c r="J138" s="49"/>
      <c r="K138" s="49"/>
      <c r="L138" s="49"/>
      <c r="M138" s="195"/>
      <c r="N138"/>
      <c r="O138" s="196"/>
      <c r="P138" s="39"/>
      <c r="Q138" s="39"/>
      <c r="R138" s="196"/>
      <c r="S138" s="59"/>
      <c r="T138" s="197"/>
      <c r="U138" s="39"/>
      <c r="V138" s="197"/>
      <c r="W138" s="59"/>
      <c r="X138" s="195"/>
      <c r="Y138" s="39"/>
      <c r="Z138" s="195"/>
      <c r="AA138" s="59"/>
      <c r="AB138" s="195"/>
      <c r="AC138" s="39"/>
      <c r="AD138" s="195"/>
      <c r="AE138" s="39"/>
      <c r="AF138" s="39"/>
      <c r="AG138" s="39"/>
      <c r="AH138" s="39"/>
      <c r="AI138" s="39"/>
      <c r="AJ138" s="39"/>
      <c r="AK138" s="39"/>
      <c r="AL138" s="39"/>
      <c r="AM138" s="27"/>
      <c r="AN138" s="102"/>
      <c r="AO138" s="94"/>
      <c r="AP138" s="198"/>
      <c r="AQ138" s="27"/>
      <c r="AR138" s="27"/>
      <c r="AS138" s="39"/>
      <c r="AT138" s="27"/>
      <c r="AU138" s="27"/>
      <c r="AV138" s="27"/>
      <c r="AW138" s="39"/>
      <c r="AX138" s="27"/>
      <c r="AY138" s="27"/>
      <c r="AZ138" s="195"/>
      <c r="BA138" s="39"/>
      <c r="BB138" s="195"/>
      <c r="BC138" s="39"/>
      <c r="BD138" s="198"/>
      <c r="BE138" s="94"/>
      <c r="BF138" s="198"/>
      <c r="BG138" s="27"/>
      <c r="BH138" s="195"/>
      <c r="BI138" s="39"/>
      <c r="BJ138" s="195"/>
      <c r="BK138" s="39"/>
      <c r="BL138" s="198"/>
      <c r="BM138" s="94"/>
      <c r="BN138" s="198"/>
    </row>
    <row r="139" spans="8:66">
      <c r="H139" s="39"/>
      <c r="I139" s="59"/>
      <c r="J139" s="49"/>
      <c r="K139" s="49"/>
      <c r="L139" s="49"/>
      <c r="M139" s="195"/>
      <c r="N139"/>
      <c r="O139" s="196"/>
      <c r="P139" s="39"/>
      <c r="Q139" s="39"/>
      <c r="R139" s="196"/>
      <c r="S139" s="59"/>
      <c r="T139" s="197"/>
      <c r="U139" s="39"/>
      <c r="V139" s="197"/>
      <c r="W139" s="59"/>
      <c r="X139" s="195"/>
      <c r="Y139" s="39"/>
      <c r="Z139" s="195"/>
      <c r="AA139" s="59"/>
      <c r="AB139" s="195"/>
      <c r="AC139" s="39"/>
      <c r="AD139" s="195"/>
      <c r="AE139" s="39"/>
      <c r="AF139" s="39"/>
      <c r="AG139" s="39"/>
      <c r="AH139" s="39"/>
      <c r="AI139" s="39"/>
      <c r="AJ139" s="39"/>
      <c r="AK139" s="39"/>
      <c r="AL139" s="39"/>
      <c r="AM139" s="27"/>
      <c r="AN139" s="102"/>
      <c r="AO139" s="94"/>
      <c r="AP139" s="198"/>
      <c r="AQ139" s="27"/>
      <c r="AR139" s="27"/>
      <c r="AS139" s="39"/>
      <c r="AT139" s="27"/>
      <c r="AU139" s="27"/>
      <c r="AV139" s="27"/>
      <c r="AW139" s="39"/>
      <c r="AX139" s="27"/>
      <c r="AY139" s="27"/>
      <c r="AZ139" s="195"/>
      <c r="BA139" s="39"/>
      <c r="BB139" s="195"/>
      <c r="BC139" s="39"/>
      <c r="BD139" s="198"/>
      <c r="BE139" s="94"/>
      <c r="BF139" s="198"/>
      <c r="BG139" s="27"/>
      <c r="BH139" s="195"/>
      <c r="BI139" s="39"/>
      <c r="BJ139" s="195"/>
      <c r="BK139" s="39"/>
      <c r="BL139" s="198"/>
      <c r="BM139" s="94"/>
      <c r="BN139" s="198"/>
    </row>
    <row r="140" spans="8:66">
      <c r="H140" s="39"/>
      <c r="I140" s="59"/>
      <c r="J140" s="49"/>
      <c r="K140" s="49"/>
      <c r="L140" s="49"/>
      <c r="M140" s="195"/>
      <c r="N140"/>
      <c r="O140" s="196"/>
      <c r="P140" s="39"/>
      <c r="Q140" s="39"/>
      <c r="R140" s="196"/>
      <c r="S140" s="59"/>
      <c r="T140" s="197"/>
      <c r="U140" s="39"/>
      <c r="V140" s="197"/>
      <c r="W140" s="59"/>
      <c r="X140" s="195"/>
      <c r="Y140" s="39"/>
      <c r="Z140" s="195"/>
      <c r="AA140" s="59"/>
      <c r="AB140" s="195"/>
      <c r="AC140" s="39"/>
      <c r="AD140" s="195"/>
      <c r="AE140" s="39"/>
      <c r="AF140" s="39"/>
      <c r="AG140" s="39"/>
      <c r="AH140" s="39"/>
      <c r="AI140" s="39"/>
      <c r="AJ140" s="39"/>
      <c r="AK140" s="39"/>
      <c r="AL140" s="39"/>
      <c r="AM140" s="27"/>
      <c r="AN140" s="102"/>
      <c r="AO140" s="94"/>
      <c r="AP140" s="198"/>
      <c r="AQ140" s="27"/>
      <c r="AR140" s="27"/>
      <c r="AS140" s="39"/>
      <c r="AT140" s="27"/>
      <c r="AU140" s="27"/>
      <c r="AV140" s="27"/>
      <c r="AW140" s="39"/>
      <c r="AX140" s="27"/>
      <c r="AY140" s="27"/>
      <c r="AZ140" s="195"/>
      <c r="BA140" s="39"/>
      <c r="BB140" s="195"/>
      <c r="BC140" s="39"/>
      <c r="BD140" s="198"/>
      <c r="BE140" s="94"/>
      <c r="BF140" s="198"/>
      <c r="BG140" s="27"/>
      <c r="BH140" s="195"/>
      <c r="BI140" s="39"/>
      <c r="BJ140" s="195"/>
      <c r="BK140" s="39"/>
      <c r="BL140" s="198"/>
      <c r="BM140" s="94"/>
      <c r="BN140" s="198"/>
    </row>
    <row r="141" spans="8:66">
      <c r="H141" s="39"/>
      <c r="I141" s="59"/>
      <c r="J141" s="49"/>
      <c r="K141" s="49"/>
      <c r="L141" s="49"/>
      <c r="M141" s="195"/>
      <c r="N141"/>
      <c r="O141" s="196"/>
      <c r="P141" s="39"/>
      <c r="Q141" s="39"/>
      <c r="R141" s="196"/>
      <c r="S141" s="59"/>
      <c r="T141" s="197"/>
      <c r="U141" s="39"/>
      <c r="V141" s="197"/>
      <c r="W141" s="59"/>
      <c r="X141" s="195"/>
      <c r="Y141" s="39"/>
      <c r="Z141" s="195"/>
      <c r="AA141" s="59"/>
      <c r="AB141" s="195"/>
      <c r="AC141" s="39"/>
      <c r="AD141" s="195"/>
      <c r="AE141" s="39"/>
      <c r="AF141" s="39"/>
      <c r="AG141" s="39"/>
      <c r="AH141" s="39"/>
      <c r="AI141" s="39"/>
      <c r="AJ141" s="39"/>
      <c r="AK141" s="39"/>
      <c r="AL141" s="39"/>
      <c r="AM141" s="27"/>
      <c r="AN141" s="102"/>
      <c r="AO141" s="94"/>
      <c r="AP141" s="198"/>
      <c r="AQ141" s="27"/>
      <c r="AR141" s="27"/>
      <c r="AS141" s="39"/>
      <c r="AT141" s="27"/>
      <c r="AU141" s="27"/>
      <c r="AV141" s="27"/>
      <c r="AW141" s="39"/>
      <c r="AX141" s="27"/>
      <c r="AY141" s="27"/>
      <c r="AZ141" s="195"/>
      <c r="BA141" s="39"/>
      <c r="BB141" s="195"/>
      <c r="BC141" s="39"/>
      <c r="BD141" s="198"/>
      <c r="BE141" s="94"/>
      <c r="BF141" s="198"/>
      <c r="BG141" s="27"/>
      <c r="BH141" s="195"/>
      <c r="BI141" s="39"/>
      <c r="BJ141" s="195"/>
      <c r="BK141" s="39"/>
      <c r="BL141" s="198"/>
      <c r="BM141" s="94"/>
      <c r="BN141" s="198"/>
    </row>
    <row r="142" spans="8:66">
      <c r="H142" s="39"/>
      <c r="I142" s="59"/>
      <c r="J142" s="49"/>
      <c r="K142" s="49"/>
      <c r="L142" s="49"/>
      <c r="M142" s="195"/>
      <c r="N142"/>
      <c r="O142" s="196"/>
      <c r="P142" s="39"/>
      <c r="Q142" s="39"/>
      <c r="R142" s="196"/>
      <c r="S142" s="59"/>
      <c r="T142" s="197"/>
      <c r="U142" s="39"/>
      <c r="V142" s="197"/>
      <c r="W142" s="59"/>
      <c r="X142" s="195"/>
      <c r="Y142" s="39"/>
      <c r="Z142" s="195"/>
      <c r="AA142" s="59"/>
      <c r="AB142" s="195"/>
      <c r="AC142" s="39"/>
      <c r="AD142" s="195"/>
      <c r="AE142" s="39"/>
      <c r="AF142" s="39"/>
      <c r="AG142" s="39"/>
      <c r="AH142" s="39"/>
      <c r="AI142" s="39"/>
      <c r="AJ142" s="39"/>
      <c r="AK142" s="39"/>
      <c r="AL142" s="39"/>
      <c r="AM142" s="27"/>
      <c r="AN142" s="102"/>
      <c r="AO142" s="94"/>
      <c r="AP142" s="198"/>
      <c r="AQ142" s="27"/>
      <c r="AR142" s="27"/>
      <c r="AS142" s="39"/>
      <c r="AT142" s="27"/>
      <c r="AU142" s="27"/>
      <c r="AV142" s="27"/>
      <c r="AW142" s="39"/>
      <c r="AX142" s="27"/>
      <c r="AY142" s="27"/>
      <c r="AZ142" s="195"/>
      <c r="BA142" s="39"/>
      <c r="BB142" s="195"/>
      <c r="BC142" s="39"/>
      <c r="BD142" s="198"/>
      <c r="BE142" s="94"/>
      <c r="BF142" s="198"/>
      <c r="BG142" s="27"/>
      <c r="BH142" s="195"/>
      <c r="BI142" s="39"/>
      <c r="BJ142" s="195"/>
      <c r="BK142" s="39"/>
      <c r="BL142" s="198"/>
      <c r="BM142" s="94"/>
      <c r="BN142" s="198"/>
    </row>
    <row r="143" spans="8:66">
      <c r="H143" s="39"/>
      <c r="I143" s="59"/>
      <c r="J143" s="49"/>
      <c r="K143" s="49"/>
      <c r="L143" s="49"/>
      <c r="M143" s="195"/>
      <c r="N143"/>
      <c r="O143" s="196"/>
      <c r="P143" s="39"/>
      <c r="Q143" s="39"/>
      <c r="R143" s="196"/>
      <c r="S143" s="59"/>
      <c r="T143" s="197"/>
      <c r="U143" s="39"/>
      <c r="V143" s="197"/>
      <c r="W143" s="59"/>
      <c r="X143" s="195"/>
      <c r="Y143" s="39"/>
      <c r="Z143" s="195"/>
      <c r="AA143" s="59"/>
      <c r="AB143" s="195"/>
      <c r="AC143" s="39"/>
      <c r="AD143" s="195"/>
      <c r="AE143" s="39"/>
      <c r="AF143" s="39"/>
      <c r="AG143" s="39"/>
      <c r="AH143" s="39"/>
      <c r="AI143" s="39"/>
      <c r="AJ143" s="39"/>
      <c r="AK143" s="39"/>
      <c r="AL143" s="39"/>
      <c r="AM143" s="27"/>
      <c r="AN143" s="102"/>
      <c r="AO143" s="94"/>
      <c r="AP143" s="198"/>
      <c r="AQ143" s="27"/>
      <c r="AR143" s="27"/>
      <c r="AS143" s="39"/>
      <c r="AT143" s="27"/>
      <c r="AU143" s="27"/>
      <c r="AV143" s="27"/>
      <c r="AW143" s="39"/>
      <c r="AX143" s="27"/>
      <c r="AY143" s="27"/>
      <c r="AZ143" s="195"/>
      <c r="BA143" s="39"/>
      <c r="BB143" s="195"/>
      <c r="BC143" s="39"/>
      <c r="BD143" s="198"/>
      <c r="BE143" s="94"/>
      <c r="BF143" s="198"/>
      <c r="BG143" s="27"/>
      <c r="BH143" s="195"/>
      <c r="BI143" s="39"/>
      <c r="BJ143" s="195"/>
      <c r="BK143" s="39"/>
      <c r="BL143" s="198"/>
      <c r="BM143" s="94"/>
      <c r="BN143" s="198"/>
    </row>
    <row r="144" spans="8:66">
      <c r="H144" s="39"/>
      <c r="I144" s="59"/>
      <c r="J144" s="49"/>
      <c r="K144" s="49"/>
      <c r="L144" s="49"/>
      <c r="M144" s="195"/>
      <c r="N144"/>
      <c r="O144" s="196"/>
      <c r="P144" s="39"/>
      <c r="Q144" s="39"/>
      <c r="R144" s="196"/>
      <c r="S144" s="59"/>
      <c r="T144" s="197"/>
      <c r="U144" s="39"/>
      <c r="V144" s="197"/>
      <c r="W144" s="59"/>
      <c r="X144" s="195"/>
      <c r="Y144" s="39"/>
      <c r="Z144" s="195"/>
      <c r="AA144" s="59"/>
      <c r="AB144" s="195"/>
      <c r="AC144" s="39"/>
      <c r="AD144" s="195"/>
      <c r="AE144" s="39"/>
      <c r="AF144" s="39"/>
      <c r="AG144" s="39"/>
      <c r="AH144" s="39"/>
      <c r="AI144" s="39"/>
      <c r="AJ144" s="39"/>
      <c r="AK144" s="39"/>
      <c r="AL144" s="39"/>
      <c r="AM144" s="27"/>
      <c r="AN144" s="102"/>
      <c r="AO144" s="94"/>
      <c r="AP144" s="198"/>
      <c r="AQ144" s="27"/>
      <c r="AR144" s="27"/>
      <c r="AS144" s="39"/>
      <c r="AT144" s="27"/>
      <c r="AU144" s="27"/>
      <c r="AV144" s="27"/>
      <c r="AW144" s="39"/>
      <c r="AX144" s="27"/>
      <c r="AY144" s="27"/>
      <c r="AZ144" s="195"/>
      <c r="BA144" s="39"/>
      <c r="BB144" s="195"/>
      <c r="BC144" s="39"/>
      <c r="BD144" s="198"/>
      <c r="BE144" s="94"/>
      <c r="BF144" s="198"/>
      <c r="BG144" s="27"/>
      <c r="BH144" s="195"/>
      <c r="BI144" s="39"/>
      <c r="BJ144" s="195"/>
      <c r="BK144" s="39"/>
      <c r="BL144" s="198"/>
      <c r="BM144" s="94"/>
      <c r="BN144" s="198"/>
    </row>
    <row r="145" spans="8:66">
      <c r="H145" s="39"/>
      <c r="I145" s="59"/>
      <c r="J145" s="49"/>
      <c r="K145" s="49"/>
      <c r="L145" s="49"/>
      <c r="M145" s="195"/>
      <c r="N145"/>
      <c r="O145" s="196"/>
      <c r="P145" s="39"/>
      <c r="Q145" s="39"/>
      <c r="R145" s="196"/>
      <c r="S145" s="59"/>
      <c r="T145" s="197"/>
      <c r="U145" s="39"/>
      <c r="V145" s="197"/>
      <c r="W145" s="59"/>
      <c r="X145" s="195"/>
      <c r="Y145" s="39"/>
      <c r="Z145" s="195"/>
      <c r="AA145" s="59"/>
      <c r="AB145" s="195"/>
      <c r="AC145" s="39"/>
      <c r="AD145" s="195"/>
      <c r="AE145" s="39"/>
      <c r="AF145" s="39"/>
      <c r="AG145" s="39"/>
      <c r="AH145" s="39"/>
      <c r="AI145" s="39"/>
      <c r="AJ145" s="39"/>
      <c r="AK145" s="39"/>
      <c r="AL145" s="39"/>
      <c r="AM145" s="27"/>
      <c r="AN145" s="102"/>
      <c r="AO145" s="94"/>
      <c r="AP145" s="198"/>
      <c r="AQ145" s="27"/>
      <c r="AR145" s="27"/>
      <c r="AS145" s="39"/>
      <c r="AT145" s="27"/>
      <c r="AU145" s="27"/>
      <c r="AV145" s="27"/>
      <c r="AW145" s="39"/>
      <c r="AX145" s="27"/>
      <c r="AY145" s="27"/>
      <c r="AZ145" s="195"/>
      <c r="BA145" s="39"/>
      <c r="BB145" s="195"/>
      <c r="BC145" s="39"/>
      <c r="BD145" s="198"/>
      <c r="BE145" s="94"/>
      <c r="BF145" s="198"/>
      <c r="BG145" s="27"/>
      <c r="BH145" s="195"/>
      <c r="BI145" s="39"/>
      <c r="BJ145" s="195"/>
      <c r="BK145" s="39"/>
      <c r="BL145" s="198"/>
      <c r="BM145" s="94"/>
      <c r="BN145" s="198"/>
    </row>
    <row r="146" spans="8:66">
      <c r="H146" s="39"/>
      <c r="I146" s="59"/>
      <c r="J146" s="49"/>
      <c r="K146" s="49"/>
      <c r="L146" s="49"/>
      <c r="M146" s="195"/>
      <c r="N146"/>
      <c r="O146" s="196"/>
      <c r="P146" s="39"/>
      <c r="Q146" s="39"/>
      <c r="R146" s="196"/>
      <c r="S146" s="59"/>
      <c r="T146" s="197"/>
      <c r="U146" s="39"/>
      <c r="V146" s="197"/>
      <c r="W146" s="59"/>
      <c r="X146" s="195"/>
      <c r="Y146" s="39"/>
      <c r="Z146" s="195"/>
      <c r="AA146" s="59"/>
      <c r="AB146" s="195"/>
      <c r="AC146" s="39"/>
      <c r="AD146" s="195"/>
      <c r="AE146" s="39"/>
      <c r="AF146" s="39"/>
      <c r="AG146" s="39"/>
      <c r="AH146" s="39"/>
      <c r="AI146" s="39"/>
      <c r="AJ146" s="39"/>
      <c r="AK146" s="39"/>
      <c r="AL146" s="39"/>
      <c r="AM146" s="27"/>
      <c r="AN146" s="102"/>
      <c r="AO146" s="94"/>
      <c r="AP146" s="198"/>
      <c r="AQ146" s="27"/>
      <c r="AR146" s="27"/>
      <c r="AS146" s="39"/>
      <c r="AT146" s="27"/>
      <c r="AU146" s="27"/>
      <c r="AV146" s="27"/>
      <c r="AW146" s="39"/>
      <c r="AX146" s="27"/>
      <c r="AY146" s="27"/>
      <c r="AZ146" s="195"/>
      <c r="BA146" s="39"/>
      <c r="BB146" s="195"/>
      <c r="BC146" s="39"/>
      <c r="BD146" s="198"/>
      <c r="BE146" s="94"/>
      <c r="BF146" s="198"/>
      <c r="BG146" s="27"/>
      <c r="BH146" s="195"/>
      <c r="BI146" s="39"/>
      <c r="BJ146" s="195"/>
      <c r="BK146" s="39"/>
      <c r="BL146" s="198"/>
      <c r="BM146" s="94"/>
      <c r="BN146" s="198"/>
    </row>
    <row r="147" spans="8:66">
      <c r="H147" s="39"/>
      <c r="I147" s="59"/>
      <c r="J147" s="49"/>
      <c r="K147" s="49"/>
      <c r="L147" s="49"/>
      <c r="M147" s="195"/>
      <c r="N147"/>
      <c r="O147" s="196"/>
      <c r="P147" s="39"/>
      <c r="Q147" s="39"/>
      <c r="R147" s="196"/>
      <c r="S147" s="59"/>
      <c r="T147" s="197"/>
      <c r="U147" s="39"/>
      <c r="V147" s="197"/>
      <c r="W147" s="59"/>
      <c r="X147" s="195"/>
      <c r="Y147" s="39"/>
      <c r="Z147" s="195"/>
      <c r="AA147" s="59"/>
      <c r="AB147" s="195"/>
      <c r="AC147" s="39"/>
      <c r="AD147" s="195"/>
      <c r="AE147" s="39"/>
      <c r="AF147" s="39"/>
      <c r="AG147" s="39"/>
      <c r="AH147" s="39"/>
      <c r="AI147" s="39"/>
      <c r="AJ147" s="39"/>
      <c r="AK147" s="39"/>
      <c r="AL147" s="39"/>
      <c r="AM147" s="27"/>
      <c r="AN147" s="102"/>
      <c r="AO147" s="94"/>
      <c r="AP147" s="198"/>
      <c r="AQ147" s="27"/>
      <c r="AR147" s="27"/>
      <c r="AS147" s="39"/>
      <c r="AT147" s="27"/>
      <c r="AU147" s="27"/>
      <c r="AV147" s="27"/>
      <c r="AW147" s="39"/>
      <c r="AX147" s="27"/>
      <c r="AY147" s="27"/>
      <c r="AZ147" s="195"/>
      <c r="BA147" s="39"/>
      <c r="BB147" s="195"/>
      <c r="BC147" s="39"/>
      <c r="BD147" s="198"/>
      <c r="BE147" s="94"/>
      <c r="BF147" s="198"/>
      <c r="BG147" s="27"/>
      <c r="BH147" s="195"/>
      <c r="BI147" s="39"/>
      <c r="BJ147" s="195"/>
      <c r="BK147" s="39"/>
      <c r="BL147" s="198"/>
      <c r="BM147" s="94"/>
      <c r="BN147" s="198"/>
    </row>
    <row r="148" spans="8:66">
      <c r="H148" s="39"/>
      <c r="I148" s="59"/>
      <c r="J148" s="49"/>
      <c r="K148" s="49"/>
      <c r="L148" s="49"/>
      <c r="M148" s="195"/>
      <c r="N148"/>
      <c r="O148" s="196"/>
      <c r="P148" s="39"/>
      <c r="Q148" s="39"/>
      <c r="R148" s="196"/>
      <c r="S148" s="59"/>
      <c r="T148" s="197"/>
      <c r="U148" s="39"/>
      <c r="V148" s="197"/>
      <c r="W148" s="59"/>
      <c r="X148" s="195"/>
      <c r="Y148" s="39"/>
      <c r="Z148" s="195"/>
      <c r="AA148" s="59"/>
      <c r="AB148" s="195"/>
      <c r="AC148" s="39"/>
      <c r="AD148" s="195"/>
      <c r="AE148" s="39"/>
      <c r="AF148" s="39"/>
      <c r="AG148" s="39"/>
      <c r="AH148" s="39"/>
      <c r="AI148" s="39"/>
      <c r="AJ148" s="39"/>
      <c r="AK148" s="39"/>
      <c r="AL148" s="39"/>
      <c r="AM148" s="27"/>
      <c r="AN148" s="102"/>
      <c r="AO148" s="94"/>
      <c r="AP148" s="198"/>
      <c r="AQ148" s="27"/>
      <c r="AR148" s="27"/>
      <c r="AS148" s="39"/>
      <c r="AT148" s="27"/>
      <c r="AU148" s="27"/>
      <c r="AV148" s="27"/>
      <c r="AW148" s="39"/>
      <c r="AX148" s="27"/>
      <c r="AY148" s="27"/>
      <c r="AZ148" s="195"/>
      <c r="BA148" s="39"/>
      <c r="BB148" s="195"/>
      <c r="BC148" s="39"/>
      <c r="BD148" s="198"/>
      <c r="BE148" s="94"/>
      <c r="BF148" s="198"/>
      <c r="BG148" s="27"/>
      <c r="BH148" s="195"/>
      <c r="BI148" s="39"/>
      <c r="BJ148" s="195"/>
      <c r="BK148" s="39"/>
      <c r="BL148" s="198"/>
      <c r="BM148" s="94"/>
      <c r="BN148" s="198"/>
    </row>
    <row r="149" spans="8:66">
      <c r="H149" s="39"/>
      <c r="I149" s="59"/>
      <c r="J149" s="49"/>
      <c r="K149" s="49"/>
      <c r="L149" s="49"/>
      <c r="M149" s="195"/>
      <c r="N149"/>
      <c r="O149" s="196"/>
      <c r="P149" s="39"/>
      <c r="Q149" s="39"/>
      <c r="R149" s="196"/>
      <c r="S149" s="59"/>
      <c r="T149" s="197"/>
      <c r="U149" s="39"/>
      <c r="V149" s="197"/>
      <c r="W149" s="59"/>
      <c r="X149" s="195"/>
      <c r="Y149" s="39"/>
      <c r="Z149" s="195"/>
      <c r="AA149" s="59"/>
      <c r="AB149" s="195"/>
      <c r="AC149" s="39"/>
      <c r="AD149" s="195"/>
      <c r="AE149" s="39"/>
      <c r="AF149" s="39"/>
      <c r="AG149" s="39"/>
      <c r="AH149" s="39"/>
      <c r="AI149" s="39"/>
      <c r="AJ149" s="39"/>
      <c r="AK149" s="39"/>
      <c r="AL149" s="39"/>
      <c r="AM149" s="27"/>
      <c r="AN149" s="102"/>
      <c r="AO149" s="94"/>
      <c r="AP149" s="198"/>
      <c r="AQ149" s="27"/>
      <c r="AR149" s="27"/>
      <c r="AS149" s="39"/>
      <c r="AT149" s="27"/>
      <c r="AU149" s="27"/>
      <c r="AV149" s="27"/>
      <c r="AW149" s="39"/>
      <c r="AX149" s="27"/>
      <c r="AY149" s="27"/>
      <c r="AZ149" s="195"/>
      <c r="BA149" s="39"/>
      <c r="BB149" s="195"/>
      <c r="BC149" s="39"/>
      <c r="BD149" s="198"/>
      <c r="BE149" s="94"/>
      <c r="BF149" s="198"/>
      <c r="BG149" s="27"/>
      <c r="BH149" s="195"/>
      <c r="BI149" s="39"/>
      <c r="BJ149" s="195"/>
      <c r="BK149" s="39"/>
      <c r="BL149" s="198"/>
      <c r="BM149" s="94"/>
      <c r="BN149" s="198"/>
    </row>
    <row r="150" spans="8:66">
      <c r="H150" s="39"/>
      <c r="I150" s="59"/>
      <c r="J150" s="49"/>
      <c r="K150" s="49"/>
      <c r="L150" s="49"/>
      <c r="M150" s="195"/>
      <c r="N150"/>
      <c r="O150" s="196"/>
      <c r="P150" s="39"/>
      <c r="Q150" s="39"/>
      <c r="R150" s="196"/>
      <c r="S150" s="59"/>
      <c r="T150" s="197"/>
      <c r="U150" s="39"/>
      <c r="V150" s="197"/>
      <c r="W150" s="59"/>
      <c r="X150" s="195"/>
      <c r="Y150" s="39"/>
      <c r="Z150" s="195"/>
      <c r="AA150" s="59"/>
      <c r="AB150" s="195"/>
      <c r="AC150" s="39"/>
      <c r="AD150" s="195"/>
      <c r="AE150" s="39"/>
      <c r="AF150" s="39"/>
      <c r="AG150" s="39"/>
      <c r="AH150" s="39"/>
      <c r="AI150" s="39"/>
      <c r="AJ150" s="39"/>
      <c r="AK150" s="39"/>
      <c r="AL150" s="39"/>
      <c r="AM150" s="27"/>
      <c r="AN150" s="102"/>
      <c r="AO150" s="94"/>
      <c r="AP150" s="198"/>
      <c r="AQ150" s="27"/>
      <c r="AR150" s="27"/>
      <c r="AS150" s="39"/>
      <c r="AT150" s="27"/>
      <c r="AU150" s="27"/>
      <c r="AV150" s="27"/>
      <c r="AW150" s="39"/>
      <c r="AX150" s="27"/>
      <c r="AY150" s="27"/>
      <c r="AZ150" s="195"/>
      <c r="BA150" s="39"/>
      <c r="BB150" s="195"/>
      <c r="BC150" s="39"/>
      <c r="BD150" s="198"/>
      <c r="BE150" s="94"/>
      <c r="BF150" s="198"/>
      <c r="BG150" s="27"/>
      <c r="BH150" s="195"/>
      <c r="BI150" s="39"/>
      <c r="BJ150" s="195"/>
      <c r="BK150" s="39"/>
      <c r="BL150" s="198"/>
      <c r="BM150" s="94"/>
      <c r="BN150" s="198"/>
    </row>
    <row r="151" spans="8:66">
      <c r="H151" s="39"/>
      <c r="I151" s="59"/>
      <c r="J151" s="49"/>
      <c r="K151" s="49"/>
      <c r="L151" s="49"/>
      <c r="M151" s="195"/>
      <c r="N151"/>
      <c r="O151" s="196"/>
      <c r="P151" s="39"/>
      <c r="Q151" s="39"/>
      <c r="R151" s="196"/>
      <c r="S151" s="59"/>
      <c r="T151" s="197"/>
      <c r="U151" s="39"/>
      <c r="V151" s="197"/>
      <c r="W151" s="59"/>
      <c r="X151" s="195"/>
      <c r="Y151" s="39"/>
      <c r="Z151" s="195"/>
      <c r="AA151" s="59"/>
      <c r="AB151" s="195"/>
      <c r="AC151" s="39"/>
      <c r="AD151" s="195"/>
      <c r="AE151" s="39"/>
      <c r="AF151" s="39"/>
      <c r="AG151" s="39"/>
      <c r="AH151" s="39"/>
      <c r="AI151" s="39"/>
      <c r="AJ151" s="39"/>
      <c r="AK151" s="39"/>
      <c r="AL151" s="39"/>
      <c r="AM151" s="27"/>
      <c r="AN151" s="102"/>
      <c r="AO151" s="94"/>
      <c r="AP151" s="198"/>
      <c r="AQ151" s="27"/>
      <c r="AR151" s="27"/>
      <c r="AS151" s="39"/>
      <c r="AT151" s="27"/>
      <c r="AU151" s="27"/>
      <c r="AV151" s="27"/>
      <c r="AW151" s="39"/>
      <c r="AX151" s="27"/>
      <c r="AY151" s="27"/>
      <c r="AZ151" s="195"/>
      <c r="BA151" s="39"/>
      <c r="BB151" s="195"/>
      <c r="BC151" s="39"/>
      <c r="BD151" s="198"/>
      <c r="BE151" s="94"/>
      <c r="BF151" s="198"/>
      <c r="BG151" s="27"/>
      <c r="BH151" s="195"/>
      <c r="BI151" s="39"/>
      <c r="BJ151" s="195"/>
      <c r="BK151" s="39"/>
      <c r="BL151" s="198"/>
      <c r="BM151" s="94"/>
      <c r="BN151" s="198"/>
    </row>
    <row r="152" spans="8:66">
      <c r="H152" s="39"/>
      <c r="I152" s="59"/>
      <c r="J152" s="49"/>
      <c r="K152" s="49"/>
      <c r="L152" s="49"/>
      <c r="M152" s="195"/>
      <c r="N152"/>
      <c r="O152" s="196"/>
      <c r="P152" s="39"/>
      <c r="Q152" s="39"/>
      <c r="R152" s="196"/>
      <c r="S152" s="59"/>
      <c r="T152" s="197"/>
      <c r="U152" s="39"/>
      <c r="V152" s="197"/>
      <c r="W152" s="59"/>
      <c r="X152" s="195"/>
      <c r="Y152" s="39"/>
      <c r="Z152" s="195"/>
      <c r="AA152" s="59"/>
      <c r="AB152" s="195"/>
      <c r="AC152" s="39"/>
      <c r="AD152" s="195"/>
      <c r="AE152" s="39"/>
      <c r="AF152" s="39"/>
      <c r="AG152" s="39"/>
      <c r="AH152" s="39"/>
      <c r="AI152" s="39"/>
      <c r="AJ152" s="39"/>
      <c r="AK152" s="39"/>
      <c r="AL152" s="39"/>
      <c r="AM152" s="27"/>
      <c r="AN152" s="102"/>
      <c r="AO152" s="94"/>
      <c r="AP152" s="198"/>
      <c r="AQ152" s="27"/>
      <c r="AR152" s="27"/>
      <c r="AS152" s="39"/>
      <c r="AT152" s="27"/>
      <c r="AU152" s="27"/>
      <c r="AV152" s="27"/>
      <c r="AW152" s="39"/>
      <c r="AX152" s="27"/>
      <c r="AY152" s="27"/>
      <c r="AZ152" s="195"/>
      <c r="BA152" s="39"/>
      <c r="BB152" s="195"/>
      <c r="BC152" s="39"/>
      <c r="BD152" s="198"/>
      <c r="BE152" s="94"/>
      <c r="BF152" s="198"/>
      <c r="BG152" s="27"/>
      <c r="BH152" s="195"/>
      <c r="BI152" s="39"/>
      <c r="BJ152" s="195"/>
      <c r="BK152" s="39"/>
      <c r="BL152" s="198"/>
      <c r="BM152" s="94"/>
      <c r="BN152" s="198"/>
    </row>
    <row r="153" spans="8:66">
      <c r="H153" s="39"/>
      <c r="I153" s="59"/>
      <c r="J153" s="49"/>
      <c r="K153" s="49"/>
      <c r="L153" s="49"/>
      <c r="M153" s="195"/>
      <c r="N153"/>
      <c r="O153" s="196"/>
      <c r="P153" s="39"/>
      <c r="Q153" s="39"/>
      <c r="R153" s="196"/>
      <c r="S153" s="59"/>
      <c r="T153" s="197"/>
      <c r="U153" s="39"/>
      <c r="V153" s="197"/>
      <c r="W153" s="59"/>
      <c r="X153" s="195"/>
      <c r="Y153" s="39"/>
      <c r="Z153" s="195"/>
      <c r="AA153" s="59"/>
      <c r="AB153" s="195"/>
      <c r="AC153" s="39"/>
      <c r="AD153" s="195"/>
      <c r="AE153" s="39"/>
      <c r="AF153" s="39"/>
      <c r="AG153" s="39"/>
      <c r="AH153" s="39"/>
      <c r="AI153" s="39"/>
      <c r="AJ153" s="39"/>
      <c r="AK153" s="39"/>
      <c r="AL153" s="39"/>
      <c r="AM153" s="27"/>
      <c r="AN153" s="102"/>
      <c r="AO153" s="94"/>
      <c r="AP153" s="198"/>
      <c r="AQ153" s="27"/>
      <c r="AR153" s="27"/>
      <c r="AS153" s="39"/>
      <c r="AT153" s="27"/>
      <c r="AU153" s="27"/>
      <c r="AV153" s="27"/>
      <c r="AW153" s="39"/>
      <c r="AX153" s="27"/>
      <c r="AY153" s="27"/>
      <c r="AZ153" s="195"/>
      <c r="BA153" s="39"/>
      <c r="BB153" s="195"/>
      <c r="BC153" s="39"/>
      <c r="BD153" s="198"/>
      <c r="BE153" s="94"/>
      <c r="BF153" s="198"/>
      <c r="BG153" s="27"/>
      <c r="BH153" s="195"/>
      <c r="BI153" s="39"/>
      <c r="BJ153" s="195"/>
      <c r="BK153" s="39"/>
      <c r="BL153" s="198"/>
      <c r="BM153" s="94"/>
      <c r="BN153" s="198"/>
    </row>
    <row r="154" spans="8:66">
      <c r="H154" s="39"/>
      <c r="I154" s="59"/>
      <c r="J154" s="49"/>
      <c r="K154" s="49"/>
      <c r="L154" s="49"/>
      <c r="M154" s="195"/>
      <c r="N154"/>
      <c r="O154" s="196"/>
      <c r="P154" s="39"/>
      <c r="Q154" s="39"/>
      <c r="R154" s="196"/>
      <c r="S154" s="59"/>
      <c r="T154" s="197"/>
      <c r="U154" s="39"/>
      <c r="V154" s="197"/>
      <c r="W154" s="59"/>
      <c r="X154" s="195"/>
      <c r="Y154" s="39"/>
      <c r="Z154" s="195"/>
      <c r="AA154" s="59"/>
      <c r="AB154" s="195"/>
      <c r="AC154" s="39"/>
      <c r="AD154" s="195"/>
      <c r="AE154" s="39"/>
      <c r="AF154" s="39"/>
      <c r="AG154" s="39"/>
      <c r="AH154" s="39"/>
      <c r="AI154" s="39"/>
      <c r="AJ154" s="39"/>
      <c r="AK154" s="39"/>
      <c r="AL154" s="39"/>
      <c r="AM154" s="27"/>
      <c r="AN154" s="102"/>
      <c r="AO154" s="94"/>
      <c r="AP154" s="198"/>
      <c r="AQ154" s="27"/>
      <c r="AR154" s="27"/>
      <c r="AS154" s="39"/>
      <c r="AT154" s="27"/>
      <c r="AU154" s="27"/>
      <c r="AV154" s="27"/>
      <c r="AW154" s="39"/>
      <c r="AX154" s="27"/>
      <c r="AY154" s="27"/>
      <c r="AZ154" s="195"/>
      <c r="BA154" s="39"/>
      <c r="BB154" s="195"/>
      <c r="BC154" s="39"/>
      <c r="BD154" s="198"/>
      <c r="BE154" s="94"/>
      <c r="BF154" s="198"/>
      <c r="BG154" s="27"/>
      <c r="BH154" s="195"/>
      <c r="BI154" s="39"/>
      <c r="BJ154" s="195"/>
      <c r="BK154" s="39"/>
      <c r="BL154" s="198"/>
      <c r="BM154" s="94"/>
      <c r="BN154" s="198"/>
    </row>
    <row r="155" spans="8:66">
      <c r="H155" s="39"/>
      <c r="I155" s="59"/>
      <c r="J155" s="49"/>
      <c r="K155" s="49"/>
      <c r="L155" s="49"/>
      <c r="M155" s="195"/>
      <c r="N155"/>
      <c r="O155" s="196"/>
      <c r="P155" s="39"/>
      <c r="Q155" s="39"/>
      <c r="R155" s="196"/>
      <c r="S155" s="59"/>
      <c r="T155" s="197"/>
      <c r="U155" s="39"/>
      <c r="V155" s="197"/>
      <c r="W155" s="59"/>
      <c r="X155" s="195"/>
      <c r="Y155" s="39"/>
      <c r="Z155" s="195"/>
      <c r="AA155" s="59"/>
      <c r="AB155" s="195"/>
      <c r="AC155" s="39"/>
      <c r="AD155" s="195"/>
      <c r="AE155" s="39"/>
      <c r="AF155" s="39"/>
      <c r="AG155" s="39"/>
      <c r="AH155" s="39"/>
      <c r="AI155" s="39"/>
      <c r="AJ155" s="39"/>
      <c r="AK155" s="39"/>
      <c r="AL155" s="39"/>
      <c r="AM155" s="27"/>
      <c r="AN155" s="102"/>
      <c r="AO155" s="94"/>
      <c r="AP155" s="198"/>
      <c r="AQ155" s="27"/>
      <c r="AR155" s="27"/>
      <c r="AS155" s="39"/>
      <c r="AT155" s="27"/>
      <c r="AU155" s="27"/>
      <c r="AV155" s="27"/>
      <c r="AW155" s="39"/>
      <c r="AX155" s="27"/>
      <c r="AY155" s="27"/>
      <c r="AZ155" s="195"/>
      <c r="BA155" s="39"/>
      <c r="BB155" s="195"/>
      <c r="BC155" s="39"/>
      <c r="BD155" s="198"/>
      <c r="BE155" s="94"/>
      <c r="BF155" s="198"/>
      <c r="BG155" s="27"/>
      <c r="BH155" s="195"/>
      <c r="BI155" s="39"/>
      <c r="BJ155" s="195"/>
      <c r="BK155" s="39"/>
      <c r="BL155" s="198"/>
      <c r="BM155" s="94"/>
      <c r="BN155" s="198"/>
    </row>
    <row r="156" spans="8:66">
      <c r="H156" s="39"/>
      <c r="I156" s="59"/>
      <c r="J156" s="49"/>
      <c r="K156" s="49"/>
      <c r="L156" s="49"/>
      <c r="M156" s="195"/>
      <c r="N156"/>
      <c r="O156" s="196"/>
      <c r="P156" s="39"/>
      <c r="Q156" s="39"/>
      <c r="R156" s="196"/>
      <c r="S156" s="59"/>
      <c r="T156" s="197"/>
      <c r="U156" s="39"/>
      <c r="V156" s="197"/>
      <c r="W156" s="59"/>
      <c r="X156" s="195"/>
      <c r="Y156" s="39"/>
      <c r="Z156" s="195"/>
      <c r="AA156" s="59"/>
      <c r="AB156" s="195"/>
      <c r="AC156" s="39"/>
      <c r="AD156" s="195"/>
      <c r="AE156" s="39"/>
      <c r="AF156" s="39"/>
      <c r="AG156" s="39"/>
      <c r="AH156" s="39"/>
      <c r="AI156" s="39"/>
      <c r="AJ156" s="39"/>
      <c r="AK156" s="39"/>
      <c r="AL156" s="39"/>
      <c r="AM156" s="27"/>
      <c r="AN156" s="102"/>
      <c r="AO156" s="94"/>
      <c r="AP156" s="198"/>
      <c r="AQ156" s="27"/>
      <c r="AR156" s="27"/>
      <c r="AS156" s="39"/>
      <c r="AT156" s="27"/>
      <c r="AU156" s="27"/>
      <c r="AV156" s="27"/>
      <c r="AW156" s="39"/>
      <c r="AX156" s="27"/>
      <c r="AY156" s="27"/>
      <c r="AZ156" s="195"/>
      <c r="BA156" s="39"/>
      <c r="BB156" s="195"/>
      <c r="BC156" s="39"/>
      <c r="BD156" s="198"/>
      <c r="BE156" s="94"/>
      <c r="BF156" s="198"/>
      <c r="BG156" s="27"/>
      <c r="BH156" s="195"/>
      <c r="BI156" s="39"/>
      <c r="BJ156" s="195"/>
      <c r="BK156" s="39"/>
      <c r="BL156" s="198"/>
      <c r="BM156" s="94"/>
      <c r="BN156" s="198"/>
    </row>
    <row r="157" spans="8:66">
      <c r="H157" s="39"/>
      <c r="I157" s="59"/>
      <c r="J157" s="49"/>
      <c r="K157" s="49"/>
      <c r="L157" s="49"/>
      <c r="M157" s="195"/>
      <c r="N157"/>
      <c r="O157" s="196"/>
      <c r="P157" s="39"/>
      <c r="Q157" s="39"/>
      <c r="R157" s="196"/>
      <c r="S157" s="59"/>
      <c r="T157" s="197"/>
      <c r="U157" s="39"/>
      <c r="V157" s="197"/>
      <c r="W157" s="59"/>
      <c r="X157" s="195"/>
      <c r="Y157" s="39"/>
      <c r="Z157" s="195"/>
      <c r="AA157" s="59"/>
      <c r="AB157" s="195"/>
      <c r="AC157" s="39"/>
      <c r="AD157" s="195"/>
      <c r="AE157" s="39"/>
      <c r="AF157" s="39"/>
      <c r="AG157" s="39"/>
      <c r="AH157" s="39"/>
      <c r="AI157" s="39"/>
      <c r="AJ157" s="39"/>
      <c r="AK157" s="39"/>
      <c r="AL157" s="39"/>
      <c r="AM157" s="27"/>
      <c r="AN157" s="102"/>
      <c r="AO157" s="94"/>
      <c r="AP157" s="198"/>
      <c r="AQ157" s="27"/>
      <c r="AR157" s="27"/>
      <c r="AS157" s="39"/>
      <c r="AT157" s="27"/>
      <c r="AU157" s="27"/>
      <c r="AV157" s="27"/>
      <c r="AW157" s="39"/>
      <c r="AX157" s="27"/>
      <c r="AY157" s="27"/>
      <c r="AZ157" s="195"/>
      <c r="BA157" s="39"/>
      <c r="BB157" s="195"/>
      <c r="BC157" s="39"/>
      <c r="BD157" s="198"/>
      <c r="BE157" s="94"/>
      <c r="BF157" s="198"/>
      <c r="BG157" s="27"/>
      <c r="BH157" s="195"/>
      <c r="BI157" s="39"/>
      <c r="BJ157" s="195"/>
      <c r="BK157" s="39"/>
      <c r="BL157" s="198"/>
      <c r="BM157" s="94"/>
      <c r="BN157" s="198"/>
    </row>
    <row r="158" spans="8:66">
      <c r="H158" s="39"/>
      <c r="I158" s="59"/>
      <c r="J158" s="49"/>
      <c r="K158" s="49"/>
      <c r="L158" s="49"/>
      <c r="M158" s="195"/>
      <c r="N158"/>
      <c r="O158" s="196"/>
      <c r="P158" s="39"/>
      <c r="Q158" s="39"/>
      <c r="R158" s="196"/>
      <c r="S158" s="59"/>
      <c r="T158" s="197"/>
      <c r="U158" s="39"/>
      <c r="V158" s="197"/>
      <c r="W158" s="59"/>
      <c r="X158" s="195"/>
      <c r="Y158" s="39"/>
      <c r="Z158" s="195"/>
      <c r="AA158" s="59"/>
      <c r="AB158" s="195"/>
      <c r="AC158" s="39"/>
      <c r="AD158" s="195"/>
      <c r="AE158" s="39"/>
      <c r="AF158" s="39"/>
      <c r="AG158" s="39"/>
      <c r="AH158" s="39"/>
      <c r="AI158" s="39"/>
      <c r="AJ158" s="39"/>
      <c r="AK158" s="39"/>
      <c r="AL158" s="39"/>
      <c r="AM158" s="27"/>
      <c r="AN158" s="102"/>
      <c r="AO158" s="94"/>
      <c r="AP158" s="198"/>
      <c r="AQ158" s="27"/>
      <c r="AR158" s="27"/>
      <c r="AS158" s="39"/>
      <c r="AT158" s="27"/>
      <c r="AU158" s="27"/>
      <c r="AV158" s="27"/>
      <c r="AW158" s="39"/>
      <c r="AX158" s="27"/>
      <c r="AY158" s="27"/>
      <c r="AZ158" s="195"/>
      <c r="BA158" s="39"/>
      <c r="BB158" s="195"/>
      <c r="BC158" s="39"/>
      <c r="BD158" s="198"/>
      <c r="BE158" s="94"/>
      <c r="BF158" s="198"/>
      <c r="BG158" s="27"/>
      <c r="BH158" s="195"/>
      <c r="BI158" s="39"/>
      <c r="BJ158" s="195"/>
      <c r="BK158" s="39"/>
      <c r="BL158" s="198"/>
      <c r="BM158" s="94"/>
      <c r="BN158" s="198"/>
    </row>
    <row r="159" spans="8:66">
      <c r="H159" s="39"/>
      <c r="I159" s="59"/>
      <c r="J159" s="49"/>
      <c r="K159" s="49"/>
      <c r="L159" s="49"/>
      <c r="M159" s="195"/>
      <c r="N159"/>
      <c r="O159" s="196"/>
      <c r="P159" s="39"/>
      <c r="Q159" s="39"/>
      <c r="R159" s="196"/>
      <c r="S159" s="59"/>
      <c r="T159" s="197"/>
      <c r="U159" s="39"/>
      <c r="V159" s="197"/>
      <c r="W159" s="59"/>
      <c r="X159" s="195"/>
      <c r="Y159" s="39"/>
      <c r="Z159" s="195"/>
      <c r="AA159" s="59"/>
      <c r="AB159" s="195"/>
      <c r="AC159" s="39"/>
      <c r="AD159" s="195"/>
      <c r="AE159" s="39"/>
      <c r="AF159" s="39"/>
      <c r="AG159" s="39"/>
      <c r="AH159" s="39"/>
      <c r="AI159" s="39"/>
      <c r="AJ159" s="39"/>
      <c r="AK159" s="39"/>
      <c r="AL159" s="39"/>
      <c r="AM159" s="27"/>
      <c r="AN159" s="102"/>
      <c r="AO159" s="94"/>
      <c r="AP159" s="198"/>
      <c r="AQ159" s="27"/>
      <c r="AR159" s="27"/>
      <c r="AS159" s="39"/>
      <c r="AT159" s="27"/>
      <c r="AU159" s="27"/>
      <c r="AV159" s="27"/>
      <c r="AW159" s="39"/>
      <c r="AX159" s="27"/>
      <c r="AY159" s="27"/>
      <c r="AZ159" s="195"/>
      <c r="BA159" s="39"/>
      <c r="BB159" s="195"/>
      <c r="BC159" s="39"/>
      <c r="BD159" s="198"/>
      <c r="BE159" s="94"/>
      <c r="BF159" s="198"/>
      <c r="BG159" s="27"/>
      <c r="BH159" s="195"/>
      <c r="BI159" s="39"/>
      <c r="BJ159" s="195"/>
      <c r="BK159" s="39"/>
      <c r="BL159" s="198"/>
      <c r="BM159" s="94"/>
      <c r="BN159" s="198"/>
    </row>
    <row r="160" spans="8:66">
      <c r="H160" s="39"/>
      <c r="I160" s="59"/>
      <c r="J160" s="49"/>
      <c r="K160" s="49"/>
      <c r="L160" s="49"/>
      <c r="M160" s="195"/>
      <c r="N160"/>
      <c r="O160" s="196"/>
      <c r="P160" s="39"/>
      <c r="Q160" s="39"/>
      <c r="R160" s="196"/>
      <c r="S160" s="59"/>
      <c r="T160" s="197"/>
      <c r="U160" s="39"/>
      <c r="V160" s="197"/>
      <c r="W160" s="59"/>
      <c r="X160" s="195"/>
      <c r="Y160" s="39"/>
      <c r="Z160" s="195"/>
      <c r="AA160" s="59"/>
      <c r="AB160" s="195"/>
      <c r="AC160" s="39"/>
      <c r="AD160" s="195"/>
      <c r="AE160" s="39"/>
      <c r="AF160" s="39"/>
      <c r="AG160" s="39"/>
      <c r="AH160" s="39"/>
      <c r="AI160" s="39"/>
      <c r="AJ160" s="39"/>
      <c r="AK160" s="39"/>
      <c r="AL160" s="39"/>
      <c r="AM160" s="27"/>
      <c r="AN160" s="102"/>
      <c r="AO160" s="94"/>
      <c r="AP160" s="198"/>
      <c r="AQ160" s="27"/>
      <c r="AR160" s="27"/>
      <c r="AS160" s="39"/>
      <c r="AT160" s="27"/>
      <c r="AU160" s="27"/>
      <c r="AV160" s="27"/>
      <c r="AW160" s="39"/>
      <c r="AX160" s="27"/>
      <c r="AY160" s="27"/>
      <c r="AZ160" s="195"/>
      <c r="BA160" s="39"/>
      <c r="BB160" s="195"/>
      <c r="BC160" s="39"/>
      <c r="BD160" s="198"/>
      <c r="BE160" s="94"/>
      <c r="BF160" s="198"/>
      <c r="BG160" s="27"/>
      <c r="BH160" s="195"/>
      <c r="BI160" s="39"/>
      <c r="BJ160" s="195"/>
      <c r="BK160" s="39"/>
      <c r="BL160" s="198"/>
      <c r="BM160" s="94"/>
      <c r="BN160" s="198"/>
    </row>
    <row r="161" spans="8:66">
      <c r="H161" s="39"/>
      <c r="I161" s="59"/>
      <c r="J161" s="49"/>
      <c r="K161" s="49"/>
      <c r="L161" s="49"/>
      <c r="M161" s="195"/>
      <c r="N161"/>
      <c r="O161" s="196"/>
      <c r="P161" s="39"/>
      <c r="Q161" s="39"/>
      <c r="R161" s="196"/>
      <c r="S161" s="59"/>
      <c r="T161" s="197"/>
      <c r="U161" s="39"/>
      <c r="V161" s="197"/>
      <c r="W161" s="59"/>
      <c r="X161" s="195"/>
      <c r="Y161" s="39"/>
      <c r="Z161" s="195"/>
      <c r="AA161" s="59"/>
      <c r="AB161" s="195"/>
      <c r="AC161" s="39"/>
      <c r="AD161" s="195"/>
      <c r="AE161" s="39"/>
      <c r="AF161" s="39"/>
      <c r="AG161" s="39"/>
      <c r="AH161" s="39"/>
      <c r="AI161" s="39"/>
      <c r="AJ161" s="39"/>
      <c r="AK161" s="39"/>
      <c r="AL161" s="39"/>
      <c r="AM161" s="27"/>
      <c r="AN161" s="102"/>
      <c r="AO161" s="94"/>
      <c r="AP161" s="198"/>
      <c r="AQ161" s="27"/>
      <c r="AR161" s="27"/>
      <c r="AS161" s="39"/>
      <c r="AT161" s="27"/>
      <c r="AU161" s="27"/>
      <c r="AV161" s="27"/>
      <c r="AW161" s="39"/>
      <c r="AX161" s="27"/>
      <c r="AY161" s="27"/>
      <c r="AZ161" s="195"/>
      <c r="BA161" s="39"/>
      <c r="BB161" s="195"/>
      <c r="BC161" s="39"/>
      <c r="BD161" s="198"/>
      <c r="BE161" s="94"/>
      <c r="BF161" s="198"/>
      <c r="BG161" s="27"/>
      <c r="BH161" s="195"/>
      <c r="BI161" s="39"/>
      <c r="BJ161" s="195"/>
      <c r="BK161" s="39"/>
      <c r="BL161" s="198"/>
      <c r="BM161" s="94"/>
      <c r="BN161" s="198"/>
    </row>
    <row r="162" spans="8:66">
      <c r="H162" s="39"/>
      <c r="I162" s="59"/>
      <c r="J162" s="49"/>
      <c r="K162" s="49"/>
      <c r="L162" s="49"/>
      <c r="M162" s="195"/>
      <c r="N162"/>
      <c r="O162" s="196"/>
      <c r="P162" s="39"/>
      <c r="Q162" s="39"/>
      <c r="R162" s="196"/>
      <c r="S162" s="59"/>
      <c r="T162" s="197"/>
      <c r="U162" s="39"/>
      <c r="V162" s="197"/>
      <c r="W162" s="59"/>
      <c r="X162" s="195"/>
      <c r="Y162" s="39"/>
      <c r="Z162" s="195"/>
      <c r="AA162" s="59"/>
      <c r="AB162" s="195"/>
      <c r="AC162" s="39"/>
      <c r="AD162" s="195"/>
      <c r="AE162" s="39"/>
      <c r="AF162" s="39"/>
      <c r="AG162" s="39"/>
      <c r="AH162" s="39"/>
      <c r="AI162" s="39"/>
      <c r="AJ162" s="39"/>
      <c r="AK162" s="39"/>
      <c r="AL162" s="39"/>
      <c r="AM162" s="27"/>
      <c r="AN162" s="102"/>
      <c r="AO162" s="94"/>
      <c r="AP162" s="198"/>
      <c r="AQ162" s="27"/>
      <c r="AR162" s="27"/>
      <c r="AS162" s="39"/>
      <c r="AT162" s="27"/>
      <c r="AU162" s="27"/>
      <c r="AV162" s="27"/>
      <c r="AW162" s="39"/>
      <c r="AX162" s="27"/>
      <c r="AY162" s="27"/>
      <c r="AZ162" s="195"/>
      <c r="BA162" s="39"/>
      <c r="BB162" s="195"/>
      <c r="BC162" s="39"/>
      <c r="BD162" s="198"/>
      <c r="BE162" s="94"/>
      <c r="BF162" s="198"/>
      <c r="BG162" s="27"/>
      <c r="BH162" s="195"/>
      <c r="BI162" s="39"/>
      <c r="BJ162" s="195"/>
      <c r="BK162" s="39"/>
      <c r="BL162" s="198"/>
      <c r="BM162" s="94"/>
      <c r="BN162" s="198"/>
    </row>
    <row r="163" spans="8:66">
      <c r="H163" s="39"/>
      <c r="I163" s="59"/>
      <c r="J163" s="49"/>
      <c r="K163" s="49"/>
      <c r="L163" s="49"/>
      <c r="M163" s="195"/>
      <c r="N163"/>
      <c r="O163" s="196"/>
      <c r="P163" s="39"/>
      <c r="Q163" s="39"/>
      <c r="R163" s="196"/>
      <c r="S163" s="59"/>
      <c r="T163" s="197"/>
      <c r="U163" s="39"/>
      <c r="V163" s="197"/>
      <c r="W163" s="59"/>
      <c r="X163" s="195"/>
      <c r="Y163" s="39"/>
      <c r="Z163" s="195"/>
      <c r="AA163" s="59"/>
      <c r="AB163" s="195"/>
      <c r="AC163" s="39"/>
      <c r="AD163" s="195"/>
      <c r="AE163" s="39"/>
      <c r="AF163" s="39"/>
      <c r="AG163" s="39"/>
      <c r="AH163" s="39"/>
      <c r="AI163" s="39"/>
      <c r="AJ163" s="39"/>
      <c r="AK163" s="39"/>
      <c r="AL163" s="39"/>
      <c r="AM163" s="27"/>
      <c r="AN163" s="102"/>
      <c r="AO163" s="94"/>
      <c r="AP163" s="198"/>
      <c r="AQ163" s="27"/>
      <c r="AR163" s="27"/>
      <c r="AS163" s="39"/>
      <c r="AT163" s="27"/>
      <c r="AU163" s="27"/>
      <c r="AV163" s="27"/>
      <c r="AW163" s="39"/>
      <c r="AX163" s="27"/>
      <c r="AY163" s="27"/>
      <c r="AZ163" s="195"/>
      <c r="BA163" s="39"/>
      <c r="BB163" s="195"/>
      <c r="BC163" s="39"/>
      <c r="BD163" s="198"/>
      <c r="BE163" s="94"/>
      <c r="BF163" s="198"/>
      <c r="BG163" s="27"/>
      <c r="BH163" s="195"/>
      <c r="BI163" s="39"/>
      <c r="BJ163" s="195"/>
      <c r="BK163" s="39"/>
      <c r="BL163" s="198"/>
      <c r="BM163" s="94"/>
      <c r="BN163" s="198"/>
    </row>
    <row r="164" spans="8:66">
      <c r="H164" s="39"/>
      <c r="I164" s="59"/>
      <c r="J164" s="49"/>
      <c r="K164" s="49"/>
      <c r="L164" s="49"/>
      <c r="M164" s="195"/>
      <c r="N164"/>
      <c r="O164" s="196"/>
      <c r="P164" s="39"/>
      <c r="Q164" s="39"/>
      <c r="R164" s="196"/>
      <c r="S164" s="59"/>
      <c r="T164" s="197"/>
      <c r="U164" s="39"/>
      <c r="V164" s="197"/>
      <c r="W164" s="59"/>
      <c r="X164" s="195"/>
      <c r="Y164" s="39"/>
      <c r="Z164" s="195"/>
      <c r="AA164" s="59"/>
      <c r="AB164" s="195"/>
      <c r="AC164" s="39"/>
      <c r="AD164" s="195"/>
      <c r="AE164" s="39"/>
      <c r="AF164" s="39"/>
      <c r="AG164" s="39"/>
      <c r="AH164" s="39"/>
      <c r="AI164" s="39"/>
      <c r="AJ164" s="39"/>
      <c r="AK164" s="39"/>
      <c r="AL164" s="39"/>
      <c r="AM164" s="27"/>
      <c r="AN164" s="102"/>
      <c r="AO164" s="94"/>
      <c r="AP164" s="198"/>
      <c r="AQ164" s="27"/>
      <c r="AR164" s="27"/>
      <c r="AS164" s="39"/>
      <c r="AT164" s="27"/>
      <c r="AU164" s="27"/>
      <c r="AV164" s="27"/>
      <c r="AW164" s="39"/>
      <c r="AX164" s="27"/>
      <c r="AY164" s="27"/>
      <c r="AZ164" s="195"/>
      <c r="BA164" s="39"/>
      <c r="BB164" s="195"/>
      <c r="BC164" s="39"/>
      <c r="BD164" s="198"/>
      <c r="BE164" s="94"/>
      <c r="BF164" s="198"/>
      <c r="BG164" s="27"/>
      <c r="BH164" s="195"/>
      <c r="BI164" s="39"/>
      <c r="BJ164" s="195"/>
      <c r="BK164" s="39"/>
      <c r="BL164" s="198"/>
      <c r="BM164" s="94"/>
      <c r="BN164" s="198"/>
    </row>
    <row r="165" spans="8:66">
      <c r="H165" s="39"/>
      <c r="I165" s="59"/>
      <c r="J165" s="49"/>
      <c r="K165" s="49"/>
      <c r="L165" s="49"/>
      <c r="M165" s="195"/>
      <c r="N165"/>
      <c r="O165" s="196"/>
      <c r="P165" s="39"/>
      <c r="Q165" s="39"/>
      <c r="R165" s="196"/>
      <c r="S165" s="59"/>
      <c r="T165" s="197"/>
      <c r="U165" s="39"/>
      <c r="V165" s="197"/>
      <c r="W165" s="59"/>
      <c r="X165" s="195"/>
      <c r="Y165" s="39"/>
      <c r="Z165" s="195"/>
      <c r="AA165" s="59"/>
      <c r="AB165" s="195"/>
      <c r="AC165" s="39"/>
      <c r="AD165" s="195"/>
      <c r="AE165" s="39"/>
      <c r="AF165" s="39"/>
      <c r="AG165" s="39"/>
      <c r="AH165" s="39"/>
      <c r="AI165" s="39"/>
      <c r="AJ165" s="39"/>
      <c r="AK165" s="39"/>
      <c r="AL165" s="39"/>
      <c r="AM165" s="27"/>
      <c r="AN165" s="102"/>
      <c r="AO165" s="94"/>
      <c r="AP165" s="198"/>
      <c r="AQ165" s="27"/>
      <c r="AR165" s="27"/>
      <c r="AS165" s="39"/>
      <c r="AT165" s="27"/>
      <c r="AU165" s="27"/>
      <c r="AV165" s="27"/>
      <c r="AW165" s="39"/>
      <c r="AX165" s="27"/>
      <c r="AY165" s="27"/>
      <c r="AZ165" s="195"/>
      <c r="BA165" s="39"/>
      <c r="BB165" s="195"/>
      <c r="BC165" s="39"/>
      <c r="BD165" s="198"/>
      <c r="BE165" s="94"/>
      <c r="BF165" s="198"/>
      <c r="BG165" s="27"/>
      <c r="BH165" s="195"/>
      <c r="BI165" s="39"/>
      <c r="BJ165" s="195"/>
      <c r="BK165" s="39"/>
      <c r="BL165" s="198"/>
      <c r="BM165" s="94"/>
      <c r="BN165" s="198"/>
    </row>
    <row r="166" spans="8:66">
      <c r="H166" s="39"/>
      <c r="I166" s="59"/>
      <c r="J166" s="49"/>
      <c r="K166" s="49"/>
      <c r="L166" s="49"/>
      <c r="M166" s="195"/>
      <c r="N166"/>
      <c r="O166" s="196"/>
      <c r="P166" s="39"/>
      <c r="Q166" s="39"/>
      <c r="R166" s="196"/>
      <c r="S166" s="59"/>
      <c r="T166" s="197"/>
      <c r="U166" s="39"/>
      <c r="V166" s="197"/>
      <c r="W166" s="59"/>
      <c r="X166" s="195"/>
      <c r="Y166" s="39"/>
      <c r="Z166" s="195"/>
      <c r="AA166" s="59"/>
      <c r="AB166" s="195"/>
      <c r="AC166" s="39"/>
      <c r="AD166" s="195"/>
      <c r="AE166" s="39"/>
      <c r="AF166" s="39"/>
      <c r="AG166" s="39"/>
      <c r="AH166" s="39"/>
      <c r="AI166" s="39"/>
      <c r="AJ166" s="39"/>
      <c r="AK166" s="39"/>
      <c r="AL166" s="39"/>
      <c r="AM166" s="27"/>
      <c r="AN166" s="102"/>
      <c r="AO166" s="94"/>
      <c r="AP166" s="198"/>
      <c r="AQ166" s="27"/>
      <c r="AR166" s="27"/>
      <c r="AS166" s="39"/>
      <c r="AT166" s="27"/>
      <c r="AU166" s="27"/>
      <c r="AV166" s="27"/>
      <c r="AW166" s="39"/>
      <c r="AX166" s="27"/>
      <c r="AY166" s="27"/>
      <c r="AZ166" s="195"/>
      <c r="BA166" s="39"/>
      <c r="BB166" s="195"/>
      <c r="BC166" s="39"/>
      <c r="BD166" s="198"/>
      <c r="BE166" s="94"/>
      <c r="BF166" s="198"/>
      <c r="BG166" s="27"/>
      <c r="BH166" s="195"/>
      <c r="BI166" s="39"/>
      <c r="BJ166" s="195"/>
      <c r="BK166" s="39"/>
      <c r="BL166" s="198"/>
      <c r="BM166" s="94"/>
      <c r="BN166" s="198"/>
    </row>
    <row r="167" spans="8:66">
      <c r="H167" s="39"/>
      <c r="I167" s="59"/>
      <c r="J167" s="49"/>
      <c r="K167" s="49"/>
      <c r="L167" s="49"/>
      <c r="M167" s="195"/>
      <c r="N167"/>
      <c r="O167" s="196"/>
      <c r="P167" s="39"/>
      <c r="Q167" s="39"/>
      <c r="R167" s="196"/>
      <c r="S167" s="59"/>
      <c r="T167" s="197"/>
      <c r="U167" s="39"/>
      <c r="V167" s="197"/>
      <c r="W167" s="59"/>
      <c r="X167" s="195"/>
      <c r="Y167" s="39"/>
      <c r="Z167" s="195"/>
      <c r="AA167" s="59"/>
      <c r="AB167" s="195"/>
      <c r="AC167" s="39"/>
      <c r="AD167" s="195"/>
      <c r="AE167" s="39"/>
      <c r="AF167" s="39"/>
      <c r="AG167" s="39"/>
      <c r="AH167" s="39"/>
      <c r="AI167" s="39"/>
      <c r="AJ167" s="39"/>
      <c r="AK167" s="39"/>
      <c r="AL167" s="39"/>
      <c r="AM167" s="27"/>
      <c r="AN167" s="102"/>
      <c r="AO167" s="94"/>
      <c r="AP167" s="198"/>
      <c r="AQ167" s="27"/>
      <c r="AR167" s="27"/>
      <c r="AS167" s="39"/>
      <c r="AT167" s="27"/>
      <c r="AU167" s="27"/>
      <c r="AV167" s="27"/>
      <c r="AW167" s="39"/>
      <c r="AX167" s="27"/>
      <c r="AY167" s="27"/>
      <c r="AZ167" s="195"/>
      <c r="BA167" s="39"/>
      <c r="BB167" s="195"/>
      <c r="BC167" s="39"/>
      <c r="BD167" s="198"/>
      <c r="BE167" s="94"/>
      <c r="BF167" s="198"/>
      <c r="BG167" s="27"/>
      <c r="BH167" s="195"/>
      <c r="BI167" s="39"/>
      <c r="BJ167" s="195"/>
      <c r="BK167" s="39"/>
      <c r="BL167" s="198"/>
      <c r="BM167" s="94"/>
      <c r="BN167" s="198"/>
    </row>
    <row r="168" spans="8:66">
      <c r="H168" s="39"/>
      <c r="I168" s="59"/>
      <c r="J168" s="49"/>
      <c r="K168" s="49"/>
      <c r="L168" s="49"/>
      <c r="M168" s="195"/>
      <c r="N168"/>
      <c r="O168" s="196"/>
      <c r="P168" s="39"/>
      <c r="Q168" s="39"/>
      <c r="R168" s="196"/>
      <c r="S168" s="59"/>
      <c r="T168" s="197"/>
      <c r="U168" s="39"/>
      <c r="V168" s="197"/>
      <c r="W168" s="59"/>
      <c r="X168" s="195"/>
      <c r="Y168" s="39"/>
      <c r="Z168" s="195"/>
      <c r="AA168" s="59"/>
      <c r="AB168" s="195"/>
      <c r="AC168" s="39"/>
      <c r="AD168" s="195"/>
      <c r="AE168" s="39"/>
      <c r="AF168" s="39"/>
      <c r="AG168" s="39"/>
      <c r="AH168" s="39"/>
      <c r="AI168" s="39"/>
      <c r="AJ168" s="39"/>
      <c r="AK168" s="39"/>
      <c r="AL168" s="39"/>
      <c r="AM168" s="27"/>
      <c r="AN168" s="102"/>
      <c r="AO168" s="94"/>
      <c r="AP168" s="198"/>
      <c r="AQ168" s="27"/>
      <c r="AR168" s="27"/>
      <c r="AS168" s="39"/>
      <c r="AT168" s="27"/>
      <c r="AU168" s="27"/>
      <c r="AV168" s="27"/>
      <c r="AW168" s="39"/>
      <c r="AX168" s="27"/>
      <c r="AY168" s="27"/>
      <c r="AZ168" s="195"/>
      <c r="BA168" s="39"/>
      <c r="BB168" s="195"/>
      <c r="BC168" s="39"/>
      <c r="BD168" s="198"/>
      <c r="BE168" s="94"/>
      <c r="BF168" s="198"/>
      <c r="BG168" s="27"/>
      <c r="BH168" s="195"/>
      <c r="BI168" s="39"/>
      <c r="BJ168" s="195"/>
      <c r="BK168" s="39"/>
      <c r="BL168" s="198"/>
      <c r="BM168" s="94"/>
      <c r="BN168" s="198"/>
    </row>
    <row r="169" spans="8:66">
      <c r="H169" s="39"/>
      <c r="I169" s="59"/>
      <c r="J169" s="49"/>
      <c r="K169" s="49"/>
      <c r="L169" s="49"/>
      <c r="M169" s="195"/>
      <c r="N169"/>
      <c r="O169" s="196"/>
      <c r="P169" s="39"/>
      <c r="Q169" s="39"/>
      <c r="R169" s="196"/>
      <c r="S169" s="59"/>
      <c r="T169" s="197"/>
      <c r="U169" s="39"/>
      <c r="V169" s="197"/>
      <c r="W169" s="59"/>
      <c r="X169" s="195"/>
      <c r="Y169" s="39"/>
      <c r="Z169" s="195"/>
      <c r="AA169" s="59"/>
      <c r="AB169" s="195"/>
      <c r="AC169" s="39"/>
      <c r="AD169" s="195"/>
      <c r="AE169" s="39"/>
      <c r="AF169" s="39"/>
      <c r="AG169" s="39"/>
      <c r="AH169" s="39"/>
      <c r="AI169" s="39"/>
      <c r="AJ169" s="39"/>
      <c r="AK169" s="39"/>
      <c r="AL169" s="39"/>
      <c r="AM169" s="27"/>
      <c r="AN169" s="102"/>
      <c r="AO169" s="94"/>
      <c r="AP169" s="198"/>
      <c r="AQ169" s="27"/>
      <c r="AR169" s="27"/>
      <c r="AS169" s="39"/>
      <c r="AT169" s="27"/>
      <c r="AU169" s="27"/>
      <c r="AV169" s="27"/>
      <c r="AW169" s="39"/>
      <c r="AX169" s="27"/>
      <c r="AY169" s="27"/>
      <c r="AZ169" s="195"/>
      <c r="BA169" s="39"/>
      <c r="BB169" s="195"/>
      <c r="BC169" s="39"/>
      <c r="BD169" s="198"/>
      <c r="BE169" s="94"/>
      <c r="BF169" s="198"/>
      <c r="BG169" s="27"/>
      <c r="BH169" s="195"/>
      <c r="BI169" s="39"/>
      <c r="BJ169" s="195"/>
      <c r="BK169" s="39"/>
      <c r="BL169" s="198"/>
      <c r="BM169" s="94"/>
      <c r="BN169" s="198"/>
    </row>
    <row r="170" spans="8:66">
      <c r="H170" s="39"/>
      <c r="I170" s="59"/>
      <c r="J170" s="49"/>
      <c r="K170" s="49"/>
      <c r="L170" s="49"/>
      <c r="M170" s="195"/>
      <c r="N170"/>
      <c r="O170" s="196"/>
      <c r="P170" s="39"/>
      <c r="Q170" s="39"/>
      <c r="R170" s="196"/>
      <c r="S170" s="59"/>
      <c r="T170" s="197"/>
      <c r="U170" s="39"/>
      <c r="V170" s="197"/>
      <c r="W170" s="59"/>
      <c r="X170" s="195"/>
      <c r="Y170" s="39"/>
      <c r="Z170" s="195"/>
      <c r="AA170" s="59"/>
      <c r="AB170" s="195"/>
      <c r="AC170" s="39"/>
      <c r="AD170" s="195"/>
      <c r="AE170" s="39"/>
      <c r="AF170" s="39"/>
      <c r="AG170" s="39"/>
      <c r="AH170" s="39"/>
      <c r="AI170" s="39"/>
      <c r="AJ170" s="39"/>
      <c r="AK170" s="39"/>
      <c r="AL170" s="39"/>
      <c r="AM170" s="27"/>
      <c r="AN170" s="102"/>
      <c r="AO170" s="94"/>
      <c r="AP170" s="198"/>
      <c r="AQ170" s="27"/>
      <c r="AR170" s="27"/>
      <c r="AS170" s="39"/>
      <c r="AT170" s="27"/>
      <c r="AU170" s="27"/>
      <c r="AV170" s="27"/>
      <c r="AW170" s="39"/>
      <c r="AX170" s="27"/>
      <c r="AY170" s="27"/>
      <c r="AZ170" s="195"/>
      <c r="BA170" s="39"/>
      <c r="BB170" s="195"/>
      <c r="BC170" s="39"/>
      <c r="BD170" s="198"/>
      <c r="BE170" s="94"/>
      <c r="BF170" s="198"/>
      <c r="BG170" s="27"/>
      <c r="BH170" s="195"/>
      <c r="BI170" s="39"/>
      <c r="BJ170" s="195"/>
      <c r="BK170" s="39"/>
      <c r="BL170" s="198"/>
      <c r="BM170" s="94"/>
      <c r="BN170" s="198"/>
    </row>
    <row r="171" spans="8:66">
      <c r="H171" s="39"/>
      <c r="I171" s="59"/>
      <c r="J171" s="49"/>
      <c r="K171" s="49"/>
      <c r="L171" s="49"/>
      <c r="M171" s="195"/>
      <c r="N171"/>
      <c r="O171" s="196"/>
      <c r="P171" s="39"/>
      <c r="Q171" s="39"/>
      <c r="R171" s="196"/>
      <c r="S171" s="59"/>
      <c r="T171" s="197"/>
      <c r="U171" s="39"/>
      <c r="V171" s="197"/>
      <c r="W171" s="59"/>
      <c r="X171" s="195"/>
      <c r="Y171" s="39"/>
      <c r="Z171" s="195"/>
      <c r="AA171" s="59"/>
      <c r="AB171" s="195"/>
      <c r="AC171" s="39"/>
      <c r="AD171" s="195"/>
      <c r="AE171" s="39"/>
      <c r="AF171" s="39"/>
      <c r="AG171" s="39"/>
      <c r="AH171" s="39"/>
      <c r="AI171" s="39"/>
      <c r="AJ171" s="39"/>
      <c r="AK171" s="39"/>
      <c r="AL171" s="39"/>
      <c r="AM171" s="27"/>
      <c r="AN171" s="102"/>
      <c r="AO171" s="94"/>
      <c r="AP171" s="198"/>
      <c r="AQ171" s="27"/>
      <c r="AR171" s="27"/>
      <c r="AS171" s="39"/>
      <c r="AT171" s="27"/>
      <c r="AU171" s="27"/>
      <c r="AV171" s="27"/>
      <c r="AW171" s="39"/>
      <c r="AX171" s="27"/>
      <c r="AY171" s="27"/>
      <c r="AZ171" s="195"/>
      <c r="BA171" s="39"/>
      <c r="BB171" s="195"/>
      <c r="BC171" s="39"/>
      <c r="BD171" s="198"/>
      <c r="BE171" s="94"/>
      <c r="BF171" s="198"/>
      <c r="BG171" s="27"/>
      <c r="BH171" s="195"/>
      <c r="BI171" s="39"/>
      <c r="BJ171" s="195"/>
      <c r="BK171" s="39"/>
      <c r="BL171" s="198"/>
      <c r="BM171" s="94"/>
      <c r="BN171" s="198"/>
    </row>
    <row r="172" spans="8:66">
      <c r="H172" s="39"/>
      <c r="I172" s="59"/>
      <c r="J172" s="49"/>
      <c r="K172" s="49"/>
      <c r="L172" s="49"/>
      <c r="M172" s="195"/>
      <c r="N172"/>
      <c r="O172" s="196"/>
      <c r="P172" s="39"/>
      <c r="Q172" s="39"/>
      <c r="R172" s="196"/>
      <c r="S172" s="59"/>
      <c r="T172" s="197"/>
      <c r="U172" s="39"/>
      <c r="V172" s="197"/>
      <c r="W172" s="59"/>
      <c r="X172" s="195"/>
      <c r="Y172" s="39"/>
      <c r="Z172" s="195"/>
      <c r="AA172" s="59"/>
      <c r="AB172" s="195"/>
      <c r="AC172" s="39"/>
      <c r="AD172" s="195"/>
      <c r="AE172" s="39"/>
      <c r="AF172" s="39"/>
      <c r="AG172" s="39"/>
      <c r="AH172" s="39"/>
      <c r="AI172" s="39"/>
      <c r="AJ172" s="39"/>
      <c r="AK172" s="39"/>
      <c r="AL172" s="39"/>
      <c r="AM172" s="27"/>
      <c r="AN172" s="102"/>
      <c r="AO172" s="94"/>
      <c r="AP172" s="198"/>
      <c r="AQ172" s="27"/>
      <c r="AR172" s="27"/>
      <c r="AS172" s="39"/>
      <c r="AT172" s="27"/>
      <c r="AU172" s="27"/>
      <c r="AV172" s="27"/>
      <c r="AW172" s="39"/>
      <c r="AX172" s="27"/>
      <c r="AY172" s="27"/>
      <c r="AZ172" s="195"/>
      <c r="BA172" s="39"/>
      <c r="BB172" s="195"/>
      <c r="BC172" s="39"/>
      <c r="BD172" s="198"/>
      <c r="BE172" s="94"/>
      <c r="BF172" s="198"/>
      <c r="BG172" s="27"/>
      <c r="BH172" s="195"/>
      <c r="BI172" s="39"/>
      <c r="BJ172" s="195"/>
      <c r="BK172" s="39"/>
      <c r="BL172" s="198"/>
      <c r="BM172" s="94"/>
      <c r="BN172" s="198"/>
    </row>
    <row r="173" spans="8:66">
      <c r="H173" s="39"/>
      <c r="I173" s="59"/>
      <c r="J173" s="49"/>
      <c r="K173" s="49"/>
      <c r="L173" s="49"/>
      <c r="M173" s="195"/>
      <c r="N173"/>
      <c r="O173" s="196"/>
      <c r="P173" s="39"/>
      <c r="Q173" s="39"/>
      <c r="R173" s="196"/>
      <c r="S173" s="59"/>
      <c r="T173" s="197"/>
      <c r="U173" s="39"/>
      <c r="V173" s="197"/>
      <c r="W173" s="59"/>
      <c r="X173" s="195"/>
      <c r="Y173" s="39"/>
      <c r="Z173" s="195"/>
      <c r="AA173" s="59"/>
      <c r="AB173" s="195"/>
      <c r="AC173" s="39"/>
      <c r="AD173" s="195"/>
      <c r="AE173" s="39"/>
      <c r="AF173" s="39"/>
      <c r="AG173" s="39"/>
      <c r="AH173" s="39"/>
      <c r="AI173" s="39"/>
      <c r="AJ173" s="39"/>
      <c r="AK173" s="39"/>
      <c r="AL173" s="39"/>
      <c r="AM173" s="27"/>
      <c r="AN173" s="102"/>
      <c r="AO173" s="94"/>
      <c r="AP173" s="198"/>
      <c r="AQ173" s="27"/>
      <c r="AR173" s="27"/>
      <c r="AS173" s="39"/>
      <c r="AT173" s="27"/>
      <c r="AU173" s="27"/>
      <c r="AV173" s="27"/>
      <c r="AW173" s="39"/>
      <c r="AX173" s="27"/>
      <c r="AY173" s="27"/>
      <c r="AZ173" s="195"/>
      <c r="BA173" s="39"/>
      <c r="BB173" s="195"/>
      <c r="BC173" s="39"/>
      <c r="BD173" s="198"/>
      <c r="BE173" s="94"/>
      <c r="BF173" s="198"/>
      <c r="BG173" s="27"/>
      <c r="BH173" s="195"/>
      <c r="BI173" s="39"/>
      <c r="BJ173" s="195"/>
      <c r="BK173" s="39"/>
      <c r="BL173" s="198"/>
      <c r="BM173" s="94"/>
      <c r="BN173" s="198"/>
    </row>
    <row r="174" spans="8:66">
      <c r="H174" s="39"/>
      <c r="I174" s="59"/>
      <c r="J174" s="49"/>
      <c r="K174" s="49"/>
      <c r="L174" s="49"/>
      <c r="M174" s="195"/>
      <c r="N174"/>
      <c r="O174" s="196"/>
      <c r="P174" s="39"/>
      <c r="Q174" s="39"/>
      <c r="R174" s="196"/>
      <c r="S174" s="59"/>
      <c r="T174" s="197"/>
      <c r="U174" s="39"/>
      <c r="V174" s="197"/>
      <c r="W174" s="59"/>
      <c r="X174" s="195"/>
      <c r="Y174" s="39"/>
      <c r="Z174" s="195"/>
      <c r="AA174" s="59"/>
      <c r="AB174" s="195"/>
      <c r="AC174" s="39"/>
      <c r="AD174" s="195"/>
      <c r="AE174" s="39"/>
      <c r="AF174" s="39"/>
      <c r="AG174" s="39"/>
      <c r="AH174" s="39"/>
      <c r="AI174" s="39"/>
      <c r="AJ174" s="39"/>
      <c r="AK174" s="39"/>
      <c r="AL174" s="39"/>
      <c r="AM174" s="27"/>
      <c r="AN174" s="102"/>
      <c r="AO174" s="94"/>
      <c r="AP174" s="198"/>
      <c r="AQ174" s="27"/>
      <c r="AR174" s="27"/>
      <c r="AS174" s="39"/>
      <c r="AT174" s="27"/>
      <c r="AU174" s="27"/>
      <c r="AV174" s="27"/>
      <c r="AW174" s="39"/>
      <c r="AX174" s="27"/>
      <c r="AY174" s="27"/>
      <c r="AZ174" s="195"/>
      <c r="BA174" s="39"/>
      <c r="BB174" s="195"/>
      <c r="BC174" s="39"/>
      <c r="BD174" s="198"/>
      <c r="BE174" s="94"/>
      <c r="BF174" s="198"/>
      <c r="BG174" s="27"/>
      <c r="BH174" s="195"/>
      <c r="BI174" s="39"/>
      <c r="BJ174" s="195"/>
      <c r="BK174" s="39"/>
      <c r="BL174" s="198"/>
      <c r="BM174" s="94"/>
      <c r="BN174" s="198"/>
    </row>
    <row r="175" spans="8:66">
      <c r="H175" s="39"/>
      <c r="I175" s="59"/>
      <c r="J175" s="49"/>
      <c r="K175" s="49"/>
      <c r="L175" s="49"/>
      <c r="M175" s="195"/>
      <c r="N175"/>
      <c r="O175" s="196"/>
      <c r="P175" s="39"/>
      <c r="Q175" s="39"/>
      <c r="R175" s="196"/>
      <c r="S175" s="59"/>
      <c r="T175" s="197"/>
      <c r="U175" s="39"/>
      <c r="V175" s="197"/>
      <c r="W175" s="59"/>
      <c r="X175" s="195"/>
      <c r="Y175" s="39"/>
      <c r="Z175" s="195"/>
      <c r="AA175" s="59"/>
      <c r="AB175" s="195"/>
      <c r="AC175" s="39"/>
      <c r="AD175" s="195"/>
      <c r="AE175" s="39"/>
      <c r="AF175" s="39"/>
      <c r="AG175" s="39"/>
      <c r="AH175" s="39"/>
      <c r="AI175" s="39"/>
      <c r="AJ175" s="39"/>
      <c r="AK175" s="39"/>
      <c r="AL175" s="39"/>
      <c r="AM175" s="27"/>
      <c r="AN175" s="102"/>
      <c r="AO175" s="94"/>
      <c r="AP175" s="198"/>
      <c r="AQ175" s="27"/>
      <c r="AR175" s="27"/>
      <c r="AS175" s="39"/>
      <c r="AT175" s="27"/>
      <c r="AU175" s="27"/>
      <c r="AV175" s="27"/>
      <c r="AW175" s="39"/>
      <c r="AX175" s="27"/>
      <c r="AY175" s="27"/>
      <c r="AZ175" s="195"/>
      <c r="BA175" s="39"/>
      <c r="BB175" s="195"/>
      <c r="BC175" s="39"/>
      <c r="BD175" s="198"/>
      <c r="BE175" s="94"/>
      <c r="BF175" s="198"/>
      <c r="BG175" s="27"/>
      <c r="BH175" s="195"/>
      <c r="BI175" s="39"/>
      <c r="BJ175" s="195"/>
      <c r="BK175" s="39"/>
      <c r="BL175" s="198"/>
      <c r="BM175" s="94"/>
      <c r="BN175" s="198"/>
    </row>
    <row r="176" spans="8:66">
      <c r="H176" s="39"/>
      <c r="I176" s="59"/>
      <c r="J176" s="49"/>
      <c r="K176" s="49"/>
      <c r="L176" s="49"/>
      <c r="M176" s="195"/>
      <c r="N176"/>
      <c r="O176" s="196"/>
      <c r="P176" s="39"/>
      <c r="Q176" s="39"/>
      <c r="R176" s="196"/>
      <c r="S176" s="59"/>
      <c r="T176" s="197"/>
      <c r="U176" s="39"/>
      <c r="V176" s="197"/>
      <c r="W176" s="59"/>
      <c r="X176" s="195"/>
      <c r="Y176" s="39"/>
      <c r="Z176" s="195"/>
      <c r="AA176" s="59"/>
      <c r="AB176" s="195"/>
      <c r="AC176" s="39"/>
      <c r="AD176" s="195"/>
      <c r="AE176" s="39"/>
      <c r="AF176" s="39"/>
      <c r="AG176" s="39"/>
      <c r="AH176" s="39"/>
      <c r="AI176" s="39"/>
      <c r="AJ176" s="39"/>
      <c r="AK176" s="39"/>
      <c r="AL176" s="39"/>
      <c r="AM176" s="27"/>
      <c r="AN176" s="102"/>
      <c r="AO176" s="94"/>
      <c r="AP176" s="198"/>
      <c r="AQ176" s="27"/>
      <c r="AR176" s="27"/>
      <c r="AS176" s="39"/>
      <c r="AT176" s="27"/>
      <c r="AU176" s="27"/>
      <c r="AV176" s="27"/>
      <c r="AW176" s="39"/>
      <c r="AX176" s="27"/>
      <c r="AY176" s="27"/>
      <c r="AZ176" s="195"/>
      <c r="BA176" s="39"/>
      <c r="BB176" s="195"/>
      <c r="BC176" s="39"/>
      <c r="BD176" s="198"/>
      <c r="BE176" s="94"/>
      <c r="BF176" s="198"/>
      <c r="BG176" s="27"/>
      <c r="BH176" s="195"/>
      <c r="BI176" s="39"/>
      <c r="BJ176" s="195"/>
      <c r="BK176" s="39"/>
      <c r="BL176" s="198"/>
      <c r="BM176" s="94"/>
      <c r="BN176" s="198"/>
    </row>
    <row r="177" spans="8:66">
      <c r="H177" s="39"/>
      <c r="I177" s="59"/>
      <c r="J177" s="49"/>
      <c r="K177" s="49"/>
      <c r="L177" s="49"/>
      <c r="M177" s="195"/>
      <c r="N177"/>
      <c r="O177" s="196"/>
      <c r="P177" s="39"/>
      <c r="Q177" s="39"/>
      <c r="R177" s="196"/>
      <c r="S177" s="59"/>
      <c r="T177" s="197"/>
      <c r="U177" s="39"/>
      <c r="V177" s="197"/>
      <c r="W177" s="59"/>
      <c r="X177" s="195"/>
      <c r="Y177" s="39"/>
      <c r="Z177" s="195"/>
      <c r="AA177" s="59"/>
      <c r="AB177" s="195"/>
      <c r="AC177" s="39"/>
      <c r="AD177" s="195"/>
      <c r="AE177" s="39"/>
      <c r="AF177" s="39"/>
      <c r="AG177" s="39"/>
      <c r="AH177" s="39"/>
      <c r="AI177" s="39"/>
      <c r="AJ177" s="39"/>
      <c r="AK177" s="39"/>
      <c r="AL177" s="39"/>
      <c r="AM177" s="27"/>
      <c r="AN177" s="102"/>
      <c r="AO177" s="94"/>
      <c r="AP177" s="198"/>
      <c r="AQ177" s="27"/>
      <c r="AR177" s="27"/>
      <c r="AS177" s="39"/>
      <c r="AT177" s="27"/>
      <c r="AU177" s="27"/>
      <c r="AV177" s="27"/>
      <c r="AW177" s="39"/>
      <c r="AX177" s="27"/>
      <c r="AY177" s="27"/>
      <c r="AZ177" s="195"/>
      <c r="BA177" s="39"/>
      <c r="BB177" s="195"/>
      <c r="BC177" s="39"/>
      <c r="BD177" s="198"/>
      <c r="BE177" s="94"/>
      <c r="BF177" s="198"/>
      <c r="BG177" s="27"/>
      <c r="BH177" s="195"/>
      <c r="BI177" s="39"/>
      <c r="BJ177" s="195"/>
      <c r="BK177" s="39"/>
      <c r="BL177" s="198"/>
      <c r="BM177" s="94"/>
      <c r="BN177" s="198"/>
    </row>
    <row r="178" spans="8:66">
      <c r="H178" s="39"/>
      <c r="I178" s="59"/>
      <c r="J178" s="49"/>
      <c r="K178" s="49"/>
      <c r="L178" s="49"/>
      <c r="M178" s="195"/>
      <c r="N178"/>
      <c r="O178" s="196"/>
      <c r="P178" s="39"/>
      <c r="Q178" s="39"/>
      <c r="R178" s="196"/>
      <c r="S178" s="59"/>
      <c r="T178" s="197"/>
      <c r="U178" s="39"/>
      <c r="V178" s="197"/>
      <c r="W178" s="59"/>
      <c r="X178" s="195"/>
      <c r="Y178" s="39"/>
      <c r="Z178" s="195"/>
      <c r="AA178" s="59"/>
      <c r="AB178" s="195"/>
      <c r="AC178" s="39"/>
      <c r="AD178" s="195"/>
      <c r="AE178" s="39"/>
      <c r="AF178" s="39"/>
      <c r="AG178" s="39"/>
      <c r="AH178" s="39"/>
      <c r="AI178" s="39"/>
      <c r="AJ178" s="39"/>
      <c r="AK178" s="39"/>
      <c r="AL178" s="39"/>
      <c r="AM178" s="27"/>
      <c r="AN178" s="102"/>
      <c r="AO178" s="94"/>
      <c r="AP178" s="198"/>
      <c r="AQ178" s="27"/>
      <c r="AR178" s="27"/>
      <c r="AS178" s="39"/>
      <c r="AT178" s="27"/>
      <c r="AU178" s="27"/>
      <c r="AV178" s="27"/>
      <c r="AW178" s="39"/>
      <c r="AX178" s="27"/>
      <c r="AY178" s="27"/>
      <c r="AZ178" s="195"/>
      <c r="BA178" s="39"/>
      <c r="BB178" s="195"/>
      <c r="BC178" s="39"/>
      <c r="BD178" s="198"/>
      <c r="BE178" s="94"/>
      <c r="BF178" s="198"/>
      <c r="BG178" s="27"/>
      <c r="BH178" s="195"/>
      <c r="BI178" s="39"/>
      <c r="BJ178" s="195"/>
      <c r="BK178" s="39"/>
      <c r="BL178" s="198"/>
      <c r="BM178" s="94"/>
      <c r="BN178" s="198"/>
    </row>
    <row r="179" spans="8:66">
      <c r="H179" s="39"/>
      <c r="I179" s="59"/>
      <c r="J179" s="49"/>
      <c r="K179" s="49"/>
      <c r="L179" s="49"/>
      <c r="M179" s="195"/>
      <c r="N179"/>
      <c r="O179" s="196"/>
      <c r="P179" s="39"/>
      <c r="Q179" s="39"/>
      <c r="R179" s="196"/>
      <c r="S179" s="59"/>
      <c r="T179" s="197"/>
      <c r="U179" s="39"/>
      <c r="V179" s="197"/>
      <c r="W179" s="59"/>
      <c r="X179" s="195"/>
      <c r="Y179" s="39"/>
      <c r="Z179" s="195"/>
      <c r="AA179" s="59"/>
      <c r="AB179" s="195"/>
      <c r="AC179" s="39"/>
      <c r="AD179" s="195"/>
      <c r="AE179" s="39"/>
      <c r="AF179" s="39"/>
      <c r="AG179" s="39"/>
      <c r="AH179" s="39"/>
      <c r="AI179" s="39"/>
      <c r="AJ179" s="39"/>
      <c r="AK179" s="39"/>
      <c r="AL179" s="39"/>
      <c r="AM179" s="27"/>
      <c r="AN179" s="102"/>
      <c r="AO179" s="94"/>
      <c r="AP179" s="198"/>
      <c r="AQ179" s="27"/>
      <c r="AR179" s="27"/>
      <c r="AS179" s="39"/>
      <c r="AT179" s="27"/>
      <c r="AU179" s="27"/>
      <c r="AV179" s="27"/>
      <c r="AW179" s="39"/>
      <c r="AX179" s="27"/>
      <c r="AY179" s="27"/>
      <c r="AZ179" s="195"/>
      <c r="BA179" s="39"/>
      <c r="BB179" s="195"/>
      <c r="BC179" s="39"/>
      <c r="BD179" s="198"/>
      <c r="BE179" s="94"/>
      <c r="BF179" s="198"/>
      <c r="BG179" s="27"/>
      <c r="BH179" s="195"/>
      <c r="BI179" s="39"/>
      <c r="BJ179" s="195"/>
      <c r="BK179" s="39"/>
      <c r="BL179" s="198"/>
      <c r="BM179" s="94"/>
      <c r="BN179" s="198"/>
    </row>
    <row r="180" spans="8:66">
      <c r="H180" s="39"/>
      <c r="I180" s="59"/>
      <c r="J180" s="49"/>
      <c r="K180" s="49"/>
      <c r="L180" s="49"/>
      <c r="M180" s="195"/>
      <c r="N180"/>
      <c r="O180" s="196"/>
      <c r="P180" s="39"/>
      <c r="Q180" s="39"/>
      <c r="R180" s="196"/>
      <c r="S180" s="59"/>
      <c r="T180" s="197"/>
      <c r="U180" s="39"/>
      <c r="V180" s="197"/>
      <c r="W180" s="59"/>
      <c r="X180" s="195"/>
      <c r="Y180" s="39"/>
      <c r="Z180" s="195"/>
      <c r="AA180" s="59"/>
      <c r="AB180" s="195"/>
      <c r="AC180" s="39"/>
      <c r="AD180" s="195"/>
      <c r="AE180" s="39"/>
      <c r="AF180" s="39"/>
      <c r="AG180" s="39"/>
      <c r="AH180" s="39"/>
      <c r="AI180" s="39"/>
      <c r="AJ180" s="39"/>
      <c r="AK180" s="39"/>
      <c r="AL180" s="39"/>
      <c r="AM180" s="27"/>
      <c r="AN180" s="102"/>
      <c r="AO180" s="94"/>
      <c r="AP180" s="198"/>
      <c r="AQ180" s="27"/>
      <c r="AR180" s="27"/>
      <c r="AS180" s="39"/>
      <c r="AT180" s="27"/>
      <c r="AU180" s="27"/>
      <c r="AV180" s="27"/>
      <c r="AW180" s="39"/>
      <c r="AX180" s="27"/>
      <c r="AY180" s="27"/>
      <c r="AZ180" s="195"/>
      <c r="BA180" s="39"/>
      <c r="BB180" s="195"/>
      <c r="BC180" s="39"/>
      <c r="BD180" s="198"/>
      <c r="BE180" s="94"/>
      <c r="BF180" s="198"/>
      <c r="BG180" s="27"/>
      <c r="BH180" s="195"/>
      <c r="BI180" s="39"/>
      <c r="BJ180" s="195"/>
      <c r="BK180" s="39"/>
      <c r="BL180" s="198"/>
      <c r="BM180" s="94"/>
      <c r="BN180" s="198"/>
    </row>
    <row r="181" spans="8:66">
      <c r="H181" s="39"/>
      <c r="I181" s="59"/>
      <c r="J181" s="49"/>
      <c r="K181" s="49"/>
      <c r="L181" s="49"/>
      <c r="M181" s="195"/>
      <c r="N181"/>
      <c r="O181" s="196"/>
      <c r="P181" s="39"/>
      <c r="Q181" s="39"/>
      <c r="R181" s="196"/>
      <c r="S181" s="59"/>
      <c r="T181" s="197"/>
      <c r="U181" s="39"/>
      <c r="V181" s="197"/>
      <c r="W181" s="59"/>
      <c r="X181" s="195"/>
      <c r="Y181" s="39"/>
      <c r="Z181" s="195"/>
      <c r="AA181" s="59"/>
      <c r="AB181" s="195"/>
      <c r="AC181" s="39"/>
      <c r="AD181" s="195"/>
      <c r="AE181" s="39"/>
      <c r="AF181" s="39"/>
      <c r="AG181" s="39"/>
      <c r="AH181" s="39"/>
      <c r="AI181" s="39"/>
      <c r="AJ181" s="39"/>
      <c r="AK181" s="39"/>
      <c r="AL181" s="39"/>
      <c r="AM181" s="27"/>
      <c r="AN181" s="102"/>
      <c r="AO181" s="94"/>
      <c r="AP181" s="198"/>
      <c r="AQ181" s="27"/>
      <c r="AR181" s="27"/>
      <c r="AS181" s="39"/>
      <c r="AT181" s="27"/>
      <c r="AU181" s="27"/>
      <c r="AV181" s="27"/>
      <c r="AW181" s="39"/>
      <c r="AX181" s="27"/>
      <c r="AY181" s="27"/>
      <c r="AZ181" s="195"/>
      <c r="BA181" s="39"/>
      <c r="BB181" s="195"/>
      <c r="BC181" s="39"/>
      <c r="BD181" s="198"/>
      <c r="BE181" s="94"/>
      <c r="BF181" s="198"/>
      <c r="BG181" s="27"/>
      <c r="BH181" s="195"/>
      <c r="BI181" s="39"/>
      <c r="BJ181" s="195"/>
      <c r="BK181" s="39"/>
      <c r="BL181" s="198"/>
      <c r="BM181" s="94"/>
      <c r="BN181" s="198"/>
    </row>
    <row r="182" spans="8:66">
      <c r="H182" s="39"/>
      <c r="I182" s="59"/>
      <c r="J182" s="49"/>
      <c r="K182" s="49"/>
      <c r="L182" s="49"/>
      <c r="M182" s="195"/>
      <c r="N182"/>
      <c r="O182" s="196"/>
      <c r="P182" s="39"/>
      <c r="Q182" s="39"/>
      <c r="R182" s="196"/>
      <c r="S182" s="59"/>
      <c r="T182" s="197"/>
      <c r="U182" s="39"/>
      <c r="V182" s="197"/>
      <c r="W182" s="59"/>
      <c r="X182" s="195"/>
      <c r="Y182" s="39"/>
      <c r="Z182" s="195"/>
      <c r="AA182" s="59"/>
      <c r="AB182" s="195"/>
      <c r="AC182" s="39"/>
      <c r="AD182" s="195"/>
      <c r="AE182" s="39"/>
      <c r="AF182" s="39"/>
      <c r="AG182" s="39"/>
      <c r="AH182" s="39"/>
      <c r="AI182" s="39"/>
      <c r="AJ182" s="39"/>
      <c r="AK182" s="39"/>
      <c r="AL182" s="39"/>
      <c r="AM182" s="27"/>
      <c r="AN182" s="102"/>
      <c r="AO182" s="94"/>
      <c r="AP182" s="198"/>
      <c r="AQ182" s="27"/>
      <c r="AR182" s="27"/>
      <c r="AS182" s="39"/>
      <c r="AT182" s="27"/>
      <c r="AU182" s="27"/>
      <c r="AV182" s="27"/>
      <c r="AW182" s="39"/>
      <c r="AX182" s="27"/>
      <c r="AY182" s="27"/>
      <c r="AZ182" s="195"/>
      <c r="BA182" s="39"/>
      <c r="BB182" s="195"/>
      <c r="BC182" s="39"/>
      <c r="BD182" s="198"/>
      <c r="BE182" s="94"/>
      <c r="BF182" s="198"/>
      <c r="BG182" s="27"/>
      <c r="BH182" s="195"/>
      <c r="BI182" s="39"/>
      <c r="BJ182" s="195"/>
      <c r="BK182" s="39"/>
      <c r="BL182" s="198"/>
      <c r="BM182" s="94"/>
      <c r="BN182" s="198"/>
    </row>
    <row r="183" spans="8:66">
      <c r="H183" s="39"/>
      <c r="I183" s="59"/>
      <c r="J183" s="49"/>
      <c r="K183" s="49"/>
      <c r="L183" s="49"/>
      <c r="M183" s="195"/>
      <c r="N183"/>
      <c r="O183" s="196"/>
      <c r="P183" s="39"/>
      <c r="Q183" s="39"/>
      <c r="R183" s="196"/>
      <c r="S183" s="59"/>
      <c r="T183" s="197"/>
      <c r="U183" s="39"/>
      <c r="V183" s="197"/>
      <c r="W183" s="59"/>
      <c r="X183" s="195"/>
      <c r="Y183" s="39"/>
      <c r="Z183" s="195"/>
      <c r="AA183" s="59"/>
      <c r="AB183" s="195"/>
      <c r="AC183" s="39"/>
      <c r="AD183" s="195"/>
      <c r="AE183" s="39"/>
      <c r="AF183" s="39"/>
      <c r="AG183" s="39"/>
      <c r="AH183" s="39"/>
      <c r="AI183" s="39"/>
      <c r="AJ183" s="39"/>
      <c r="AK183" s="39"/>
      <c r="AL183" s="39"/>
      <c r="AM183" s="27"/>
      <c r="AN183" s="102"/>
      <c r="AO183" s="94"/>
      <c r="AP183" s="198"/>
      <c r="AQ183" s="27"/>
      <c r="AR183" s="27"/>
      <c r="AS183" s="39"/>
      <c r="AT183" s="27"/>
      <c r="AU183" s="27"/>
      <c r="AV183" s="27"/>
      <c r="AW183" s="39"/>
      <c r="AX183" s="27"/>
      <c r="AY183" s="27"/>
      <c r="AZ183" s="195"/>
      <c r="BA183" s="39"/>
      <c r="BB183" s="195"/>
      <c r="BC183" s="39"/>
      <c r="BD183" s="198"/>
      <c r="BE183" s="94"/>
      <c r="BF183" s="198"/>
      <c r="BG183" s="27"/>
      <c r="BH183" s="195"/>
      <c r="BI183" s="39"/>
      <c r="BJ183" s="195"/>
      <c r="BK183" s="39"/>
      <c r="BL183" s="198"/>
      <c r="BM183" s="94"/>
      <c r="BN183" s="198"/>
    </row>
    <row r="184" spans="8:66">
      <c r="H184" s="39"/>
      <c r="I184" s="59"/>
      <c r="J184" s="49"/>
      <c r="K184" s="49"/>
      <c r="L184" s="49"/>
      <c r="M184" s="195"/>
      <c r="N184"/>
      <c r="O184" s="196"/>
      <c r="P184" s="39"/>
      <c r="Q184" s="39"/>
      <c r="R184" s="196"/>
      <c r="S184" s="59"/>
      <c r="T184" s="197"/>
      <c r="U184" s="39"/>
      <c r="V184" s="197"/>
      <c r="W184" s="59"/>
      <c r="X184" s="195"/>
      <c r="Y184" s="39"/>
      <c r="Z184" s="195"/>
      <c r="AA184" s="59"/>
      <c r="AB184" s="195"/>
      <c r="AC184" s="39"/>
      <c r="AD184" s="195"/>
      <c r="AE184" s="39"/>
      <c r="AF184" s="39"/>
      <c r="AG184" s="39"/>
      <c r="AH184" s="39"/>
      <c r="AI184" s="39"/>
      <c r="AJ184" s="39"/>
      <c r="AK184" s="39"/>
      <c r="AL184" s="39"/>
      <c r="AM184" s="27"/>
      <c r="AN184" s="102"/>
      <c r="AO184" s="94"/>
      <c r="AP184" s="198"/>
      <c r="AQ184" s="27"/>
      <c r="AR184" s="27"/>
      <c r="AS184" s="39"/>
      <c r="AT184" s="27"/>
      <c r="AU184" s="27"/>
      <c r="AV184" s="27"/>
      <c r="AW184" s="39"/>
      <c r="AX184" s="27"/>
      <c r="AY184" s="27"/>
      <c r="AZ184" s="195"/>
      <c r="BA184" s="39"/>
      <c r="BB184" s="195"/>
      <c r="BC184" s="39"/>
      <c r="BD184" s="198"/>
      <c r="BE184" s="94"/>
      <c r="BF184" s="198"/>
      <c r="BG184" s="27"/>
      <c r="BH184" s="195"/>
      <c r="BI184" s="39"/>
      <c r="BJ184" s="195"/>
      <c r="BK184" s="39"/>
      <c r="BL184" s="198"/>
      <c r="BM184" s="94"/>
      <c r="BN184" s="198"/>
    </row>
    <row r="185" spans="8:66">
      <c r="H185" s="39"/>
      <c r="I185" s="59"/>
      <c r="J185" s="49"/>
      <c r="K185" s="49"/>
      <c r="L185" s="49"/>
      <c r="M185" s="195"/>
      <c r="N185"/>
      <c r="O185" s="196"/>
      <c r="P185" s="39"/>
      <c r="Q185" s="39"/>
      <c r="R185" s="196"/>
      <c r="S185" s="59"/>
      <c r="T185" s="197"/>
      <c r="U185" s="39"/>
      <c r="V185" s="197"/>
      <c r="W185" s="59"/>
      <c r="X185" s="195"/>
      <c r="Y185" s="39"/>
      <c r="Z185" s="195"/>
      <c r="AA185" s="59"/>
      <c r="AB185" s="195"/>
      <c r="AC185" s="39"/>
      <c r="AD185" s="195"/>
      <c r="AE185" s="39"/>
      <c r="AF185" s="39"/>
      <c r="AG185" s="39"/>
      <c r="AH185" s="39"/>
      <c r="AI185" s="39"/>
      <c r="AJ185" s="39"/>
      <c r="AK185" s="39"/>
      <c r="AL185" s="39"/>
      <c r="AM185" s="27"/>
      <c r="AN185" s="102"/>
      <c r="AO185" s="94"/>
      <c r="AP185" s="198"/>
      <c r="AQ185" s="27"/>
      <c r="AR185" s="27"/>
      <c r="AS185" s="39"/>
      <c r="AT185" s="27"/>
      <c r="AU185" s="27"/>
      <c r="AV185" s="27"/>
      <c r="AW185" s="39"/>
      <c r="AX185" s="27"/>
      <c r="AY185" s="27"/>
      <c r="AZ185" s="195"/>
      <c r="BA185" s="39"/>
      <c r="BB185" s="195"/>
      <c r="BC185" s="39"/>
      <c r="BD185" s="198"/>
      <c r="BE185" s="94"/>
      <c r="BF185" s="198"/>
      <c r="BG185" s="27"/>
      <c r="BH185" s="195"/>
      <c r="BI185" s="39"/>
      <c r="BJ185" s="195"/>
      <c r="BK185" s="39"/>
      <c r="BL185" s="198"/>
      <c r="BM185" s="94"/>
      <c r="BN185" s="198"/>
    </row>
    <row r="186" spans="8:66">
      <c r="H186" s="39"/>
      <c r="I186" s="59"/>
      <c r="J186" s="49"/>
      <c r="K186" s="49"/>
      <c r="L186" s="49"/>
      <c r="M186" s="195"/>
      <c r="N186"/>
      <c r="O186" s="196"/>
      <c r="P186" s="39"/>
      <c r="Q186" s="39"/>
      <c r="R186" s="196"/>
      <c r="S186" s="59"/>
      <c r="T186" s="197"/>
      <c r="U186" s="39"/>
      <c r="V186" s="197"/>
      <c r="W186" s="59"/>
      <c r="X186" s="195"/>
      <c r="Y186" s="39"/>
      <c r="Z186" s="195"/>
      <c r="AA186" s="59"/>
      <c r="AB186" s="195"/>
      <c r="AC186" s="39"/>
      <c r="AD186" s="195"/>
      <c r="AE186" s="39"/>
      <c r="AF186" s="39"/>
      <c r="AG186" s="39"/>
      <c r="AH186" s="39"/>
      <c r="AI186" s="39"/>
      <c r="AJ186" s="39"/>
      <c r="AK186" s="39"/>
      <c r="AL186" s="39"/>
      <c r="AM186" s="27"/>
      <c r="AN186" s="102"/>
      <c r="AO186" s="94"/>
      <c r="AP186" s="198"/>
      <c r="AQ186" s="27"/>
      <c r="AR186" s="27"/>
      <c r="AS186" s="39"/>
      <c r="AT186" s="27"/>
      <c r="AU186" s="27"/>
      <c r="AV186" s="27"/>
      <c r="AW186" s="39"/>
      <c r="AX186" s="27"/>
      <c r="AY186" s="27"/>
      <c r="AZ186" s="195"/>
      <c r="BA186" s="39"/>
      <c r="BB186" s="195"/>
      <c r="BC186" s="39"/>
      <c r="BD186" s="198"/>
      <c r="BE186" s="94"/>
      <c r="BF186" s="198"/>
      <c r="BG186" s="27"/>
      <c r="BH186" s="195"/>
      <c r="BI186" s="39"/>
      <c r="BJ186" s="195"/>
      <c r="BK186" s="39"/>
      <c r="BL186" s="198"/>
      <c r="BM186" s="94"/>
      <c r="BN186" s="198"/>
    </row>
    <row r="187" spans="8:66">
      <c r="H187" s="39"/>
      <c r="I187" s="59"/>
      <c r="J187" s="49"/>
      <c r="K187" s="49"/>
      <c r="L187" s="49"/>
      <c r="M187" s="195"/>
      <c r="N187"/>
      <c r="O187" s="196"/>
      <c r="P187" s="39"/>
      <c r="Q187" s="39"/>
      <c r="R187" s="196"/>
      <c r="S187" s="59"/>
      <c r="T187" s="197"/>
      <c r="U187" s="39"/>
      <c r="V187" s="197"/>
      <c r="W187" s="59"/>
      <c r="X187" s="195"/>
      <c r="Y187" s="39"/>
      <c r="Z187" s="195"/>
      <c r="AA187" s="59"/>
      <c r="AB187" s="195"/>
      <c r="AC187" s="39"/>
      <c r="AD187" s="195"/>
      <c r="AE187" s="39"/>
      <c r="AF187" s="39"/>
      <c r="AG187" s="39"/>
      <c r="AH187" s="39"/>
      <c r="AI187" s="39"/>
      <c r="AJ187" s="39"/>
      <c r="AK187" s="39"/>
      <c r="AL187" s="39"/>
      <c r="AM187" s="27"/>
      <c r="AN187" s="102"/>
      <c r="AO187" s="94"/>
      <c r="AP187" s="198"/>
      <c r="AQ187" s="27"/>
      <c r="AR187" s="27"/>
      <c r="AS187" s="39"/>
      <c r="AT187" s="27"/>
      <c r="AU187" s="27"/>
      <c r="AV187" s="27"/>
      <c r="AW187" s="39"/>
      <c r="AX187" s="27"/>
      <c r="AY187" s="27"/>
      <c r="AZ187" s="195"/>
      <c r="BA187" s="39"/>
      <c r="BB187" s="195"/>
      <c r="BC187" s="39"/>
      <c r="BD187" s="198"/>
      <c r="BE187" s="94"/>
      <c r="BF187" s="198"/>
      <c r="BG187" s="27"/>
      <c r="BH187" s="195"/>
      <c r="BI187" s="39"/>
      <c r="BJ187" s="195"/>
      <c r="BK187" s="39"/>
      <c r="BL187" s="198"/>
      <c r="BM187" s="94"/>
      <c r="BN187" s="198"/>
    </row>
    <row r="188" spans="8:66">
      <c r="H188" s="39"/>
      <c r="I188" s="59"/>
      <c r="J188" s="49"/>
      <c r="K188" s="49"/>
      <c r="L188" s="49"/>
      <c r="M188" s="195"/>
      <c r="N188"/>
      <c r="O188" s="196"/>
      <c r="P188" s="39"/>
      <c r="Q188" s="39"/>
      <c r="R188" s="196"/>
      <c r="S188" s="59"/>
      <c r="T188" s="197"/>
      <c r="U188" s="39"/>
      <c r="V188" s="197"/>
      <c r="W188" s="59"/>
      <c r="X188" s="195"/>
      <c r="Y188" s="39"/>
      <c r="Z188" s="195"/>
      <c r="AA188" s="59"/>
      <c r="AB188" s="195"/>
      <c r="AC188" s="39"/>
      <c r="AD188" s="195"/>
      <c r="AE188" s="39"/>
      <c r="AF188" s="39"/>
      <c r="AG188" s="39"/>
      <c r="AH188" s="39"/>
      <c r="AI188" s="39"/>
      <c r="AJ188" s="39"/>
      <c r="AK188" s="39"/>
      <c r="AL188" s="39"/>
      <c r="AM188" s="27"/>
      <c r="AN188" s="102"/>
      <c r="AO188" s="94"/>
      <c r="AP188" s="198"/>
      <c r="AQ188" s="27"/>
      <c r="AR188" s="27"/>
      <c r="AS188" s="39"/>
      <c r="AT188" s="27"/>
      <c r="AU188" s="27"/>
      <c r="AV188" s="27"/>
      <c r="AW188" s="39"/>
      <c r="AX188" s="27"/>
      <c r="AY188" s="27"/>
      <c r="AZ188" s="195"/>
      <c r="BA188" s="39"/>
      <c r="BB188" s="195"/>
      <c r="BC188" s="39"/>
      <c r="BD188" s="198"/>
      <c r="BE188" s="94"/>
      <c r="BF188" s="198"/>
      <c r="BG188" s="27"/>
      <c r="BH188" s="195"/>
      <c r="BI188" s="39"/>
      <c r="BJ188" s="195"/>
      <c r="BK188" s="39"/>
      <c r="BL188" s="198"/>
      <c r="BM188" s="94"/>
      <c r="BN188" s="198"/>
    </row>
    <row r="189" spans="8:66">
      <c r="H189" s="39"/>
      <c r="I189" s="59"/>
      <c r="J189" s="49"/>
      <c r="K189" s="49"/>
      <c r="L189" s="49"/>
      <c r="M189" s="195"/>
      <c r="N189"/>
      <c r="O189" s="196"/>
      <c r="P189" s="39"/>
      <c r="Q189" s="39"/>
      <c r="R189" s="196"/>
      <c r="S189" s="59"/>
      <c r="T189" s="197"/>
      <c r="U189" s="39"/>
      <c r="V189" s="197"/>
      <c r="W189" s="59"/>
      <c r="X189" s="195"/>
      <c r="Y189" s="39"/>
      <c r="Z189" s="195"/>
      <c r="AA189" s="59"/>
      <c r="AB189" s="195"/>
      <c r="AC189" s="39"/>
      <c r="AD189" s="195"/>
      <c r="AE189" s="39"/>
      <c r="AF189" s="39"/>
      <c r="AG189" s="39"/>
      <c r="AH189" s="39"/>
      <c r="AI189" s="39"/>
      <c r="AJ189" s="39"/>
      <c r="AK189" s="39"/>
      <c r="AL189" s="39"/>
      <c r="AM189" s="27"/>
      <c r="AN189" s="102"/>
      <c r="AO189" s="94"/>
      <c r="AP189" s="198"/>
      <c r="AQ189" s="27"/>
      <c r="AR189" s="27"/>
      <c r="AS189" s="39"/>
      <c r="AT189" s="27"/>
      <c r="AU189" s="27"/>
      <c r="AV189" s="27"/>
      <c r="AW189" s="39"/>
      <c r="AX189" s="27"/>
      <c r="AY189" s="27"/>
      <c r="AZ189" s="195"/>
      <c r="BA189" s="39"/>
      <c r="BB189" s="195"/>
      <c r="BC189" s="39"/>
      <c r="BD189" s="198"/>
      <c r="BE189" s="94"/>
      <c r="BF189" s="198"/>
      <c r="BG189" s="27"/>
      <c r="BH189" s="195"/>
      <c r="BI189" s="39"/>
      <c r="BJ189" s="195"/>
      <c r="BK189" s="39"/>
      <c r="BL189" s="198"/>
      <c r="BM189" s="94"/>
      <c r="BN189" s="198"/>
    </row>
    <row r="190" spans="8:66">
      <c r="H190" s="39"/>
      <c r="I190" s="59"/>
      <c r="J190" s="49"/>
      <c r="K190" s="49"/>
      <c r="L190" s="49"/>
      <c r="M190" s="195"/>
      <c r="N190"/>
      <c r="O190" s="196"/>
      <c r="P190" s="39"/>
      <c r="Q190" s="39"/>
      <c r="R190" s="196"/>
      <c r="S190" s="59"/>
      <c r="T190" s="197"/>
      <c r="U190" s="39"/>
      <c r="V190" s="197"/>
      <c r="W190" s="59"/>
      <c r="X190" s="195"/>
      <c r="Y190" s="39"/>
      <c r="Z190" s="195"/>
      <c r="AA190" s="59"/>
      <c r="AB190" s="195"/>
      <c r="AC190" s="39"/>
      <c r="AD190" s="195"/>
      <c r="AE190" s="39"/>
      <c r="AF190" s="39"/>
      <c r="AG190" s="39"/>
      <c r="AH190" s="39"/>
      <c r="AI190" s="39"/>
      <c r="AJ190" s="39"/>
      <c r="AK190" s="39"/>
      <c r="AL190" s="39"/>
      <c r="AM190" s="27"/>
      <c r="AN190" s="102"/>
      <c r="AO190" s="94"/>
      <c r="AP190" s="198"/>
      <c r="AQ190" s="27"/>
      <c r="AR190" s="27"/>
      <c r="AS190" s="39"/>
      <c r="AT190" s="27"/>
      <c r="AU190" s="27"/>
      <c r="AV190" s="27"/>
      <c r="AW190" s="39"/>
      <c r="AX190" s="27"/>
      <c r="AY190" s="27"/>
      <c r="AZ190" s="195"/>
      <c r="BA190" s="39"/>
      <c r="BB190" s="195"/>
      <c r="BC190" s="39"/>
      <c r="BD190" s="198"/>
      <c r="BE190" s="94"/>
      <c r="BF190" s="198"/>
      <c r="BG190" s="27"/>
      <c r="BH190" s="195"/>
      <c r="BI190" s="39"/>
      <c r="BJ190" s="195"/>
      <c r="BK190" s="39"/>
      <c r="BL190" s="198"/>
      <c r="BM190" s="94"/>
      <c r="BN190" s="198"/>
    </row>
    <row r="191" spans="8:66">
      <c r="H191" s="39"/>
      <c r="I191" s="59"/>
      <c r="J191" s="49"/>
      <c r="K191" s="49"/>
      <c r="L191" s="49"/>
      <c r="M191" s="195"/>
      <c r="N191"/>
      <c r="O191" s="196"/>
      <c r="P191" s="39"/>
      <c r="Q191" s="39"/>
      <c r="R191" s="196"/>
      <c r="S191" s="59"/>
      <c r="T191" s="197"/>
      <c r="U191" s="39"/>
      <c r="V191" s="197"/>
      <c r="W191" s="59"/>
      <c r="X191" s="195"/>
      <c r="Y191" s="39"/>
      <c r="Z191" s="195"/>
      <c r="AA191" s="59"/>
      <c r="AB191" s="195"/>
      <c r="AC191" s="39"/>
      <c r="AD191" s="195"/>
      <c r="AE191" s="39"/>
      <c r="AF191" s="39"/>
      <c r="AG191" s="39"/>
      <c r="AH191" s="39"/>
      <c r="AI191" s="39"/>
      <c r="AJ191" s="39"/>
      <c r="AK191" s="39"/>
      <c r="AL191" s="39"/>
      <c r="AM191" s="27"/>
      <c r="AN191" s="102"/>
      <c r="AO191" s="94"/>
      <c r="AP191" s="198"/>
      <c r="AQ191" s="27"/>
      <c r="AR191" s="27"/>
      <c r="AS191" s="39"/>
      <c r="AT191" s="27"/>
      <c r="AU191" s="27"/>
      <c r="AV191" s="27"/>
      <c r="AW191" s="39"/>
      <c r="AX191" s="27"/>
      <c r="AY191" s="27"/>
      <c r="AZ191" s="195"/>
      <c r="BA191" s="39"/>
      <c r="BB191" s="195"/>
      <c r="BC191" s="39"/>
      <c r="BD191" s="198"/>
      <c r="BE191" s="94"/>
      <c r="BF191" s="198"/>
      <c r="BG191" s="27"/>
      <c r="BH191" s="195"/>
      <c r="BI191" s="39"/>
      <c r="BJ191" s="195"/>
      <c r="BK191" s="39"/>
      <c r="BL191" s="198"/>
      <c r="BM191" s="94"/>
      <c r="BN191" s="198"/>
    </row>
    <row r="192" spans="8:66">
      <c r="H192" s="39"/>
      <c r="I192" s="59"/>
      <c r="J192" s="49"/>
      <c r="K192" s="49"/>
      <c r="L192" s="49"/>
      <c r="M192" s="195"/>
      <c r="N192"/>
      <c r="O192" s="196"/>
      <c r="P192" s="39"/>
      <c r="Q192" s="39"/>
      <c r="R192" s="196"/>
      <c r="S192" s="59"/>
      <c r="T192" s="197"/>
      <c r="U192" s="39"/>
      <c r="V192" s="197"/>
      <c r="W192" s="59"/>
      <c r="X192" s="195"/>
      <c r="Y192" s="39"/>
      <c r="Z192" s="195"/>
      <c r="AA192" s="59"/>
      <c r="AB192" s="195"/>
      <c r="AC192" s="39"/>
      <c r="AD192" s="195"/>
      <c r="AE192" s="39"/>
      <c r="AF192" s="39"/>
      <c r="AG192" s="39"/>
      <c r="AH192" s="39"/>
      <c r="AI192" s="39"/>
      <c r="AJ192" s="39"/>
      <c r="AK192" s="39"/>
      <c r="AL192" s="39"/>
      <c r="AM192" s="27"/>
      <c r="AN192" s="102"/>
      <c r="AO192" s="94"/>
      <c r="AP192" s="198"/>
      <c r="AQ192" s="27"/>
      <c r="AR192" s="27"/>
      <c r="AS192" s="39"/>
      <c r="AT192" s="27"/>
      <c r="AU192" s="27"/>
      <c r="AV192" s="27"/>
      <c r="AW192" s="39"/>
      <c r="AX192" s="27"/>
      <c r="AY192" s="27"/>
      <c r="AZ192" s="195"/>
      <c r="BA192" s="39"/>
      <c r="BB192" s="195"/>
      <c r="BC192" s="39"/>
      <c r="BD192" s="198"/>
      <c r="BE192" s="94"/>
      <c r="BF192" s="198"/>
      <c r="BG192" s="27"/>
      <c r="BH192" s="195"/>
      <c r="BI192" s="39"/>
      <c r="BJ192" s="195"/>
      <c r="BK192" s="39"/>
      <c r="BL192" s="198"/>
      <c r="BM192" s="94"/>
      <c r="BN192" s="198"/>
    </row>
    <row r="193" spans="8:66">
      <c r="H193" s="39"/>
      <c r="I193" s="59"/>
      <c r="J193" s="49"/>
      <c r="K193" s="49"/>
      <c r="L193" s="49"/>
      <c r="M193" s="195"/>
      <c r="N193"/>
      <c r="O193" s="196"/>
      <c r="P193" s="39"/>
      <c r="Q193" s="39"/>
      <c r="R193" s="196"/>
      <c r="S193" s="59"/>
      <c r="T193" s="197"/>
      <c r="U193" s="39"/>
      <c r="V193" s="197"/>
      <c r="W193" s="59"/>
      <c r="X193" s="195"/>
      <c r="Y193" s="39"/>
      <c r="Z193" s="195"/>
      <c r="AA193" s="59"/>
      <c r="AB193" s="195"/>
      <c r="AC193" s="39"/>
      <c r="AD193" s="195"/>
      <c r="AE193" s="39"/>
      <c r="AF193" s="39"/>
      <c r="AG193" s="39"/>
      <c r="AH193" s="39"/>
      <c r="AI193" s="39"/>
      <c r="AJ193" s="39"/>
      <c r="AK193" s="39"/>
      <c r="AL193" s="39"/>
      <c r="AM193" s="27"/>
      <c r="AN193" s="102"/>
      <c r="AO193" s="94"/>
      <c r="AP193" s="198"/>
      <c r="AQ193" s="27"/>
      <c r="AR193" s="27"/>
      <c r="AS193" s="39"/>
      <c r="AT193" s="27"/>
      <c r="AU193" s="27"/>
      <c r="AV193" s="27"/>
      <c r="AW193" s="39"/>
      <c r="AX193" s="27"/>
      <c r="AY193" s="27"/>
      <c r="AZ193" s="195"/>
      <c r="BA193" s="39"/>
      <c r="BB193" s="195"/>
      <c r="BC193" s="39"/>
      <c r="BD193" s="198"/>
      <c r="BE193" s="94"/>
      <c r="BF193" s="198"/>
      <c r="BG193" s="27"/>
      <c r="BH193" s="195"/>
      <c r="BI193" s="39"/>
      <c r="BJ193" s="195"/>
      <c r="BK193" s="39"/>
      <c r="BL193" s="198"/>
      <c r="BM193" s="94"/>
      <c r="BN193" s="198"/>
    </row>
    <row r="194" spans="8:66">
      <c r="H194" s="39"/>
      <c r="I194" s="59"/>
      <c r="J194" s="49"/>
      <c r="K194" s="49"/>
      <c r="L194" s="49"/>
      <c r="M194" s="195"/>
      <c r="N194"/>
      <c r="O194" s="196"/>
      <c r="P194" s="39"/>
      <c r="Q194" s="39"/>
      <c r="R194" s="196"/>
      <c r="S194" s="59"/>
      <c r="T194" s="197"/>
      <c r="U194" s="39"/>
      <c r="V194" s="197"/>
      <c r="W194" s="59"/>
      <c r="X194" s="195"/>
      <c r="Y194" s="39"/>
      <c r="Z194" s="195"/>
      <c r="AA194" s="59"/>
      <c r="AB194" s="195"/>
      <c r="AC194" s="39"/>
      <c r="AD194" s="195"/>
      <c r="AE194" s="39"/>
      <c r="AF194" s="39"/>
      <c r="AG194" s="39"/>
      <c r="AH194" s="39"/>
      <c r="AI194" s="39"/>
      <c r="AJ194" s="39"/>
      <c r="AK194" s="39"/>
      <c r="AL194" s="39"/>
      <c r="AM194" s="27"/>
      <c r="AN194" s="102"/>
      <c r="AO194" s="94"/>
      <c r="AP194" s="198"/>
      <c r="AQ194" s="27"/>
      <c r="AR194" s="27"/>
      <c r="AS194" s="39"/>
      <c r="AT194" s="27"/>
      <c r="AU194" s="27"/>
      <c r="AV194" s="27"/>
      <c r="AW194" s="39"/>
      <c r="AX194" s="27"/>
      <c r="AY194" s="27"/>
      <c r="AZ194" s="195"/>
      <c r="BA194" s="39"/>
      <c r="BB194" s="195"/>
      <c r="BC194" s="39"/>
      <c r="BD194" s="198"/>
      <c r="BE194" s="94"/>
      <c r="BF194" s="198"/>
      <c r="BG194" s="27"/>
      <c r="BH194" s="195"/>
      <c r="BI194" s="39"/>
      <c r="BJ194" s="195"/>
      <c r="BK194" s="39"/>
      <c r="BL194" s="198"/>
      <c r="BM194" s="94"/>
      <c r="BN194" s="198"/>
    </row>
    <row r="195" spans="8:66">
      <c r="H195" s="39"/>
      <c r="I195" s="59"/>
      <c r="J195" s="49"/>
      <c r="K195" s="49"/>
      <c r="L195" s="49"/>
      <c r="M195" s="195"/>
      <c r="N195"/>
      <c r="O195" s="196"/>
      <c r="P195" s="39"/>
      <c r="Q195" s="39"/>
      <c r="R195" s="196"/>
      <c r="S195" s="59"/>
      <c r="T195" s="197"/>
      <c r="U195" s="39"/>
      <c r="V195" s="197"/>
      <c r="W195" s="59"/>
      <c r="X195" s="195"/>
      <c r="Y195" s="39"/>
      <c r="Z195" s="195"/>
      <c r="AA195" s="59"/>
      <c r="AB195" s="195"/>
      <c r="AC195" s="39"/>
      <c r="AD195" s="195"/>
      <c r="AE195" s="39"/>
      <c r="AF195" s="39"/>
      <c r="AG195" s="39"/>
      <c r="AH195" s="39"/>
      <c r="AI195" s="39"/>
      <c r="AJ195" s="39"/>
      <c r="AK195" s="39"/>
      <c r="AL195" s="39"/>
      <c r="AM195" s="27"/>
      <c r="AN195" s="102"/>
      <c r="AO195" s="94"/>
      <c r="AP195" s="198"/>
      <c r="AQ195" s="27"/>
      <c r="AR195" s="27"/>
      <c r="AS195" s="39"/>
      <c r="AT195" s="27"/>
      <c r="AU195" s="27"/>
      <c r="AV195" s="27"/>
      <c r="AW195" s="39"/>
      <c r="AX195" s="27"/>
      <c r="AY195" s="27"/>
      <c r="AZ195" s="195"/>
      <c r="BA195" s="39"/>
      <c r="BB195" s="195"/>
      <c r="BC195" s="39"/>
      <c r="BD195" s="198"/>
      <c r="BE195" s="94"/>
      <c r="BF195" s="198"/>
      <c r="BG195" s="27"/>
      <c r="BH195" s="195"/>
      <c r="BI195" s="39"/>
      <c r="BJ195" s="195"/>
      <c r="BK195" s="39"/>
      <c r="BL195" s="198"/>
      <c r="BM195" s="94"/>
      <c r="BN195" s="198"/>
    </row>
    <row r="196" spans="8:66">
      <c r="H196" s="39"/>
      <c r="I196" s="59"/>
      <c r="J196" s="49"/>
      <c r="K196" s="49"/>
      <c r="L196" s="49"/>
      <c r="M196" s="195"/>
      <c r="N196"/>
      <c r="O196" s="196"/>
      <c r="P196" s="39"/>
      <c r="Q196" s="39"/>
      <c r="R196" s="196"/>
      <c r="S196" s="59"/>
      <c r="T196" s="197"/>
      <c r="U196" s="39"/>
      <c r="V196" s="197"/>
      <c r="W196" s="59"/>
      <c r="X196" s="195"/>
      <c r="Y196" s="39"/>
      <c r="Z196" s="195"/>
      <c r="AA196" s="59"/>
      <c r="AB196" s="195"/>
      <c r="AC196" s="39"/>
      <c r="AD196" s="195"/>
      <c r="AE196" s="39"/>
      <c r="AF196" s="39"/>
      <c r="AG196" s="39"/>
      <c r="AH196" s="39"/>
      <c r="AI196" s="39"/>
      <c r="AJ196" s="39"/>
      <c r="AK196" s="39"/>
      <c r="AL196" s="39"/>
      <c r="AM196" s="27"/>
      <c r="AN196" s="102"/>
      <c r="AO196" s="94"/>
      <c r="AP196" s="198"/>
      <c r="AQ196" s="27"/>
      <c r="AR196" s="27"/>
      <c r="AS196" s="39"/>
      <c r="AT196" s="27"/>
      <c r="AU196" s="27"/>
      <c r="AV196" s="27"/>
      <c r="AW196" s="39"/>
      <c r="AX196" s="27"/>
      <c r="AY196" s="27"/>
      <c r="AZ196" s="195"/>
      <c r="BA196" s="39"/>
      <c r="BB196" s="195"/>
      <c r="BC196" s="39"/>
      <c r="BD196" s="198"/>
      <c r="BE196" s="94"/>
      <c r="BF196" s="198"/>
      <c r="BG196" s="27"/>
      <c r="BH196" s="195"/>
      <c r="BI196" s="39"/>
      <c r="BJ196" s="195"/>
      <c r="BK196" s="39"/>
      <c r="BL196" s="198"/>
      <c r="BM196" s="94"/>
      <c r="BN196" s="198"/>
    </row>
    <row r="197" spans="8:66">
      <c r="H197" s="39"/>
      <c r="I197" s="59"/>
      <c r="J197" s="49"/>
      <c r="K197" s="49"/>
      <c r="L197" s="49"/>
      <c r="M197" s="195"/>
      <c r="N197"/>
      <c r="O197" s="196"/>
      <c r="P197" s="39"/>
      <c r="Q197" s="39"/>
      <c r="R197" s="196"/>
      <c r="S197" s="59"/>
      <c r="T197" s="197"/>
      <c r="U197" s="39"/>
      <c r="V197" s="197"/>
      <c r="W197" s="59"/>
      <c r="X197" s="195"/>
      <c r="Y197" s="39"/>
      <c r="Z197" s="195"/>
      <c r="AA197" s="59"/>
      <c r="AB197" s="195"/>
      <c r="AC197" s="39"/>
      <c r="AD197" s="195"/>
      <c r="AE197" s="39"/>
      <c r="AF197" s="39"/>
      <c r="AG197" s="39"/>
      <c r="AH197" s="39"/>
      <c r="AI197" s="39"/>
      <c r="AJ197" s="39"/>
      <c r="AK197" s="39"/>
      <c r="AL197" s="39"/>
      <c r="AM197" s="27"/>
      <c r="AN197" s="102"/>
      <c r="AO197" s="94"/>
      <c r="AP197" s="198"/>
      <c r="AQ197" s="27"/>
      <c r="AR197" s="27"/>
      <c r="AS197" s="39"/>
      <c r="AT197" s="27"/>
      <c r="AU197" s="27"/>
      <c r="AV197" s="27"/>
      <c r="AW197" s="39"/>
      <c r="AX197" s="27"/>
      <c r="AY197" s="27"/>
      <c r="AZ197" s="195"/>
      <c r="BA197" s="39"/>
      <c r="BB197" s="195"/>
      <c r="BC197" s="39"/>
      <c r="BD197" s="198"/>
      <c r="BE197" s="94"/>
      <c r="BF197" s="198"/>
      <c r="BG197" s="27"/>
      <c r="BH197" s="195"/>
      <c r="BI197" s="39"/>
      <c r="BJ197" s="195"/>
      <c r="BK197" s="39"/>
      <c r="BL197" s="198"/>
      <c r="BM197" s="94"/>
      <c r="BN197" s="198"/>
    </row>
    <row r="198" spans="8:66">
      <c r="H198" s="39"/>
      <c r="I198" s="59"/>
      <c r="J198" s="49"/>
      <c r="K198" s="49"/>
      <c r="L198" s="49"/>
      <c r="M198" s="195"/>
      <c r="N198"/>
      <c r="O198" s="196"/>
      <c r="P198" s="39"/>
      <c r="Q198" s="39"/>
      <c r="R198" s="196"/>
      <c r="S198" s="59"/>
      <c r="T198" s="197"/>
      <c r="U198" s="39"/>
      <c r="V198" s="197"/>
      <c r="W198" s="59"/>
      <c r="X198" s="195"/>
      <c r="Y198" s="39"/>
      <c r="Z198" s="195"/>
      <c r="AA198" s="59"/>
      <c r="AB198" s="195"/>
      <c r="AC198" s="39"/>
      <c r="AD198" s="195"/>
      <c r="AE198" s="39"/>
      <c r="AF198" s="39"/>
      <c r="AG198" s="39"/>
      <c r="AH198" s="39"/>
      <c r="AI198" s="39"/>
      <c r="AJ198" s="39"/>
      <c r="AK198" s="39"/>
      <c r="AL198" s="39"/>
      <c r="AM198" s="27"/>
      <c r="AN198" s="102"/>
      <c r="AO198" s="94"/>
      <c r="AP198" s="198"/>
      <c r="AQ198" s="27"/>
      <c r="AR198" s="27"/>
      <c r="AS198" s="39"/>
      <c r="AT198" s="27"/>
      <c r="AU198" s="27"/>
      <c r="AV198" s="27"/>
      <c r="AW198" s="39"/>
      <c r="AX198" s="27"/>
      <c r="AY198" s="27"/>
      <c r="AZ198" s="195"/>
      <c r="BA198" s="39"/>
      <c r="BB198" s="195"/>
      <c r="BC198" s="39"/>
      <c r="BD198" s="198"/>
      <c r="BE198" s="94"/>
      <c r="BF198" s="198"/>
      <c r="BG198" s="27"/>
      <c r="BH198" s="195"/>
      <c r="BI198" s="39"/>
      <c r="BJ198" s="195"/>
      <c r="BK198" s="39"/>
      <c r="BL198" s="198"/>
      <c r="BM198" s="94"/>
      <c r="BN198" s="198"/>
    </row>
    <row r="199" spans="8:66">
      <c r="H199" s="39"/>
      <c r="I199" s="59"/>
      <c r="J199" s="49"/>
      <c r="K199" s="49"/>
      <c r="L199" s="49"/>
      <c r="M199" s="195"/>
      <c r="N199"/>
      <c r="O199" s="196"/>
      <c r="P199" s="39"/>
      <c r="Q199" s="39"/>
      <c r="R199" s="196"/>
      <c r="S199" s="59"/>
      <c r="T199" s="197"/>
      <c r="U199" s="39"/>
      <c r="V199" s="197"/>
      <c r="W199" s="59"/>
      <c r="X199" s="195"/>
      <c r="Y199" s="39"/>
      <c r="Z199" s="195"/>
      <c r="AA199" s="59"/>
      <c r="AB199" s="195"/>
      <c r="AC199" s="39"/>
      <c r="AD199" s="195"/>
      <c r="AE199" s="39"/>
      <c r="AF199" s="39"/>
      <c r="AG199" s="39"/>
      <c r="AH199" s="39"/>
      <c r="AI199" s="39"/>
      <c r="AJ199" s="39"/>
      <c r="AK199" s="39"/>
      <c r="AL199" s="39"/>
      <c r="AM199" s="27"/>
      <c r="AN199" s="102"/>
      <c r="AO199" s="94"/>
      <c r="AP199" s="198"/>
      <c r="AQ199" s="27"/>
      <c r="AR199" s="27"/>
      <c r="AS199" s="39"/>
      <c r="AT199" s="27"/>
      <c r="AU199" s="27"/>
      <c r="AV199" s="27"/>
      <c r="AW199" s="39"/>
      <c r="AX199" s="27"/>
      <c r="AY199" s="27"/>
      <c r="AZ199" s="195"/>
      <c r="BA199" s="39"/>
      <c r="BB199" s="195"/>
      <c r="BC199" s="39"/>
      <c r="BD199" s="198"/>
      <c r="BE199" s="94"/>
      <c r="BF199" s="198"/>
      <c r="BG199" s="27"/>
      <c r="BH199" s="195"/>
      <c r="BI199" s="39"/>
      <c r="BJ199" s="195"/>
      <c r="BK199" s="39"/>
      <c r="BL199" s="198"/>
      <c r="BM199" s="94"/>
      <c r="BN199" s="198"/>
    </row>
    <row r="200" spans="8:66">
      <c r="H200" s="39"/>
      <c r="I200" s="59"/>
      <c r="J200" s="49"/>
      <c r="K200" s="49"/>
      <c r="L200" s="49"/>
      <c r="M200" s="195"/>
      <c r="N200"/>
      <c r="O200" s="196"/>
      <c r="P200" s="39"/>
      <c r="Q200" s="39"/>
      <c r="R200" s="196"/>
      <c r="S200" s="59"/>
      <c r="T200" s="197"/>
      <c r="U200" s="39"/>
      <c r="V200" s="197"/>
      <c r="W200" s="59"/>
      <c r="X200" s="195"/>
      <c r="Y200" s="39"/>
      <c r="Z200" s="195"/>
      <c r="AA200" s="59"/>
      <c r="AB200" s="195"/>
      <c r="AC200" s="39"/>
      <c r="AD200" s="195"/>
      <c r="AE200" s="39"/>
      <c r="AF200" s="39"/>
      <c r="AG200" s="39"/>
      <c r="AH200" s="39"/>
      <c r="AI200" s="39"/>
      <c r="AJ200" s="39"/>
      <c r="AK200" s="39"/>
      <c r="AL200" s="39"/>
      <c r="AM200" s="27"/>
      <c r="AN200" s="102"/>
      <c r="AO200" s="94"/>
      <c r="AP200" s="198"/>
      <c r="AQ200" s="27"/>
      <c r="AR200" s="27"/>
      <c r="AS200" s="39"/>
      <c r="AT200" s="27"/>
      <c r="AU200" s="27"/>
      <c r="AV200" s="27"/>
      <c r="AW200" s="39"/>
      <c r="AX200" s="27"/>
      <c r="AY200" s="27"/>
      <c r="AZ200" s="195"/>
      <c r="BA200" s="39"/>
      <c r="BB200" s="195"/>
      <c r="BC200" s="39"/>
      <c r="BD200" s="198"/>
      <c r="BE200" s="94"/>
      <c r="BF200" s="198"/>
      <c r="BG200" s="27"/>
      <c r="BH200" s="195"/>
      <c r="BI200" s="39"/>
      <c r="BJ200" s="195"/>
      <c r="BK200" s="39"/>
      <c r="BL200" s="198"/>
      <c r="BM200" s="94"/>
      <c r="BN200" s="198"/>
    </row>
    <row r="201" spans="8:66">
      <c r="H201" s="39"/>
      <c r="I201" s="59"/>
      <c r="J201" s="49"/>
      <c r="K201" s="49"/>
      <c r="L201" s="49"/>
      <c r="M201" s="195"/>
      <c r="N201"/>
      <c r="O201" s="196"/>
      <c r="P201" s="39"/>
      <c r="Q201" s="39"/>
      <c r="R201" s="196"/>
      <c r="S201" s="59"/>
      <c r="T201" s="197"/>
      <c r="U201" s="39"/>
      <c r="V201" s="197"/>
      <c r="W201" s="59"/>
      <c r="X201" s="195"/>
      <c r="Y201" s="39"/>
      <c r="Z201" s="195"/>
      <c r="AA201" s="59"/>
      <c r="AB201" s="195"/>
      <c r="AC201" s="39"/>
      <c r="AD201" s="195"/>
      <c r="AE201" s="39"/>
      <c r="AF201" s="39"/>
      <c r="AG201" s="39"/>
      <c r="AH201" s="39"/>
      <c r="AI201" s="39"/>
      <c r="AJ201" s="39"/>
      <c r="AK201" s="39"/>
      <c r="AL201" s="39"/>
      <c r="AM201" s="27"/>
      <c r="AN201" s="102"/>
      <c r="AO201" s="94"/>
      <c r="AP201" s="198"/>
      <c r="AQ201" s="27"/>
      <c r="AR201" s="27"/>
      <c r="AS201" s="39"/>
      <c r="AT201" s="27"/>
      <c r="AU201" s="27"/>
      <c r="AV201" s="27"/>
      <c r="AW201" s="39"/>
      <c r="AX201" s="27"/>
      <c r="AY201" s="27"/>
      <c r="AZ201" s="195"/>
      <c r="BA201" s="39"/>
      <c r="BB201" s="195"/>
      <c r="BC201" s="39"/>
      <c r="BD201" s="198"/>
      <c r="BE201" s="94"/>
      <c r="BF201" s="198"/>
      <c r="BG201" s="27"/>
      <c r="BH201" s="195"/>
      <c r="BI201" s="39"/>
      <c r="BJ201" s="195"/>
      <c r="BK201" s="39"/>
      <c r="BL201" s="198"/>
      <c r="BM201" s="94"/>
      <c r="BN201" s="198"/>
    </row>
    <row r="202" spans="8:66">
      <c r="H202" s="39"/>
      <c r="I202" s="59"/>
      <c r="J202" s="49"/>
      <c r="K202" s="49"/>
      <c r="L202" s="49"/>
      <c r="M202" s="195"/>
      <c r="N202"/>
      <c r="O202" s="196"/>
      <c r="P202" s="39"/>
      <c r="Q202" s="39"/>
      <c r="R202" s="196"/>
      <c r="S202" s="59"/>
      <c r="T202" s="197"/>
      <c r="U202" s="39"/>
      <c r="V202" s="197"/>
      <c r="W202" s="59"/>
      <c r="X202" s="195"/>
      <c r="Y202" s="39"/>
      <c r="Z202" s="195"/>
      <c r="AA202" s="59"/>
      <c r="AB202" s="195"/>
      <c r="AC202" s="39"/>
      <c r="AD202" s="195"/>
      <c r="AE202" s="39"/>
      <c r="AF202" s="39"/>
      <c r="AG202" s="39"/>
      <c r="AH202" s="39"/>
      <c r="AI202" s="39"/>
      <c r="AJ202" s="39"/>
      <c r="AK202" s="39"/>
      <c r="AL202" s="39"/>
      <c r="AM202" s="27"/>
      <c r="AN202" s="102"/>
      <c r="AO202" s="94"/>
      <c r="AP202" s="198"/>
      <c r="AQ202" s="27"/>
      <c r="AR202" s="27"/>
      <c r="AS202" s="39"/>
      <c r="AT202" s="27"/>
      <c r="AU202" s="27"/>
      <c r="AV202" s="27"/>
      <c r="AW202" s="39"/>
      <c r="AX202" s="27"/>
      <c r="AY202" s="27"/>
      <c r="AZ202" s="195"/>
      <c r="BA202" s="39"/>
      <c r="BB202" s="195"/>
      <c r="BC202" s="39"/>
      <c r="BD202" s="198"/>
      <c r="BE202" s="94"/>
      <c r="BF202" s="198"/>
      <c r="BG202" s="27"/>
      <c r="BH202" s="195"/>
      <c r="BI202" s="39"/>
      <c r="BJ202" s="195"/>
      <c r="BK202" s="39"/>
      <c r="BL202" s="198"/>
      <c r="BM202" s="94"/>
      <c r="BN202" s="198"/>
    </row>
    <row r="203" spans="8:66">
      <c r="H203" s="39"/>
      <c r="I203" s="59"/>
      <c r="J203" s="49"/>
      <c r="K203" s="49"/>
      <c r="L203" s="49"/>
      <c r="M203" s="195"/>
      <c r="N203"/>
      <c r="O203" s="196"/>
      <c r="P203" s="39"/>
      <c r="Q203" s="39"/>
      <c r="R203" s="196"/>
      <c r="S203" s="59"/>
      <c r="T203" s="197"/>
      <c r="U203" s="39"/>
      <c r="V203" s="197"/>
      <c r="W203" s="59"/>
      <c r="X203" s="195"/>
      <c r="Y203" s="39"/>
      <c r="Z203" s="195"/>
      <c r="AA203" s="59"/>
      <c r="AB203" s="195"/>
      <c r="AC203" s="39"/>
      <c r="AD203" s="195"/>
      <c r="AE203" s="39"/>
      <c r="AF203" s="39"/>
      <c r="AG203" s="39"/>
      <c r="AH203" s="39"/>
      <c r="AI203" s="39"/>
      <c r="AJ203" s="39"/>
      <c r="AK203" s="39"/>
      <c r="AL203" s="39"/>
      <c r="AM203" s="27"/>
      <c r="AN203" s="102"/>
      <c r="AO203" s="94"/>
      <c r="AP203" s="198"/>
      <c r="AQ203" s="27"/>
      <c r="AR203" s="27"/>
      <c r="AS203" s="39"/>
      <c r="AT203" s="27"/>
      <c r="AU203" s="27"/>
      <c r="AV203" s="27"/>
      <c r="AW203" s="39"/>
      <c r="AX203" s="27"/>
      <c r="AY203" s="27"/>
      <c r="AZ203" s="195"/>
      <c r="BA203" s="39"/>
      <c r="BB203" s="195"/>
      <c r="BC203" s="39"/>
      <c r="BD203" s="198"/>
      <c r="BE203" s="94"/>
      <c r="BF203" s="198"/>
      <c r="BG203" s="27"/>
      <c r="BH203" s="195"/>
      <c r="BI203" s="39"/>
      <c r="BJ203" s="195"/>
      <c r="BK203" s="39"/>
      <c r="BL203" s="198"/>
      <c r="BM203" s="94"/>
      <c r="BN203" s="198"/>
    </row>
    <row r="204" spans="8:66">
      <c r="H204" s="39"/>
      <c r="I204" s="59"/>
      <c r="J204" s="49"/>
      <c r="K204" s="49"/>
      <c r="L204" s="49"/>
      <c r="M204" s="195"/>
      <c r="N204"/>
      <c r="O204" s="196"/>
      <c r="P204" s="39"/>
      <c r="Q204" s="39"/>
      <c r="R204" s="196"/>
      <c r="S204" s="59"/>
      <c r="T204" s="197"/>
      <c r="U204" s="39"/>
      <c r="V204" s="197"/>
      <c r="W204" s="59"/>
      <c r="X204" s="195"/>
      <c r="Y204" s="39"/>
      <c r="Z204" s="195"/>
      <c r="AA204" s="59"/>
      <c r="AB204" s="195"/>
      <c r="AC204" s="39"/>
      <c r="AD204" s="195"/>
      <c r="AE204" s="39"/>
      <c r="AF204" s="39"/>
      <c r="AG204" s="39"/>
      <c r="AH204" s="39"/>
      <c r="AI204" s="39"/>
      <c r="AJ204" s="39"/>
      <c r="AK204" s="39"/>
      <c r="AL204" s="39"/>
      <c r="AM204" s="27"/>
      <c r="AN204" s="102"/>
      <c r="AO204" s="94"/>
      <c r="AP204" s="198"/>
      <c r="AQ204" s="27"/>
      <c r="AR204" s="27"/>
      <c r="AS204" s="39"/>
      <c r="AT204" s="27"/>
      <c r="AU204" s="27"/>
      <c r="AV204" s="27"/>
      <c r="AW204" s="39"/>
      <c r="AX204" s="27"/>
      <c r="AY204" s="27"/>
      <c r="AZ204" s="195"/>
      <c r="BA204" s="39"/>
      <c r="BB204" s="195"/>
      <c r="BC204" s="39"/>
      <c r="BD204" s="198"/>
      <c r="BE204" s="94"/>
      <c r="BF204" s="198"/>
      <c r="BG204" s="27"/>
      <c r="BH204" s="195"/>
      <c r="BI204" s="39"/>
      <c r="BJ204" s="195"/>
      <c r="BK204" s="39"/>
      <c r="BL204" s="198"/>
      <c r="BM204" s="94"/>
      <c r="BN204" s="198"/>
    </row>
    <row r="205" spans="8:66">
      <c r="H205" s="39"/>
      <c r="I205" s="59"/>
      <c r="J205" s="49"/>
      <c r="K205" s="49"/>
      <c r="L205" s="49"/>
      <c r="M205" s="195"/>
      <c r="N205"/>
      <c r="O205" s="196"/>
      <c r="P205" s="39"/>
      <c r="Q205" s="39"/>
      <c r="R205" s="196"/>
      <c r="S205" s="59"/>
      <c r="T205" s="197"/>
      <c r="U205" s="39"/>
      <c r="V205" s="197"/>
      <c r="W205" s="59"/>
      <c r="X205" s="195"/>
      <c r="Y205" s="39"/>
      <c r="Z205" s="195"/>
      <c r="AA205" s="59"/>
      <c r="AB205" s="195"/>
      <c r="AC205" s="39"/>
      <c r="AD205" s="195"/>
      <c r="AE205" s="39"/>
      <c r="AF205" s="39"/>
      <c r="AG205" s="39"/>
      <c r="AH205" s="39"/>
      <c r="AI205" s="39"/>
      <c r="AJ205" s="39"/>
      <c r="AK205" s="39"/>
      <c r="AL205" s="39"/>
      <c r="AM205" s="27"/>
      <c r="AN205" s="102"/>
      <c r="AO205" s="94"/>
      <c r="AP205" s="198"/>
      <c r="AQ205" s="27"/>
      <c r="AR205" s="27"/>
      <c r="AS205" s="39"/>
      <c r="AT205" s="27"/>
      <c r="AU205" s="27"/>
      <c r="AV205" s="27"/>
      <c r="AW205" s="39"/>
      <c r="AX205" s="27"/>
      <c r="AY205" s="27"/>
      <c r="AZ205" s="195"/>
      <c r="BA205" s="39"/>
      <c r="BB205" s="195"/>
      <c r="BC205" s="39"/>
      <c r="BD205" s="198"/>
      <c r="BE205" s="94"/>
      <c r="BF205" s="198"/>
      <c r="BG205" s="27"/>
      <c r="BH205" s="195"/>
      <c r="BI205" s="39"/>
      <c r="BJ205" s="195"/>
      <c r="BK205" s="39"/>
      <c r="BL205" s="198"/>
      <c r="BM205" s="94"/>
      <c r="BN205" s="198"/>
    </row>
    <row r="206" spans="8:66">
      <c r="H206" s="39"/>
      <c r="I206" s="59"/>
      <c r="J206" s="49"/>
      <c r="K206" s="49"/>
      <c r="L206" s="49"/>
      <c r="M206" s="195"/>
      <c r="N206"/>
      <c r="O206" s="196"/>
      <c r="P206" s="39"/>
      <c r="Q206" s="39"/>
      <c r="R206" s="196"/>
      <c r="S206" s="59"/>
      <c r="T206" s="197"/>
      <c r="U206" s="39"/>
      <c r="V206" s="197"/>
      <c r="W206" s="59"/>
      <c r="X206" s="195"/>
      <c r="Y206" s="39"/>
      <c r="Z206" s="195"/>
      <c r="AA206" s="59"/>
      <c r="AB206" s="195"/>
      <c r="AC206" s="39"/>
      <c r="AD206" s="195"/>
      <c r="AE206" s="39"/>
      <c r="AF206" s="39"/>
      <c r="AG206" s="39"/>
      <c r="AH206" s="39"/>
      <c r="AI206" s="39"/>
      <c r="AJ206" s="39"/>
      <c r="AK206" s="39"/>
      <c r="AL206" s="39"/>
      <c r="AM206" s="27"/>
      <c r="AN206" s="102"/>
      <c r="AO206" s="94"/>
      <c r="AP206" s="198"/>
      <c r="AQ206" s="27"/>
      <c r="AR206" s="27"/>
      <c r="AS206" s="39"/>
      <c r="AT206" s="27"/>
      <c r="AU206" s="27"/>
      <c r="AV206" s="27"/>
      <c r="AW206" s="39"/>
      <c r="AX206" s="27"/>
      <c r="AY206" s="27"/>
      <c r="AZ206" s="195"/>
      <c r="BA206" s="39"/>
      <c r="BB206" s="195"/>
      <c r="BC206" s="39"/>
      <c r="BD206" s="198"/>
      <c r="BE206" s="94"/>
      <c r="BF206" s="198"/>
      <c r="BG206" s="27"/>
      <c r="BH206" s="195"/>
      <c r="BI206" s="39"/>
      <c r="BJ206" s="195"/>
      <c r="BK206" s="39"/>
      <c r="BL206" s="198"/>
      <c r="BM206" s="94"/>
      <c r="BN206" s="198"/>
    </row>
    <row r="207" spans="8:66">
      <c r="H207" s="39"/>
      <c r="I207" s="59"/>
      <c r="J207" s="49"/>
      <c r="K207" s="49"/>
      <c r="L207" s="49"/>
      <c r="M207" s="195"/>
      <c r="N207"/>
      <c r="O207" s="196"/>
      <c r="P207" s="39"/>
      <c r="Q207" s="39"/>
      <c r="R207" s="196"/>
      <c r="S207" s="59"/>
      <c r="T207" s="197"/>
      <c r="U207" s="39"/>
      <c r="V207" s="197"/>
      <c r="W207" s="59"/>
      <c r="X207" s="195"/>
      <c r="Y207" s="39"/>
      <c r="Z207" s="195"/>
      <c r="AA207" s="59"/>
      <c r="AB207" s="195"/>
      <c r="AC207" s="39"/>
      <c r="AD207" s="195"/>
      <c r="AE207" s="39"/>
      <c r="AF207" s="39"/>
      <c r="AG207" s="39"/>
      <c r="AH207" s="39"/>
      <c r="AI207" s="39"/>
      <c r="AJ207" s="39"/>
      <c r="AK207" s="39"/>
      <c r="AL207" s="39"/>
      <c r="AM207" s="27"/>
      <c r="AN207" s="102"/>
      <c r="AO207" s="94"/>
      <c r="AP207" s="198"/>
      <c r="AQ207" s="27"/>
      <c r="AR207" s="27"/>
      <c r="AS207" s="39"/>
      <c r="AT207" s="27"/>
      <c r="AU207" s="27"/>
      <c r="AV207" s="27"/>
      <c r="AW207" s="39"/>
      <c r="AX207" s="27"/>
      <c r="AY207" s="27"/>
      <c r="AZ207" s="195"/>
      <c r="BA207" s="39"/>
      <c r="BB207" s="195"/>
      <c r="BC207" s="39"/>
      <c r="BD207" s="198"/>
      <c r="BE207" s="94"/>
      <c r="BF207" s="198"/>
      <c r="BG207" s="27"/>
      <c r="BH207" s="195"/>
      <c r="BI207" s="39"/>
      <c r="BJ207" s="195"/>
      <c r="BK207" s="39"/>
      <c r="BL207" s="198"/>
      <c r="BM207" s="94"/>
      <c r="BN207" s="198"/>
    </row>
    <row r="208" spans="8:66">
      <c r="H208" s="39"/>
      <c r="I208" s="59"/>
      <c r="J208" s="49"/>
      <c r="K208" s="49"/>
      <c r="L208" s="49"/>
      <c r="M208" s="195"/>
      <c r="N208"/>
      <c r="O208" s="196"/>
      <c r="P208" s="39"/>
      <c r="Q208" s="39"/>
      <c r="R208" s="196"/>
      <c r="S208" s="59"/>
      <c r="T208" s="197"/>
      <c r="U208" s="39"/>
      <c r="V208" s="197"/>
      <c r="W208" s="59"/>
      <c r="X208" s="195"/>
      <c r="Y208" s="39"/>
      <c r="Z208" s="195"/>
      <c r="AA208" s="59"/>
      <c r="AB208" s="195"/>
      <c r="AC208" s="39"/>
      <c r="AD208" s="195"/>
      <c r="AE208" s="39"/>
      <c r="AF208" s="39"/>
      <c r="AG208" s="39"/>
      <c r="AH208" s="39"/>
      <c r="AI208" s="39"/>
      <c r="AJ208" s="39"/>
      <c r="AK208" s="39"/>
      <c r="AL208" s="39"/>
      <c r="AM208" s="27"/>
      <c r="AN208" s="102"/>
      <c r="AO208" s="94"/>
      <c r="AP208" s="198"/>
      <c r="AQ208" s="27"/>
      <c r="AR208" s="27"/>
      <c r="AS208" s="39"/>
      <c r="AT208" s="27"/>
      <c r="AU208" s="27"/>
      <c r="AV208" s="27"/>
      <c r="AW208" s="39"/>
      <c r="AX208" s="27"/>
      <c r="AY208" s="27"/>
      <c r="AZ208" s="195"/>
      <c r="BA208" s="39"/>
      <c r="BB208" s="195"/>
      <c r="BC208" s="39"/>
      <c r="BD208" s="198"/>
      <c r="BE208" s="94"/>
      <c r="BF208" s="198"/>
      <c r="BG208" s="27"/>
      <c r="BH208" s="195"/>
      <c r="BI208" s="39"/>
      <c r="BJ208" s="195"/>
      <c r="BK208" s="39"/>
      <c r="BL208" s="198"/>
      <c r="BM208" s="94"/>
      <c r="BN208" s="198"/>
    </row>
    <row r="209" spans="8:66">
      <c r="H209" s="39"/>
      <c r="I209" s="59"/>
      <c r="J209" s="49"/>
      <c r="K209" s="49"/>
      <c r="L209" s="49"/>
      <c r="M209" s="195"/>
      <c r="N209"/>
      <c r="O209" s="196"/>
      <c r="P209" s="39"/>
      <c r="Q209" s="39"/>
      <c r="R209" s="196"/>
      <c r="S209" s="59"/>
      <c r="T209" s="197"/>
      <c r="U209" s="39"/>
      <c r="V209" s="197"/>
      <c r="W209" s="59"/>
      <c r="X209" s="195"/>
      <c r="Y209" s="39"/>
      <c r="Z209" s="195"/>
      <c r="AA209" s="59"/>
      <c r="AB209" s="195"/>
      <c r="AC209" s="39"/>
      <c r="AD209" s="195"/>
      <c r="AE209" s="39"/>
      <c r="AF209" s="39"/>
      <c r="AG209" s="39"/>
      <c r="AH209" s="39"/>
      <c r="AI209" s="39"/>
      <c r="AJ209" s="39"/>
      <c r="AK209" s="39"/>
      <c r="AL209" s="39"/>
      <c r="AM209" s="27"/>
      <c r="AN209" s="102"/>
      <c r="AO209" s="94"/>
      <c r="AP209" s="198"/>
      <c r="AQ209" s="27"/>
      <c r="AR209" s="27"/>
      <c r="AS209" s="39"/>
      <c r="AT209" s="27"/>
      <c r="AU209" s="27"/>
      <c r="AV209" s="27"/>
      <c r="AW209" s="39"/>
      <c r="AX209" s="27"/>
      <c r="AY209" s="27"/>
      <c r="AZ209" s="195"/>
      <c r="BA209" s="39"/>
      <c r="BB209" s="195"/>
      <c r="BC209" s="39"/>
      <c r="BD209" s="198"/>
      <c r="BE209" s="94"/>
      <c r="BF209" s="198"/>
      <c r="BG209" s="27"/>
      <c r="BH209" s="195"/>
      <c r="BI209" s="39"/>
      <c r="BJ209" s="195"/>
      <c r="BK209" s="39"/>
      <c r="BL209" s="198"/>
      <c r="BM209" s="94"/>
      <c r="BN209" s="198"/>
    </row>
    <row r="210" spans="8:66">
      <c r="H210" s="199"/>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8"/>
    </row>
    <row r="211" spans="8:66">
      <c r="H211" s="199"/>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8"/>
    </row>
    <row r="212" spans="8:66">
      <c r="H212" s="199"/>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8"/>
    </row>
    <row r="213" spans="8:66">
      <c r="H213" s="199"/>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8"/>
    </row>
    <row r="214" spans="8:66">
      <c r="H214" s="199"/>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8"/>
    </row>
    <row r="215" spans="8:66">
      <c r="H215" s="199"/>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8"/>
    </row>
    <row r="216" spans="8:66">
      <c r="H216" s="199"/>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8"/>
    </row>
    <row r="217" spans="8:66">
      <c r="H217" s="199"/>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8"/>
    </row>
    <row r="218" spans="8:66">
      <c r="H218" s="199"/>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8"/>
    </row>
    <row r="219" spans="8:66">
      <c r="H219" s="199"/>
      <c r="I219" s="70"/>
      <c r="J219" s="37"/>
      <c r="K219" s="49"/>
      <c r="L219" s="49"/>
      <c r="M219" s="57"/>
      <c r="N219"/>
      <c r="O219" s="62"/>
      <c r="P219" s="39"/>
      <c r="Q219" s="39"/>
      <c r="R219" s="63"/>
      <c r="S219" s="59"/>
      <c r="T219" s="64"/>
      <c r="U219" s="39"/>
      <c r="V219" s="65"/>
      <c r="W219" s="59"/>
      <c r="X219" s="56"/>
      <c r="Y219" s="39"/>
      <c r="Z219" s="57"/>
      <c r="AA219" s="59"/>
      <c r="AB219" s="56"/>
      <c r="AC219" s="39"/>
      <c r="AD219" s="57"/>
      <c r="AE219" s="39"/>
      <c r="AF219" s="40"/>
      <c r="AG219" s="39"/>
      <c r="AH219" s="29"/>
      <c r="AI219" s="39"/>
      <c r="AJ219" s="40"/>
      <c r="AK219" s="39"/>
      <c r="AL219" s="29"/>
      <c r="AM219" s="27"/>
      <c r="AN219" s="89"/>
      <c r="AO219" s="94"/>
      <c r="AP219" s="92"/>
      <c r="AQ219" s="27"/>
      <c r="AR219" s="41"/>
      <c r="AS219" s="39"/>
      <c r="AT219" s="42"/>
      <c r="AU219" s="27"/>
      <c r="AV219" s="41"/>
      <c r="AW219" s="39"/>
      <c r="AX219" s="42"/>
      <c r="AY219" s="27"/>
      <c r="AZ219" s="56"/>
      <c r="BA219" s="39"/>
      <c r="BB219" s="57"/>
      <c r="BC219" s="39"/>
      <c r="BD219" s="93"/>
      <c r="BE219" s="94"/>
      <c r="BF219" s="92"/>
      <c r="BG219" s="27"/>
      <c r="BH219" s="56"/>
      <c r="BI219" s="39"/>
      <c r="BJ219" s="57"/>
      <c r="BK219" s="39"/>
      <c r="BL219" s="93"/>
      <c r="BM219" s="94"/>
      <c r="BN219" s="198"/>
    </row>
    <row r="220" spans="8:66">
      <c r="H220" s="199"/>
      <c r="I220" s="70"/>
      <c r="J220" s="37"/>
      <c r="K220" s="49"/>
      <c r="L220" s="49"/>
      <c r="M220" s="57"/>
      <c r="N220"/>
      <c r="O220" s="62"/>
      <c r="P220" s="39"/>
      <c r="Q220" s="39"/>
      <c r="R220" s="63"/>
      <c r="S220" s="59"/>
      <c r="T220" s="64"/>
      <c r="U220" s="39"/>
      <c r="V220" s="65"/>
      <c r="W220" s="59"/>
      <c r="X220" s="56"/>
      <c r="Y220" s="39"/>
      <c r="Z220" s="57"/>
      <c r="AA220" s="59"/>
      <c r="AB220" s="56"/>
      <c r="AC220" s="39"/>
      <c r="AD220" s="57"/>
      <c r="AE220" s="39"/>
      <c r="AF220" s="40"/>
      <c r="AG220" s="39"/>
      <c r="AH220" s="29"/>
      <c r="AI220" s="39"/>
      <c r="AJ220" s="40"/>
      <c r="AK220" s="39"/>
      <c r="AL220" s="29"/>
      <c r="AM220" s="27"/>
      <c r="AN220" s="89"/>
      <c r="AO220" s="94"/>
      <c r="AP220" s="92"/>
      <c r="AQ220" s="27"/>
      <c r="AR220" s="41"/>
      <c r="AS220" s="39"/>
      <c r="AT220" s="42"/>
      <c r="AU220" s="27"/>
      <c r="AV220" s="41"/>
      <c r="AW220" s="39"/>
      <c r="AX220" s="42"/>
      <c r="AY220" s="27"/>
      <c r="AZ220" s="56"/>
      <c r="BA220" s="39"/>
      <c r="BB220" s="57"/>
      <c r="BC220" s="39"/>
      <c r="BD220" s="93"/>
      <c r="BE220" s="94"/>
      <c r="BF220" s="92"/>
      <c r="BG220" s="27"/>
      <c r="BH220" s="56"/>
      <c r="BI220" s="39"/>
      <c r="BJ220" s="57"/>
      <c r="BK220" s="39"/>
      <c r="BL220" s="93"/>
      <c r="BM220" s="94"/>
      <c r="BN220" s="198"/>
    </row>
    <row r="221" spans="8:66">
      <c r="H221" s="199"/>
      <c r="I221" s="70"/>
      <c r="J221" s="37"/>
      <c r="K221" s="49"/>
      <c r="L221" s="49"/>
      <c r="M221" s="57"/>
      <c r="N221"/>
      <c r="O221" s="62"/>
      <c r="P221" s="39"/>
      <c r="Q221" s="39"/>
      <c r="R221" s="63"/>
      <c r="S221" s="59"/>
      <c r="T221" s="64"/>
      <c r="U221" s="39"/>
      <c r="V221" s="65"/>
      <c r="W221" s="59"/>
      <c r="X221" s="56"/>
      <c r="Y221" s="39"/>
      <c r="Z221" s="57"/>
      <c r="AA221" s="59"/>
      <c r="AB221" s="56"/>
      <c r="AC221" s="39"/>
      <c r="AD221" s="57"/>
      <c r="AE221" s="39"/>
      <c r="AF221" s="40"/>
      <c r="AG221" s="39"/>
      <c r="AH221" s="29"/>
      <c r="AI221" s="39"/>
      <c r="AJ221" s="40"/>
      <c r="AK221" s="39"/>
      <c r="AL221" s="29"/>
      <c r="AM221" s="27"/>
      <c r="AN221" s="89"/>
      <c r="AO221" s="94"/>
      <c r="AP221" s="92"/>
      <c r="AQ221" s="27"/>
      <c r="AR221" s="41"/>
      <c r="AS221" s="39"/>
      <c r="AT221" s="42"/>
      <c r="AU221" s="27"/>
      <c r="AV221" s="41"/>
      <c r="AW221" s="39"/>
      <c r="AX221" s="42"/>
      <c r="AY221" s="27"/>
      <c r="AZ221" s="56"/>
      <c r="BA221" s="39"/>
      <c r="BB221" s="57"/>
      <c r="BC221" s="39"/>
      <c r="BD221" s="93"/>
      <c r="BE221" s="94"/>
      <c r="BF221" s="92"/>
      <c r="BG221" s="27"/>
      <c r="BH221" s="56"/>
      <c r="BI221" s="39"/>
      <c r="BJ221" s="57"/>
      <c r="BK221" s="39"/>
      <c r="BL221" s="93"/>
      <c r="BM221" s="94"/>
      <c r="BN221" s="198"/>
    </row>
    <row r="222" spans="8:66">
      <c r="H222" s="199"/>
      <c r="I222" s="70"/>
      <c r="J222" s="37"/>
      <c r="K222" s="49"/>
      <c r="L222" s="49"/>
    </row>
    <row r="223" spans="8:66">
      <c r="H223" s="199"/>
      <c r="I223" s="70"/>
      <c r="J223" s="37"/>
      <c r="K223" s="49"/>
      <c r="L223" s="49"/>
    </row>
    <row r="224" spans="8:66">
      <c r="H224" s="199"/>
      <c r="I224" s="70"/>
      <c r="J224" s="37"/>
      <c r="K224" s="49"/>
      <c r="L224" s="49"/>
    </row>
    <row r="225" spans="8:12">
      <c r="H225" s="199"/>
      <c r="I225" s="70"/>
      <c r="J225" s="37"/>
      <c r="K225" s="49"/>
      <c r="L225" s="49"/>
    </row>
    <row r="226" spans="8:12">
      <c r="H226" s="199"/>
      <c r="I226" s="70"/>
      <c r="J226" s="37"/>
      <c r="K226" s="49"/>
      <c r="L226" s="49"/>
    </row>
    <row r="227" spans="8:12">
      <c r="H227" s="199"/>
      <c r="I227" s="70"/>
      <c r="J227" s="37"/>
      <c r="K227" s="49"/>
      <c r="L227" s="49"/>
    </row>
    <row r="228" spans="8:12">
      <c r="H228" s="199"/>
      <c r="I228" s="70"/>
      <c r="J228" s="37"/>
      <c r="K228" s="49"/>
      <c r="L228" s="49"/>
    </row>
    <row r="229" spans="8:12">
      <c r="H229" s="199"/>
      <c r="I229" s="70"/>
      <c r="J229" s="37"/>
      <c r="K229" s="49"/>
      <c r="L229" s="49"/>
    </row>
  </sheetData>
  <mergeCells count="19">
    <mergeCell ref="C6:F6"/>
    <mergeCell ref="C7:F7"/>
    <mergeCell ref="C3:F3"/>
    <mergeCell ref="AZ1:BB1"/>
    <mergeCell ref="BD1:BF1"/>
    <mergeCell ref="C5:F5"/>
    <mergeCell ref="BH1:BJ1"/>
    <mergeCell ref="BL1:BN1"/>
    <mergeCell ref="AB1:AD1"/>
    <mergeCell ref="C4:F4"/>
    <mergeCell ref="J1:M1"/>
    <mergeCell ref="O1:R1"/>
    <mergeCell ref="T1:V1"/>
    <mergeCell ref="X1:Z1"/>
    <mergeCell ref="AF1:AH1"/>
    <mergeCell ref="AJ1:AL1"/>
    <mergeCell ref="AN1:AP1"/>
    <mergeCell ref="AR1:AT1"/>
    <mergeCell ref="AV1:AX1"/>
  </mergeCells>
  <conditionalFormatting sqref="J43:L45">
    <cfRule type="cellIs" dxfId="50" priority="18" operator="equal">
      <formula>0</formula>
    </cfRule>
    <cfRule type="containsBlanks" dxfId="49" priority="19">
      <formula>LEN(TRIM(J43))=0</formula>
    </cfRule>
  </conditionalFormatting>
  <conditionalFormatting sqref="AF5:AL63 AN1:AP1048576 AV1:AX1048576 AZ4:BB78 BH4:BJ78">
    <cfRule type="cellIs" dxfId="48" priority="17" operator="equal">
      <formula>0</formula>
    </cfRule>
  </conditionalFormatting>
  <conditionalFormatting sqref="AF4:AL4">
    <cfRule type="cellIs" dxfId="47" priority="16" operator="equal">
      <formula>0</formula>
    </cfRule>
  </conditionalFormatting>
  <conditionalFormatting sqref="J52:M63">
    <cfRule type="containsBlanks" dxfId="46" priority="15">
      <formula>LEN(TRIM(J52))=0</formula>
    </cfRule>
  </conditionalFormatting>
  <conditionalFormatting sqref="AF64:AL66">
    <cfRule type="cellIs" dxfId="45" priority="14" operator="equal">
      <formula>0</formula>
    </cfRule>
  </conditionalFormatting>
  <conditionalFormatting sqref="J64:M66">
    <cfRule type="containsBlanks" dxfId="44" priority="13">
      <formula>LEN(TRIM(J64))=0</formula>
    </cfRule>
  </conditionalFormatting>
  <conditionalFormatting sqref="J76:L78">
    <cfRule type="containsBlanks" dxfId="43" priority="12">
      <formula>LEN(TRIM(J76))=0</formula>
    </cfRule>
  </conditionalFormatting>
  <conditionalFormatting sqref="J67:L69">
    <cfRule type="containsBlanks" dxfId="42" priority="11">
      <formula>LEN(TRIM(J67))=0</formula>
    </cfRule>
  </conditionalFormatting>
  <conditionalFormatting sqref="AF67:AL69">
    <cfRule type="cellIs" dxfId="41" priority="10" operator="equal">
      <formula>0</formula>
    </cfRule>
  </conditionalFormatting>
  <conditionalFormatting sqref="M67:M69">
    <cfRule type="containsBlanks" dxfId="40" priority="9">
      <formula>LEN(TRIM(M67))=0</formula>
    </cfRule>
  </conditionalFormatting>
  <conditionalFormatting sqref="J70:L72">
    <cfRule type="containsBlanks" dxfId="39" priority="8">
      <formula>LEN(TRIM(J70))=0</formula>
    </cfRule>
  </conditionalFormatting>
  <conditionalFormatting sqref="AF70:AL72">
    <cfRule type="cellIs" dxfId="38" priority="7" operator="equal">
      <formula>0</formula>
    </cfRule>
  </conditionalFormatting>
  <conditionalFormatting sqref="M70:M72">
    <cfRule type="containsBlanks" dxfId="37" priority="6">
      <formula>LEN(TRIM(M70))=0</formula>
    </cfRule>
  </conditionalFormatting>
  <conditionalFormatting sqref="J73:L75">
    <cfRule type="containsBlanks" dxfId="36" priority="5">
      <formula>LEN(TRIM(J73))=0</formula>
    </cfRule>
  </conditionalFormatting>
  <conditionalFormatting sqref="AF73:AL75">
    <cfRule type="cellIs" dxfId="35" priority="4" operator="equal">
      <formula>0</formula>
    </cfRule>
  </conditionalFormatting>
  <conditionalFormatting sqref="M73:M75">
    <cfRule type="containsBlanks" dxfId="34" priority="3">
      <formula>LEN(TRIM(M73))=0</formula>
    </cfRule>
  </conditionalFormatting>
  <conditionalFormatting sqref="AF76:AL78">
    <cfRule type="cellIs" dxfId="33" priority="2" operator="equal">
      <formula>0</formula>
    </cfRule>
  </conditionalFormatting>
  <conditionalFormatting sqref="M76:M78">
    <cfRule type="containsBlanks" dxfId="32" priority="1">
      <formula>LEN(TRIM(M76))=0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activeCell="H8" sqref="H8"/>
    </sheetView>
  </sheetViews>
  <sheetFormatPr defaultColWidth="8.85546875" defaultRowHeight="15"/>
  <cols>
    <col min="1" max="1" width="3.5703125" style="2" customWidth="1"/>
    <col min="2" max="2" width="2.5703125" style="138" bestFit="1" customWidth="1"/>
    <col min="3" max="3" width="21.7109375" style="117" customWidth="1"/>
    <col min="4" max="4" width="8" style="118" bestFit="1" customWidth="1"/>
    <col min="5" max="6" width="7.85546875" style="118" bestFit="1" customWidth="1"/>
    <col min="7" max="7" width="7.7109375" style="118" bestFit="1" customWidth="1"/>
    <col min="8" max="8" width="7.7109375" style="118" customWidth="1"/>
    <col min="9" max="9" width="8.140625" style="118" bestFit="1" customWidth="1"/>
    <col min="10" max="12" width="1.7109375" style="138" customWidth="1"/>
    <col min="13" max="13" width="22.140625" style="139" bestFit="1" customWidth="1"/>
    <col min="14" max="14" width="14.7109375" style="139" customWidth="1"/>
    <col min="15" max="15" width="14.140625" style="139" customWidth="1"/>
    <col min="16" max="16" width="19.42578125" style="139" bestFit="1" customWidth="1"/>
    <col min="17" max="17" width="7.5703125" style="131" customWidth="1"/>
    <col min="18" max="18" width="9.140625" style="131" customWidth="1"/>
    <col min="19" max="19" width="11.140625" style="117" customWidth="1"/>
    <col min="20" max="20" width="14.85546875" style="131" customWidth="1"/>
    <col min="21" max="21" width="19.7109375" style="2" bestFit="1" customWidth="1"/>
    <col min="22" max="22" width="6" style="2" bestFit="1" customWidth="1"/>
    <col min="23" max="23" width="47.28515625" style="2" customWidth="1"/>
    <col min="24" max="16384" width="8.85546875" style="2"/>
  </cols>
  <sheetData>
    <row r="1" spans="2:21" ht="6" customHeight="1" thickBot="1"/>
    <row r="2" spans="2:21" ht="21.75" thickBot="1">
      <c r="B2" s="341" t="s">
        <v>53</v>
      </c>
      <c r="C2" s="342"/>
      <c r="D2" s="342"/>
      <c r="E2" s="342"/>
      <c r="F2" s="342"/>
      <c r="G2" s="342"/>
      <c r="H2" s="342"/>
      <c r="I2" s="342"/>
      <c r="J2" s="343"/>
      <c r="L2" s="341" t="s">
        <v>54</v>
      </c>
      <c r="M2" s="342"/>
      <c r="N2" s="342"/>
      <c r="O2" s="342"/>
      <c r="P2" s="342"/>
      <c r="Q2" s="342"/>
      <c r="R2" s="343"/>
      <c r="T2" s="117"/>
    </row>
    <row r="3" spans="2:21" ht="15.75" thickBot="1">
      <c r="B3" s="140"/>
      <c r="C3" s="141"/>
      <c r="D3" s="142"/>
      <c r="E3" s="142"/>
      <c r="F3" s="142"/>
      <c r="G3" s="142"/>
      <c r="H3" s="142"/>
      <c r="I3" s="142"/>
      <c r="J3" s="143"/>
      <c r="L3" s="144"/>
      <c r="R3" s="145"/>
      <c r="S3" s="139"/>
      <c r="T3" s="2"/>
    </row>
    <row r="4" spans="2:21" ht="15" customHeight="1">
      <c r="B4" s="144"/>
      <c r="C4" s="344" t="s">
        <v>55</v>
      </c>
      <c r="D4" s="346">
        <v>44286</v>
      </c>
      <c r="E4" s="146" t="s">
        <v>13</v>
      </c>
      <c r="F4" s="147" t="s">
        <v>14</v>
      </c>
      <c r="G4" s="147" t="s">
        <v>15</v>
      </c>
      <c r="H4" s="148" t="s">
        <v>117</v>
      </c>
      <c r="J4" s="149"/>
      <c r="L4" s="144"/>
      <c r="M4" s="348" t="s">
        <v>50</v>
      </c>
      <c r="N4" s="349"/>
      <c r="O4" s="349"/>
      <c r="P4" s="349"/>
      <c r="Q4" s="350"/>
      <c r="R4" s="150"/>
      <c r="T4" s="2"/>
    </row>
    <row r="5" spans="2:21">
      <c r="B5" s="144"/>
      <c r="C5" s="345"/>
      <c r="D5" s="347"/>
      <c r="E5" s="276">
        <v>12362.132002080883</v>
      </c>
      <c r="F5" s="276">
        <v>12364.749095098352</v>
      </c>
      <c r="G5" s="276">
        <v>11344.791705252665</v>
      </c>
      <c r="H5" s="151">
        <v>12945.771102169161</v>
      </c>
      <c r="J5" s="149"/>
      <c r="L5" s="144"/>
      <c r="M5" s="280" t="s">
        <v>125</v>
      </c>
      <c r="N5" s="190">
        <v>0.10353941105794691</v>
      </c>
      <c r="O5" s="152"/>
      <c r="P5" s="283" t="s">
        <v>184</v>
      </c>
      <c r="Q5" s="207">
        <v>7.422210604592594E-2</v>
      </c>
      <c r="R5" s="150"/>
      <c r="T5" s="2"/>
      <c r="U5" s="117"/>
    </row>
    <row r="6" spans="2:21" ht="15" customHeight="1">
      <c r="B6" s="144"/>
      <c r="C6" s="338" t="s">
        <v>56</v>
      </c>
      <c r="D6" s="153" t="str">
        <f>D13</f>
        <v>1mos</v>
      </c>
      <c r="E6" s="154">
        <f>D14/100</f>
        <v>4.999999999999837E-3</v>
      </c>
      <c r="F6" s="155">
        <f>D15/100</f>
        <v>3.4000000000001351E-3</v>
      </c>
      <c r="G6" s="155">
        <f>D17/100</f>
        <v>-1.2500000000000028E-2</v>
      </c>
      <c r="H6" s="273">
        <f>D16/100</f>
        <v>6.3999999999999543E-3</v>
      </c>
      <c r="I6" s="156"/>
      <c r="J6" s="149"/>
      <c r="L6" s="144"/>
      <c r="M6" s="281" t="s">
        <v>83</v>
      </c>
      <c r="N6" s="191">
        <v>0.10217785290671745</v>
      </c>
      <c r="O6" s="157"/>
      <c r="P6" s="284" t="s">
        <v>185</v>
      </c>
      <c r="Q6" s="208">
        <v>7.2979640411860572E-2</v>
      </c>
      <c r="R6" s="150"/>
      <c r="T6" s="2"/>
      <c r="U6" s="117"/>
    </row>
    <row r="7" spans="2:21" ht="15" customHeight="1">
      <c r="B7" s="144"/>
      <c r="C7" s="339"/>
      <c r="D7" s="158" t="str">
        <f>E13</f>
        <v>QTD</v>
      </c>
      <c r="E7" s="159">
        <f>E14/100</f>
        <v>-1.271252200000011E-2</v>
      </c>
      <c r="F7" s="160">
        <f>E15/100</f>
        <v>-1.4682793167999881E-2</v>
      </c>
      <c r="G7" s="160">
        <f>E17/100</f>
        <v>-3.3727616000000057E-2</v>
      </c>
      <c r="H7" s="274">
        <f>E16/100</f>
        <v>-9.242243728000081E-3</v>
      </c>
      <c r="I7" s="156"/>
      <c r="J7" s="149"/>
      <c r="L7" s="144"/>
      <c r="M7" s="281" t="s">
        <v>197</v>
      </c>
      <c r="N7" s="191">
        <v>0.10217383373643406</v>
      </c>
      <c r="O7" s="157"/>
      <c r="P7" s="284" t="s">
        <v>183</v>
      </c>
      <c r="Q7" s="208">
        <v>6.7519725674612535E-2</v>
      </c>
      <c r="R7" s="150"/>
      <c r="T7" s="2"/>
      <c r="U7" s="117"/>
    </row>
    <row r="8" spans="2:21">
      <c r="B8" s="144"/>
      <c r="C8" s="339"/>
      <c r="D8" s="158" t="str">
        <f>F13</f>
        <v>6mos</v>
      </c>
      <c r="E8" s="159">
        <f>F14/100</f>
        <v>4.0582100693419124E-2</v>
      </c>
      <c r="F8" s="160">
        <f>F15/100</f>
        <v>3.8842656712158391E-2</v>
      </c>
      <c r="G8" s="160">
        <f>F17/100</f>
        <v>-2.7265819641316042E-2</v>
      </c>
      <c r="H8" s="274">
        <f>F16/100</f>
        <v>4.7279918901692107E-2</v>
      </c>
      <c r="I8" s="156"/>
      <c r="J8" s="149"/>
      <c r="L8" s="144"/>
      <c r="M8" s="281" t="s">
        <v>137</v>
      </c>
      <c r="N8" s="191">
        <v>0.10214663463572164</v>
      </c>
      <c r="O8" s="157"/>
      <c r="P8" s="284" t="s">
        <v>190</v>
      </c>
      <c r="Q8" s="208">
        <v>5.4869928738612891E-2</v>
      </c>
      <c r="R8" s="150"/>
      <c r="T8" s="2"/>
      <c r="U8" s="117"/>
    </row>
    <row r="9" spans="2:21" ht="15.75" thickBot="1">
      <c r="B9" s="144"/>
      <c r="C9" s="339"/>
      <c r="D9" s="158" t="str">
        <f>G13</f>
        <v>YTD</v>
      </c>
      <c r="E9" s="159">
        <f>G14/100</f>
        <v>-1.271252200000011E-2</v>
      </c>
      <c r="F9" s="160">
        <f>G15/100</f>
        <v>-1.4682793167999881E-2</v>
      </c>
      <c r="G9" s="160">
        <f>G17/100</f>
        <v>-3.3727616000000057E-2</v>
      </c>
      <c r="H9" s="274">
        <f>G16/100</f>
        <v>-9.242243728000081E-3</v>
      </c>
      <c r="I9" s="156"/>
      <c r="J9" s="149"/>
      <c r="L9" s="144"/>
      <c r="M9" s="282" t="s">
        <v>182</v>
      </c>
      <c r="N9" s="192">
        <v>7.4402814911711551E-2</v>
      </c>
      <c r="O9" s="161"/>
      <c r="P9" s="285" t="s">
        <v>94</v>
      </c>
      <c r="Q9" s="209">
        <v>4.8159533103417806E-2</v>
      </c>
      <c r="R9" s="150"/>
      <c r="T9" s="2"/>
      <c r="U9" s="117"/>
    </row>
    <row r="10" spans="2:21" ht="15.75" thickBot="1">
      <c r="B10" s="144"/>
      <c r="C10" s="340"/>
      <c r="D10" s="163" t="str">
        <f>I13</f>
        <v>Inception</v>
      </c>
      <c r="E10" s="164">
        <f>I14/100</f>
        <v>6.8357146459578688E-2</v>
      </c>
      <c r="F10" s="165">
        <f>I15/100</f>
        <v>6.8427666589584435E-2</v>
      </c>
      <c r="G10" s="165">
        <f>I17/100</f>
        <v>4.0099999999999997E-2</v>
      </c>
      <c r="H10" s="275">
        <f>I16/100</f>
        <v>8.3836096412458469E-2</v>
      </c>
      <c r="I10" s="156"/>
      <c r="J10" s="149"/>
      <c r="L10" s="144"/>
      <c r="M10" s="138"/>
      <c r="N10" s="138"/>
      <c r="O10" s="138"/>
      <c r="Q10" s="162"/>
      <c r="R10" s="150"/>
      <c r="T10" s="2"/>
    </row>
    <row r="11" spans="2:21">
      <c r="B11" s="144"/>
      <c r="J11" s="149"/>
      <c r="L11" s="144"/>
      <c r="M11" s="166" t="s">
        <v>57</v>
      </c>
      <c r="N11" s="188" t="s">
        <v>58</v>
      </c>
      <c r="O11" s="187"/>
      <c r="P11" s="351"/>
      <c r="Q11" s="351"/>
      <c r="R11" s="150"/>
      <c r="T11" s="2"/>
    </row>
    <row r="12" spans="2:21" ht="15.75" thickBot="1">
      <c r="B12" s="144"/>
      <c r="C12" s="242"/>
      <c r="D12" s="167"/>
      <c r="E12" s="167"/>
      <c r="F12" s="167"/>
      <c r="J12" s="149"/>
      <c r="L12" s="144"/>
      <c r="M12" s="215" t="s">
        <v>80</v>
      </c>
      <c r="N12" s="216">
        <v>0.34396209477089706</v>
      </c>
      <c r="O12" s="248" t="s">
        <v>79</v>
      </c>
      <c r="Q12" s="336"/>
      <c r="R12" s="150"/>
      <c r="T12" s="2"/>
    </row>
    <row r="13" spans="2:21" ht="15" customHeight="1" thickBot="1">
      <c r="B13" s="144"/>
      <c r="C13" s="221" t="s">
        <v>49</v>
      </c>
      <c r="D13" s="222" t="s">
        <v>67</v>
      </c>
      <c r="E13" s="222" t="s">
        <v>66</v>
      </c>
      <c r="F13" s="222" t="s">
        <v>65</v>
      </c>
      <c r="G13" s="222" t="s">
        <v>59</v>
      </c>
      <c r="H13" s="243" t="s">
        <v>60</v>
      </c>
      <c r="I13" s="223" t="s">
        <v>41</v>
      </c>
      <c r="J13" s="149"/>
      <c r="L13" s="144"/>
      <c r="M13" s="217" t="s">
        <v>95</v>
      </c>
      <c r="N13" s="218">
        <v>2.5762535264988867E-2</v>
      </c>
      <c r="O13" s="248" t="s">
        <v>79</v>
      </c>
      <c r="Q13" s="336"/>
      <c r="R13" s="150"/>
      <c r="T13" s="2"/>
    </row>
    <row r="14" spans="2:21">
      <c r="B14" s="144"/>
      <c r="C14" s="241" t="s">
        <v>100</v>
      </c>
      <c r="D14" s="244">
        <v>0.49999999999998368</v>
      </c>
      <c r="E14" s="244">
        <v>-1.271252200000011</v>
      </c>
      <c r="F14" s="244">
        <v>4.0582100693419125</v>
      </c>
      <c r="G14" s="244">
        <v>-1.271252200000011</v>
      </c>
      <c r="H14" s="263">
        <v>20.47</v>
      </c>
      <c r="I14" s="305">
        <v>6.8357146459578688</v>
      </c>
      <c r="J14" s="149"/>
      <c r="L14" s="144"/>
      <c r="M14" s="217" t="s">
        <v>92</v>
      </c>
      <c r="N14" s="218">
        <v>8.1899989144456731E-2</v>
      </c>
      <c r="O14" s="248" t="s">
        <v>79</v>
      </c>
      <c r="P14" s="182"/>
      <c r="Q14" s="183"/>
      <c r="R14" s="150"/>
      <c r="T14" s="2"/>
    </row>
    <row r="15" spans="2:21" ht="14.45" customHeight="1">
      <c r="B15" s="144"/>
      <c r="C15" s="168" t="s">
        <v>101</v>
      </c>
      <c r="D15" s="244">
        <v>0.34000000000001351</v>
      </c>
      <c r="E15" s="244">
        <v>-1.4682793167999881</v>
      </c>
      <c r="F15" s="244">
        <v>3.884265671215839</v>
      </c>
      <c r="G15" s="244">
        <v>-1.4682793167999881</v>
      </c>
      <c r="H15" s="244">
        <v>19.725472542921786</v>
      </c>
      <c r="I15" s="306">
        <v>6.8427666589584435</v>
      </c>
      <c r="J15" s="149"/>
      <c r="L15" s="144"/>
      <c r="M15" s="217" t="s">
        <v>127</v>
      </c>
      <c r="N15" s="218">
        <v>8.3294322157993705E-2</v>
      </c>
      <c r="O15" s="248" t="s">
        <v>79</v>
      </c>
      <c r="P15" s="182"/>
      <c r="Q15" s="184"/>
      <c r="R15" s="149"/>
      <c r="S15" s="139"/>
      <c r="T15" s="2"/>
    </row>
    <row r="16" spans="2:21" ht="14.45" customHeight="1">
      <c r="B16" s="144"/>
      <c r="C16" s="272" t="s">
        <v>113</v>
      </c>
      <c r="D16" s="244">
        <v>0.63999999999999546</v>
      </c>
      <c r="E16" s="244">
        <v>-0.92422437280000813</v>
      </c>
      <c r="F16" s="244">
        <v>4.7279918901692106</v>
      </c>
      <c r="G16" s="244">
        <v>-0.92422437280000813</v>
      </c>
      <c r="H16" s="244">
        <v>22.237628017843868</v>
      </c>
      <c r="I16" s="307">
        <v>8.3836096412458474</v>
      </c>
      <c r="J16" s="149"/>
      <c r="L16" s="144"/>
      <c r="M16" s="217" t="s">
        <v>93</v>
      </c>
      <c r="N16" s="218">
        <v>5.4046104038229889E-2</v>
      </c>
      <c r="O16" s="248" t="s">
        <v>79</v>
      </c>
      <c r="P16" s="182"/>
      <c r="Q16" s="183"/>
      <c r="R16" s="145"/>
      <c r="S16" s="139"/>
      <c r="T16" s="2"/>
    </row>
    <row r="17" spans="1:20" s="117" customFormat="1" ht="15.75" thickBot="1">
      <c r="B17" s="144"/>
      <c r="C17" s="204" t="s">
        <v>74</v>
      </c>
      <c r="D17" s="308">
        <v>-1.2500000000000029</v>
      </c>
      <c r="E17" s="308">
        <v>-3.3727616000000058</v>
      </c>
      <c r="F17" s="308">
        <v>-2.7265819641316043</v>
      </c>
      <c r="G17" s="308">
        <v>-3.3727616000000058</v>
      </c>
      <c r="H17" s="308">
        <v>0.70841369409122024</v>
      </c>
      <c r="I17" s="309">
        <v>4.01</v>
      </c>
      <c r="J17" s="149"/>
      <c r="K17" s="138"/>
      <c r="L17" s="144"/>
      <c r="M17" s="217" t="s">
        <v>90</v>
      </c>
      <c r="N17" s="218">
        <v>0.1535515560947539</v>
      </c>
      <c r="O17" s="248" t="s">
        <v>87</v>
      </c>
      <c r="P17" s="182"/>
      <c r="Q17" s="183"/>
      <c r="R17" s="145"/>
      <c r="S17" s="138"/>
    </row>
    <row r="18" spans="1:20" ht="14.45" customHeight="1">
      <c r="A18" s="117"/>
      <c r="B18" s="144"/>
      <c r="C18" s="180"/>
      <c r="D18" s="181"/>
      <c r="E18" s="181"/>
      <c r="F18" s="181"/>
      <c r="G18" s="181"/>
      <c r="H18" s="181"/>
      <c r="I18" s="181"/>
      <c r="J18" s="149"/>
      <c r="L18" s="144"/>
      <c r="M18" s="217" t="s">
        <v>89</v>
      </c>
      <c r="N18" s="218">
        <v>6.1576715679722303E-2</v>
      </c>
      <c r="O18" s="248" t="s">
        <v>79</v>
      </c>
      <c r="P18" s="182"/>
      <c r="Q18" s="183"/>
      <c r="R18" s="145"/>
      <c r="S18" s="139"/>
      <c r="T18" s="2"/>
    </row>
    <row r="19" spans="1:20" ht="14.45" customHeight="1" thickBot="1">
      <c r="B19" s="144"/>
      <c r="C19" s="134"/>
      <c r="J19" s="149"/>
      <c r="L19" s="144"/>
      <c r="M19" s="217" t="s">
        <v>86</v>
      </c>
      <c r="N19" s="218">
        <v>3.2788772679659531E-2</v>
      </c>
      <c r="O19" s="248" t="s">
        <v>79</v>
      </c>
      <c r="Q19" s="139"/>
      <c r="R19" s="145"/>
      <c r="S19" s="139"/>
      <c r="T19" s="2"/>
    </row>
    <row r="20" spans="1:20" ht="14.45" customHeight="1">
      <c r="B20" s="144"/>
      <c r="C20" s="166" t="s">
        <v>61</v>
      </c>
      <c r="D20" s="249" t="str">
        <f>E4</f>
        <v>NAV</v>
      </c>
      <c r="E20" s="250" t="str">
        <f>F4</f>
        <v>MKT</v>
      </c>
      <c r="F20" s="251" t="str">
        <f>G4</f>
        <v>BENCH</v>
      </c>
      <c r="G20" s="117"/>
      <c r="H20" s="117"/>
      <c r="J20" s="149"/>
      <c r="L20" s="144"/>
      <c r="M20" s="217" t="s">
        <v>51</v>
      </c>
      <c r="N20" s="218">
        <v>4.7087028550629982E-3</v>
      </c>
      <c r="O20" s="248" t="s">
        <v>87</v>
      </c>
      <c r="P20" s="185"/>
      <c r="Q20" s="313"/>
      <c r="R20" s="145"/>
      <c r="S20" s="139"/>
      <c r="T20" s="2"/>
    </row>
    <row r="21" spans="1:20" ht="14.45" customHeight="1">
      <c r="B21" s="337"/>
      <c r="C21" s="179" t="s">
        <v>69</v>
      </c>
      <c r="D21" s="252">
        <v>0.23621320020808834</v>
      </c>
      <c r="E21" s="252">
        <v>0.23647490950983518</v>
      </c>
      <c r="F21" s="253">
        <v>0.13447917052526645</v>
      </c>
      <c r="J21" s="171"/>
      <c r="L21" s="144"/>
      <c r="M21" s="217" t="s">
        <v>82</v>
      </c>
      <c r="N21" s="218">
        <v>8.3497119185529392E-2</v>
      </c>
      <c r="O21" s="248" t="s">
        <v>81</v>
      </c>
      <c r="P21" s="185"/>
      <c r="Q21" s="313"/>
      <c r="R21" s="145"/>
      <c r="S21" s="139"/>
      <c r="T21" s="2"/>
    </row>
    <row r="22" spans="1:20" ht="14.45" customHeight="1">
      <c r="B22" s="337"/>
      <c r="C22" s="172" t="s">
        <v>68</v>
      </c>
      <c r="D22" s="254">
        <f>I14/100</f>
        <v>6.8357146459578688E-2</v>
      </c>
      <c r="E22" s="254">
        <f>I15/100</f>
        <v>6.8427666589584435E-2</v>
      </c>
      <c r="F22" s="255">
        <f>I17/100</f>
        <v>4.0099999999999997E-2</v>
      </c>
      <c r="J22" s="149"/>
      <c r="L22" s="144"/>
      <c r="M22" s="217" t="s">
        <v>140</v>
      </c>
      <c r="N22" s="218">
        <v>8.5898242805635301E-3</v>
      </c>
      <c r="O22" s="248" t="s">
        <v>85</v>
      </c>
      <c r="P22" s="182"/>
      <c r="Q22" s="186"/>
      <c r="R22" s="145"/>
      <c r="S22" s="139"/>
      <c r="T22" s="2"/>
    </row>
    <row r="23" spans="1:20" ht="14.45" customHeight="1">
      <c r="B23" s="337"/>
      <c r="C23" s="172" t="s">
        <v>18</v>
      </c>
      <c r="D23" s="254">
        <v>8.5325097372602077E-2</v>
      </c>
      <c r="E23" s="254">
        <v>8.1333356035249021E-2</v>
      </c>
      <c r="F23" s="255">
        <v>3.5463592746703042E-2</v>
      </c>
      <c r="J23" s="149"/>
      <c r="L23" s="144"/>
      <c r="M23" s="217" t="s">
        <v>84</v>
      </c>
      <c r="N23" s="218">
        <v>3.628982452980322E-2</v>
      </c>
      <c r="O23" s="248" t="s">
        <v>81</v>
      </c>
      <c r="P23" s="182"/>
      <c r="Q23" s="186"/>
      <c r="R23" s="169"/>
      <c r="S23" s="139"/>
      <c r="T23" s="2"/>
    </row>
    <row r="24" spans="1:20" ht="14.45" customHeight="1">
      <c r="B24" s="337"/>
      <c r="C24" s="172" t="s">
        <v>27</v>
      </c>
      <c r="D24" s="256">
        <v>0.79698879407800749</v>
      </c>
      <c r="E24" s="256">
        <v>0.83697107691070849</v>
      </c>
      <c r="F24" s="257">
        <v>1.1215315647825557</v>
      </c>
      <c r="J24" s="149"/>
      <c r="K24" s="132"/>
      <c r="L24" s="144"/>
      <c r="M24" s="217" t="s">
        <v>91</v>
      </c>
      <c r="N24" s="218">
        <v>1.4609824612754264E-2</v>
      </c>
      <c r="O24" s="248" t="s">
        <v>87</v>
      </c>
      <c r="P24" s="182"/>
      <c r="Q24" s="186"/>
      <c r="R24" s="170"/>
      <c r="S24" s="118"/>
      <c r="T24" s="2"/>
    </row>
    <row r="25" spans="1:20" s="138" customFormat="1" ht="14.45" customHeight="1" thickBot="1">
      <c r="A25" s="2"/>
      <c r="B25" s="337"/>
      <c r="C25" s="172" t="s">
        <v>47</v>
      </c>
      <c r="D25" s="254">
        <v>2.7649758418105096E-2</v>
      </c>
      <c r="E25" s="254">
        <v>3.356372385778067E-2</v>
      </c>
      <c r="F25" s="258" t="s">
        <v>62</v>
      </c>
      <c r="G25" s="118"/>
      <c r="H25" s="118"/>
      <c r="I25" s="118"/>
      <c r="J25" s="149"/>
      <c r="L25" s="144"/>
      <c r="M25" s="219" t="s">
        <v>88</v>
      </c>
      <c r="N25" s="220">
        <v>1.5422614705584712E-2</v>
      </c>
      <c r="O25" s="248" t="s">
        <v>87</v>
      </c>
      <c r="P25" s="139"/>
      <c r="Q25" s="131"/>
      <c r="R25" s="150"/>
      <c r="S25" s="118"/>
    </row>
    <row r="26" spans="1:20" ht="14.45" customHeight="1" thickBot="1">
      <c r="A26" s="138"/>
      <c r="B26" s="337"/>
      <c r="C26" s="172" t="s">
        <v>46</v>
      </c>
      <c r="D26" s="256">
        <v>1.0145141816559691</v>
      </c>
      <c r="E26" s="256">
        <v>0.86824718489480124</v>
      </c>
      <c r="F26" s="259" t="s">
        <v>62</v>
      </c>
      <c r="J26" s="149"/>
      <c r="L26" s="144"/>
      <c r="Q26" s="138"/>
      <c r="R26" s="150"/>
      <c r="S26" s="118"/>
      <c r="T26" s="2"/>
    </row>
    <row r="27" spans="1:20" ht="14.45" customHeight="1">
      <c r="B27" s="337"/>
      <c r="C27" s="172" t="s">
        <v>48</v>
      </c>
      <c r="D27" s="256">
        <v>0.43275796626300261</v>
      </c>
      <c r="E27" s="256">
        <v>0.38854241252901445</v>
      </c>
      <c r="F27" s="259" t="s">
        <v>62</v>
      </c>
      <c r="J27" s="149"/>
      <c r="L27" s="144"/>
      <c r="M27" s="166" t="s">
        <v>172</v>
      </c>
      <c r="N27" s="188" t="s">
        <v>173</v>
      </c>
      <c r="O27" s="188" t="s">
        <v>13</v>
      </c>
      <c r="R27" s="150"/>
      <c r="S27" s="118"/>
      <c r="T27" s="2"/>
    </row>
    <row r="28" spans="1:20" ht="14.45" customHeight="1">
      <c r="B28" s="337"/>
      <c r="C28" s="172" t="s">
        <v>30</v>
      </c>
      <c r="D28" s="260">
        <v>0.62363788767812234</v>
      </c>
      <c r="E28" s="260">
        <v>0.62363788767812234</v>
      </c>
      <c r="F28" s="310">
        <v>0.57166806370494549</v>
      </c>
      <c r="G28" s="138"/>
      <c r="H28" s="138"/>
      <c r="J28" s="149"/>
      <c r="L28" s="144"/>
      <c r="M28" s="294">
        <v>44270</v>
      </c>
      <c r="N28" s="295" t="s">
        <v>174</v>
      </c>
      <c r="O28" s="296">
        <v>24.69</v>
      </c>
      <c r="P28" s="2"/>
      <c r="Q28" s="2"/>
      <c r="R28" s="311"/>
      <c r="S28" s="2"/>
      <c r="T28" s="2"/>
    </row>
    <row r="29" spans="1:20" ht="14.45" customHeight="1" thickBot="1">
      <c r="B29" s="337"/>
      <c r="C29" s="173" t="s">
        <v>43</v>
      </c>
      <c r="D29" s="261">
        <v>-9.3414559999999966E-2</v>
      </c>
      <c r="E29" s="261">
        <v>-8.8758940000000022E-2</v>
      </c>
      <c r="F29" s="262">
        <v>-3.56273940189702E-2</v>
      </c>
      <c r="J29" s="149"/>
      <c r="L29" s="144"/>
      <c r="M29" s="294">
        <v>44243</v>
      </c>
      <c r="N29" s="295" t="s">
        <v>198</v>
      </c>
      <c r="O29" s="296">
        <v>25.69</v>
      </c>
      <c r="P29" s="2"/>
      <c r="Q29" s="2"/>
      <c r="R29" s="311"/>
      <c r="S29" s="2"/>
      <c r="T29" s="2"/>
    </row>
    <row r="30" spans="1:20">
      <c r="B30" s="314"/>
      <c r="C30" s="205"/>
      <c r="D30" s="206"/>
      <c r="E30" s="206"/>
      <c r="F30" s="206"/>
      <c r="J30" s="149"/>
      <c r="L30" s="144"/>
      <c r="M30" s="294">
        <v>44215</v>
      </c>
      <c r="N30" s="295" t="s">
        <v>199</v>
      </c>
      <c r="O30" s="296">
        <v>25.35</v>
      </c>
      <c r="P30" s="2"/>
      <c r="Q30" s="2"/>
      <c r="R30" s="311"/>
      <c r="S30" s="2"/>
      <c r="T30" s="2"/>
    </row>
    <row r="31" spans="1:20">
      <c r="B31" s="314"/>
      <c r="C31" s="205"/>
      <c r="D31" s="206"/>
      <c r="E31" s="206"/>
      <c r="F31" s="206"/>
      <c r="J31" s="149"/>
      <c r="L31" s="144"/>
      <c r="M31" s="294">
        <v>44180</v>
      </c>
      <c r="N31" s="295" t="s">
        <v>186</v>
      </c>
      <c r="O31" s="296">
        <v>25.26</v>
      </c>
      <c r="R31" s="312"/>
      <c r="T31" s="2"/>
    </row>
    <row r="32" spans="1:20">
      <c r="B32" s="314"/>
      <c r="C32" s="205"/>
      <c r="D32" s="206"/>
      <c r="E32" s="206"/>
      <c r="F32" s="206"/>
      <c r="J32" s="149"/>
      <c r="L32" s="144"/>
      <c r="M32" s="294">
        <v>44151</v>
      </c>
      <c r="N32" s="295" t="s">
        <v>187</v>
      </c>
      <c r="O32" s="296">
        <v>24.8</v>
      </c>
      <c r="R32" s="150"/>
      <c r="T32" s="2"/>
    </row>
    <row r="33" spans="2:20">
      <c r="B33" s="314"/>
      <c r="C33" s="205"/>
      <c r="D33" s="206"/>
      <c r="E33" s="206"/>
      <c r="F33" s="206"/>
      <c r="J33" s="149"/>
      <c r="L33" s="144"/>
      <c r="M33" s="294">
        <v>44119</v>
      </c>
      <c r="N33" s="295" t="s">
        <v>188</v>
      </c>
      <c r="O33" s="296">
        <v>24.89</v>
      </c>
      <c r="R33" s="150"/>
      <c r="T33" s="2"/>
    </row>
    <row r="34" spans="2:20">
      <c r="B34" s="314"/>
      <c r="C34" s="205"/>
      <c r="D34" s="206"/>
      <c r="E34" s="206"/>
      <c r="F34" s="206"/>
      <c r="J34" s="149"/>
      <c r="L34" s="144"/>
      <c r="M34" s="294">
        <v>44090</v>
      </c>
      <c r="N34" s="295" t="s">
        <v>174</v>
      </c>
      <c r="O34" s="296">
        <v>24.69</v>
      </c>
      <c r="R34" s="150"/>
      <c r="T34" s="2"/>
    </row>
    <row r="35" spans="2:20">
      <c r="B35" s="314"/>
      <c r="C35" s="205"/>
      <c r="D35" s="206"/>
      <c r="E35" s="206"/>
      <c r="F35" s="206"/>
      <c r="J35" s="149"/>
      <c r="L35" s="144"/>
      <c r="M35" s="294">
        <v>44060</v>
      </c>
      <c r="N35" s="295" t="s">
        <v>175</v>
      </c>
      <c r="O35" s="296">
        <v>24.88</v>
      </c>
      <c r="R35" s="150"/>
      <c r="T35" s="2"/>
    </row>
    <row r="36" spans="2:20">
      <c r="B36" s="314"/>
      <c r="C36" s="205"/>
      <c r="D36" s="206"/>
      <c r="E36" s="206"/>
      <c r="F36" s="206"/>
      <c r="J36" s="149"/>
      <c r="L36" s="144"/>
      <c r="M36" s="294">
        <v>44028</v>
      </c>
      <c r="N36" s="295" t="s">
        <v>176</v>
      </c>
      <c r="O36" s="296">
        <v>24.53</v>
      </c>
      <c r="R36" s="150"/>
      <c r="T36" s="2"/>
    </row>
    <row r="37" spans="2:20">
      <c r="B37" s="314"/>
      <c r="C37" s="205"/>
      <c r="D37" s="206"/>
      <c r="E37" s="206"/>
      <c r="F37" s="206"/>
      <c r="J37" s="149"/>
      <c r="L37" s="144"/>
      <c r="M37" s="294">
        <v>43997</v>
      </c>
      <c r="N37" s="295" t="s">
        <v>177</v>
      </c>
      <c r="O37" s="296">
        <v>24.29</v>
      </c>
      <c r="R37" s="150"/>
      <c r="T37" s="2"/>
    </row>
    <row r="38" spans="2:20">
      <c r="B38" s="314"/>
      <c r="C38" s="205"/>
      <c r="D38" s="206"/>
      <c r="E38" s="206"/>
      <c r="F38" s="206"/>
      <c r="J38" s="149"/>
      <c r="L38" s="144"/>
      <c r="M38" s="294">
        <v>43966</v>
      </c>
      <c r="N38" s="295" t="s">
        <v>178</v>
      </c>
      <c r="O38" s="296">
        <v>23.36</v>
      </c>
      <c r="R38" s="150"/>
      <c r="T38" s="2"/>
    </row>
    <row r="39" spans="2:20">
      <c r="B39" s="314"/>
      <c r="C39" s="205"/>
      <c r="D39" s="206"/>
      <c r="E39" s="206"/>
      <c r="F39" s="206"/>
      <c r="J39" s="149"/>
      <c r="L39" s="144"/>
      <c r="M39" s="294">
        <v>43937</v>
      </c>
      <c r="N39" s="295" t="s">
        <v>179</v>
      </c>
      <c r="O39" s="296">
        <v>23.07</v>
      </c>
      <c r="R39" s="150"/>
      <c r="T39" s="2"/>
    </row>
    <row r="40" spans="2:20" ht="15.75" thickBot="1">
      <c r="B40" s="175"/>
      <c r="C40" s="232"/>
      <c r="D40" s="233"/>
      <c r="E40" s="233"/>
      <c r="F40" s="233"/>
      <c r="G40" s="234"/>
      <c r="H40" s="234"/>
      <c r="I40" s="234"/>
      <c r="J40" s="174"/>
      <c r="L40" s="175"/>
      <c r="M40" s="176"/>
      <c r="N40" s="176"/>
      <c r="O40" s="176"/>
      <c r="P40" s="176"/>
      <c r="Q40" s="177"/>
      <c r="R40" s="178"/>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31" priority="32">
      <formula>LEN(TRIM(M5))=0</formula>
    </cfRule>
  </conditionalFormatting>
  <conditionalFormatting sqref="D30:F39 D18:I18 D17:H17">
    <cfRule type="cellIs" dxfId="30" priority="30" operator="equal">
      <formula>0</formula>
    </cfRule>
    <cfRule type="containsErrors" dxfId="29" priority="31">
      <formula>ISERROR(D17)</formula>
    </cfRule>
  </conditionalFormatting>
  <conditionalFormatting sqref="E6:G10">
    <cfRule type="cellIs" dxfId="28" priority="29" operator="equal">
      <formula>0</formula>
    </cfRule>
  </conditionalFormatting>
  <conditionalFormatting sqref="E6:G10">
    <cfRule type="containsErrors" dxfId="27" priority="28">
      <formula>ISERROR(E6)</formula>
    </cfRule>
  </conditionalFormatting>
  <conditionalFormatting sqref="D21:F29">
    <cfRule type="cellIs" dxfId="26" priority="26" operator="equal">
      <formula>0</formula>
    </cfRule>
    <cfRule type="containsErrors" dxfId="25" priority="27">
      <formula>ISERROR(D21)</formula>
    </cfRule>
  </conditionalFormatting>
  <conditionalFormatting sqref="N23">
    <cfRule type="containsBlanks" dxfId="24" priority="25">
      <formula>LEN(TRIM(N23))=0</formula>
    </cfRule>
  </conditionalFormatting>
  <conditionalFormatting sqref="D16:I16">
    <cfRule type="cellIs" dxfId="23" priority="23" operator="equal">
      <formula>0</formula>
    </cfRule>
    <cfRule type="containsErrors" dxfId="22" priority="24">
      <formula>ISERROR(D16)</formula>
    </cfRule>
  </conditionalFormatting>
  <conditionalFormatting sqref="H6:H10">
    <cfRule type="cellIs" dxfId="21" priority="22" operator="equal">
      <formula>0</formula>
    </cfRule>
  </conditionalFormatting>
  <conditionalFormatting sqref="H6:H10">
    <cfRule type="containsErrors" dxfId="20" priority="21">
      <formula>ISERROR(H6)</formula>
    </cfRule>
  </conditionalFormatting>
  <conditionalFormatting sqref="N35:N39">
    <cfRule type="containsBlanks" dxfId="19" priority="20">
      <formula>LEN(TRIM(N35))=0</formula>
    </cfRule>
  </conditionalFormatting>
  <conditionalFormatting sqref="O35:O39">
    <cfRule type="containsBlanks" dxfId="18" priority="19">
      <formula>LEN(TRIM(O35))=0</formula>
    </cfRule>
  </conditionalFormatting>
  <conditionalFormatting sqref="O31:O32">
    <cfRule type="containsBlanks" dxfId="17" priority="18">
      <formula>LEN(TRIM(O31))=0</formula>
    </cfRule>
  </conditionalFormatting>
  <conditionalFormatting sqref="N34">
    <cfRule type="containsBlanks" dxfId="16" priority="17">
      <formula>LEN(TRIM(N34))=0</formula>
    </cfRule>
  </conditionalFormatting>
  <conditionalFormatting sqref="O33:O34">
    <cfRule type="containsBlanks" dxfId="15" priority="16">
      <formula>LEN(TRIM(O33))=0</formula>
    </cfRule>
  </conditionalFormatting>
  <conditionalFormatting sqref="N31:N33">
    <cfRule type="containsBlanks" dxfId="14" priority="15">
      <formula>LEN(TRIM(N31))=0</formula>
    </cfRule>
  </conditionalFormatting>
  <conditionalFormatting sqref="O28:O30">
    <cfRule type="containsBlanks" dxfId="13" priority="14">
      <formula>LEN(TRIM(O28))=0</formula>
    </cfRule>
  </conditionalFormatting>
  <conditionalFormatting sqref="N29:N30">
    <cfRule type="containsBlanks" dxfId="12" priority="13">
      <formula>LEN(TRIM(N29))=0</formula>
    </cfRule>
  </conditionalFormatting>
  <conditionalFormatting sqref="N28">
    <cfRule type="containsBlanks" dxfId="11" priority="12">
      <formula>LEN(TRIM(N28))=0</formula>
    </cfRule>
  </conditionalFormatting>
  <conditionalFormatting sqref="N31">
    <cfRule type="containsBlanks" dxfId="10" priority="5">
      <formula>LEN(TRIM(N31))=0</formula>
    </cfRule>
  </conditionalFormatting>
  <conditionalFormatting sqref="O34:O35">
    <cfRule type="containsBlanks" dxfId="9" priority="11">
      <formula>LEN(TRIM(O34))=0</formula>
    </cfRule>
  </conditionalFormatting>
  <conditionalFormatting sqref="N37">
    <cfRule type="containsBlanks" dxfId="8" priority="10">
      <formula>LEN(TRIM(N37))=0</formula>
    </cfRule>
  </conditionalFormatting>
  <conditionalFormatting sqref="O36:O37">
    <cfRule type="containsBlanks" dxfId="7" priority="9">
      <formula>LEN(TRIM(O36))=0</formula>
    </cfRule>
  </conditionalFormatting>
  <conditionalFormatting sqref="N34:N36">
    <cfRule type="containsBlanks" dxfId="6" priority="8">
      <formula>LEN(TRIM(N34))=0</formula>
    </cfRule>
  </conditionalFormatting>
  <conditionalFormatting sqref="O31:O33">
    <cfRule type="containsBlanks" dxfId="5" priority="7">
      <formula>LEN(TRIM(O31))=0</formula>
    </cfRule>
  </conditionalFormatting>
  <conditionalFormatting sqref="N32:N33">
    <cfRule type="containsBlanks" dxfId="4" priority="6">
      <formula>LEN(TRIM(N32))=0</formula>
    </cfRule>
  </conditionalFormatting>
  <conditionalFormatting sqref="D14:I15">
    <cfRule type="cellIs" dxfId="3" priority="3" operator="equal">
      <formula>0</formula>
    </cfRule>
    <cfRule type="containsErrors" dxfId="2" priority="4">
      <formula>ISERROR(D14)</formula>
    </cfRule>
  </conditionalFormatting>
  <conditionalFormatting sqref="I17">
    <cfRule type="cellIs" dxfId="1" priority="1" operator="equal">
      <formula>0</formula>
    </cfRule>
    <cfRule type="containsErrors" dxfId="0" priority="2">
      <formula>ISERROR(I17)</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5"/>
  <sheetViews>
    <sheetView zoomScale="85" zoomScaleNormal="85" workbookViewId="0">
      <selection activeCell="D48" sqref="D48"/>
    </sheetView>
  </sheetViews>
  <sheetFormatPr defaultRowHeight="15"/>
  <cols>
    <col min="2" max="2" width="26.5703125" bestFit="1" customWidth="1"/>
    <col min="3" max="3" width="23.42578125" customWidth="1"/>
    <col min="4" max="4" width="30.42578125" bestFit="1" customWidth="1"/>
    <col min="5" max="5" width="13.85546875" bestFit="1" customWidth="1"/>
    <col min="6" max="6" width="16.28515625" bestFit="1" customWidth="1"/>
    <col min="14" max="14" width="15.7109375" bestFit="1" customWidth="1"/>
    <col min="15" max="15" width="25.85546875" bestFit="1" customWidth="1"/>
  </cols>
  <sheetData>
    <row r="1" spans="1:17" ht="26.25">
      <c r="A1" s="290" t="s">
        <v>118</v>
      </c>
      <c r="B1" s="290" t="s">
        <v>119</v>
      </c>
      <c r="C1" s="290" t="s">
        <v>120</v>
      </c>
      <c r="D1" s="290" t="s">
        <v>121</v>
      </c>
      <c r="E1" s="290" t="s">
        <v>122</v>
      </c>
      <c r="F1" s="290" t="s">
        <v>123</v>
      </c>
      <c r="G1" s="290" t="s">
        <v>71</v>
      </c>
      <c r="H1" s="290" t="s">
        <v>75</v>
      </c>
      <c r="I1" s="299" t="s">
        <v>76</v>
      </c>
      <c r="J1" s="299" t="s">
        <v>189</v>
      </c>
    </row>
    <row r="2" spans="1:17">
      <c r="A2" s="277" t="s">
        <v>136</v>
      </c>
      <c r="B2" s="277" t="s">
        <v>99</v>
      </c>
      <c r="C2" s="300" t="s">
        <v>200</v>
      </c>
      <c r="D2" s="277" t="s">
        <v>200</v>
      </c>
      <c r="E2" s="278">
        <v>36252972.960000001</v>
      </c>
      <c r="F2" s="279">
        <v>36252972.960000001</v>
      </c>
      <c r="G2" s="246">
        <f t="shared" ref="G2:G24" si="0">E2/$E$25</f>
        <v>0.10353941105794691</v>
      </c>
      <c r="H2" s="279"/>
      <c r="P2" t="s">
        <v>77</v>
      </c>
      <c r="Q2" s="297" t="s">
        <v>78</v>
      </c>
    </row>
    <row r="3" spans="1:17">
      <c r="A3" s="277" t="s">
        <v>136</v>
      </c>
      <c r="B3" s="277" t="s">
        <v>99</v>
      </c>
      <c r="C3" s="301" t="s">
        <v>201</v>
      </c>
      <c r="D3" s="277" t="s">
        <v>83</v>
      </c>
      <c r="E3" s="278">
        <v>35776241.149999999</v>
      </c>
      <c r="F3" s="279">
        <v>663137</v>
      </c>
      <c r="G3" s="246">
        <f t="shared" si="0"/>
        <v>0.10217785290671745</v>
      </c>
      <c r="H3" s="279" t="s">
        <v>146</v>
      </c>
      <c r="I3" t="s">
        <v>79</v>
      </c>
      <c r="J3" t="s">
        <v>80</v>
      </c>
      <c r="N3" t="s">
        <v>79</v>
      </c>
      <c r="O3" t="s">
        <v>80</v>
      </c>
      <c r="P3" s="298">
        <f>SUMIF(J:J,O3,G:G)</f>
        <v>0.30649857532233116</v>
      </c>
      <c r="Q3" s="247">
        <f>P3/SUM($P$3:$P$16)</f>
        <v>0.34396209477089706</v>
      </c>
    </row>
    <row r="4" spans="1:17">
      <c r="A4" s="277" t="s">
        <v>136</v>
      </c>
      <c r="B4" s="277" t="s">
        <v>99</v>
      </c>
      <c r="C4" s="300" t="s">
        <v>202</v>
      </c>
      <c r="D4" s="277" t="s">
        <v>197</v>
      </c>
      <c r="E4" s="278">
        <v>35774833.890000001</v>
      </c>
      <c r="F4" s="279">
        <v>314283</v>
      </c>
      <c r="G4" s="246">
        <f t="shared" si="0"/>
        <v>0.10217383373643406</v>
      </c>
      <c r="H4" s="279" t="s">
        <v>107</v>
      </c>
      <c r="I4" t="s">
        <v>79</v>
      </c>
      <c r="J4" t="s">
        <v>80</v>
      </c>
      <c r="N4" t="s">
        <v>79</v>
      </c>
      <c r="O4" t="s">
        <v>95</v>
      </c>
      <c r="P4" s="298">
        <f t="shared" ref="P4:P16" si="1">SUMIF(J:J,O4,G:G)</f>
        <v>2.2956542233730184E-2</v>
      </c>
      <c r="Q4" s="247">
        <f t="shared" ref="Q4:Q16" si="2">P4/SUM($P$3:$P$16)</f>
        <v>2.5762535264988867E-2</v>
      </c>
    </row>
    <row r="5" spans="1:17">
      <c r="A5" s="277" t="s">
        <v>136</v>
      </c>
      <c r="B5" s="277" t="s">
        <v>99</v>
      </c>
      <c r="C5" s="301" t="s">
        <v>203</v>
      </c>
      <c r="D5" s="277" t="s">
        <v>137</v>
      </c>
      <c r="E5" s="278">
        <v>35765310.479999997</v>
      </c>
      <c r="F5" s="279">
        <v>422159</v>
      </c>
      <c r="G5" s="246">
        <f t="shared" si="0"/>
        <v>0.10214663463572164</v>
      </c>
      <c r="H5" s="279" t="s">
        <v>145</v>
      </c>
      <c r="I5" t="s">
        <v>79</v>
      </c>
      <c r="J5" t="s">
        <v>80</v>
      </c>
      <c r="N5" t="s">
        <v>79</v>
      </c>
      <c r="O5" t="s">
        <v>92</v>
      </c>
      <c r="P5" s="298">
        <f t="shared" si="1"/>
        <v>7.2979640411860572E-2</v>
      </c>
      <c r="Q5" s="247">
        <f t="shared" si="2"/>
        <v>8.1899989144456731E-2</v>
      </c>
    </row>
    <row r="6" spans="1:17">
      <c r="A6" s="277" t="s">
        <v>136</v>
      </c>
      <c r="B6" s="277" t="s">
        <v>99</v>
      </c>
      <c r="C6" s="300" t="s">
        <v>131</v>
      </c>
      <c r="D6" s="277" t="s">
        <v>182</v>
      </c>
      <c r="E6" s="278">
        <v>26051174.23</v>
      </c>
      <c r="F6" s="279">
        <v>1154239</v>
      </c>
      <c r="G6" s="246">
        <f t="shared" si="0"/>
        <v>7.4402814911711551E-2</v>
      </c>
      <c r="H6" s="279" t="s">
        <v>147</v>
      </c>
      <c r="I6" t="s">
        <v>81</v>
      </c>
      <c r="J6" t="s">
        <v>82</v>
      </c>
      <c r="N6" t="s">
        <v>79</v>
      </c>
      <c r="O6" t="s">
        <v>127</v>
      </c>
      <c r="P6" s="298">
        <f t="shared" si="1"/>
        <v>7.422210604592594E-2</v>
      </c>
      <c r="Q6" s="247">
        <f t="shared" si="2"/>
        <v>8.3294322157993705E-2</v>
      </c>
    </row>
    <row r="7" spans="1:17">
      <c r="A7" s="277" t="s">
        <v>136</v>
      </c>
      <c r="B7" s="277" t="s">
        <v>99</v>
      </c>
      <c r="C7" s="300" t="s">
        <v>204</v>
      </c>
      <c r="D7" s="277" t="s">
        <v>184</v>
      </c>
      <c r="E7" s="278">
        <v>25987901.379999999</v>
      </c>
      <c r="F7" s="279">
        <v>519862</v>
      </c>
      <c r="G7" s="246">
        <f t="shared" si="0"/>
        <v>7.422210604592594E-2</v>
      </c>
      <c r="H7" s="279" t="s">
        <v>158</v>
      </c>
      <c r="I7" t="s">
        <v>79</v>
      </c>
      <c r="J7" t="s">
        <v>127</v>
      </c>
      <c r="N7" t="s">
        <v>79</v>
      </c>
      <c r="O7" t="s">
        <v>93</v>
      </c>
      <c r="P7" s="298">
        <f t="shared" si="1"/>
        <v>4.8159533103417806E-2</v>
      </c>
      <c r="Q7" s="247">
        <f t="shared" si="2"/>
        <v>5.4046104038229889E-2</v>
      </c>
    </row>
    <row r="8" spans="1:17">
      <c r="A8" s="277" t="s">
        <v>136</v>
      </c>
      <c r="B8" s="277" t="s">
        <v>99</v>
      </c>
      <c r="C8" s="300" t="s">
        <v>129</v>
      </c>
      <c r="D8" s="277" t="s">
        <v>185</v>
      </c>
      <c r="E8" s="278">
        <v>25552868.260000002</v>
      </c>
      <c r="F8" s="279">
        <v>635359</v>
      </c>
      <c r="G8" s="246">
        <f t="shared" si="0"/>
        <v>7.2979640411860572E-2</v>
      </c>
      <c r="H8" s="279" t="s">
        <v>148</v>
      </c>
      <c r="I8" t="s">
        <v>79</v>
      </c>
      <c r="J8" t="s">
        <v>92</v>
      </c>
      <c r="N8" t="s">
        <v>87</v>
      </c>
      <c r="O8" t="s">
        <v>90</v>
      </c>
      <c r="P8" s="298">
        <f t="shared" si="1"/>
        <v>0.13682709198790227</v>
      </c>
      <c r="Q8" s="247">
        <f t="shared" si="2"/>
        <v>0.1535515560947539</v>
      </c>
    </row>
    <row r="9" spans="1:17">
      <c r="A9" s="277" t="s">
        <v>136</v>
      </c>
      <c r="B9" s="277" t="s">
        <v>99</v>
      </c>
      <c r="C9" s="302" t="s">
        <v>205</v>
      </c>
      <c r="D9" s="277" t="s">
        <v>183</v>
      </c>
      <c r="E9" s="278">
        <v>23641150.399999999</v>
      </c>
      <c r="F9" s="279">
        <v>74080</v>
      </c>
      <c r="G9" s="246">
        <f t="shared" si="0"/>
        <v>6.7519725674612535E-2</v>
      </c>
      <c r="H9" s="279" t="s">
        <v>151</v>
      </c>
      <c r="I9" t="s">
        <v>87</v>
      </c>
      <c r="J9" t="s">
        <v>90</v>
      </c>
      <c r="N9" t="s">
        <v>79</v>
      </c>
      <c r="O9" t="s">
        <v>89</v>
      </c>
      <c r="P9" s="298">
        <f t="shared" si="1"/>
        <v>5.4869928738612891E-2</v>
      </c>
      <c r="Q9" s="247">
        <f t="shared" si="2"/>
        <v>6.1576715679722303E-2</v>
      </c>
    </row>
    <row r="10" spans="1:17">
      <c r="A10" s="277" t="s">
        <v>136</v>
      </c>
      <c r="B10" s="277" t="s">
        <v>99</v>
      </c>
      <c r="C10" s="301" t="s">
        <v>126</v>
      </c>
      <c r="D10" s="277" t="s">
        <v>190</v>
      </c>
      <c r="E10" s="278">
        <v>19211989.16</v>
      </c>
      <c r="F10" s="279">
        <v>753116</v>
      </c>
      <c r="G10" s="246">
        <f t="shared" si="0"/>
        <v>5.4869928738612891E-2</v>
      </c>
      <c r="H10" s="279" t="s">
        <v>152</v>
      </c>
      <c r="I10" t="s">
        <v>79</v>
      </c>
      <c r="J10" t="s">
        <v>89</v>
      </c>
      <c r="N10" t="s">
        <v>79</v>
      </c>
      <c r="O10" t="s">
        <v>86</v>
      </c>
      <c r="P10" s="298">
        <f t="shared" si="1"/>
        <v>2.9217498862998945E-2</v>
      </c>
      <c r="Q10" s="247">
        <f t="shared" si="2"/>
        <v>3.2788772679659531E-2</v>
      </c>
    </row>
    <row r="11" spans="1:17">
      <c r="A11" s="277" t="s">
        <v>136</v>
      </c>
      <c r="B11" s="277" t="s">
        <v>99</v>
      </c>
      <c r="C11" s="300" t="s">
        <v>128</v>
      </c>
      <c r="D11" s="277" t="s">
        <v>94</v>
      </c>
      <c r="E11" s="278">
        <v>16862431.739999998</v>
      </c>
      <c r="F11" s="279">
        <v>181258</v>
      </c>
      <c r="G11" s="246">
        <f t="shared" si="0"/>
        <v>4.8159533103417806E-2</v>
      </c>
      <c r="H11" s="279" t="s">
        <v>150</v>
      </c>
      <c r="I11" t="s">
        <v>79</v>
      </c>
      <c r="J11" t="s">
        <v>93</v>
      </c>
      <c r="N11" t="s">
        <v>87</v>
      </c>
      <c r="O11" t="s">
        <v>51</v>
      </c>
      <c r="P11" s="298">
        <f t="shared" si="1"/>
        <v>4.1958423286562489E-3</v>
      </c>
      <c r="Q11" s="247">
        <f t="shared" si="2"/>
        <v>4.7087028550629982E-3</v>
      </c>
    </row>
    <row r="12" spans="1:17">
      <c r="A12" s="277" t="s">
        <v>136</v>
      </c>
      <c r="B12" s="277" t="s">
        <v>99</v>
      </c>
      <c r="C12" s="301" t="s">
        <v>160</v>
      </c>
      <c r="D12" s="277" t="s">
        <v>96</v>
      </c>
      <c r="E12" s="278">
        <v>11322457</v>
      </c>
      <c r="F12" s="279">
        <v>342275</v>
      </c>
      <c r="G12" s="246">
        <f t="shared" si="0"/>
        <v>3.2337224613341847E-2</v>
      </c>
      <c r="H12" s="279" t="s">
        <v>161</v>
      </c>
      <c r="I12" t="s">
        <v>81</v>
      </c>
      <c r="J12" t="s">
        <v>84</v>
      </c>
      <c r="N12" t="s">
        <v>81</v>
      </c>
      <c r="O12" t="s">
        <v>82</v>
      </c>
      <c r="P12" s="298">
        <f t="shared" si="1"/>
        <v>7.4402814911711551E-2</v>
      </c>
      <c r="Q12" s="247">
        <f t="shared" si="2"/>
        <v>8.3497119185529392E-2</v>
      </c>
    </row>
    <row r="13" spans="1:17">
      <c r="A13" s="277" t="s">
        <v>136</v>
      </c>
      <c r="B13" s="277" t="s">
        <v>99</v>
      </c>
      <c r="C13" s="301" t="s">
        <v>130</v>
      </c>
      <c r="D13" s="277" t="s">
        <v>191</v>
      </c>
      <c r="E13" s="278">
        <v>10230125.76</v>
      </c>
      <c r="F13" s="279">
        <v>319392</v>
      </c>
      <c r="G13" s="246">
        <f t="shared" si="0"/>
        <v>2.9217498862998945E-2</v>
      </c>
      <c r="H13" s="279" t="s">
        <v>153</v>
      </c>
      <c r="I13" t="s">
        <v>79</v>
      </c>
      <c r="J13" t="s">
        <v>86</v>
      </c>
      <c r="N13" t="s">
        <v>85</v>
      </c>
      <c r="O13" t="s">
        <v>140</v>
      </c>
      <c r="P13" s="298">
        <f t="shared" si="1"/>
        <v>7.654241395452308E-3</v>
      </c>
      <c r="Q13" s="247">
        <f t="shared" si="2"/>
        <v>8.5898242805635301E-3</v>
      </c>
    </row>
    <row r="14" spans="1:17">
      <c r="A14" s="277" t="s">
        <v>136</v>
      </c>
      <c r="B14" s="277" t="s">
        <v>99</v>
      </c>
      <c r="C14" s="300" t="s">
        <v>206</v>
      </c>
      <c r="D14" s="277" t="s">
        <v>139</v>
      </c>
      <c r="E14" s="278">
        <v>8185821</v>
      </c>
      <c r="F14" s="279">
        <v>22470</v>
      </c>
      <c r="G14" s="246">
        <f t="shared" si="0"/>
        <v>2.3378912573623425E-2</v>
      </c>
      <c r="H14" s="279" t="s">
        <v>156</v>
      </c>
      <c r="I14" t="s">
        <v>87</v>
      </c>
      <c r="J14" t="s">
        <v>90</v>
      </c>
      <c r="N14" t="s">
        <v>81</v>
      </c>
      <c r="O14" t="s">
        <v>84</v>
      </c>
      <c r="P14" s="298">
        <f t="shared" si="1"/>
        <v>3.2337224613341847E-2</v>
      </c>
      <c r="Q14" s="247">
        <f t="shared" si="2"/>
        <v>3.628982452980322E-2</v>
      </c>
    </row>
    <row r="15" spans="1:17">
      <c r="A15" s="277" t="s">
        <v>136</v>
      </c>
      <c r="B15" s="277" t="s">
        <v>99</v>
      </c>
      <c r="C15" s="300" t="s">
        <v>207</v>
      </c>
      <c r="D15" s="277" t="s">
        <v>141</v>
      </c>
      <c r="E15" s="278">
        <v>8045821.6299999999</v>
      </c>
      <c r="F15" s="279">
        <v>38927</v>
      </c>
      <c r="G15" s="246">
        <f t="shared" si="0"/>
        <v>2.2979070819009885E-2</v>
      </c>
      <c r="H15" s="279" t="s">
        <v>155</v>
      </c>
      <c r="I15" t="s">
        <v>87</v>
      </c>
      <c r="J15" t="s">
        <v>90</v>
      </c>
      <c r="N15" t="s">
        <v>87</v>
      </c>
      <c r="O15" t="s">
        <v>91</v>
      </c>
      <c r="P15" s="298">
        <f t="shared" si="1"/>
        <v>1.3018557851558907E-2</v>
      </c>
      <c r="Q15" s="247">
        <f t="shared" si="2"/>
        <v>1.4609824612754264E-2</v>
      </c>
    </row>
    <row r="16" spans="1:17">
      <c r="A16" s="277" t="s">
        <v>136</v>
      </c>
      <c r="B16" s="277" t="s">
        <v>99</v>
      </c>
      <c r="C16" s="300" t="s">
        <v>208</v>
      </c>
      <c r="D16" s="277" t="s">
        <v>138</v>
      </c>
      <c r="E16" s="278">
        <v>8037933.54</v>
      </c>
      <c r="F16" s="279">
        <v>74137</v>
      </c>
      <c r="G16" s="246">
        <f t="shared" si="0"/>
        <v>2.2956542233730184E-2</v>
      </c>
      <c r="H16" s="279" t="s">
        <v>149</v>
      </c>
      <c r="I16" t="s">
        <v>79</v>
      </c>
      <c r="J16" t="s">
        <v>95</v>
      </c>
      <c r="N16" t="s">
        <v>87</v>
      </c>
      <c r="O16" t="s">
        <v>88</v>
      </c>
      <c r="P16" s="298">
        <f t="shared" si="1"/>
        <v>1.3742820813309294E-2</v>
      </c>
      <c r="Q16" s="247">
        <f t="shared" si="2"/>
        <v>1.5422614705584712E-2</v>
      </c>
    </row>
    <row r="17" spans="1:17">
      <c r="A17" s="277" t="s">
        <v>136</v>
      </c>
      <c r="B17" s="277" t="s">
        <v>99</v>
      </c>
      <c r="C17" s="300" t="s">
        <v>209</v>
      </c>
      <c r="D17" s="277" t="s">
        <v>192</v>
      </c>
      <c r="E17" s="278">
        <v>8035426.7999999998</v>
      </c>
      <c r="F17" s="279">
        <v>87723</v>
      </c>
      <c r="G17" s="246">
        <f t="shared" si="0"/>
        <v>2.2949382920656416E-2</v>
      </c>
      <c r="H17" s="279" t="s">
        <v>154</v>
      </c>
      <c r="I17" t="s">
        <v>87</v>
      </c>
      <c r="J17" t="s">
        <v>90</v>
      </c>
      <c r="Q17" s="247">
        <f>SUM(Q3:Q16)</f>
        <v>1.0000000000000002</v>
      </c>
    </row>
    <row r="18" spans="1:17">
      <c r="A18" s="277" t="s">
        <v>136</v>
      </c>
      <c r="B18" s="277" t="s">
        <v>99</v>
      </c>
      <c r="C18" s="301" t="s">
        <v>210</v>
      </c>
      <c r="D18" s="277" t="s">
        <v>194</v>
      </c>
      <c r="E18" s="278">
        <v>4811869.28</v>
      </c>
      <c r="F18" s="279">
        <v>32716</v>
      </c>
      <c r="G18" s="246">
        <f t="shared" si="0"/>
        <v>1.3742820813309294E-2</v>
      </c>
      <c r="H18" s="279" t="s">
        <v>159</v>
      </c>
      <c r="I18" t="s">
        <v>87</v>
      </c>
      <c r="J18" t="s">
        <v>88</v>
      </c>
    </row>
    <row r="19" spans="1:17">
      <c r="A19" s="277" t="s">
        <v>136</v>
      </c>
      <c r="B19" s="277" t="s">
        <v>99</v>
      </c>
      <c r="C19" s="301" t="s">
        <v>211</v>
      </c>
      <c r="D19" s="277" t="s">
        <v>97</v>
      </c>
      <c r="E19" s="278">
        <v>4558278.0599999996</v>
      </c>
      <c r="F19" s="279">
        <v>110934</v>
      </c>
      <c r="G19" s="246">
        <f t="shared" si="0"/>
        <v>1.3018557851558907E-2</v>
      </c>
      <c r="H19" s="279" t="s">
        <v>163</v>
      </c>
      <c r="I19" t="s">
        <v>87</v>
      </c>
      <c r="J19" t="s">
        <v>91</v>
      </c>
    </row>
    <row r="20" spans="1:17">
      <c r="A20" s="277" t="s">
        <v>136</v>
      </c>
      <c r="B20" s="277" t="s">
        <v>99</v>
      </c>
      <c r="C20" s="301" t="s">
        <v>142</v>
      </c>
      <c r="D20" s="277" t="s">
        <v>143</v>
      </c>
      <c r="E20" s="278">
        <v>2680032.69</v>
      </c>
      <c r="F20" s="279">
        <v>71793</v>
      </c>
      <c r="G20" s="246">
        <f t="shared" si="0"/>
        <v>7.654241395452308E-3</v>
      </c>
      <c r="H20" s="279" t="s">
        <v>157</v>
      </c>
      <c r="I20" t="s">
        <v>85</v>
      </c>
      <c r="J20" t="s">
        <v>140</v>
      </c>
    </row>
    <row r="21" spans="1:17">
      <c r="A21" s="277" t="s">
        <v>136</v>
      </c>
      <c r="B21" s="277" t="s">
        <v>99</v>
      </c>
      <c r="C21" s="300" t="s">
        <v>132</v>
      </c>
      <c r="D21" s="277" t="s">
        <v>164</v>
      </c>
      <c r="E21" s="278">
        <v>1883096.12</v>
      </c>
      <c r="F21" s="279">
        <v>142012744.31</v>
      </c>
      <c r="G21" s="246">
        <f t="shared" si="0"/>
        <v>5.3781703212432185E-3</v>
      </c>
      <c r="H21" s="279"/>
    </row>
    <row r="22" spans="1:17">
      <c r="A22" s="277" t="s">
        <v>136</v>
      </c>
      <c r="B22" s="277" t="s">
        <v>99</v>
      </c>
      <c r="C22" s="301" t="s">
        <v>212</v>
      </c>
      <c r="D22" s="277" t="s">
        <v>193</v>
      </c>
      <c r="E22" s="278">
        <v>1469119.41</v>
      </c>
      <c r="F22" s="279">
        <v>35409</v>
      </c>
      <c r="G22" s="246">
        <f t="shared" si="0"/>
        <v>4.1958423286562489E-3</v>
      </c>
      <c r="H22" s="279" t="s">
        <v>162</v>
      </c>
      <c r="I22" t="s">
        <v>87</v>
      </c>
      <c r="J22" t="s">
        <v>51</v>
      </c>
    </row>
    <row r="23" spans="1:17">
      <c r="A23" s="277" t="s">
        <v>136</v>
      </c>
      <c r="B23" s="277" t="s">
        <v>99</v>
      </c>
      <c r="C23" s="301" t="s">
        <v>124</v>
      </c>
      <c r="D23" s="277" t="s">
        <v>181</v>
      </c>
      <c r="E23" s="278">
        <v>88.95</v>
      </c>
      <c r="F23" s="279">
        <v>3</v>
      </c>
      <c r="G23" s="246">
        <f t="shared" si="0"/>
        <v>2.5404345800180626E-7</v>
      </c>
      <c r="H23" s="279" t="s">
        <v>144</v>
      </c>
      <c r="I23" t="s">
        <v>79</v>
      </c>
      <c r="J23" t="s">
        <v>80</v>
      </c>
    </row>
    <row r="24" spans="1:17">
      <c r="A24" t="s">
        <v>136</v>
      </c>
      <c r="B24" t="s">
        <v>99</v>
      </c>
      <c r="C24" t="s">
        <v>180</v>
      </c>
      <c r="D24" t="s">
        <v>195</v>
      </c>
      <c r="E24" s="278">
        <v>0</v>
      </c>
      <c r="F24">
        <v>-142012744.31</v>
      </c>
      <c r="G24" s="246">
        <f t="shared" si="0"/>
        <v>0</v>
      </c>
    </row>
    <row r="25" spans="1:17">
      <c r="E25" s="278">
        <f>SUM(E2:E24)</f>
        <v>350136943.88999999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3247"/>
  <sheetViews>
    <sheetView workbookViewId="0">
      <pane xSplit="4" ySplit="1" topLeftCell="N2" activePane="bottomRight" state="frozen"/>
      <selection pane="topRight" activeCell="E1" sqref="E1"/>
      <selection pane="bottomLeft" activeCell="A2" sqref="A2"/>
      <selection pane="bottomRight" activeCell="B41" sqref="B41"/>
    </sheetView>
  </sheetViews>
  <sheetFormatPr defaultRowHeight="15"/>
  <cols>
    <col min="1" max="1" width="10.7109375" bestFit="1" customWidth="1"/>
    <col min="2" max="2" width="11.85546875" bestFit="1" customWidth="1"/>
    <col min="3" max="3" width="4.85546875" customWidth="1"/>
    <col min="4" max="4" width="13.42578125" bestFit="1" customWidth="1"/>
    <col min="5" max="11" width="11.85546875" customWidth="1"/>
    <col min="12" max="12" width="17.85546875" customWidth="1"/>
    <col min="13" max="13" width="20.28515625" bestFit="1" customWidth="1"/>
    <col min="14" max="14" width="9.85546875" bestFit="1" customWidth="1"/>
    <col min="15" max="15" width="12.140625" customWidth="1"/>
    <col min="28" max="28" width="10.7109375" bestFit="1" customWidth="1"/>
  </cols>
  <sheetData>
    <row r="1" spans="1:29">
      <c r="A1" t="s">
        <v>98</v>
      </c>
      <c r="B1" s="286" t="s">
        <v>103</v>
      </c>
      <c r="D1" s="265" t="s">
        <v>98</v>
      </c>
      <c r="E1" s="265" t="s">
        <v>105</v>
      </c>
      <c r="F1" s="265" t="s">
        <v>106</v>
      </c>
      <c r="G1" s="265" t="s">
        <v>105</v>
      </c>
      <c r="H1" s="265" t="s">
        <v>106</v>
      </c>
      <c r="I1" s="265" t="s">
        <v>105</v>
      </c>
      <c r="J1" s="265" t="s">
        <v>106</v>
      </c>
      <c r="L1" t="s">
        <v>102</v>
      </c>
      <c r="M1" t="s">
        <v>103</v>
      </c>
      <c r="O1" s="265" t="s">
        <v>104</v>
      </c>
    </row>
    <row r="2" spans="1:29">
      <c r="A2" s="264">
        <v>39884</v>
      </c>
      <c r="B2">
        <v>399.45</v>
      </c>
      <c r="D2" s="264">
        <v>39884</v>
      </c>
      <c r="E2">
        <f t="shared" ref="E2:E65" si="0">SUMIF(AB:AB,A2,AC:AC)</f>
        <v>1438.91</v>
      </c>
      <c r="F2">
        <v>399.45</v>
      </c>
      <c r="I2">
        <v>10000</v>
      </c>
      <c r="J2">
        <v>10000</v>
      </c>
      <c r="AB2" s="265" t="s">
        <v>105</v>
      </c>
    </row>
    <row r="3" spans="1:29">
      <c r="A3" s="264">
        <v>39885</v>
      </c>
      <c r="B3">
        <v>398.89</v>
      </c>
      <c r="D3" s="264">
        <v>39885</v>
      </c>
      <c r="E3">
        <f t="shared" si="0"/>
        <v>1438.91</v>
      </c>
      <c r="F3">
        <v>398.89</v>
      </c>
      <c r="G3" s="246">
        <f>E3/E2-1</f>
        <v>0</v>
      </c>
      <c r="H3" s="246">
        <f>(F3/F2-1)-($M$23/252)</f>
        <v>-1.448356221948068E-3</v>
      </c>
      <c r="I3">
        <f>I2*(1+G3)</f>
        <v>10000</v>
      </c>
      <c r="J3">
        <f>J2*(1+H3)</f>
        <v>9985.5164377805195</v>
      </c>
      <c r="W3" s="82" t="s">
        <v>106</v>
      </c>
      <c r="X3" s="82" t="s">
        <v>107</v>
      </c>
      <c r="AB3" s="264">
        <v>39884</v>
      </c>
      <c r="AC3">
        <v>1438.91</v>
      </c>
    </row>
    <row r="4" spans="1:29">
      <c r="A4" s="264">
        <v>39888</v>
      </c>
      <c r="B4">
        <v>398.94</v>
      </c>
      <c r="D4" s="264">
        <v>39888</v>
      </c>
      <c r="E4">
        <f t="shared" si="0"/>
        <v>1436.94</v>
      </c>
      <c r="F4">
        <v>398.94</v>
      </c>
      <c r="G4" s="246">
        <f t="shared" ref="G4:G67" si="1">E4/E3-1</f>
        <v>-1.369091882049589E-3</v>
      </c>
      <c r="H4" s="246">
        <f t="shared" ref="H4:H67" si="2">(F4/F3-1)-($M$23/252)</f>
        <v>7.8919268828179519E-5</v>
      </c>
      <c r="I4">
        <f t="shared" ref="I4:J19" si="3">I3*(1+G4)</f>
        <v>9986.3090811795046</v>
      </c>
      <c r="J4">
        <f t="shared" si="3"/>
        <v>9986.3044874366606</v>
      </c>
      <c r="V4" s="82" t="s">
        <v>115</v>
      </c>
      <c r="W4" s="268">
        <f>N46/10000-1</f>
        <v>0.31978957029034283</v>
      </c>
      <c r="X4" s="268">
        <f>O46/10000-1</f>
        <v>7.0490857663090489E-2</v>
      </c>
      <c r="AB4" s="264">
        <v>39885</v>
      </c>
      <c r="AC4">
        <v>1438.91</v>
      </c>
    </row>
    <row r="5" spans="1:29">
      <c r="A5" s="264">
        <v>39889</v>
      </c>
      <c r="B5">
        <v>401.64</v>
      </c>
      <c r="D5" s="264">
        <v>39889</v>
      </c>
      <c r="E5">
        <f t="shared" si="0"/>
        <v>1434.84</v>
      </c>
      <c r="F5">
        <v>401.64</v>
      </c>
      <c r="G5" s="246">
        <f t="shared" si="1"/>
        <v>-1.4614388909767184E-3</v>
      </c>
      <c r="H5" s="246">
        <f t="shared" si="2"/>
        <v>6.7215064563952301E-3</v>
      </c>
      <c r="I5">
        <f t="shared" si="3"/>
        <v>9971.7147007109543</v>
      </c>
      <c r="J5">
        <f t="shared" si="3"/>
        <v>10053.427497524495</v>
      </c>
      <c r="V5" s="82">
        <v>2010</v>
      </c>
      <c r="W5" s="268">
        <f t="shared" ref="W5:X16" si="4">N47/N46-1</f>
        <v>0.12821711886543086</v>
      </c>
      <c r="X5" s="268">
        <f t="shared" si="4"/>
        <v>6.5414129348067451E-2</v>
      </c>
      <c r="AB5" s="264">
        <v>39888</v>
      </c>
      <c r="AC5">
        <v>1436.94</v>
      </c>
    </row>
    <row r="6" spans="1:29">
      <c r="A6" s="264">
        <v>39890</v>
      </c>
      <c r="B6">
        <v>404.81</v>
      </c>
      <c r="D6" s="264">
        <v>39890</v>
      </c>
      <c r="E6">
        <f t="shared" si="0"/>
        <v>1453.99</v>
      </c>
      <c r="F6">
        <v>404.81</v>
      </c>
      <c r="G6" s="246">
        <f t="shared" si="1"/>
        <v>1.3346435839536097E-2</v>
      </c>
      <c r="H6" s="246">
        <f t="shared" si="2"/>
        <v>7.8462116038528901E-3</v>
      </c>
      <c r="I6">
        <f t="shared" si="3"/>
        <v>10104.801551174152</v>
      </c>
      <c r="J6">
        <f t="shared" si="3"/>
        <v>10132.308817014065</v>
      </c>
      <c r="V6" s="82">
        <v>2011</v>
      </c>
      <c r="W6" s="268">
        <f t="shared" si="4"/>
        <v>4.0790419956220569E-2</v>
      </c>
      <c r="X6" s="268">
        <f t="shared" si="4"/>
        <v>7.8416915483517036E-2</v>
      </c>
      <c r="AB6" s="264">
        <v>39889</v>
      </c>
      <c r="AC6">
        <v>1434.84</v>
      </c>
    </row>
    <row r="7" spans="1:29">
      <c r="A7" s="264">
        <v>39891</v>
      </c>
      <c r="B7">
        <v>403.91</v>
      </c>
      <c r="D7" s="264">
        <v>39891</v>
      </c>
      <c r="E7">
        <f t="shared" si="0"/>
        <v>1452.35</v>
      </c>
      <c r="F7">
        <v>403.91</v>
      </c>
      <c r="G7" s="246">
        <f t="shared" si="1"/>
        <v>-1.1279307285469997E-3</v>
      </c>
      <c r="H7" s="246">
        <f t="shared" si="2"/>
        <v>-2.2696938069710756E-3</v>
      </c>
      <c r="I7">
        <f t="shared" si="3"/>
        <v>10093.404034998714</v>
      </c>
      <c r="J7">
        <f t="shared" si="3"/>
        <v>10109.31157844177</v>
      </c>
      <c r="V7" s="83">
        <v>2012</v>
      </c>
      <c r="W7" s="268">
        <f t="shared" si="4"/>
        <v>8.5453088522935872E-2</v>
      </c>
      <c r="X7" s="268">
        <f t="shared" si="4"/>
        <v>4.2151893727503609E-2</v>
      </c>
      <c r="AB7" s="264">
        <v>39890</v>
      </c>
      <c r="AC7">
        <v>1453.99</v>
      </c>
    </row>
    <row r="8" spans="1:29">
      <c r="A8" s="264">
        <v>39892</v>
      </c>
      <c r="B8">
        <v>399.18</v>
      </c>
      <c r="D8" s="264">
        <v>39892</v>
      </c>
      <c r="E8">
        <f t="shared" si="0"/>
        <v>1451.05</v>
      </c>
      <c r="F8">
        <v>399.18</v>
      </c>
      <c r="G8" s="246">
        <f t="shared" si="1"/>
        <v>-8.9510104313694772E-4</v>
      </c>
      <c r="H8" s="246">
        <f t="shared" si="2"/>
        <v>-1.1756958144848464E-2</v>
      </c>
      <c r="I8">
        <f t="shared" si="3"/>
        <v>10084.369418518183</v>
      </c>
      <c r="J8">
        <f t="shared" si="3"/>
        <v>9990.4568253407979</v>
      </c>
      <c r="V8" s="82">
        <v>2013</v>
      </c>
      <c r="W8" s="268">
        <f t="shared" si="4"/>
        <v>5.7142722477175667E-2</v>
      </c>
      <c r="X8" s="268">
        <f t="shared" si="4"/>
        <v>-2.0239754065029314E-2</v>
      </c>
      <c r="AB8" s="264">
        <v>39891</v>
      </c>
      <c r="AC8">
        <v>1452.35</v>
      </c>
    </row>
    <row r="9" spans="1:29">
      <c r="A9" s="264">
        <v>39895</v>
      </c>
      <c r="B9">
        <v>409.98</v>
      </c>
      <c r="D9" s="264">
        <v>39895</v>
      </c>
      <c r="E9">
        <f t="shared" si="0"/>
        <v>1450.73</v>
      </c>
      <c r="F9">
        <v>409.98</v>
      </c>
      <c r="G9" s="246">
        <f t="shared" si="1"/>
        <v>-2.2052996106258771E-4</v>
      </c>
      <c r="H9" s="246">
        <f t="shared" si="2"/>
        <v>2.700903512915763E-2</v>
      </c>
      <c r="I9">
        <f t="shared" si="3"/>
        <v>10082.145512922976</v>
      </c>
      <c r="J9">
        <f t="shared" si="3"/>
        <v>10260.289424692761</v>
      </c>
      <c r="V9" s="82">
        <v>2014</v>
      </c>
      <c r="W9" s="268">
        <f t="shared" si="4"/>
        <v>0.10259149100485265</v>
      </c>
      <c r="X9" s="268">
        <f t="shared" si="4"/>
        <v>5.9660442929398538E-2</v>
      </c>
      <c r="AB9" s="264">
        <v>39892</v>
      </c>
      <c r="AC9">
        <v>1451.05</v>
      </c>
    </row>
    <row r="10" spans="1:29">
      <c r="A10" s="264">
        <v>39896</v>
      </c>
      <c r="B10">
        <v>409.32</v>
      </c>
      <c r="D10" s="264">
        <v>39896</v>
      </c>
      <c r="E10">
        <f t="shared" si="0"/>
        <v>1452.51</v>
      </c>
      <c r="F10">
        <v>409.32</v>
      </c>
      <c r="G10" s="246">
        <f t="shared" si="1"/>
        <v>1.226968491724767E-3</v>
      </c>
      <c r="H10" s="246">
        <f t="shared" si="2"/>
        <v>-1.6562631975079031E-3</v>
      </c>
      <c r="I10">
        <f t="shared" si="3"/>
        <v>10094.515987796316</v>
      </c>
      <c r="J10">
        <f t="shared" si="3"/>
        <v>10243.295684922863</v>
      </c>
      <c r="V10" s="82">
        <v>2015</v>
      </c>
      <c r="W10" s="268">
        <f t="shared" si="4"/>
        <v>5.2187916381374322E-3</v>
      </c>
      <c r="X10" s="268">
        <f t="shared" si="4"/>
        <v>5.4990678218351796E-3</v>
      </c>
      <c r="AB10" s="264">
        <v>39895</v>
      </c>
      <c r="AC10">
        <v>1450.73</v>
      </c>
    </row>
    <row r="11" spans="1:29">
      <c r="A11" s="264">
        <v>39897</v>
      </c>
      <c r="B11">
        <v>411.93</v>
      </c>
      <c r="D11" s="264">
        <v>39897</v>
      </c>
      <c r="E11">
        <f t="shared" si="0"/>
        <v>1449.32</v>
      </c>
      <c r="F11">
        <v>411.93</v>
      </c>
      <c r="G11" s="246">
        <f t="shared" si="1"/>
        <v>-2.1961983050030609E-3</v>
      </c>
      <c r="H11" s="246">
        <f t="shared" si="2"/>
        <v>6.3300006282196323E-3</v>
      </c>
      <c r="I11">
        <f t="shared" si="3"/>
        <v>10072.346428894092</v>
      </c>
      <c r="J11">
        <f t="shared" si="3"/>
        <v>10308.135753043465</v>
      </c>
      <c r="V11" s="82">
        <v>2016</v>
      </c>
      <c r="W11" s="268">
        <f t="shared" si="4"/>
        <v>4.5296613262194141E-2</v>
      </c>
      <c r="X11" s="268">
        <f t="shared" si="4"/>
        <v>2.6472421315050898E-2</v>
      </c>
      <c r="AB11" s="264">
        <v>39896</v>
      </c>
      <c r="AC11">
        <v>1452.51</v>
      </c>
    </row>
    <row r="12" spans="1:29">
      <c r="A12" s="264">
        <v>39898</v>
      </c>
      <c r="B12">
        <v>414.8</v>
      </c>
      <c r="D12" s="264">
        <v>39898</v>
      </c>
      <c r="E12">
        <f t="shared" si="0"/>
        <v>1452.33</v>
      </c>
      <c r="F12">
        <v>414.8</v>
      </c>
      <c r="G12" s="246">
        <f t="shared" si="1"/>
        <v>2.0768360334502134E-3</v>
      </c>
      <c r="H12" s="246">
        <f t="shared" si="2"/>
        <v>6.9207745941577284E-3</v>
      </c>
      <c r="I12">
        <f t="shared" si="3"/>
        <v>10093.265040899014</v>
      </c>
      <c r="J12">
        <f t="shared" si="3"/>
        <v>10379.476037076258</v>
      </c>
      <c r="V12" s="82">
        <v>2017</v>
      </c>
      <c r="W12" s="268">
        <f t="shared" si="4"/>
        <v>9.8827635188691643E-2</v>
      </c>
      <c r="X12" s="268">
        <f t="shared" si="4"/>
        <v>3.5418469213760684E-2</v>
      </c>
      <c r="AB12" s="264">
        <v>39897</v>
      </c>
      <c r="AC12">
        <v>1449.32</v>
      </c>
    </row>
    <row r="13" spans="1:29">
      <c r="A13" s="264">
        <v>39899</v>
      </c>
      <c r="B13">
        <v>412.33</v>
      </c>
      <c r="D13" s="264">
        <v>39899</v>
      </c>
      <c r="E13">
        <f t="shared" si="0"/>
        <v>1452.38</v>
      </c>
      <c r="F13">
        <v>412.33</v>
      </c>
      <c r="G13" s="246">
        <f t="shared" si="1"/>
        <v>3.4427437290540652E-5</v>
      </c>
      <c r="H13" s="246">
        <f t="shared" si="2"/>
        <v>-6.0011055241769992E-3</v>
      </c>
      <c r="I13">
        <f t="shared" si="3"/>
        <v>10093.612526148267</v>
      </c>
      <c r="J13">
        <f t="shared" si="3"/>
        <v>10317.187706092096</v>
      </c>
      <c r="V13" s="82">
        <v>2018</v>
      </c>
      <c r="W13" s="268">
        <f t="shared" si="4"/>
        <v>-4.0304191942419965E-2</v>
      </c>
      <c r="X13" s="268">
        <f t="shared" si="4"/>
        <v>1.1239414182129259E-4</v>
      </c>
      <c r="AB13" s="264">
        <v>39898</v>
      </c>
      <c r="AC13">
        <v>1452.33</v>
      </c>
    </row>
    <row r="14" spans="1:29">
      <c r="A14" s="264">
        <v>39902</v>
      </c>
      <c r="B14">
        <v>408.62</v>
      </c>
      <c r="D14" s="264">
        <v>39902</v>
      </c>
      <c r="E14">
        <f t="shared" si="0"/>
        <v>1454.07</v>
      </c>
      <c r="F14">
        <v>408.62</v>
      </c>
      <c r="G14" s="246">
        <f t="shared" si="1"/>
        <v>1.1636073203982189E-3</v>
      </c>
      <c r="H14" s="246">
        <f t="shared" si="2"/>
        <v>-9.0440760867681741E-3</v>
      </c>
      <c r="I14">
        <f t="shared" si="3"/>
        <v>10105.357527572956</v>
      </c>
      <c r="J14">
        <f t="shared" si="3"/>
        <v>10223.878275476731</v>
      </c>
      <c r="V14" s="82">
        <v>2019</v>
      </c>
      <c r="W14" s="268">
        <f t="shared" si="4"/>
        <v>0.17154173287926144</v>
      </c>
      <c r="X14" s="268">
        <f t="shared" si="4"/>
        <v>8.7168963158409829E-2</v>
      </c>
      <c r="AB14" s="264">
        <v>39899</v>
      </c>
      <c r="AC14">
        <v>1452.38</v>
      </c>
    </row>
    <row r="15" spans="1:29">
      <c r="A15" s="264">
        <v>39903</v>
      </c>
      <c r="B15">
        <v>416.36</v>
      </c>
      <c r="D15" s="264">
        <v>39903</v>
      </c>
      <c r="E15">
        <f t="shared" si="0"/>
        <v>1455.79</v>
      </c>
      <c r="F15">
        <v>416.36</v>
      </c>
      <c r="G15" s="246">
        <f t="shared" si="1"/>
        <v>1.1828866560756879E-3</v>
      </c>
      <c r="H15" s="246">
        <f t="shared" si="2"/>
        <v>1.8895375549759827E-2</v>
      </c>
      <c r="I15">
        <f t="shared" si="3"/>
        <v>10117.311020147197</v>
      </c>
      <c r="J15">
        <f t="shared" si="3"/>
        <v>10417.062295066895</v>
      </c>
      <c r="M15" s="270" t="s">
        <v>213</v>
      </c>
      <c r="V15" s="82">
        <v>2020</v>
      </c>
      <c r="W15" s="268">
        <f t="shared" si="4"/>
        <v>0.13335120659500044</v>
      </c>
      <c r="X15" s="268">
        <f t="shared" si="4"/>
        <v>7.5065168539324878E-2</v>
      </c>
      <c r="AB15" s="264">
        <v>39902</v>
      </c>
      <c r="AC15">
        <v>1454.07</v>
      </c>
    </row>
    <row r="16" spans="1:29">
      <c r="A16" s="264">
        <v>39904</v>
      </c>
      <c r="B16">
        <v>416.79</v>
      </c>
      <c r="D16" s="264">
        <v>39904</v>
      </c>
      <c r="E16">
        <f t="shared" si="0"/>
        <v>1457.52</v>
      </c>
      <c r="F16">
        <v>416.79</v>
      </c>
      <c r="G16" s="246">
        <f t="shared" si="1"/>
        <v>1.1883582110057134E-3</v>
      </c>
      <c r="H16" s="246">
        <f t="shared" si="2"/>
        <v>9.863315400133613E-4</v>
      </c>
      <c r="I16">
        <f t="shared" si="3"/>
        <v>10129.334009771288</v>
      </c>
      <c r="J16">
        <f t="shared" si="3"/>
        <v>10427.336972162804</v>
      </c>
      <c r="O16" t="s">
        <v>59</v>
      </c>
      <c r="P16" t="s">
        <v>110</v>
      </c>
      <c r="Q16" t="s">
        <v>111</v>
      </c>
      <c r="R16" t="s">
        <v>112</v>
      </c>
      <c r="S16" t="s">
        <v>165</v>
      </c>
      <c r="T16" t="s">
        <v>116</v>
      </c>
      <c r="V16" s="82" t="s">
        <v>214</v>
      </c>
      <c r="W16" s="268">
        <f t="shared" si="4"/>
        <v>-9.3033551934275094E-3</v>
      </c>
      <c r="X16" s="268">
        <f t="shared" si="4"/>
        <v>-3.3724634409410981E-2</v>
      </c>
      <c r="AB16" s="264">
        <v>39903</v>
      </c>
      <c r="AC16">
        <v>1455.79</v>
      </c>
    </row>
    <row r="17" spans="1:29">
      <c r="A17" s="264">
        <v>39905</v>
      </c>
      <c r="B17">
        <v>418.7</v>
      </c>
      <c r="D17" s="264">
        <v>39905</v>
      </c>
      <c r="E17">
        <f t="shared" si="0"/>
        <v>1455.29</v>
      </c>
      <c r="F17">
        <v>418.7</v>
      </c>
      <c r="G17" s="246">
        <f t="shared" si="1"/>
        <v>-1.5299961578572052E-3</v>
      </c>
      <c r="H17" s="246">
        <f t="shared" si="2"/>
        <v>4.536214966084349E-3</v>
      </c>
      <c r="I17">
        <f t="shared" si="3"/>
        <v>10113.836167654687</v>
      </c>
      <c r="J17">
        <f t="shared" si="3"/>
        <v>10474.637614192334</v>
      </c>
      <c r="M17" t="s">
        <v>113</v>
      </c>
      <c r="N17" s="269"/>
      <c r="O17" s="269">
        <f>N43</f>
        <v>-9.3033551934275094E-3</v>
      </c>
      <c r="P17" s="269">
        <f>N41</f>
        <v>0.21508953843584777</v>
      </c>
      <c r="Q17" s="269">
        <f>N40</f>
        <v>8.7103562805415535E-2</v>
      </c>
      <c r="R17" s="269">
        <f>N39</f>
        <v>7.3415949015950055E-2</v>
      </c>
      <c r="S17" s="269">
        <f>N38</f>
        <v>6.5416979011849063E-2</v>
      </c>
      <c r="T17" s="269">
        <f>N37</f>
        <v>9.1024106474382638E-2</v>
      </c>
      <c r="AB17" s="264">
        <v>39904</v>
      </c>
      <c r="AC17">
        <v>1457.52</v>
      </c>
    </row>
    <row r="18" spans="1:29">
      <c r="A18" s="264">
        <v>39906</v>
      </c>
      <c r="B18">
        <v>425.64</v>
      </c>
      <c r="D18" s="264">
        <v>39906</v>
      </c>
      <c r="E18">
        <f t="shared" si="0"/>
        <v>1449.82</v>
      </c>
      <c r="F18">
        <v>425.64</v>
      </c>
      <c r="G18" s="246">
        <f t="shared" si="1"/>
        <v>-3.7587010149180422E-3</v>
      </c>
      <c r="H18" s="246">
        <f t="shared" si="2"/>
        <v>1.6528684874953056E-2</v>
      </c>
      <c r="I18">
        <f t="shared" si="3"/>
        <v>10075.821281386608</v>
      </c>
      <c r="J18">
        <f t="shared" si="3"/>
        <v>10647.769598496649</v>
      </c>
      <c r="M18" t="s">
        <v>114</v>
      </c>
      <c r="N18" s="269"/>
      <c r="O18" s="269">
        <f>O43</f>
        <v>-3.3724634409410981E-2</v>
      </c>
      <c r="P18" s="269">
        <f>O41</f>
        <v>7.1022417812243166E-3</v>
      </c>
      <c r="Q18" s="269">
        <f>O40</f>
        <v>4.6543452836169452E-2</v>
      </c>
      <c r="R18" s="269">
        <f>O39</f>
        <v>3.1038491972824822E-2</v>
      </c>
      <c r="S18" s="269">
        <f>O38</f>
        <v>3.4403687586057385E-2</v>
      </c>
      <c r="T18" s="269">
        <f>O37</f>
        <v>4.0102565233898879E-2</v>
      </c>
      <c r="AB18" s="264">
        <v>39905</v>
      </c>
      <c r="AC18">
        <v>1455.29</v>
      </c>
    </row>
    <row r="19" spans="1:29">
      <c r="A19" s="264">
        <v>39909</v>
      </c>
      <c r="B19">
        <v>422.46</v>
      </c>
      <c r="D19" s="264">
        <v>39909</v>
      </c>
      <c r="E19">
        <f t="shared" si="0"/>
        <v>1449.98</v>
      </c>
      <c r="F19">
        <v>422.46</v>
      </c>
      <c r="G19" s="246">
        <f t="shared" si="1"/>
        <v>1.1035852726548612E-4</v>
      </c>
      <c r="H19" s="246">
        <f t="shared" si="2"/>
        <v>-7.5175309114342689E-3</v>
      </c>
      <c r="I19">
        <f t="shared" si="3"/>
        <v>10076.933234184213</v>
      </c>
      <c r="J19">
        <f t="shared" si="3"/>
        <v>10567.724661402121</v>
      </c>
      <c r="M19" s="271" t="s">
        <v>135</v>
      </c>
      <c r="AB19" s="264">
        <v>39906</v>
      </c>
      <c r="AC19">
        <v>1449.82</v>
      </c>
    </row>
    <row r="20" spans="1:29">
      <c r="A20" s="264">
        <v>39910</v>
      </c>
      <c r="B20">
        <v>420.19</v>
      </c>
      <c r="D20" s="264">
        <v>39910</v>
      </c>
      <c r="E20">
        <f t="shared" si="0"/>
        <v>1452.31</v>
      </c>
      <c r="F20">
        <v>420.19</v>
      </c>
      <c r="G20" s="246">
        <f t="shared" si="1"/>
        <v>1.6069187161200649E-3</v>
      </c>
      <c r="H20" s="246">
        <f t="shared" si="2"/>
        <v>-5.4197183503425081E-3</v>
      </c>
      <c r="I20">
        <f t="shared" ref="I20:J35" si="5">I19*(1+G20)</f>
        <v>10093.126046799316</v>
      </c>
      <c r="J20">
        <f t="shared" si="5"/>
        <v>10510.450570133353</v>
      </c>
      <c r="AB20" s="264">
        <v>39909</v>
      </c>
      <c r="AC20">
        <v>1449.98</v>
      </c>
    </row>
    <row r="21" spans="1:29">
      <c r="A21" s="264">
        <v>39911</v>
      </c>
      <c r="B21">
        <v>425.1</v>
      </c>
      <c r="D21" s="264">
        <v>39911</v>
      </c>
      <c r="E21">
        <f t="shared" si="0"/>
        <v>1456.15</v>
      </c>
      <c r="F21">
        <v>425.1</v>
      </c>
      <c r="G21" s="246">
        <f t="shared" si="1"/>
        <v>2.6440635952380553E-3</v>
      </c>
      <c r="H21" s="246">
        <f t="shared" si="2"/>
        <v>1.1638761461651756E-2</v>
      </c>
      <c r="I21">
        <f t="shared" si="5"/>
        <v>10119.812913941807</v>
      </c>
      <c r="J21">
        <f t="shared" si="5"/>
        <v>10632.779197173617</v>
      </c>
      <c r="AB21" s="264">
        <v>39910</v>
      </c>
      <c r="AC21">
        <v>1452.31</v>
      </c>
    </row>
    <row r="22" spans="1:29" ht="15.75" thickBot="1">
      <c r="A22" s="264">
        <v>39912</v>
      </c>
      <c r="B22">
        <v>429.31</v>
      </c>
      <c r="D22" s="264">
        <v>39912</v>
      </c>
      <c r="E22">
        <f t="shared" si="0"/>
        <v>1454.04</v>
      </c>
      <c r="F22">
        <v>429.31</v>
      </c>
      <c r="G22" s="246">
        <f t="shared" si="1"/>
        <v>-1.4490265425952664E-3</v>
      </c>
      <c r="H22" s="246">
        <f t="shared" si="2"/>
        <v>9.8571235339583868E-3</v>
      </c>
      <c r="I22">
        <f t="shared" si="5"/>
        <v>10105.149036423407</v>
      </c>
      <c r="J22">
        <f t="shared" si="5"/>
        <v>10737.587815229461</v>
      </c>
      <c r="AB22" s="264">
        <v>39911</v>
      </c>
      <c r="AC22">
        <v>1456.15</v>
      </c>
    </row>
    <row r="23" spans="1:29" ht="15.75" thickBot="1">
      <c r="A23" s="264">
        <v>39916</v>
      </c>
      <c r="B23">
        <v>428.62</v>
      </c>
      <c r="D23" s="264">
        <v>39916</v>
      </c>
      <c r="E23">
        <f t="shared" si="0"/>
        <v>1460.02</v>
      </c>
      <c r="F23">
        <v>428.62</v>
      </c>
      <c r="G23" s="246">
        <f t="shared" si="1"/>
        <v>4.11267915600666E-3</v>
      </c>
      <c r="H23" s="246">
        <f t="shared" si="2"/>
        <v>-1.6536587780391484E-3</v>
      </c>
      <c r="I23">
        <f t="shared" si="5"/>
        <v>10146.708272233845</v>
      </c>
      <c r="J23">
        <f t="shared" si="5"/>
        <v>10719.831508883841</v>
      </c>
      <c r="L23" s="288" t="s">
        <v>133</v>
      </c>
      <c r="M23" s="289">
        <v>1.17E-2</v>
      </c>
      <c r="AB23" s="264">
        <v>39912</v>
      </c>
      <c r="AC23">
        <v>1454.04</v>
      </c>
    </row>
    <row r="24" spans="1:29">
      <c r="A24" s="264">
        <v>39917</v>
      </c>
      <c r="B24">
        <v>428.61</v>
      </c>
      <c r="D24" s="264">
        <v>39917</v>
      </c>
      <c r="E24">
        <f t="shared" si="0"/>
        <v>1464.2</v>
      </c>
      <c r="F24">
        <v>428.61</v>
      </c>
      <c r="G24" s="246">
        <f t="shared" si="1"/>
        <v>2.862974479801661E-3</v>
      </c>
      <c r="H24" s="246">
        <f t="shared" si="2"/>
        <v>-6.9759260617154587E-5</v>
      </c>
      <c r="I24">
        <f t="shared" si="5"/>
        <v>10175.758039071243</v>
      </c>
      <c r="J24">
        <f t="shared" si="5"/>
        <v>10719.083701363841</v>
      </c>
      <c r="AB24" s="264">
        <v>39916</v>
      </c>
      <c r="AC24">
        <v>1460.02</v>
      </c>
    </row>
    <row r="25" spans="1:29">
      <c r="A25" s="264">
        <v>39918</v>
      </c>
      <c r="B25">
        <v>432.79</v>
      </c>
      <c r="D25" s="264">
        <v>39918</v>
      </c>
      <c r="E25">
        <f t="shared" si="0"/>
        <v>1466.25</v>
      </c>
      <c r="F25">
        <v>432.79</v>
      </c>
      <c r="G25" s="246">
        <f t="shared" si="1"/>
        <v>1.4000819560169298E-3</v>
      </c>
      <c r="H25" s="246">
        <f t="shared" si="2"/>
        <v>9.7060270408997201E-3</v>
      </c>
      <c r="I25">
        <f t="shared" si="5"/>
        <v>10190.00493429054</v>
      </c>
      <c r="J25">
        <f t="shared" si="5"/>
        <v>10823.123417622946</v>
      </c>
      <c r="N25" t="s">
        <v>106</v>
      </c>
      <c r="O25" t="s">
        <v>107</v>
      </c>
      <c r="AB25" s="264">
        <v>39917</v>
      </c>
      <c r="AC25">
        <v>1464.2</v>
      </c>
    </row>
    <row r="26" spans="1:29">
      <c r="A26" s="264">
        <v>39919</v>
      </c>
      <c r="B26">
        <v>437.25</v>
      </c>
      <c r="D26" s="264">
        <v>39919</v>
      </c>
      <c r="E26">
        <f t="shared" si="0"/>
        <v>1464.18</v>
      </c>
      <c r="F26">
        <v>437.25</v>
      </c>
      <c r="G26" s="246">
        <f t="shared" si="1"/>
        <v>-1.4117647058823346E-3</v>
      </c>
      <c r="H26" s="246">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4">
        <v>39918</v>
      </c>
      <c r="AC26">
        <v>1466.25</v>
      </c>
    </row>
    <row r="27" spans="1:29">
      <c r="A27" s="264">
        <v>39920</v>
      </c>
      <c r="B27">
        <v>439.52</v>
      </c>
      <c r="D27" s="264">
        <v>39920</v>
      </c>
      <c r="E27">
        <f t="shared" si="0"/>
        <v>1459.68</v>
      </c>
      <c r="F27">
        <v>439.52</v>
      </c>
      <c r="G27" s="246">
        <f t="shared" si="1"/>
        <v>-3.073392615661974E-3</v>
      </c>
      <c r="H27" s="246">
        <f t="shared" si="2"/>
        <v>5.1451094502981002E-3</v>
      </c>
      <c r="I27">
        <f t="shared" si="5"/>
        <v>10144.345372538937</v>
      </c>
      <c r="J27">
        <f t="shared" si="5"/>
        <v>10990.413107021552</v>
      </c>
      <c r="L27" s="82" t="s">
        <v>134</v>
      </c>
      <c r="M27" s="81">
        <f>EOMONTH(M33,-120)</f>
        <v>40633</v>
      </c>
      <c r="N27" s="80">
        <f t="shared" si="6"/>
        <v>15165.269303782788</v>
      </c>
      <c r="O27" s="80">
        <f t="shared" si="7"/>
        <v>11453.322306468093</v>
      </c>
      <c r="AB27" s="264">
        <v>39919</v>
      </c>
      <c r="AC27">
        <v>1464.18</v>
      </c>
    </row>
    <row r="28" spans="1:29">
      <c r="A28" s="264">
        <v>39923</v>
      </c>
      <c r="B28">
        <v>431.79</v>
      </c>
      <c r="D28" s="264">
        <v>39923</v>
      </c>
      <c r="E28">
        <f t="shared" si="0"/>
        <v>1464.6</v>
      </c>
      <c r="F28">
        <v>431.79</v>
      </c>
      <c r="G28" s="246">
        <f t="shared" si="1"/>
        <v>3.3706017757315632E-3</v>
      </c>
      <c r="H28" s="246">
        <f t="shared" si="2"/>
        <v>-1.7633796609288002E-2</v>
      </c>
      <c r="I28">
        <f t="shared" si="5"/>
        <v>10178.537921065252</v>
      </c>
      <c r="J28">
        <f t="shared" si="5"/>
        <v>10796.610397640281</v>
      </c>
      <c r="L28" s="82" t="s">
        <v>72</v>
      </c>
      <c r="M28" s="81">
        <f>EOMONTH(M33,-60)</f>
        <v>42460</v>
      </c>
      <c r="N28" s="80">
        <f t="shared" si="6"/>
        <v>20054.232428287698</v>
      </c>
      <c r="O28" s="80">
        <f t="shared" si="7"/>
        <v>13786.616258139808</v>
      </c>
      <c r="AB28" s="264">
        <v>39920</v>
      </c>
      <c r="AC28">
        <v>1459.68</v>
      </c>
    </row>
    <row r="29" spans="1:29">
      <c r="A29" s="264">
        <v>39924</v>
      </c>
      <c r="B29">
        <v>432.18</v>
      </c>
      <c r="D29" s="264">
        <v>39924</v>
      </c>
      <c r="E29">
        <f t="shared" si="0"/>
        <v>1461.93</v>
      </c>
      <c r="F29">
        <v>432.18</v>
      </c>
      <c r="G29" s="246">
        <f t="shared" si="1"/>
        <v>-1.8230233510855287E-3</v>
      </c>
      <c r="H29" s="246">
        <f t="shared" si="2"/>
        <v>8.5678827009159995E-4</v>
      </c>
      <c r="I29">
        <f t="shared" si="5"/>
        <v>10159.98220875524</v>
      </c>
      <c r="J29">
        <f t="shared" si="5"/>
        <v>10805.860806785728</v>
      </c>
      <c r="L29" s="83" t="s">
        <v>37</v>
      </c>
      <c r="M29" s="266">
        <v>43188</v>
      </c>
      <c r="N29" s="80">
        <f t="shared" si="6"/>
        <v>22245.056134881968</v>
      </c>
      <c r="O29" s="80">
        <f t="shared" si="7"/>
        <v>14013.941108199924</v>
      </c>
      <c r="AB29" s="264">
        <v>39923</v>
      </c>
      <c r="AC29">
        <v>1464.6</v>
      </c>
    </row>
    <row r="30" spans="1:29">
      <c r="A30" s="264">
        <v>39925</v>
      </c>
      <c r="B30">
        <v>433.41</v>
      </c>
      <c r="D30" s="264">
        <v>39925</v>
      </c>
      <c r="E30">
        <f t="shared" si="0"/>
        <v>1459.57</v>
      </c>
      <c r="F30">
        <v>433.41</v>
      </c>
      <c r="G30" s="246">
        <f t="shared" si="1"/>
        <v>-1.6143043784586641E-3</v>
      </c>
      <c r="H30" s="246">
        <f t="shared" si="2"/>
        <v>2.7996078023046914E-3</v>
      </c>
      <c r="I30">
        <f t="shared" si="5"/>
        <v>10143.580904990584</v>
      </c>
      <c r="J30">
        <f t="shared" si="5"/>
        <v>10836.112979011024</v>
      </c>
      <c r="L30" s="82" t="s">
        <v>31</v>
      </c>
      <c r="M30" s="81">
        <f>EOMONTH(M33,-12)</f>
        <v>43921</v>
      </c>
      <c r="N30" s="80">
        <f t="shared" si="6"/>
        <v>23520.035965796855</v>
      </c>
      <c r="O30" s="80">
        <f t="shared" si="7"/>
        <v>15949.920425877875</v>
      </c>
      <c r="AB30" s="264">
        <v>39924</v>
      </c>
      <c r="AC30">
        <v>1461.93</v>
      </c>
    </row>
    <row r="31" spans="1:29">
      <c r="A31" s="264">
        <v>39926</v>
      </c>
      <c r="B31">
        <v>437.49</v>
      </c>
      <c r="D31" s="264">
        <v>39926</v>
      </c>
      <c r="E31">
        <f t="shared" si="0"/>
        <v>1462.03</v>
      </c>
      <c r="F31">
        <v>437.49</v>
      </c>
      <c r="G31" s="246">
        <f t="shared" si="1"/>
        <v>1.6854278999980377E-3</v>
      </c>
      <c r="H31" s="246">
        <f t="shared" si="2"/>
        <v>9.3672905398056588E-3</v>
      </c>
      <c r="I31">
        <f t="shared" si="5"/>
        <v>10160.677179253742</v>
      </c>
      <c r="J31">
        <f t="shared" si="5"/>
        <v>10937.61799760758</v>
      </c>
      <c r="L31" s="82" t="s">
        <v>66</v>
      </c>
      <c r="M31" s="81">
        <f>EOMONTH(M33,-3)</f>
        <v>44196</v>
      </c>
      <c r="N31" s="80">
        <f t="shared" si="6"/>
        <v>28847.326571146816</v>
      </c>
      <c r="O31" s="80">
        <f t="shared" si="7"/>
        <v>16623.833318275578</v>
      </c>
      <c r="AB31" s="264">
        <v>39925</v>
      </c>
      <c r="AC31">
        <v>1459.57</v>
      </c>
    </row>
    <row r="32" spans="1:29">
      <c r="A32" s="264">
        <v>39927</v>
      </c>
      <c r="B32">
        <v>440.79</v>
      </c>
      <c r="D32" s="264">
        <v>39927</v>
      </c>
      <c r="E32">
        <f t="shared" si="0"/>
        <v>1460.68</v>
      </c>
      <c r="F32">
        <v>440.79</v>
      </c>
      <c r="G32" s="246">
        <f t="shared" si="1"/>
        <v>-9.2337366538297605E-4</v>
      </c>
      <c r="H32" s="246">
        <f t="shared" si="2"/>
        <v>7.4966009835326511E-3</v>
      </c>
      <c r="I32">
        <f t="shared" si="5"/>
        <v>10151.295077523961</v>
      </c>
      <c r="J32">
        <f t="shared" si="5"/>
        <v>11019.612955445949</v>
      </c>
      <c r="L32" s="82" t="s">
        <v>59</v>
      </c>
      <c r="M32" s="84">
        <v>44196</v>
      </c>
      <c r="N32" s="80">
        <f t="shared" si="6"/>
        <v>28847.326571146816</v>
      </c>
      <c r="O32" s="80">
        <f t="shared" si="7"/>
        <v>16623.833318275578</v>
      </c>
      <c r="AB32" s="264">
        <v>39926</v>
      </c>
      <c r="AC32">
        <v>1462.03</v>
      </c>
    </row>
    <row r="33" spans="1:29">
      <c r="A33" s="264">
        <v>39930</v>
      </c>
      <c r="B33">
        <v>438.46</v>
      </c>
      <c r="D33" s="264">
        <v>39930</v>
      </c>
      <c r="E33">
        <f t="shared" si="0"/>
        <v>1465.35</v>
      </c>
      <c r="F33">
        <v>438.46</v>
      </c>
      <c r="G33" s="246">
        <f t="shared" si="1"/>
        <v>3.1971410575895032E-3</v>
      </c>
      <c r="H33" s="246">
        <f t="shared" si="2"/>
        <v>-5.332392409083799E-3</v>
      </c>
      <c r="I33">
        <f t="shared" si="5"/>
        <v>10183.750199804019</v>
      </c>
      <c r="J33">
        <f t="shared" si="5"/>
        <v>10960.852054971288</v>
      </c>
      <c r="L33" s="82" t="s">
        <v>35</v>
      </c>
      <c r="M33" s="287">
        <v>44286</v>
      </c>
      <c r="N33" s="80">
        <f t="shared" si="6"/>
        <v>28578.949645674638</v>
      </c>
      <c r="O33" s="80">
        <f t="shared" si="7"/>
        <v>16063.200617133749</v>
      </c>
      <c r="AB33" s="264">
        <v>39927</v>
      </c>
      <c r="AC33">
        <v>1460.68</v>
      </c>
    </row>
    <row r="34" spans="1:29">
      <c r="A34" s="264">
        <v>39931</v>
      </c>
      <c r="B34">
        <v>439.11</v>
      </c>
      <c r="D34" s="264">
        <v>39931</v>
      </c>
      <c r="E34">
        <f t="shared" si="0"/>
        <v>1462.39</v>
      </c>
      <c r="F34">
        <v>439.11</v>
      </c>
      <c r="G34" s="246">
        <f t="shared" si="1"/>
        <v>-2.0199952229841278E-3</v>
      </c>
      <c r="H34" s="246">
        <f t="shared" si="2"/>
        <v>1.4360327705411494E-3</v>
      </c>
      <c r="I34">
        <f t="shared" si="5"/>
        <v>10163.179073048352</v>
      </c>
      <c r="J34">
        <f t="shared" si="5"/>
        <v>10976.592197715281</v>
      </c>
      <c r="AB34" s="264">
        <v>39930</v>
      </c>
      <c r="AC34">
        <v>1465.35</v>
      </c>
    </row>
    <row r="35" spans="1:29">
      <c r="A35" s="264">
        <v>39932</v>
      </c>
      <c r="B35">
        <v>443.71</v>
      </c>
      <c r="D35" s="264">
        <v>39932</v>
      </c>
      <c r="E35">
        <f t="shared" si="0"/>
        <v>1460.4</v>
      </c>
      <c r="F35">
        <v>443.71</v>
      </c>
      <c r="G35" s="246">
        <f t="shared" si="1"/>
        <v>-1.3607861104083518E-3</v>
      </c>
      <c r="H35" s="246">
        <f t="shared" si="2"/>
        <v>1.0429306438022298E-2</v>
      </c>
      <c r="I35">
        <f t="shared" si="5"/>
        <v>10149.349160128155</v>
      </c>
      <c r="J35">
        <f t="shared" si="5"/>
        <v>11091.070441390459</v>
      </c>
      <c r="L35" s="267" t="s">
        <v>109</v>
      </c>
      <c r="M35" s="265">
        <f>(12*11)+20/31+12</f>
        <v>144.64516129032259</v>
      </c>
      <c r="N35" s="292"/>
      <c r="AB35" s="264">
        <v>39931</v>
      </c>
      <c r="AC35">
        <v>1462.39</v>
      </c>
    </row>
    <row r="36" spans="1:29">
      <c r="A36" s="264">
        <v>39933</v>
      </c>
      <c r="B36">
        <v>443.77</v>
      </c>
      <c r="D36" s="264">
        <v>39933</v>
      </c>
      <c r="E36">
        <f t="shared" si="0"/>
        <v>1462.75</v>
      </c>
      <c r="F36">
        <v>443.77</v>
      </c>
      <c r="G36" s="246">
        <f t="shared" si="1"/>
        <v>1.6091481785811546E-3</v>
      </c>
      <c r="H36" s="246">
        <f t="shared" si="2"/>
        <v>8.8794885333629844E-5</v>
      </c>
      <c r="I36">
        <f t="shared" ref="I36:J51" si="8">I35*(1+G36)</f>
        <v>10165.68096684296</v>
      </c>
      <c r="J36">
        <f t="shared" si="8"/>
        <v>11092.055271718529</v>
      </c>
      <c r="N36" t="s">
        <v>106</v>
      </c>
      <c r="O36" t="s">
        <v>108</v>
      </c>
      <c r="AB36" s="264">
        <v>39932</v>
      </c>
      <c r="AC36">
        <v>1460.4</v>
      </c>
    </row>
    <row r="37" spans="1:29">
      <c r="A37" s="264">
        <v>39934</v>
      </c>
      <c r="B37">
        <v>441.57</v>
      </c>
      <c r="D37" s="264">
        <v>39934</v>
      </c>
      <c r="E37">
        <f t="shared" si="0"/>
        <v>1460.9</v>
      </c>
      <c r="F37">
        <v>441.57</v>
      </c>
      <c r="G37" s="246">
        <f t="shared" si="1"/>
        <v>-1.2647410699024864E-3</v>
      </c>
      <c r="H37" s="246">
        <f t="shared" si="2"/>
        <v>-5.0039516126435665E-3</v>
      </c>
      <c r="I37">
        <f t="shared" si="8"/>
        <v>10152.824012620667</v>
      </c>
      <c r="J37">
        <f t="shared" si="8"/>
        <v>11036.551163854081</v>
      </c>
      <c r="L37" s="82" t="s">
        <v>41</v>
      </c>
      <c r="M37" s="81">
        <f>M26</f>
        <v>39884</v>
      </c>
      <c r="N37" s="268">
        <f>(N33/N26)^(12/$M$35)-1</f>
        <v>9.1024106474382638E-2</v>
      </c>
      <c r="O37" s="268">
        <f>(O33/O26)^(12/$M$35)-1</f>
        <v>4.0102565233898879E-2</v>
      </c>
      <c r="AB37" s="264">
        <v>39933</v>
      </c>
      <c r="AC37">
        <v>1462.75</v>
      </c>
    </row>
    <row r="38" spans="1:29">
      <c r="A38" s="264">
        <v>39937</v>
      </c>
      <c r="B38">
        <v>445.59</v>
      </c>
      <c r="D38" s="264">
        <v>39937</v>
      </c>
      <c r="E38">
        <f t="shared" si="0"/>
        <v>1462.82</v>
      </c>
      <c r="F38">
        <v>445.59</v>
      </c>
      <c r="G38" s="246">
        <f t="shared" si="1"/>
        <v>1.3142583339036396E-3</v>
      </c>
      <c r="H38" s="246">
        <f t="shared" si="2"/>
        <v>9.0574507682004007E-3</v>
      </c>
      <c r="I38">
        <f t="shared" si="8"/>
        <v>10166.167446191912</v>
      </c>
      <c r="J38">
        <f t="shared" si="8"/>
        <v>11136.514182671415</v>
      </c>
      <c r="L38" s="82" t="s">
        <v>134</v>
      </c>
      <c r="M38" s="81">
        <f t="shared" ref="M38:M43" si="9">M27</f>
        <v>40633</v>
      </c>
      <c r="N38" s="268">
        <f>(N33/N27)^(1/10)-1</f>
        <v>6.5416979011849063E-2</v>
      </c>
      <c r="O38" s="268">
        <f>(O33/O27)^(1/10)-1</f>
        <v>3.4403687586057385E-2</v>
      </c>
      <c r="AB38" s="264">
        <v>39934</v>
      </c>
      <c r="AC38">
        <v>1460.9</v>
      </c>
    </row>
    <row r="39" spans="1:29">
      <c r="A39" s="264">
        <v>39938</v>
      </c>
      <c r="B39">
        <v>446.28</v>
      </c>
      <c r="D39" s="264">
        <v>39938</v>
      </c>
      <c r="E39">
        <f t="shared" si="0"/>
        <v>1464.59</v>
      </c>
      <c r="F39">
        <v>446.28</v>
      </c>
      <c r="G39" s="246">
        <f t="shared" si="1"/>
        <v>1.2099916599443983E-3</v>
      </c>
      <c r="H39" s="246">
        <f t="shared" si="2"/>
        <v>1.5020801473488591E-3</v>
      </c>
      <c r="I39">
        <f t="shared" si="8"/>
        <v>10178.468424015402</v>
      </c>
      <c r="J39">
        <f t="shared" si="8"/>
        <v>11153.242119535875</v>
      </c>
      <c r="L39" s="82" t="s">
        <v>72</v>
      </c>
      <c r="M39" s="81">
        <f t="shared" si="9"/>
        <v>42460</v>
      </c>
      <c r="N39" s="268">
        <f>(N33/N28)^(1/5)-1</f>
        <v>7.3415949015950055E-2</v>
      </c>
      <c r="O39" s="268">
        <f>(O33/O28)^(1/5)-1</f>
        <v>3.1038491972824822E-2</v>
      </c>
      <c r="P39" s="269"/>
      <c r="AB39" s="264">
        <v>39937</v>
      </c>
      <c r="AC39">
        <v>1462.82</v>
      </c>
    </row>
    <row r="40" spans="1:29">
      <c r="A40" s="264">
        <v>39939</v>
      </c>
      <c r="B40">
        <v>449.95</v>
      </c>
      <c r="D40" s="264">
        <v>39939</v>
      </c>
      <c r="E40">
        <f t="shared" si="0"/>
        <v>1466.67</v>
      </c>
      <c r="F40">
        <v>449.95</v>
      </c>
      <c r="G40" s="246">
        <f t="shared" si="1"/>
        <v>1.42019268191107E-3</v>
      </c>
      <c r="H40" s="246">
        <f t="shared" si="2"/>
        <v>8.1771082216162E-3</v>
      </c>
      <c r="I40">
        <f t="shared" si="8"/>
        <v>10192.923810384251</v>
      </c>
      <c r="J40">
        <f t="shared" si="8"/>
        <v>11244.443387369207</v>
      </c>
      <c r="L40" s="83" t="s">
        <v>37</v>
      </c>
      <c r="M40" s="81">
        <f t="shared" si="9"/>
        <v>43188</v>
      </c>
      <c r="N40" s="268">
        <f>(N33/N29)^(1/3)-1</f>
        <v>8.7103562805415535E-2</v>
      </c>
      <c r="O40" s="268">
        <f>(O33/O29)^(1/3)-1</f>
        <v>4.6543452836169452E-2</v>
      </c>
      <c r="AB40" s="264">
        <v>39938</v>
      </c>
      <c r="AC40">
        <v>1464.59</v>
      </c>
    </row>
    <row r="41" spans="1:29">
      <c r="A41" s="264">
        <v>39940</v>
      </c>
      <c r="B41">
        <v>448.34</v>
      </c>
      <c r="D41" s="264">
        <v>39940</v>
      </c>
      <c r="E41">
        <f t="shared" si="0"/>
        <v>1463.37</v>
      </c>
      <c r="F41">
        <v>448.34</v>
      </c>
      <c r="G41" s="246">
        <f t="shared" si="1"/>
        <v>-2.2499948863753394E-3</v>
      </c>
      <c r="H41" s="246">
        <f t="shared" si="2"/>
        <v>-3.624603924245586E-3</v>
      </c>
      <c r="I41">
        <f t="shared" si="8"/>
        <v>10169.989783933674</v>
      </c>
      <c r="J41">
        <f t="shared" si="8"/>
        <v>11203.686733741391</v>
      </c>
      <c r="L41" s="82" t="s">
        <v>31</v>
      </c>
      <c r="M41" s="81">
        <f t="shared" si="9"/>
        <v>43921</v>
      </c>
      <c r="N41" s="268">
        <f>N33/N30-1</f>
        <v>0.21508953843584777</v>
      </c>
      <c r="O41" s="268">
        <f>O33/O30-1</f>
        <v>7.1022417812243166E-3</v>
      </c>
      <c r="AB41" s="264">
        <v>39939</v>
      </c>
      <c r="AC41">
        <v>1466.67</v>
      </c>
    </row>
    <row r="42" spans="1:29">
      <c r="A42" s="264">
        <v>39941</v>
      </c>
      <c r="B42">
        <v>452.93</v>
      </c>
      <c r="D42" s="264">
        <v>39941</v>
      </c>
      <c r="E42">
        <f t="shared" si="0"/>
        <v>1464.67</v>
      </c>
      <c r="F42">
        <v>452.93</v>
      </c>
      <c r="G42" s="246">
        <f t="shared" si="1"/>
        <v>8.8836042832651785E-4</v>
      </c>
      <c r="H42" s="246">
        <f t="shared" si="2"/>
        <v>1.0191337409746412E-2</v>
      </c>
      <c r="I42">
        <f t="shared" si="8"/>
        <v>10179.024400414206</v>
      </c>
      <c r="J42">
        <f t="shared" si="8"/>
        <v>11317.867285478051</v>
      </c>
      <c r="L42" s="82" t="s">
        <v>66</v>
      </c>
      <c r="M42" s="81">
        <f t="shared" si="9"/>
        <v>44196</v>
      </c>
      <c r="N42" s="268">
        <f>N33/N31-1</f>
        <v>-9.3033551934275094E-3</v>
      </c>
      <c r="O42" s="268">
        <f>O33/O31-1</f>
        <v>-3.3724634409410981E-2</v>
      </c>
      <c r="AB42" s="264">
        <v>39940</v>
      </c>
      <c r="AC42">
        <v>1463.37</v>
      </c>
    </row>
    <row r="43" spans="1:29">
      <c r="A43" s="264">
        <v>39944</v>
      </c>
      <c r="B43">
        <v>451.41</v>
      </c>
      <c r="D43" s="264">
        <v>39944</v>
      </c>
      <c r="E43">
        <f t="shared" si="0"/>
        <v>1470.99</v>
      </c>
      <c r="F43">
        <v>451.41</v>
      </c>
      <c r="G43" s="246">
        <f t="shared" si="1"/>
        <v>4.3149651457323746E-3</v>
      </c>
      <c r="H43" s="246">
        <f t="shared" si="2"/>
        <v>-3.4023555358601151E-3</v>
      </c>
      <c r="I43">
        <f t="shared" si="8"/>
        <v>10222.946535919553</v>
      </c>
      <c r="J43">
        <f t="shared" si="8"/>
        <v>11279.359877065175</v>
      </c>
      <c r="L43" s="82" t="s">
        <v>59</v>
      </c>
      <c r="M43" s="81">
        <f t="shared" si="9"/>
        <v>44196</v>
      </c>
      <c r="N43" s="268">
        <f>N33/N32-1</f>
        <v>-9.3033551934275094E-3</v>
      </c>
      <c r="O43" s="268">
        <f>O33/O32-1</f>
        <v>-3.3724634409410981E-2</v>
      </c>
      <c r="AB43" s="264">
        <v>39941</v>
      </c>
      <c r="AC43">
        <v>1464.67</v>
      </c>
    </row>
    <row r="44" spans="1:29">
      <c r="A44" s="264">
        <v>39945</v>
      </c>
      <c r="B44">
        <v>452.5</v>
      </c>
      <c r="D44" s="264">
        <v>39945</v>
      </c>
      <c r="E44">
        <f t="shared" si="0"/>
        <v>1472</v>
      </c>
      <c r="F44">
        <v>452.5</v>
      </c>
      <c r="G44" s="246">
        <f t="shared" si="1"/>
        <v>6.866124174875754E-4</v>
      </c>
      <c r="H44" s="246">
        <f t="shared" si="2"/>
        <v>2.368227727722814E-3</v>
      </c>
      <c r="I44">
        <f t="shared" si="8"/>
        <v>10229.965737954426</v>
      </c>
      <c r="J44">
        <f t="shared" si="8"/>
        <v>11306.071969877004</v>
      </c>
      <c r="AB44" s="264">
        <v>39944</v>
      </c>
      <c r="AC44">
        <v>1470.99</v>
      </c>
    </row>
    <row r="45" spans="1:29">
      <c r="A45" s="264">
        <v>39946</v>
      </c>
      <c r="B45">
        <v>452.5</v>
      </c>
      <c r="D45" s="264">
        <v>39946</v>
      </c>
      <c r="E45">
        <f t="shared" si="0"/>
        <v>1475.18</v>
      </c>
      <c r="F45">
        <v>452.5</v>
      </c>
      <c r="G45" s="246">
        <f t="shared" si="1"/>
        <v>2.1603260869564878E-3</v>
      </c>
      <c r="H45" s="246">
        <f t="shared" si="2"/>
        <v>-4.6428571428571429E-5</v>
      </c>
      <c r="I45">
        <f t="shared" si="8"/>
        <v>10252.0657998068</v>
      </c>
      <c r="J45">
        <f t="shared" si="8"/>
        <v>11305.547045106974</v>
      </c>
      <c r="N45" t="s">
        <v>106</v>
      </c>
      <c r="O45" t="s">
        <v>107</v>
      </c>
      <c r="AB45" s="264">
        <v>39945</v>
      </c>
      <c r="AC45">
        <v>1472</v>
      </c>
    </row>
    <row r="46" spans="1:29">
      <c r="A46" s="264">
        <v>39947</v>
      </c>
      <c r="B46">
        <v>452.11</v>
      </c>
      <c r="D46" s="264">
        <v>39947</v>
      </c>
      <c r="E46">
        <f t="shared" si="0"/>
        <v>1474.57</v>
      </c>
      <c r="F46">
        <v>452.11</v>
      </c>
      <c r="G46" s="246">
        <f t="shared" si="1"/>
        <v>-4.1350885993585162E-4</v>
      </c>
      <c r="H46" s="246">
        <f t="shared" si="2"/>
        <v>-9.0830702446721614E-4</v>
      </c>
      <c r="I46">
        <f t="shared" si="8"/>
        <v>10247.826479765934</v>
      </c>
      <c r="J46">
        <f t="shared" si="8"/>
        <v>11295.278137310459</v>
      </c>
      <c r="L46" s="82" t="s">
        <v>115</v>
      </c>
      <c r="M46" s="81">
        <v>40178</v>
      </c>
      <c r="N46" s="80">
        <f t="shared" ref="N46:N58" si="10">SUMIF(D:D,M46,J:J)</f>
        <v>13197.895702903428</v>
      </c>
      <c r="O46" s="80">
        <f t="shared" ref="O46:O58" si="11">SUMIF(D:D,M46,I:I)</f>
        <v>10704.908576630905</v>
      </c>
      <c r="AB46" s="264">
        <v>39946</v>
      </c>
      <c r="AC46">
        <v>1475.18</v>
      </c>
    </row>
    <row r="47" spans="1:29">
      <c r="A47" s="264">
        <v>39948</v>
      </c>
      <c r="B47">
        <v>452.86</v>
      </c>
      <c r="D47" s="264">
        <v>39948</v>
      </c>
      <c r="E47">
        <f t="shared" si="0"/>
        <v>1475.24</v>
      </c>
      <c r="F47">
        <v>452.86</v>
      </c>
      <c r="G47" s="246">
        <f t="shared" si="1"/>
        <v>4.5436974846913003E-4</v>
      </c>
      <c r="H47" s="246">
        <f t="shared" si="2"/>
        <v>1.6124597522095699E-3</v>
      </c>
      <c r="I47">
        <f t="shared" si="8"/>
        <v>10252.482782105901</v>
      </c>
      <c r="J47">
        <f t="shared" si="8"/>
        <v>11313.491318696884</v>
      </c>
      <c r="L47" s="82">
        <v>2010</v>
      </c>
      <c r="M47" s="81">
        <v>40543</v>
      </c>
      <c r="N47" s="80">
        <f t="shared" si="10"/>
        <v>14890.091865016157</v>
      </c>
      <c r="O47" s="80">
        <f t="shared" si="11"/>
        <v>11405.160850921877</v>
      </c>
      <c r="AB47" s="264">
        <v>39947</v>
      </c>
      <c r="AC47">
        <v>1474.57</v>
      </c>
    </row>
    <row r="48" spans="1:29">
      <c r="A48" s="264">
        <v>39951</v>
      </c>
      <c r="B48">
        <v>456.13</v>
      </c>
      <c r="D48" s="264">
        <v>39951</v>
      </c>
      <c r="E48">
        <f t="shared" si="0"/>
        <v>1472.04</v>
      </c>
      <c r="F48">
        <v>456.13</v>
      </c>
      <c r="G48" s="246">
        <f t="shared" si="1"/>
        <v>-2.1691385808411123E-3</v>
      </c>
      <c r="H48" s="246">
        <f t="shared" si="2"/>
        <v>7.1743460609081525E-3</v>
      </c>
      <c r="I48">
        <f t="shared" si="8"/>
        <v>10230.243726153825</v>
      </c>
      <c r="J48">
        <f t="shared" si="8"/>
        <v>11394.658220574296</v>
      </c>
      <c r="L48" s="82">
        <v>2011</v>
      </c>
      <c r="M48" s="81">
        <v>40907</v>
      </c>
      <c r="N48" s="80">
        <f t="shared" si="10"/>
        <v>15497.464965376868</v>
      </c>
      <c r="O48" s="80">
        <f t="shared" si="11"/>
        <v>12299.518385444535</v>
      </c>
      <c r="AB48" s="264">
        <v>39948</v>
      </c>
      <c r="AC48">
        <v>1475.24</v>
      </c>
    </row>
    <row r="49" spans="1:29">
      <c r="A49" s="264">
        <v>39952</v>
      </c>
      <c r="B49">
        <v>458.96</v>
      </c>
      <c r="D49" s="264">
        <v>39952</v>
      </c>
      <c r="E49">
        <f t="shared" si="0"/>
        <v>1474.1</v>
      </c>
      <c r="F49">
        <v>458.96</v>
      </c>
      <c r="G49" s="246">
        <f t="shared" si="1"/>
        <v>1.3994184940626653E-3</v>
      </c>
      <c r="H49" s="246">
        <f t="shared" si="2"/>
        <v>6.1579429893105922E-3</v>
      </c>
      <c r="I49">
        <f t="shared" si="8"/>
        <v>10244.560118422973</v>
      </c>
      <c r="J49">
        <f t="shared" si="8"/>
        <v>11464.825876279272</v>
      </c>
      <c r="L49" s="83">
        <v>2012</v>
      </c>
      <c r="M49" s="81">
        <v>41274</v>
      </c>
      <c r="N49" s="80">
        <f t="shared" si="10"/>
        <v>16821.771210944316</v>
      </c>
      <c r="O49" s="80">
        <f t="shared" si="11"/>
        <v>12817.96637732727</v>
      </c>
      <c r="AB49" s="264">
        <v>39951</v>
      </c>
      <c r="AC49">
        <v>1472.04</v>
      </c>
    </row>
    <row r="50" spans="1:29">
      <c r="A50" s="264">
        <v>39953</v>
      </c>
      <c r="B50">
        <v>457.76</v>
      </c>
      <c r="D50" s="264">
        <v>39953</v>
      </c>
      <c r="E50">
        <f t="shared" si="0"/>
        <v>1479.27</v>
      </c>
      <c r="F50">
        <v>457.76</v>
      </c>
      <c r="G50" s="246">
        <f t="shared" si="1"/>
        <v>3.5072247473035834E-3</v>
      </c>
      <c r="H50" s="246">
        <f t="shared" si="2"/>
        <v>-2.6610355088523404E-3</v>
      </c>
      <c r="I50">
        <f t="shared" si="8"/>
        <v>10280.490093195545</v>
      </c>
      <c r="J50">
        <f t="shared" si="8"/>
        <v>11434.317567519684</v>
      </c>
      <c r="L50" s="82">
        <v>2013</v>
      </c>
      <c r="M50" s="81">
        <v>41639</v>
      </c>
      <c r="N50" s="80">
        <f t="shared" si="10"/>
        <v>17783.01301482585</v>
      </c>
      <c r="O50" s="80">
        <f t="shared" si="11"/>
        <v>12558.533890236351</v>
      </c>
      <c r="AB50" s="264">
        <v>39952</v>
      </c>
      <c r="AC50">
        <v>1474.1</v>
      </c>
    </row>
    <row r="51" spans="1:29">
      <c r="A51" s="264">
        <v>39954</v>
      </c>
      <c r="B51">
        <v>457.07</v>
      </c>
      <c r="D51" s="264">
        <v>39954</v>
      </c>
      <c r="E51">
        <f t="shared" si="0"/>
        <v>1473.27</v>
      </c>
      <c r="F51">
        <v>457.07</v>
      </c>
      <c r="G51" s="246">
        <f t="shared" si="1"/>
        <v>-4.0560546756169824E-3</v>
      </c>
      <c r="H51" s="246">
        <f t="shared" si="2"/>
        <v>-1.5537686623058452E-3</v>
      </c>
      <c r="I51">
        <f t="shared" si="8"/>
        <v>10238.791863285405</v>
      </c>
      <c r="J51">
        <f t="shared" si="8"/>
        <v>11416.551283208419</v>
      </c>
      <c r="L51" s="82">
        <v>2014</v>
      </c>
      <c r="M51" s="81">
        <v>42004</v>
      </c>
      <c r="N51" s="80">
        <f t="shared" si="10"/>
        <v>19607.398834575535</v>
      </c>
      <c r="O51" s="80">
        <f t="shared" si="11"/>
        <v>13307.781584671713</v>
      </c>
      <c r="AB51" s="264">
        <v>39953</v>
      </c>
      <c r="AC51">
        <v>1479.27</v>
      </c>
    </row>
    <row r="52" spans="1:29">
      <c r="A52" s="264">
        <v>39955</v>
      </c>
      <c r="B52">
        <v>457.03</v>
      </c>
      <c r="D52" s="264">
        <v>39955</v>
      </c>
      <c r="E52">
        <f t="shared" si="0"/>
        <v>1470.29</v>
      </c>
      <c r="F52">
        <v>457.03</v>
      </c>
      <c r="G52" s="246">
        <f t="shared" si="1"/>
        <v>-2.0227113835210586E-3</v>
      </c>
      <c r="H52" s="246">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4">
        <v>39954</v>
      </c>
      <c r="AC52">
        <v>1473.27</v>
      </c>
    </row>
    <row r="53" spans="1:29">
      <c r="A53" s="264">
        <v>39959</v>
      </c>
      <c r="B53">
        <v>458.62</v>
      </c>
      <c r="D53" s="264">
        <v>39959</v>
      </c>
      <c r="E53">
        <f t="shared" si="0"/>
        <v>1467.84</v>
      </c>
      <c r="F53">
        <v>458.62</v>
      </c>
      <c r="G53" s="246">
        <f t="shared" si="1"/>
        <v>-1.6663379333329287E-3</v>
      </c>
      <c r="H53" s="246">
        <f t="shared" si="2"/>
        <v>3.4325553027154546E-3</v>
      </c>
      <c r="I53">
        <f t="shared" si="12"/>
        <v>10201.054965216726</v>
      </c>
      <c r="J53">
        <f t="shared" si="12"/>
        <v>11454.204816285677</v>
      </c>
      <c r="L53" s="82">
        <v>2016</v>
      </c>
      <c r="M53" s="81">
        <v>42734</v>
      </c>
      <c r="N53" s="80">
        <f t="shared" si="10"/>
        <v>20602.509589079411</v>
      </c>
      <c r="O53" s="80">
        <f t="shared" si="11"/>
        <v>13735.188441250626</v>
      </c>
      <c r="AB53" s="264">
        <v>39955</v>
      </c>
      <c r="AC53">
        <v>1470.29</v>
      </c>
    </row>
    <row r="54" spans="1:29">
      <c r="A54" s="264">
        <v>39960</v>
      </c>
      <c r="B54">
        <v>454.61</v>
      </c>
      <c r="D54" s="264">
        <v>39960</v>
      </c>
      <c r="E54">
        <f t="shared" si="0"/>
        <v>1459.17</v>
      </c>
      <c r="F54">
        <v>454.61</v>
      </c>
      <c r="G54" s="246">
        <f t="shared" si="1"/>
        <v>-5.9066383257029287E-3</v>
      </c>
      <c r="H54" s="246">
        <f t="shared" si="2"/>
        <v>-8.7900507422889046E-3</v>
      </c>
      <c r="I54">
        <f t="shared" si="12"/>
        <v>10140.801022996575</v>
      </c>
      <c r="J54">
        <f t="shared" si="12"/>
        <v>11353.521774737956</v>
      </c>
      <c r="L54" s="82">
        <v>2017</v>
      </c>
      <c r="M54" s="81">
        <v>43098</v>
      </c>
      <c r="N54" s="80">
        <f t="shared" si="10"/>
        <v>22638.606890720472</v>
      </c>
      <c r="O54" s="80">
        <f t="shared" si="11"/>
        <v>14221.667790202264</v>
      </c>
      <c r="AB54" s="264">
        <v>39959</v>
      </c>
      <c r="AC54">
        <v>1467.84</v>
      </c>
    </row>
    <row r="55" spans="1:29">
      <c r="A55" s="264">
        <v>39961</v>
      </c>
      <c r="B55">
        <v>457.12</v>
      </c>
      <c r="D55" s="264">
        <v>39961</v>
      </c>
      <c r="E55">
        <f t="shared" si="0"/>
        <v>1459.45</v>
      </c>
      <c r="F55">
        <v>457.12</v>
      </c>
      <c r="G55" s="246">
        <f t="shared" si="1"/>
        <v>1.9188991001728439E-4</v>
      </c>
      <c r="H55" s="246">
        <f t="shared" si="2"/>
        <v>5.4747874159011148E-3</v>
      </c>
      <c r="I55">
        <f t="shared" si="12"/>
        <v>10142.746940392381</v>
      </c>
      <c r="J55">
        <f t="shared" si="12"/>
        <v>11415.679892876451</v>
      </c>
      <c r="L55" s="82">
        <v>2018</v>
      </c>
      <c r="M55" s="81">
        <v>43465</v>
      </c>
      <c r="N55" s="80">
        <f t="shared" si="10"/>
        <v>21726.176133287881</v>
      </c>
      <c r="O55" s="80">
        <f t="shared" si="11"/>
        <v>14223.266222348811</v>
      </c>
      <c r="AB55" s="264">
        <v>39960</v>
      </c>
      <c r="AC55">
        <v>1459.17</v>
      </c>
    </row>
    <row r="56" spans="1:29">
      <c r="A56" s="264">
        <v>39962</v>
      </c>
      <c r="B56">
        <v>460.03</v>
      </c>
      <c r="D56" s="264">
        <v>39962</v>
      </c>
      <c r="E56">
        <f t="shared" si="0"/>
        <v>1473.36</v>
      </c>
      <c r="F56">
        <v>460.03</v>
      </c>
      <c r="G56" s="246">
        <f t="shared" si="1"/>
        <v>9.5309877008460386E-3</v>
      </c>
      <c r="H56" s="246">
        <f t="shared" si="2"/>
        <v>6.3195147257362064E-3</v>
      </c>
      <c r="I56">
        <f t="shared" si="12"/>
        <v>10239.417336734054</v>
      </c>
      <c r="J56">
        <f t="shared" si="12"/>
        <v>11487.821450063775</v>
      </c>
      <c r="L56" s="82">
        <v>2019</v>
      </c>
      <c r="M56" s="81">
        <v>43830</v>
      </c>
      <c r="N56" s="80">
        <f t="shared" si="10"/>
        <v>25453.122036032139</v>
      </c>
      <c r="O56" s="80">
        <f t="shared" si="11"/>
        <v>15463.09359167699</v>
      </c>
      <c r="AB56" s="264">
        <v>39961</v>
      </c>
      <c r="AC56">
        <v>1459.45</v>
      </c>
    </row>
    <row r="57" spans="1:29">
      <c r="A57" s="264">
        <v>39965</v>
      </c>
      <c r="B57">
        <v>465.33</v>
      </c>
      <c r="D57" s="264">
        <v>39965</v>
      </c>
      <c r="E57">
        <f t="shared" si="0"/>
        <v>1463.14</v>
      </c>
      <c r="F57">
        <v>465.33</v>
      </c>
      <c r="G57" s="246">
        <f t="shared" si="1"/>
        <v>-6.936526035727697E-3</v>
      </c>
      <c r="H57" s="246">
        <f t="shared" si="2"/>
        <v>1.1474559190239195E-2</v>
      </c>
      <c r="I57">
        <f t="shared" si="12"/>
        <v>10168.391351787117</v>
      </c>
      <c r="J57">
        <f t="shared" si="12"/>
        <v>11619.639137259432</v>
      </c>
      <c r="L57" s="82">
        <v>2020</v>
      </c>
      <c r="M57" s="81">
        <v>44196</v>
      </c>
      <c r="N57" s="80">
        <f t="shared" si="10"/>
        <v>28847.326571146816</v>
      </c>
      <c r="O57" s="80">
        <f t="shared" si="11"/>
        <v>16623.833318275578</v>
      </c>
      <c r="AB57" s="264">
        <v>39962</v>
      </c>
      <c r="AC57">
        <v>1473.36</v>
      </c>
    </row>
    <row r="58" spans="1:29">
      <c r="A58" s="264">
        <v>39966</v>
      </c>
      <c r="B58">
        <v>465.89</v>
      </c>
      <c r="D58" s="264">
        <v>39966</v>
      </c>
      <c r="E58">
        <f t="shared" si="0"/>
        <v>1468.23</v>
      </c>
      <c r="F58">
        <v>465.89</v>
      </c>
      <c r="G58" s="246">
        <f t="shared" si="1"/>
        <v>3.4788195251307386E-3</v>
      </c>
      <c r="H58" s="246">
        <f t="shared" si="2"/>
        <v>1.1570184446676327E-3</v>
      </c>
      <c r="I58">
        <f t="shared" si="12"/>
        <v>10203.765350160884</v>
      </c>
      <c r="J58">
        <f t="shared" si="12"/>
        <v>11633.083274061622</v>
      </c>
      <c r="L58" s="82" t="s">
        <v>214</v>
      </c>
      <c r="M58" s="81">
        <f>M33</f>
        <v>44286</v>
      </c>
      <c r="N58" s="80">
        <f t="shared" si="10"/>
        <v>28578.949645674638</v>
      </c>
      <c r="O58" s="80">
        <f t="shared" si="11"/>
        <v>16063.200617133749</v>
      </c>
      <c r="AB58" s="264">
        <v>39965</v>
      </c>
      <c r="AC58">
        <v>1463.14</v>
      </c>
    </row>
    <row r="59" spans="1:29">
      <c r="A59" s="264">
        <v>39967</v>
      </c>
      <c r="B59">
        <v>465.48</v>
      </c>
      <c r="D59" s="264">
        <v>39967</v>
      </c>
      <c r="E59">
        <f t="shared" si="0"/>
        <v>1473.11</v>
      </c>
      <c r="F59">
        <v>465.48</v>
      </c>
      <c r="G59" s="246">
        <f t="shared" si="1"/>
        <v>3.3237299333210846E-3</v>
      </c>
      <c r="H59" s="246">
        <f t="shared" si="2"/>
        <v>-9.2646463144264914E-4</v>
      </c>
      <c r="I59">
        <f t="shared" si="12"/>
        <v>10237.679910487797</v>
      </c>
      <c r="J59">
        <f t="shared" si="12"/>
        <v>11622.305633853577</v>
      </c>
      <c r="AB59" s="264">
        <v>39966</v>
      </c>
      <c r="AC59">
        <v>1468.23</v>
      </c>
    </row>
    <row r="60" spans="1:29">
      <c r="A60" s="264">
        <v>39968</v>
      </c>
      <c r="B60">
        <v>463.82</v>
      </c>
      <c r="D60" s="264">
        <v>39968</v>
      </c>
      <c r="E60">
        <f t="shared" si="0"/>
        <v>1465.36</v>
      </c>
      <c r="F60">
        <v>463.82</v>
      </c>
      <c r="G60" s="246">
        <f t="shared" si="1"/>
        <v>-5.2609784741125543E-3</v>
      </c>
      <c r="H60" s="246">
        <f t="shared" si="2"/>
        <v>-3.6126397942524277E-3</v>
      </c>
      <c r="I60">
        <f t="shared" si="12"/>
        <v>10183.819696853867</v>
      </c>
      <c r="J60">
        <f t="shared" si="12"/>
        <v>11580.318430019754</v>
      </c>
      <c r="N60" s="291"/>
      <c r="AB60" s="264">
        <v>39967</v>
      </c>
      <c r="AC60">
        <v>1473.11</v>
      </c>
    </row>
    <row r="61" spans="1:29">
      <c r="A61" s="264">
        <v>39969</v>
      </c>
      <c r="B61">
        <v>462.83</v>
      </c>
      <c r="D61" s="264">
        <v>39969</v>
      </c>
      <c r="E61">
        <f t="shared" si="0"/>
        <v>1454.46</v>
      </c>
      <c r="F61">
        <v>462.83</v>
      </c>
      <c r="G61" s="246">
        <f t="shared" si="1"/>
        <v>-7.4384451602336199E-3</v>
      </c>
      <c r="H61" s="246">
        <f t="shared" si="2"/>
        <v>-2.1808772799793005E-3</v>
      </c>
      <c r="I61">
        <f t="shared" si="12"/>
        <v>10108.067912517112</v>
      </c>
      <c r="J61">
        <f t="shared" si="12"/>
        <v>11555.063176660798</v>
      </c>
      <c r="AB61" s="264">
        <v>39968</v>
      </c>
      <c r="AC61">
        <v>1465.36</v>
      </c>
    </row>
    <row r="62" spans="1:29">
      <c r="A62" s="264">
        <v>39972</v>
      </c>
      <c r="B62">
        <v>464.94</v>
      </c>
      <c r="D62" s="264">
        <v>39972</v>
      </c>
      <c r="E62">
        <f t="shared" si="0"/>
        <v>1450.84</v>
      </c>
      <c r="F62">
        <v>464.94</v>
      </c>
      <c r="G62" s="246">
        <f t="shared" si="1"/>
        <v>-2.4888962226531364E-3</v>
      </c>
      <c r="H62" s="246">
        <f t="shared" si="2"/>
        <v>4.5124807473277831E-3</v>
      </c>
      <c r="I62">
        <f t="shared" si="12"/>
        <v>10082.909980471326</v>
      </c>
      <c r="J62">
        <f t="shared" si="12"/>
        <v>11607.205176779637</v>
      </c>
      <c r="AB62" s="264">
        <v>39969</v>
      </c>
      <c r="AC62">
        <v>1454.46</v>
      </c>
    </row>
    <row r="63" spans="1:29">
      <c r="A63" s="264">
        <v>39973</v>
      </c>
      <c r="B63">
        <v>463.45</v>
      </c>
      <c r="D63" s="264">
        <v>39973</v>
      </c>
      <c r="E63">
        <f t="shared" si="0"/>
        <v>1454.78</v>
      </c>
      <c r="F63">
        <v>463.45</v>
      </c>
      <c r="G63" s="246">
        <f t="shared" si="1"/>
        <v>2.7156681646494096E-3</v>
      </c>
      <c r="H63" s="246">
        <f t="shared" si="2"/>
        <v>-3.2511431582570435E-3</v>
      </c>
      <c r="I63">
        <f t="shared" si="12"/>
        <v>10110.291818112319</v>
      </c>
      <c r="J63">
        <f t="shared" si="12"/>
        <v>11569.468491082664</v>
      </c>
      <c r="AB63" s="264">
        <v>39972</v>
      </c>
      <c r="AC63">
        <v>1450.84</v>
      </c>
    </row>
    <row r="64" spans="1:29">
      <c r="A64" s="264">
        <v>39974</v>
      </c>
      <c r="B64">
        <v>464.71</v>
      </c>
      <c r="D64" s="264">
        <v>39974</v>
      </c>
      <c r="E64">
        <f t="shared" si="0"/>
        <v>1451.19</v>
      </c>
      <c r="F64">
        <v>464.71</v>
      </c>
      <c r="G64" s="246">
        <f t="shared" si="1"/>
        <v>-2.4677270790084416E-3</v>
      </c>
      <c r="H64" s="246">
        <f t="shared" si="2"/>
        <v>2.6723113142117375E-3</v>
      </c>
      <c r="I64">
        <f t="shared" si="12"/>
        <v>10085.342377216086</v>
      </c>
      <c r="J64">
        <f t="shared" si="12"/>
        <v>11600.385712630799</v>
      </c>
      <c r="AB64" s="264">
        <v>39973</v>
      </c>
      <c r="AC64">
        <v>1454.78</v>
      </c>
    </row>
    <row r="65" spans="1:29">
      <c r="A65" s="264">
        <v>39975</v>
      </c>
      <c r="B65">
        <v>464.71</v>
      </c>
      <c r="D65" s="264">
        <v>39975</v>
      </c>
      <c r="E65">
        <f t="shared" si="0"/>
        <v>1455.62</v>
      </c>
      <c r="F65">
        <v>464.71</v>
      </c>
      <c r="G65" s="246">
        <f t="shared" si="1"/>
        <v>3.0526671214656798E-3</v>
      </c>
      <c r="H65" s="246">
        <f t="shared" si="2"/>
        <v>-4.6428571428571429E-5</v>
      </c>
      <c r="I65">
        <f t="shared" si="12"/>
        <v>10116.129570299738</v>
      </c>
      <c r="J65">
        <f t="shared" si="12"/>
        <v>11599.847123294141</v>
      </c>
      <c r="AB65" s="264">
        <v>39974</v>
      </c>
      <c r="AC65">
        <v>1451.19</v>
      </c>
    </row>
    <row r="66" spans="1:29">
      <c r="A66" s="264">
        <v>39976</v>
      </c>
      <c r="B66">
        <v>466.21</v>
      </c>
      <c r="D66" s="264">
        <v>39976</v>
      </c>
      <c r="E66">
        <f t="shared" ref="E66:E129" si="13">SUMIF(AB:AB,A66,AC:AC)</f>
        <v>1460.67</v>
      </c>
      <c r="F66">
        <v>466.21</v>
      </c>
      <c r="G66" s="246">
        <f t="shared" si="1"/>
        <v>3.4693120457263138E-3</v>
      </c>
      <c r="H66" s="246">
        <f t="shared" si="2"/>
        <v>3.1813909289048906E-3</v>
      </c>
      <c r="I66">
        <f t="shared" si="12"/>
        <v>10151.225580474107</v>
      </c>
      <c r="J66">
        <f t="shared" si="12"/>
        <v>11636.750771708872</v>
      </c>
      <c r="AB66" s="264">
        <v>39975</v>
      </c>
      <c r="AC66">
        <v>1455.62</v>
      </c>
    </row>
    <row r="67" spans="1:29">
      <c r="A67" s="264">
        <v>39979</v>
      </c>
      <c r="B67">
        <v>465.57</v>
      </c>
      <c r="D67" s="264">
        <v>39979</v>
      </c>
      <c r="E67">
        <f t="shared" si="13"/>
        <v>1465.99</v>
      </c>
      <c r="F67">
        <v>465.57</v>
      </c>
      <c r="G67" s="246">
        <f t="shared" si="1"/>
        <v>3.6421642123134479E-3</v>
      </c>
      <c r="H67" s="246">
        <f t="shared" si="2"/>
        <v>-1.4192004982426362E-3</v>
      </c>
      <c r="I67">
        <f t="shared" si="12"/>
        <v>10188.198010994431</v>
      </c>
      <c r="J67">
        <f t="shared" si="12"/>
        <v>11620.235889215737</v>
      </c>
      <c r="AB67" s="264">
        <v>39976</v>
      </c>
      <c r="AC67">
        <v>1460.67</v>
      </c>
    </row>
    <row r="68" spans="1:29">
      <c r="A68" s="264">
        <v>39980</v>
      </c>
      <c r="B68">
        <v>463.74</v>
      </c>
      <c r="D68" s="264">
        <v>39980</v>
      </c>
      <c r="E68">
        <f t="shared" si="13"/>
        <v>1469.16</v>
      </c>
      <c r="F68">
        <v>463.74</v>
      </c>
      <c r="G68" s="246">
        <f t="shared" ref="G68:G131" si="14">E68/E67-1</f>
        <v>2.1623612712229345E-3</v>
      </c>
      <c r="H68" s="246">
        <f t="shared" ref="H68:H131" si="15">(F68/F67-1)-($M$23/252)</f>
        <v>-3.9770942071009193E-3</v>
      </c>
      <c r="I68">
        <f t="shared" ref="I68:J83" si="16">I67*(1+G68)</f>
        <v>10210.228575796955</v>
      </c>
      <c r="J68">
        <f t="shared" si="16"/>
        <v>11574.021116375592</v>
      </c>
      <c r="AB68" s="264">
        <v>39979</v>
      </c>
      <c r="AC68">
        <v>1465.99</v>
      </c>
    </row>
    <row r="69" spans="1:29">
      <c r="A69" s="264">
        <v>39981</v>
      </c>
      <c r="B69">
        <v>461.4</v>
      </c>
      <c r="D69" s="264">
        <v>39981</v>
      </c>
      <c r="E69">
        <f t="shared" si="13"/>
        <v>1472.82</v>
      </c>
      <c r="F69">
        <v>461.4</v>
      </c>
      <c r="G69" s="246">
        <f t="shared" si="14"/>
        <v>2.4912194723514247E-3</v>
      </c>
      <c r="H69" s="246">
        <f t="shared" si="15"/>
        <v>-5.0923594809900849E-3</v>
      </c>
      <c r="I69">
        <f t="shared" si="16"/>
        <v>10235.66449604214</v>
      </c>
      <c r="J69">
        <f t="shared" si="16"/>
        <v>11515.082040210438</v>
      </c>
      <c r="AB69" s="264">
        <v>39980</v>
      </c>
      <c r="AC69">
        <v>1469.16</v>
      </c>
    </row>
    <row r="70" spans="1:29">
      <c r="A70" s="264">
        <v>39982</v>
      </c>
      <c r="B70">
        <v>460.04</v>
      </c>
      <c r="D70" s="264">
        <v>39982</v>
      </c>
      <c r="E70">
        <f t="shared" si="13"/>
        <v>1461.71</v>
      </c>
      <c r="F70">
        <v>460.04</v>
      </c>
      <c r="G70" s="246">
        <f t="shared" si="14"/>
        <v>-7.54335220868807E-3</v>
      </c>
      <c r="H70" s="246">
        <f t="shared" si="15"/>
        <v>-2.9939795033747793E-3</v>
      </c>
      <c r="I70">
        <f t="shared" si="16"/>
        <v>10158.45327365853</v>
      </c>
      <c r="J70">
        <f t="shared" si="16"/>
        <v>11480.60612060237</v>
      </c>
      <c r="AB70" s="264">
        <v>39981</v>
      </c>
      <c r="AC70">
        <v>1472.82</v>
      </c>
    </row>
    <row r="71" spans="1:29">
      <c r="A71" s="264">
        <v>39983</v>
      </c>
      <c r="B71">
        <v>460.57</v>
      </c>
      <c r="D71" s="264">
        <v>39983</v>
      </c>
      <c r="E71">
        <f t="shared" si="13"/>
        <v>1465.97</v>
      </c>
      <c r="F71">
        <v>460.57</v>
      </c>
      <c r="G71" s="246">
        <f t="shared" si="14"/>
        <v>2.9143947841911988E-3</v>
      </c>
      <c r="H71" s="246">
        <f t="shared" si="15"/>
        <v>1.1056451612902899E-3</v>
      </c>
      <c r="I71">
        <f t="shared" si="16"/>
        <v>10188.059016894731</v>
      </c>
      <c r="J71">
        <f t="shared" si="16"/>
        <v>11493.299597208294</v>
      </c>
      <c r="AB71" s="264">
        <v>39982</v>
      </c>
      <c r="AC71">
        <v>1461.71</v>
      </c>
    </row>
    <row r="72" spans="1:29">
      <c r="A72" s="264">
        <v>39986</v>
      </c>
      <c r="B72">
        <v>459.34</v>
      </c>
      <c r="D72" s="264">
        <v>39986</v>
      </c>
      <c r="E72">
        <f t="shared" si="13"/>
        <v>1471.87</v>
      </c>
      <c r="F72">
        <v>459.34</v>
      </c>
      <c r="G72" s="246">
        <f t="shared" si="14"/>
        <v>4.0246389762408352E-3</v>
      </c>
      <c r="H72" s="246">
        <f t="shared" si="15"/>
        <v>-2.7170323884379141E-3</v>
      </c>
      <c r="I72">
        <f t="shared" si="16"/>
        <v>10229.062276306367</v>
      </c>
      <c r="J72">
        <f t="shared" si="16"/>
        <v>11462.071929952659</v>
      </c>
      <c r="AB72" s="264">
        <v>39983</v>
      </c>
      <c r="AC72">
        <v>1465.97</v>
      </c>
    </row>
    <row r="73" spans="1:29">
      <c r="A73" s="264">
        <v>39987</v>
      </c>
      <c r="B73">
        <v>459.11</v>
      </c>
      <c r="D73" s="264">
        <v>39987</v>
      </c>
      <c r="E73">
        <f t="shared" si="13"/>
        <v>1473.91</v>
      </c>
      <c r="F73">
        <v>459.11</v>
      </c>
      <c r="G73" s="246">
        <f t="shared" si="14"/>
        <v>1.3859919693997025E-3</v>
      </c>
      <c r="H73" s="246">
        <f t="shared" si="15"/>
        <v>-5.4714699351233933E-4</v>
      </c>
      <c r="I73">
        <f t="shared" si="16"/>
        <v>10243.239674475817</v>
      </c>
      <c r="J73">
        <f t="shared" si="16"/>
        <v>11455.800491756763</v>
      </c>
      <c r="AB73" s="264">
        <v>39986</v>
      </c>
      <c r="AC73">
        <v>1471.87</v>
      </c>
    </row>
    <row r="74" spans="1:29">
      <c r="A74" s="264">
        <v>39988</v>
      </c>
      <c r="B74">
        <v>461.57</v>
      </c>
      <c r="D74" s="264">
        <v>39988</v>
      </c>
      <c r="E74">
        <f t="shared" si="13"/>
        <v>1472.1</v>
      </c>
      <c r="F74">
        <v>461.57</v>
      </c>
      <c r="G74" s="246">
        <f t="shared" si="14"/>
        <v>-1.2280261345674059E-3</v>
      </c>
      <c r="H74" s="246">
        <f t="shared" si="15"/>
        <v>5.3117644542079881E-3</v>
      </c>
      <c r="I74">
        <f t="shared" si="16"/>
        <v>10230.660708452922</v>
      </c>
      <c r="J74">
        <f t="shared" si="16"/>
        <v>11516.651005603375</v>
      </c>
      <c r="AB74" s="264">
        <v>39987</v>
      </c>
      <c r="AC74">
        <v>1473.91</v>
      </c>
    </row>
    <row r="75" spans="1:29">
      <c r="A75" s="264">
        <v>39989</v>
      </c>
      <c r="B75">
        <v>464.77</v>
      </c>
      <c r="D75" s="264">
        <v>39989</v>
      </c>
      <c r="E75">
        <f t="shared" si="13"/>
        <v>1479.82</v>
      </c>
      <c r="F75">
        <v>464.77</v>
      </c>
      <c r="G75" s="246">
        <f t="shared" si="14"/>
        <v>5.2442089531961056E-3</v>
      </c>
      <c r="H75" s="246">
        <f t="shared" si="15"/>
        <v>6.8864310164995371E-3</v>
      </c>
      <c r="I75">
        <f t="shared" si="16"/>
        <v>10284.312430937303</v>
      </c>
      <c r="J75">
        <f t="shared" si="16"/>
        <v>11595.959628294562</v>
      </c>
      <c r="AB75" s="264">
        <v>39988</v>
      </c>
      <c r="AC75">
        <v>1472.1</v>
      </c>
    </row>
    <row r="76" spans="1:29">
      <c r="A76" s="264">
        <v>39990</v>
      </c>
      <c r="B76">
        <v>463.62</v>
      </c>
      <c r="D76" s="264">
        <v>39990</v>
      </c>
      <c r="E76">
        <f t="shared" si="13"/>
        <v>1481.57</v>
      </c>
      <c r="F76">
        <v>463.62</v>
      </c>
      <c r="G76" s="246">
        <f t="shared" si="14"/>
        <v>1.1825762592747591E-3</v>
      </c>
      <c r="H76" s="246">
        <f t="shared" si="15"/>
        <v>-2.5207707191574743E-3</v>
      </c>
      <c r="I76">
        <f t="shared" si="16"/>
        <v>10296.474414661094</v>
      </c>
      <c r="J76">
        <f t="shared" si="16"/>
        <v>11566.728872803025</v>
      </c>
      <c r="AB76" s="264">
        <v>39989</v>
      </c>
      <c r="AC76">
        <v>1479.82</v>
      </c>
    </row>
    <row r="77" spans="1:29">
      <c r="A77" s="264">
        <v>39993</v>
      </c>
      <c r="B77">
        <v>464.41</v>
      </c>
      <c r="D77" s="264">
        <v>39993</v>
      </c>
      <c r="E77">
        <f t="shared" si="13"/>
        <v>1482.19</v>
      </c>
      <c r="F77">
        <v>464.41</v>
      </c>
      <c r="G77" s="246">
        <f t="shared" si="14"/>
        <v>4.1847499611913364E-4</v>
      </c>
      <c r="H77" s="246">
        <f t="shared" si="15"/>
        <v>1.6575531377298483E-3</v>
      </c>
      <c r="I77">
        <f t="shared" si="16"/>
        <v>10300.78323175181</v>
      </c>
      <c r="J77">
        <f t="shared" si="16"/>
        <v>11585.901340539411</v>
      </c>
      <c r="AB77" s="264">
        <v>39990</v>
      </c>
      <c r="AC77">
        <v>1481.57</v>
      </c>
    </row>
    <row r="78" spans="1:29">
      <c r="A78" s="264">
        <v>39994</v>
      </c>
      <c r="B78">
        <v>465.19</v>
      </c>
      <c r="D78" s="264">
        <v>39994</v>
      </c>
      <c r="E78">
        <f t="shared" si="13"/>
        <v>1481.74</v>
      </c>
      <c r="F78">
        <v>465.19</v>
      </c>
      <c r="G78" s="246">
        <f t="shared" si="14"/>
        <v>-3.0360480100399823E-4</v>
      </c>
      <c r="H78" s="246">
        <f t="shared" si="15"/>
        <v>1.6331218258496131E-3</v>
      </c>
      <c r="I78">
        <f t="shared" si="16"/>
        <v>10297.655864508548</v>
      </c>
      <c r="J78">
        <f t="shared" si="16"/>
        <v>11604.822528890787</v>
      </c>
      <c r="AB78" s="264">
        <v>39993</v>
      </c>
      <c r="AC78">
        <v>1482.19</v>
      </c>
    </row>
    <row r="79" spans="1:29">
      <c r="A79" s="264">
        <v>39995</v>
      </c>
      <c r="B79">
        <v>464.95</v>
      </c>
      <c r="D79" s="264">
        <v>39995</v>
      </c>
      <c r="E79">
        <f t="shared" si="13"/>
        <v>1482.3</v>
      </c>
      <c r="F79">
        <v>464.95</v>
      </c>
      <c r="G79" s="246">
        <f t="shared" si="14"/>
        <v>3.779340505081219E-4</v>
      </c>
      <c r="H79" s="246">
        <f t="shared" si="15"/>
        <v>-5.6234679838963655E-4</v>
      </c>
      <c r="I79">
        <f t="shared" si="16"/>
        <v>10301.547699300161</v>
      </c>
      <c r="J79">
        <f t="shared" si="16"/>
        <v>11598.296594095786</v>
      </c>
      <c r="AB79" s="264">
        <v>39994</v>
      </c>
      <c r="AC79">
        <v>1481.74</v>
      </c>
    </row>
    <row r="80" spans="1:29">
      <c r="A80" s="264">
        <v>39996</v>
      </c>
      <c r="B80">
        <v>463.71</v>
      </c>
      <c r="D80" s="264">
        <v>39996</v>
      </c>
      <c r="E80">
        <f t="shared" si="13"/>
        <v>1486.16</v>
      </c>
      <c r="F80">
        <v>463.71</v>
      </c>
      <c r="G80" s="246">
        <f t="shared" si="14"/>
        <v>2.6040612561559762E-3</v>
      </c>
      <c r="H80" s="246">
        <f t="shared" si="15"/>
        <v>-2.7133820072818967E-3</v>
      </c>
      <c r="I80">
        <f t="shared" si="16"/>
        <v>10328.373560542352</v>
      </c>
      <c r="J80">
        <f t="shared" si="16"/>
        <v>11566.825984802248</v>
      </c>
      <c r="AB80" s="264">
        <v>39995</v>
      </c>
      <c r="AC80">
        <v>1482.3</v>
      </c>
    </row>
    <row r="81" spans="1:29">
      <c r="A81" s="264">
        <v>40000</v>
      </c>
      <c r="B81">
        <v>460.26</v>
      </c>
      <c r="D81" s="264">
        <v>40000</v>
      </c>
      <c r="E81">
        <f t="shared" si="13"/>
        <v>1486.72</v>
      </c>
      <c r="F81">
        <v>460.26</v>
      </c>
      <c r="G81" s="246">
        <f t="shared" si="14"/>
        <v>3.7681003391276668E-4</v>
      </c>
      <c r="H81" s="246">
        <f t="shared" si="15"/>
        <v>-7.4864233957799972E-3</v>
      </c>
      <c r="I81">
        <f t="shared" si="16"/>
        <v>10332.265395333963</v>
      </c>
      <c r="J81">
        <f t="shared" si="16"/>
        <v>11480.231828134709</v>
      </c>
      <c r="AB81" s="264">
        <v>39996</v>
      </c>
      <c r="AC81">
        <v>1486.16</v>
      </c>
    </row>
    <row r="82" spans="1:29">
      <c r="A82" s="264">
        <v>40001</v>
      </c>
      <c r="B82">
        <v>458.7</v>
      </c>
      <c r="D82" s="264">
        <v>40001</v>
      </c>
      <c r="E82">
        <f t="shared" si="13"/>
        <v>1489.03</v>
      </c>
      <c r="F82">
        <v>458.7</v>
      </c>
      <c r="G82" s="246">
        <f t="shared" si="14"/>
        <v>1.5537559190701433E-3</v>
      </c>
      <c r="H82" s="246">
        <f t="shared" si="15"/>
        <v>-3.4358171778684629E-3</v>
      </c>
      <c r="I82">
        <f t="shared" si="16"/>
        <v>10348.319213849367</v>
      </c>
      <c r="J82">
        <f t="shared" si="16"/>
        <v>11440.787850413692</v>
      </c>
      <c r="AB82" s="264">
        <v>40000</v>
      </c>
      <c r="AC82">
        <v>1486.72</v>
      </c>
    </row>
    <row r="83" spans="1:29">
      <c r="A83" s="264">
        <v>40002</v>
      </c>
      <c r="B83">
        <v>460.33</v>
      </c>
      <c r="D83" s="264">
        <v>40002</v>
      </c>
      <c r="E83">
        <f t="shared" si="13"/>
        <v>1497.37</v>
      </c>
      <c r="F83">
        <v>460.33</v>
      </c>
      <c r="G83" s="246">
        <f t="shared" si="14"/>
        <v>5.6009616998984324E-3</v>
      </c>
      <c r="H83" s="246">
        <f t="shared" si="15"/>
        <v>3.5070922482793735E-3</v>
      </c>
      <c r="I83">
        <f t="shared" si="16"/>
        <v>10406.27975342446</v>
      </c>
      <c r="J83">
        <f t="shared" si="16"/>
        <v>11480.911748798086</v>
      </c>
      <c r="AB83" s="264">
        <v>40001</v>
      </c>
      <c r="AC83">
        <v>1489.03</v>
      </c>
    </row>
    <row r="84" spans="1:29">
      <c r="A84" s="264">
        <v>40003</v>
      </c>
      <c r="B84">
        <v>465.07</v>
      </c>
      <c r="D84" s="264">
        <v>40003</v>
      </c>
      <c r="E84">
        <f t="shared" si="13"/>
        <v>1491.77</v>
      </c>
      <c r="F84">
        <v>465.07</v>
      </c>
      <c r="G84" s="246">
        <f t="shared" si="14"/>
        <v>-3.7398906081996808E-3</v>
      </c>
      <c r="H84" s="246">
        <f t="shared" si="15"/>
        <v>1.0250532304464807E-2</v>
      </c>
      <c r="I84">
        <f t="shared" ref="I84:J99" si="17">I83*(1+G84)</f>
        <v>10367.361405508329</v>
      </c>
      <c r="J84">
        <f t="shared" si="17"/>
        <v>11598.59720556385</v>
      </c>
      <c r="AB84" s="264">
        <v>40002</v>
      </c>
      <c r="AC84">
        <v>1497.37</v>
      </c>
    </row>
    <row r="85" spans="1:29">
      <c r="A85" s="264">
        <v>40004</v>
      </c>
      <c r="B85">
        <v>465.42</v>
      </c>
      <c r="D85" s="264">
        <v>40004</v>
      </c>
      <c r="E85">
        <f t="shared" si="13"/>
        <v>1499.16</v>
      </c>
      <c r="F85">
        <v>465.42</v>
      </c>
      <c r="G85" s="246">
        <f t="shared" si="14"/>
        <v>4.9538467726257807E-3</v>
      </c>
      <c r="H85" s="246">
        <f t="shared" si="15"/>
        <v>7.0614630977215796E-4</v>
      </c>
      <c r="I85">
        <f t="shared" si="17"/>
        <v>10418.719725347652</v>
      </c>
      <c r="J85">
        <f t="shared" si="17"/>
        <v>11606.787512179093</v>
      </c>
      <c r="AB85" s="264">
        <v>40003</v>
      </c>
      <c r="AC85">
        <v>1491.77</v>
      </c>
    </row>
    <row r="86" spans="1:29">
      <c r="A86" s="264">
        <v>40007</v>
      </c>
      <c r="B86">
        <v>467.18</v>
      </c>
      <c r="D86" s="264">
        <v>40007</v>
      </c>
      <c r="E86">
        <f t="shared" si="13"/>
        <v>1498.78</v>
      </c>
      <c r="F86">
        <v>467.18</v>
      </c>
      <c r="G86" s="246">
        <f t="shared" si="14"/>
        <v>-2.534752794899342E-4</v>
      </c>
      <c r="H86" s="246">
        <f t="shared" si="15"/>
        <v>3.7351020890501333E-3</v>
      </c>
      <c r="I86">
        <f t="shared" si="17"/>
        <v>10416.078837453342</v>
      </c>
      <c r="J86">
        <f t="shared" si="17"/>
        <v>11650.140048462994</v>
      </c>
      <c r="AB86" s="264">
        <v>40004</v>
      </c>
      <c r="AC86">
        <v>1499.16</v>
      </c>
    </row>
    <row r="87" spans="1:29">
      <c r="A87" s="264">
        <v>40008</v>
      </c>
      <c r="B87">
        <v>467.18</v>
      </c>
      <c r="D87" s="264">
        <v>40008</v>
      </c>
      <c r="E87">
        <f t="shared" si="13"/>
        <v>1493.62</v>
      </c>
      <c r="F87">
        <v>467.18</v>
      </c>
      <c r="G87" s="246">
        <f t="shared" si="14"/>
        <v>-3.4428001441172418E-3</v>
      </c>
      <c r="H87" s="246">
        <f t="shared" si="15"/>
        <v>-4.6428571428571429E-5</v>
      </c>
      <c r="I87">
        <f t="shared" si="17"/>
        <v>10380.218359730621</v>
      </c>
      <c r="J87">
        <f t="shared" si="17"/>
        <v>11649.599149103602</v>
      </c>
      <c r="AB87" s="264">
        <v>40007</v>
      </c>
      <c r="AC87">
        <v>1498.78</v>
      </c>
    </row>
    <row r="88" spans="1:29">
      <c r="A88" s="264">
        <v>40009</v>
      </c>
      <c r="B88">
        <v>469.61</v>
      </c>
      <c r="D88" s="264">
        <v>40009</v>
      </c>
      <c r="E88">
        <f t="shared" si="13"/>
        <v>1486.42</v>
      </c>
      <c r="F88">
        <v>469.61</v>
      </c>
      <c r="G88" s="246">
        <f t="shared" si="14"/>
        <v>-4.8205032069735809E-3</v>
      </c>
      <c r="H88" s="246">
        <f t="shared" si="15"/>
        <v>5.1549927222911277E-3</v>
      </c>
      <c r="I88">
        <f t="shared" si="17"/>
        <v>10330.180483838454</v>
      </c>
      <c r="J88">
        <f t="shared" si="17"/>
        <v>11709.652747934841</v>
      </c>
      <c r="AB88" s="264">
        <v>40008</v>
      </c>
      <c r="AC88">
        <v>1493.62</v>
      </c>
    </row>
    <row r="89" spans="1:29">
      <c r="A89" s="264">
        <v>40010</v>
      </c>
      <c r="B89">
        <v>468.96</v>
      </c>
      <c r="D89" s="264">
        <v>40010</v>
      </c>
      <c r="E89">
        <f t="shared" si="13"/>
        <v>1489.85</v>
      </c>
      <c r="F89">
        <v>468.96</v>
      </c>
      <c r="G89" s="246">
        <f t="shared" si="14"/>
        <v>2.3075577562194916E-3</v>
      </c>
      <c r="H89" s="246">
        <f t="shared" si="15"/>
        <v>-1.4305558259589809E-3</v>
      </c>
      <c r="I89">
        <f t="shared" si="17"/>
        <v>10354.017971937083</v>
      </c>
      <c r="J89">
        <f t="shared" si="17"/>
        <v>11692.901435976326</v>
      </c>
      <c r="AB89" s="264">
        <v>40009</v>
      </c>
      <c r="AC89">
        <v>1486.42</v>
      </c>
    </row>
    <row r="90" spans="1:29">
      <c r="A90" s="264">
        <v>40011</v>
      </c>
      <c r="B90">
        <v>468.31</v>
      </c>
      <c r="D90" s="264">
        <v>40011</v>
      </c>
      <c r="E90">
        <f t="shared" si="13"/>
        <v>1487.03</v>
      </c>
      <c r="F90">
        <v>468.31</v>
      </c>
      <c r="G90" s="246">
        <f t="shared" si="14"/>
        <v>-1.8928080008053794E-3</v>
      </c>
      <c r="H90" s="246">
        <f t="shared" si="15"/>
        <v>-1.4324742896134742E-3</v>
      </c>
      <c r="I90">
        <f t="shared" si="17"/>
        <v>10334.419803879317</v>
      </c>
      <c r="J90">
        <f t="shared" si="17"/>
        <v>11676.151655298305</v>
      </c>
      <c r="AB90" s="264">
        <v>40010</v>
      </c>
      <c r="AC90">
        <v>1489.85</v>
      </c>
    </row>
    <row r="91" spans="1:29">
      <c r="A91" s="264">
        <v>40014</v>
      </c>
      <c r="B91">
        <v>468.92</v>
      </c>
      <c r="D91" s="264">
        <v>40014</v>
      </c>
      <c r="E91">
        <f t="shared" si="13"/>
        <v>1492.43</v>
      </c>
      <c r="F91">
        <v>468.92</v>
      </c>
      <c r="G91" s="246">
        <f t="shared" si="14"/>
        <v>3.6313995010188727E-3</v>
      </c>
      <c r="H91" s="246">
        <f t="shared" si="15"/>
        <v>1.2561274278026649E-3</v>
      </c>
      <c r="I91">
        <f t="shared" si="17"/>
        <v>10371.948210798444</v>
      </c>
      <c r="J91">
        <f t="shared" si="17"/>
        <v>11690.818389643709</v>
      </c>
      <c r="AB91" s="264">
        <v>40011</v>
      </c>
      <c r="AC91">
        <v>1487.03</v>
      </c>
    </row>
    <row r="92" spans="1:29">
      <c r="A92" s="264">
        <v>40015</v>
      </c>
      <c r="B92">
        <v>472.48</v>
      </c>
      <c r="D92" s="264">
        <v>40015</v>
      </c>
      <c r="E92">
        <f t="shared" si="13"/>
        <v>1499.65</v>
      </c>
      <c r="F92">
        <v>472.48</v>
      </c>
      <c r="G92" s="246">
        <f t="shared" si="14"/>
        <v>4.837747834069317E-3</v>
      </c>
      <c r="H92" s="246">
        <f t="shared" si="15"/>
        <v>7.5454847613360835E-3</v>
      </c>
      <c r="I92">
        <f t="shared" si="17"/>
        <v>10422.125080790312</v>
      </c>
      <c r="J92">
        <f t="shared" si="17"/>
        <v>11779.031281650314</v>
      </c>
      <c r="AB92" s="264">
        <v>40014</v>
      </c>
      <c r="AC92">
        <v>1492.43</v>
      </c>
    </row>
    <row r="93" spans="1:29">
      <c r="A93" s="264">
        <v>40016</v>
      </c>
      <c r="B93">
        <v>471.59</v>
      </c>
      <c r="D93" s="264">
        <v>40016</v>
      </c>
      <c r="E93">
        <f t="shared" si="13"/>
        <v>1496.52</v>
      </c>
      <c r="F93">
        <v>471.59</v>
      </c>
      <c r="G93" s="246">
        <f t="shared" si="14"/>
        <v>-2.0871536691895454E-3</v>
      </c>
      <c r="H93" s="246">
        <f t="shared" si="15"/>
        <v>-1.9301061874124189E-3</v>
      </c>
      <c r="I93">
        <f t="shared" si="17"/>
        <v>10400.372504187189</v>
      </c>
      <c r="J93">
        <f t="shared" si="17"/>
        <v>11756.296500491877</v>
      </c>
      <c r="AB93" s="264">
        <v>40015</v>
      </c>
      <c r="AC93">
        <v>1499.65</v>
      </c>
    </row>
    <row r="94" spans="1:29">
      <c r="A94" s="264">
        <v>40017</v>
      </c>
      <c r="B94">
        <v>473.66</v>
      </c>
      <c r="D94" s="264">
        <v>40017</v>
      </c>
      <c r="E94">
        <f t="shared" si="13"/>
        <v>1488.79</v>
      </c>
      <c r="F94">
        <v>473.66</v>
      </c>
      <c r="G94" s="246">
        <f t="shared" si="14"/>
        <v>-5.1653168684682171E-3</v>
      </c>
      <c r="H94" s="246">
        <f t="shared" si="15"/>
        <v>4.3429774804386459E-3</v>
      </c>
      <c r="I94">
        <f t="shared" si="17"/>
        <v>10346.651284652959</v>
      </c>
      <c r="J94">
        <f t="shared" si="17"/>
        <v>11807.353831446873</v>
      </c>
      <c r="AB94" s="264">
        <v>40016</v>
      </c>
      <c r="AC94">
        <v>1496.52</v>
      </c>
    </row>
    <row r="95" spans="1:29">
      <c r="A95" s="264">
        <v>40018</v>
      </c>
      <c r="B95">
        <v>476.61</v>
      </c>
      <c r="D95" s="264">
        <v>40018</v>
      </c>
      <c r="E95">
        <f t="shared" si="13"/>
        <v>1491.72</v>
      </c>
      <c r="F95">
        <v>476.61</v>
      </c>
      <c r="G95" s="246">
        <f t="shared" si="14"/>
        <v>1.9680411609428461E-3</v>
      </c>
      <c r="H95" s="246">
        <f t="shared" si="15"/>
        <v>6.181667531261135E-3</v>
      </c>
      <c r="I95">
        <f t="shared" si="17"/>
        <v>10367.013920259078</v>
      </c>
      <c r="J95">
        <f t="shared" si="17"/>
        <v>11880.34296725684</v>
      </c>
      <c r="AB95" s="264">
        <v>40017</v>
      </c>
      <c r="AC95">
        <v>1488.79</v>
      </c>
    </row>
    <row r="96" spans="1:29">
      <c r="A96" s="264">
        <v>40021</v>
      </c>
      <c r="B96">
        <v>477.04</v>
      </c>
      <c r="D96" s="264">
        <v>40021</v>
      </c>
      <c r="E96">
        <f t="shared" si="13"/>
        <v>1490.55</v>
      </c>
      <c r="F96">
        <v>477.04</v>
      </c>
      <c r="G96" s="246">
        <f t="shared" si="14"/>
        <v>-7.8432949883355807E-4</v>
      </c>
      <c r="H96" s="246">
        <f t="shared" si="15"/>
        <v>8.5577658582790348E-4</v>
      </c>
      <c r="I96">
        <f t="shared" si="17"/>
        <v>10358.882765426601</v>
      </c>
      <c r="J96">
        <f t="shared" si="17"/>
        <v>11890.509886599824</v>
      </c>
      <c r="AB96" s="264">
        <v>40018</v>
      </c>
      <c r="AC96">
        <v>1491.72</v>
      </c>
    </row>
    <row r="97" spans="1:29">
      <c r="A97" s="264">
        <v>40022</v>
      </c>
      <c r="B97">
        <v>479.27</v>
      </c>
      <c r="D97" s="264">
        <v>40022</v>
      </c>
      <c r="E97">
        <f t="shared" si="13"/>
        <v>1492.41</v>
      </c>
      <c r="F97">
        <v>479.27</v>
      </c>
      <c r="G97" s="246">
        <f t="shared" si="14"/>
        <v>1.2478615276241278E-3</v>
      </c>
      <c r="H97" s="246">
        <f t="shared" si="15"/>
        <v>4.6282318344072907E-3</v>
      </c>
      <c r="I97">
        <f t="shared" si="17"/>
        <v>10371.809216698744</v>
      </c>
      <c r="J97">
        <f t="shared" si="17"/>
        <v>11945.541922984321</v>
      </c>
      <c r="AB97" s="264">
        <v>40021</v>
      </c>
      <c r="AC97">
        <v>1490.55</v>
      </c>
    </row>
    <row r="98" spans="1:29">
      <c r="A98" s="264">
        <v>40023</v>
      </c>
      <c r="B98">
        <v>481.82</v>
      </c>
      <c r="D98" s="264">
        <v>40023</v>
      </c>
      <c r="E98">
        <f t="shared" si="13"/>
        <v>1493.37</v>
      </c>
      <c r="F98">
        <v>481.82</v>
      </c>
      <c r="G98" s="246">
        <f t="shared" si="14"/>
        <v>6.4325486964023071E-4</v>
      </c>
      <c r="H98" s="246">
        <f t="shared" si="15"/>
        <v>5.2741631618324772E-3</v>
      </c>
      <c r="I98">
        <f t="shared" si="17"/>
        <v>10378.480933484365</v>
      </c>
      <c r="J98">
        <f t="shared" si="17"/>
        <v>12008.54466014265</v>
      </c>
      <c r="AB98" s="264">
        <v>40022</v>
      </c>
      <c r="AC98">
        <v>1492.41</v>
      </c>
    </row>
    <row r="99" spans="1:29">
      <c r="A99" s="264">
        <v>40024</v>
      </c>
      <c r="B99">
        <v>484.02</v>
      </c>
      <c r="D99" s="264">
        <v>40024</v>
      </c>
      <c r="E99">
        <f t="shared" si="13"/>
        <v>1496.06</v>
      </c>
      <c r="F99">
        <v>484.02</v>
      </c>
      <c r="G99" s="246">
        <f t="shared" si="14"/>
        <v>1.8012950574874953E-3</v>
      </c>
      <c r="H99" s="246">
        <f t="shared" si="15"/>
        <v>4.519591934154508E-3</v>
      </c>
      <c r="I99">
        <f t="shared" si="17"/>
        <v>10397.175639894078</v>
      </c>
      <c r="J99">
        <f t="shared" si="17"/>
        <v>12062.818381729565</v>
      </c>
      <c r="AB99" s="264">
        <v>40023</v>
      </c>
      <c r="AC99">
        <v>1493.37</v>
      </c>
    </row>
    <row r="100" spans="1:29">
      <c r="A100" s="264">
        <v>40025</v>
      </c>
      <c r="B100">
        <v>488.94</v>
      </c>
      <c r="D100" s="264">
        <v>40025</v>
      </c>
      <c r="E100">
        <f t="shared" si="13"/>
        <v>1505.64</v>
      </c>
      <c r="F100">
        <v>488.94</v>
      </c>
      <c r="G100" s="246">
        <f t="shared" si="14"/>
        <v>6.4034864911837186E-3</v>
      </c>
      <c r="H100" s="246">
        <f t="shared" si="15"/>
        <v>1.0118440648851687E-2</v>
      </c>
      <c r="I100">
        <f t="shared" ref="I100:J115" si="18">I99*(1+G100)</f>
        <v>10463.753813650605</v>
      </c>
      <c r="J100">
        <f t="shared" si="18"/>
        <v>12184.875293582973</v>
      </c>
      <c r="AB100" s="264">
        <v>40024</v>
      </c>
      <c r="AC100">
        <v>1496.06</v>
      </c>
    </row>
    <row r="101" spans="1:29">
      <c r="A101" s="264">
        <v>40028</v>
      </c>
      <c r="B101">
        <v>491.45</v>
      </c>
      <c r="D101" s="264">
        <v>40028</v>
      </c>
      <c r="E101">
        <f t="shared" si="13"/>
        <v>1499.96</v>
      </c>
      <c r="F101">
        <v>491.45</v>
      </c>
      <c r="G101" s="246">
        <f t="shared" si="14"/>
        <v>-3.7724821338434023E-3</v>
      </c>
      <c r="H101" s="246">
        <f t="shared" si="15"/>
        <v>5.0871256479030217E-3</v>
      </c>
      <c r="I101">
        <f t="shared" si="18"/>
        <v>10424.279489335671</v>
      </c>
      <c r="J101">
        <f t="shared" si="18"/>
        <v>12246.861285205459</v>
      </c>
      <c r="AB101" s="264">
        <v>40025</v>
      </c>
      <c r="AC101">
        <v>1505.64</v>
      </c>
    </row>
    <row r="102" spans="1:29">
      <c r="A102" s="264">
        <v>40029</v>
      </c>
      <c r="B102">
        <v>490.71</v>
      </c>
      <c r="D102" s="264">
        <v>40029</v>
      </c>
      <c r="E102">
        <f t="shared" si="13"/>
        <v>1498.73</v>
      </c>
      <c r="F102">
        <v>490.71</v>
      </c>
      <c r="G102" s="246">
        <f t="shared" si="14"/>
        <v>-8.2002186724983162E-4</v>
      </c>
      <c r="H102" s="246">
        <f t="shared" si="15"/>
        <v>-1.5521768672878264E-3</v>
      </c>
      <c r="I102">
        <f t="shared" si="18"/>
        <v>10415.731352204091</v>
      </c>
      <c r="J102">
        <f t="shared" si="18"/>
        <v>12227.851990421681</v>
      </c>
      <c r="AB102" s="264">
        <v>40028</v>
      </c>
      <c r="AC102">
        <v>1499.96</v>
      </c>
    </row>
    <row r="103" spans="1:29">
      <c r="A103" s="264">
        <v>40030</v>
      </c>
      <c r="B103">
        <v>491.91</v>
      </c>
      <c r="D103" s="264">
        <v>40030</v>
      </c>
      <c r="E103">
        <f t="shared" si="13"/>
        <v>1494.98</v>
      </c>
      <c r="F103">
        <v>491.91</v>
      </c>
      <c r="G103" s="246">
        <f t="shared" si="14"/>
        <v>-2.5021184602963542E-3</v>
      </c>
      <c r="H103" s="246">
        <f t="shared" si="15"/>
        <v>2.3990076332544999E-3</v>
      </c>
      <c r="I103">
        <f t="shared" si="18"/>
        <v>10389.669958510254</v>
      </c>
      <c r="J103">
        <f t="shared" si="18"/>
        <v>12257.18670068501</v>
      </c>
      <c r="AB103" s="264">
        <v>40029</v>
      </c>
      <c r="AC103">
        <v>1498.73</v>
      </c>
    </row>
    <row r="104" spans="1:29">
      <c r="A104" s="264">
        <v>40031</v>
      </c>
      <c r="B104">
        <v>490.89</v>
      </c>
      <c r="D104" s="264">
        <v>40031</v>
      </c>
      <c r="E104">
        <f t="shared" si="13"/>
        <v>1496.78</v>
      </c>
      <c r="F104">
        <v>490.89</v>
      </c>
      <c r="G104" s="246">
        <f t="shared" si="14"/>
        <v>1.2040294853441491E-3</v>
      </c>
      <c r="H104" s="246">
        <f t="shared" si="15"/>
        <v>-2.1199786110700633E-3</v>
      </c>
      <c r="I104">
        <f t="shared" si="18"/>
        <v>10402.179427483296</v>
      </c>
      <c r="J104">
        <f t="shared" si="18"/>
        <v>12231.201727047664</v>
      </c>
      <c r="AB104" s="264">
        <v>40030</v>
      </c>
      <c r="AC104">
        <v>1494.98</v>
      </c>
    </row>
    <row r="105" spans="1:29">
      <c r="A105" s="264">
        <v>40032</v>
      </c>
      <c r="B105">
        <v>491.87</v>
      </c>
      <c r="D105" s="264">
        <v>40032</v>
      </c>
      <c r="E105">
        <f t="shared" si="13"/>
        <v>1491.62</v>
      </c>
      <c r="F105">
        <v>491.87</v>
      </c>
      <c r="G105" s="246">
        <f t="shared" si="14"/>
        <v>-3.4474004195673702E-3</v>
      </c>
      <c r="H105" s="246">
        <f t="shared" si="15"/>
        <v>1.9499453616318311E-3</v>
      </c>
      <c r="I105">
        <f t="shared" si="18"/>
        <v>10366.318949760574</v>
      </c>
      <c r="J105">
        <f t="shared" si="18"/>
        <v>12255.051902122505</v>
      </c>
      <c r="AB105" s="264">
        <v>40031</v>
      </c>
      <c r="AC105">
        <v>1496.78</v>
      </c>
    </row>
    <row r="106" spans="1:29">
      <c r="A106" s="264">
        <v>40035</v>
      </c>
      <c r="B106">
        <v>492.21</v>
      </c>
      <c r="D106" s="264">
        <v>40035</v>
      </c>
      <c r="E106">
        <f t="shared" si="13"/>
        <v>1498.25</v>
      </c>
      <c r="F106">
        <v>492.21</v>
      </c>
      <c r="G106" s="246">
        <f t="shared" si="14"/>
        <v>4.4448317936205406E-3</v>
      </c>
      <c r="H106" s="246">
        <f t="shared" si="15"/>
        <v>6.4481098373846222E-4</v>
      </c>
      <c r="I106">
        <f t="shared" si="18"/>
        <v>10412.395493811282</v>
      </c>
      <c r="J106">
        <f t="shared" si="18"/>
        <v>12262.954094195278</v>
      </c>
      <c r="AB106" s="264">
        <v>40032</v>
      </c>
      <c r="AC106">
        <v>1491.62</v>
      </c>
    </row>
    <row r="107" spans="1:29">
      <c r="A107" s="264">
        <v>40036</v>
      </c>
      <c r="B107">
        <v>492.02</v>
      </c>
      <c r="D107" s="264">
        <v>40036</v>
      </c>
      <c r="E107">
        <f t="shared" si="13"/>
        <v>1502.06</v>
      </c>
      <c r="F107">
        <v>492.02</v>
      </c>
      <c r="G107" s="246">
        <f t="shared" si="14"/>
        <v>2.5429667945937595E-3</v>
      </c>
      <c r="H107" s="246">
        <f t="shared" si="15"/>
        <v>-4.324426711014426E-4</v>
      </c>
      <c r="I107">
        <f t="shared" si="18"/>
        <v>10438.873869804222</v>
      </c>
      <c r="J107">
        <f t="shared" si="18"/>
        <v>12257.65106957119</v>
      </c>
      <c r="AB107" s="264">
        <v>40035</v>
      </c>
      <c r="AC107">
        <v>1498.25</v>
      </c>
    </row>
    <row r="108" spans="1:29">
      <c r="A108" s="264">
        <v>40037</v>
      </c>
      <c r="B108">
        <v>493.01</v>
      </c>
      <c r="D108" s="264">
        <v>40037</v>
      </c>
      <c r="E108">
        <f t="shared" si="13"/>
        <v>1501.45</v>
      </c>
      <c r="F108">
        <v>493.01</v>
      </c>
      <c r="G108" s="246">
        <f t="shared" si="14"/>
        <v>-4.061089437171761E-4</v>
      </c>
      <c r="H108" s="246">
        <f t="shared" si="15"/>
        <v>1.9656847572979566E-3</v>
      </c>
      <c r="I108">
        <f t="shared" si="18"/>
        <v>10434.634549763359</v>
      </c>
      <c r="J108">
        <f t="shared" si="18"/>
        <v>12281.745747438923</v>
      </c>
      <c r="AB108" s="264">
        <v>40036</v>
      </c>
      <c r="AC108">
        <v>1502.06</v>
      </c>
    </row>
    <row r="109" spans="1:29">
      <c r="A109" s="264">
        <v>40038</v>
      </c>
      <c r="B109">
        <v>493.01</v>
      </c>
      <c r="D109" s="264">
        <v>40038</v>
      </c>
      <c r="E109">
        <f t="shared" si="13"/>
        <v>1507.52</v>
      </c>
      <c r="F109">
        <v>493.01</v>
      </c>
      <c r="G109" s="246">
        <f t="shared" si="14"/>
        <v>4.0427586666222926E-3</v>
      </c>
      <c r="H109" s="246">
        <f t="shared" si="15"/>
        <v>-4.6428571428571429E-5</v>
      </c>
      <c r="I109">
        <f t="shared" si="18"/>
        <v>10476.819259022452</v>
      </c>
      <c r="J109">
        <f t="shared" si="18"/>
        <v>12281.17552352922</v>
      </c>
      <c r="AB109" s="264">
        <v>40037</v>
      </c>
      <c r="AC109">
        <v>1501.45</v>
      </c>
    </row>
    <row r="110" spans="1:29">
      <c r="A110" s="264">
        <v>40039</v>
      </c>
      <c r="B110">
        <v>493.42</v>
      </c>
      <c r="D110" s="264">
        <v>40039</v>
      </c>
      <c r="E110">
        <f t="shared" si="13"/>
        <v>1509.98</v>
      </c>
      <c r="F110">
        <v>493.42</v>
      </c>
      <c r="G110" s="246">
        <f t="shared" si="14"/>
        <v>1.6318191466779819E-3</v>
      </c>
      <c r="H110" s="246">
        <f t="shared" si="15"/>
        <v>7.851975619157384E-4</v>
      </c>
      <c r="I110">
        <f t="shared" si="18"/>
        <v>10493.91553328561</v>
      </c>
      <c r="J110">
        <f t="shared" si="18"/>
        <v>12290.818672607755</v>
      </c>
      <c r="AB110" s="264">
        <v>40038</v>
      </c>
      <c r="AC110">
        <v>1507.52</v>
      </c>
    </row>
    <row r="111" spans="1:29">
      <c r="A111" s="264">
        <v>40042</v>
      </c>
      <c r="B111">
        <v>489.29</v>
      </c>
      <c r="D111" s="264">
        <v>40042</v>
      </c>
      <c r="E111">
        <f t="shared" si="13"/>
        <v>1512.08</v>
      </c>
      <c r="F111">
        <v>489.29</v>
      </c>
      <c r="G111" s="246">
        <f t="shared" si="14"/>
        <v>1.3907468973097803E-3</v>
      </c>
      <c r="H111" s="246">
        <f t="shared" si="15"/>
        <v>-8.4165797610844667E-3</v>
      </c>
      <c r="I111">
        <f t="shared" si="18"/>
        <v>10508.509913754158</v>
      </c>
      <c r="J111">
        <f t="shared" si="18"/>
        <v>12187.372016920724</v>
      </c>
      <c r="AB111" s="264">
        <v>40039</v>
      </c>
      <c r="AC111">
        <v>1509.98</v>
      </c>
    </row>
    <row r="112" spans="1:29">
      <c r="A112" s="264">
        <v>40043</v>
      </c>
      <c r="B112">
        <v>490.05</v>
      </c>
      <c r="D112" s="264">
        <v>40043</v>
      </c>
      <c r="E112">
        <f t="shared" si="13"/>
        <v>1509.18</v>
      </c>
      <c r="F112">
        <v>490.05</v>
      </c>
      <c r="G112" s="246">
        <f t="shared" si="14"/>
        <v>-1.9178879424368578E-3</v>
      </c>
      <c r="H112" s="246">
        <f t="shared" si="15"/>
        <v>1.5068424948103546E-3</v>
      </c>
      <c r="I112">
        <f t="shared" si="18"/>
        <v>10488.355769297592</v>
      </c>
      <c r="J112">
        <f t="shared" si="18"/>
        <v>12205.736466975883</v>
      </c>
      <c r="AB112" s="264">
        <v>40042</v>
      </c>
      <c r="AC112">
        <v>1512.08</v>
      </c>
    </row>
    <row r="113" spans="1:29">
      <c r="A113" s="264">
        <v>40044</v>
      </c>
      <c r="B113">
        <v>490.35</v>
      </c>
      <c r="D113" s="264">
        <v>40044</v>
      </c>
      <c r="E113">
        <f t="shared" si="13"/>
        <v>1511.65</v>
      </c>
      <c r="F113">
        <v>490.35</v>
      </c>
      <c r="G113" s="246">
        <f t="shared" si="14"/>
        <v>1.6366503664242416E-3</v>
      </c>
      <c r="H113" s="246">
        <f t="shared" si="15"/>
        <v>5.6575385893563399E-4</v>
      </c>
      <c r="I113">
        <f t="shared" si="18"/>
        <v>10505.5215406106</v>
      </c>
      <c r="J113">
        <f t="shared" si="18"/>
        <v>12212.641909483225</v>
      </c>
      <c r="AB113" s="264">
        <v>40043</v>
      </c>
      <c r="AC113">
        <v>1509.18</v>
      </c>
    </row>
    <row r="114" spans="1:29">
      <c r="A114" s="264">
        <v>40045</v>
      </c>
      <c r="B114">
        <v>490.52</v>
      </c>
      <c r="D114" s="264">
        <v>40045</v>
      </c>
      <c r="E114">
        <f t="shared" si="13"/>
        <v>1514.05</v>
      </c>
      <c r="F114">
        <v>490.52</v>
      </c>
      <c r="G114" s="246">
        <f t="shared" si="14"/>
        <v>1.587669103297662E-3</v>
      </c>
      <c r="H114" s="246">
        <f t="shared" si="15"/>
        <v>3.0026256755365325E-4</v>
      </c>
      <c r="I114">
        <f t="shared" si="18"/>
        <v>10522.200832574656</v>
      </c>
      <c r="J114">
        <f t="shared" si="18"/>
        <v>12216.308908699581</v>
      </c>
      <c r="AB114" s="264">
        <v>40044</v>
      </c>
      <c r="AC114">
        <v>1511.65</v>
      </c>
    </row>
    <row r="115" spans="1:29">
      <c r="A115" s="264">
        <v>40046</v>
      </c>
      <c r="B115">
        <v>493.5</v>
      </c>
      <c r="D115" s="264">
        <v>40046</v>
      </c>
      <c r="E115">
        <f t="shared" si="13"/>
        <v>1507.92</v>
      </c>
      <c r="F115">
        <v>493.5</v>
      </c>
      <c r="G115" s="246">
        <f t="shared" si="14"/>
        <v>-4.0487434364782082E-3</v>
      </c>
      <c r="H115" s="246">
        <f t="shared" si="15"/>
        <v>6.0287569459815818E-3</v>
      </c>
      <c r="I115">
        <f t="shared" si="18"/>
        <v>10479.599141016464</v>
      </c>
      <c r="J115">
        <f t="shared" si="18"/>
        <v>12289.95806588716</v>
      </c>
      <c r="AB115" s="264">
        <v>40045</v>
      </c>
      <c r="AC115">
        <v>1514.05</v>
      </c>
    </row>
    <row r="116" spans="1:29">
      <c r="A116" s="264">
        <v>40049</v>
      </c>
      <c r="B116">
        <v>493.23</v>
      </c>
      <c r="D116" s="264">
        <v>40049</v>
      </c>
      <c r="E116">
        <f t="shared" si="13"/>
        <v>1512.78</v>
      </c>
      <c r="F116">
        <v>493.23</v>
      </c>
      <c r="G116" s="246">
        <f t="shared" si="14"/>
        <v>3.2229826515994819E-3</v>
      </c>
      <c r="H116" s="246">
        <f t="shared" si="15"/>
        <v>-5.9354103343457667E-4</v>
      </c>
      <c r="I116">
        <f t="shared" ref="I116:J131" si="19">I115*(1+G116)</f>
        <v>10513.374707243676</v>
      </c>
      <c r="J116">
        <f t="shared" si="19"/>
        <v>12282.663471475866</v>
      </c>
      <c r="AB116" s="264">
        <v>40046</v>
      </c>
      <c r="AC116">
        <v>1507.92</v>
      </c>
    </row>
    <row r="117" spans="1:29">
      <c r="A117" s="264">
        <v>40050</v>
      </c>
      <c r="B117">
        <v>494.99</v>
      </c>
      <c r="D117" s="264">
        <v>40050</v>
      </c>
      <c r="E117">
        <f t="shared" si="13"/>
        <v>1515.52</v>
      </c>
      <c r="F117">
        <v>494.99</v>
      </c>
      <c r="G117" s="246">
        <f t="shared" si="14"/>
        <v>1.8112349449357357E-3</v>
      </c>
      <c r="H117" s="246">
        <f t="shared" si="15"/>
        <v>3.521886413466944E-3</v>
      </c>
      <c r="I117">
        <f t="shared" si="19"/>
        <v>10532.41689890264</v>
      </c>
      <c r="J117">
        <f t="shared" si="19"/>
        <v>12325.921617077243</v>
      </c>
      <c r="AB117" s="264">
        <v>40049</v>
      </c>
      <c r="AC117">
        <v>1512.78</v>
      </c>
    </row>
    <row r="118" spans="1:29">
      <c r="A118" s="264">
        <v>40051</v>
      </c>
      <c r="B118">
        <v>496.99</v>
      </c>
      <c r="D118" s="264">
        <v>40051</v>
      </c>
      <c r="E118">
        <f t="shared" si="13"/>
        <v>1516.49</v>
      </c>
      <c r="F118">
        <v>496.99</v>
      </c>
      <c r="G118" s="246">
        <f t="shared" si="14"/>
        <v>6.4004434121622822E-4</v>
      </c>
      <c r="H118" s="246">
        <f t="shared" si="15"/>
        <v>3.9940570949485868E-3</v>
      </c>
      <c r="I118">
        <f t="shared" si="19"/>
        <v>10539.158112738112</v>
      </c>
      <c r="J118">
        <f t="shared" si="19"/>
        <v>12375.152051763711</v>
      </c>
      <c r="AB118" s="264">
        <v>40050</v>
      </c>
      <c r="AC118">
        <v>1515.52</v>
      </c>
    </row>
    <row r="119" spans="1:29">
      <c r="A119" s="264">
        <v>40052</v>
      </c>
      <c r="B119">
        <v>495.43</v>
      </c>
      <c r="D119" s="264">
        <v>40052</v>
      </c>
      <c r="E119">
        <f t="shared" si="13"/>
        <v>1515.59</v>
      </c>
      <c r="F119">
        <v>495.43</v>
      </c>
      <c r="G119" s="246">
        <f t="shared" si="14"/>
        <v>-5.9347572354584432E-4</v>
      </c>
      <c r="H119" s="246">
        <f t="shared" si="15"/>
        <v>-3.1853247262807602E-3</v>
      </c>
      <c r="I119">
        <f t="shared" si="19"/>
        <v>10532.903378251591</v>
      </c>
      <c r="J119">
        <f t="shared" si="19"/>
        <v>12335.733173941744</v>
      </c>
      <c r="AB119" s="264">
        <v>40051</v>
      </c>
      <c r="AC119">
        <v>1516.49</v>
      </c>
    </row>
    <row r="120" spans="1:29">
      <c r="A120" s="264">
        <v>40053</v>
      </c>
      <c r="B120">
        <v>494.68</v>
      </c>
      <c r="D120" s="264">
        <v>40053</v>
      </c>
      <c r="E120">
        <f t="shared" si="13"/>
        <v>1517.26</v>
      </c>
      <c r="F120">
        <v>494.68</v>
      </c>
      <c r="G120" s="246">
        <f t="shared" si="14"/>
        <v>1.1018811156051633E-3</v>
      </c>
      <c r="H120" s="246">
        <f t="shared" si="15"/>
        <v>-1.5602650367213663E-3</v>
      </c>
      <c r="I120">
        <f t="shared" si="19"/>
        <v>10544.509385576581</v>
      </c>
      <c r="J120">
        <f t="shared" si="19"/>
        <v>12316.48616076812</v>
      </c>
      <c r="AB120" s="264">
        <v>40052</v>
      </c>
      <c r="AC120">
        <v>1515.59</v>
      </c>
    </row>
    <row r="121" spans="1:29">
      <c r="A121" s="264">
        <v>40056</v>
      </c>
      <c r="B121">
        <v>494.57</v>
      </c>
      <c r="D121" s="264">
        <v>40056</v>
      </c>
      <c r="E121">
        <f t="shared" si="13"/>
        <v>1521.23</v>
      </c>
      <c r="F121">
        <v>494.57</v>
      </c>
      <c r="G121" s="246">
        <f t="shared" si="14"/>
        <v>2.6165587967783566E-3</v>
      </c>
      <c r="H121" s="246">
        <f t="shared" si="15"/>
        <v>-2.6879454539153943E-4</v>
      </c>
      <c r="I121">
        <f t="shared" si="19"/>
        <v>10572.099714367123</v>
      </c>
      <c r="J121">
        <f t="shared" si="19"/>
        <v>12313.175556469714</v>
      </c>
      <c r="AB121" s="264">
        <v>40053</v>
      </c>
      <c r="AC121">
        <v>1517.26</v>
      </c>
    </row>
    <row r="122" spans="1:29">
      <c r="A122" s="264">
        <v>40057</v>
      </c>
      <c r="B122">
        <v>492.56</v>
      </c>
      <c r="D122" s="264">
        <v>40057</v>
      </c>
      <c r="E122">
        <f t="shared" si="13"/>
        <v>1522.71</v>
      </c>
      <c r="F122">
        <v>492.56</v>
      </c>
      <c r="G122" s="246">
        <f t="shared" si="14"/>
        <v>9.7289693208790773E-4</v>
      </c>
      <c r="H122" s="246">
        <f t="shared" si="15"/>
        <v>-4.1105650940643909E-3</v>
      </c>
      <c r="I122">
        <f t="shared" si="19"/>
        <v>10582.385277744957</v>
      </c>
      <c r="J122">
        <f t="shared" si="19"/>
        <v>12262.561446830203</v>
      </c>
      <c r="AB122" s="264">
        <v>40056</v>
      </c>
      <c r="AC122">
        <v>1521.23</v>
      </c>
    </row>
    <row r="123" spans="1:29">
      <c r="A123" s="264">
        <v>40058</v>
      </c>
      <c r="B123">
        <v>493.48</v>
      </c>
      <c r="D123" s="264">
        <v>40058</v>
      </c>
      <c r="E123">
        <f t="shared" si="13"/>
        <v>1527.3</v>
      </c>
      <c r="F123">
        <v>493.48</v>
      </c>
      <c r="G123" s="246">
        <f t="shared" si="14"/>
        <v>3.0143625509782002E-3</v>
      </c>
      <c r="H123" s="246">
        <f t="shared" si="15"/>
        <v>1.8213641847839449E-3</v>
      </c>
      <c r="I123">
        <f t="shared" si="19"/>
        <v>10614.284423626215</v>
      </c>
      <c r="J123">
        <f t="shared" si="19"/>
        <v>12284.896037063172</v>
      </c>
      <c r="AB123" s="264">
        <v>40057</v>
      </c>
      <c r="AC123">
        <v>1522.71</v>
      </c>
    </row>
    <row r="124" spans="1:29">
      <c r="A124" s="264">
        <v>40059</v>
      </c>
      <c r="B124">
        <v>495.57</v>
      </c>
      <c r="D124" s="264">
        <v>40059</v>
      </c>
      <c r="E124">
        <f t="shared" si="13"/>
        <v>1525.6</v>
      </c>
      <c r="F124">
        <v>495.57</v>
      </c>
      <c r="G124" s="246">
        <f t="shared" si="14"/>
        <v>-1.1130753617495381E-3</v>
      </c>
      <c r="H124" s="246">
        <f t="shared" si="15"/>
        <v>4.1887987934088192E-3</v>
      </c>
      <c r="I124">
        <f t="shared" si="19"/>
        <v>10602.469925151676</v>
      </c>
      <c r="J124">
        <f t="shared" si="19"/>
        <v>12336.354994760375</v>
      </c>
      <c r="AB124" s="264">
        <v>40058</v>
      </c>
      <c r="AC124">
        <v>1527.3</v>
      </c>
    </row>
    <row r="125" spans="1:29">
      <c r="A125" s="264">
        <v>40060</v>
      </c>
      <c r="B125">
        <v>497.52</v>
      </c>
      <c r="D125" s="264">
        <v>40060</v>
      </c>
      <c r="E125">
        <f t="shared" si="13"/>
        <v>1520.68</v>
      </c>
      <c r="F125">
        <v>497.52</v>
      </c>
      <c r="G125" s="246">
        <f t="shared" si="14"/>
        <v>-3.2249606712112522E-3</v>
      </c>
      <c r="H125" s="246">
        <f t="shared" si="15"/>
        <v>3.8884343137339664E-3</v>
      </c>
      <c r="I125">
        <f t="shared" si="19"/>
        <v>10568.277376625361</v>
      </c>
      <c r="J125">
        <f t="shared" si="19"/>
        <v>12384.324100828406</v>
      </c>
      <c r="AB125" s="264">
        <v>40059</v>
      </c>
      <c r="AC125">
        <v>1525.6</v>
      </c>
    </row>
    <row r="126" spans="1:29">
      <c r="A126" s="264">
        <v>40064</v>
      </c>
      <c r="B126">
        <v>499.86</v>
      </c>
      <c r="D126" s="264">
        <v>40064</v>
      </c>
      <c r="E126">
        <f t="shared" si="13"/>
        <v>1521.18</v>
      </c>
      <c r="F126">
        <v>499.86</v>
      </c>
      <c r="G126" s="246">
        <f t="shared" si="14"/>
        <v>3.2880027356174679E-4</v>
      </c>
      <c r="H126" s="246">
        <f t="shared" si="15"/>
        <v>4.6568999379781187E-3</v>
      </c>
      <c r="I126">
        <f t="shared" si="19"/>
        <v>10571.752229117872</v>
      </c>
      <c r="J126">
        <f t="shared" si="19"/>
        <v>12441.996658965454</v>
      </c>
      <c r="AB126" s="264">
        <v>40060</v>
      </c>
      <c r="AC126">
        <v>1520.68</v>
      </c>
    </row>
    <row r="127" spans="1:29">
      <c r="A127" s="264">
        <v>40065</v>
      </c>
      <c r="B127">
        <v>500.1</v>
      </c>
      <c r="D127" s="264">
        <v>40065</v>
      </c>
      <c r="E127">
        <f t="shared" si="13"/>
        <v>1521.57</v>
      </c>
      <c r="F127">
        <v>500.1</v>
      </c>
      <c r="G127" s="246">
        <f t="shared" si="14"/>
        <v>2.5637991559168682E-4</v>
      </c>
      <c r="H127" s="246">
        <f t="shared" si="15"/>
        <v>4.3370586621403832E-4</v>
      </c>
      <c r="I127">
        <f t="shared" si="19"/>
        <v>10574.462614062029</v>
      </c>
      <c r="J127">
        <f t="shared" si="19"/>
        <v>12447.392825903864</v>
      </c>
      <c r="AB127" s="264">
        <v>40064</v>
      </c>
      <c r="AC127">
        <v>1521.18</v>
      </c>
    </row>
    <row r="128" spans="1:29">
      <c r="A128" s="264">
        <v>40066</v>
      </c>
      <c r="B128">
        <v>502.6</v>
      </c>
      <c r="D128" s="264">
        <v>40066</v>
      </c>
      <c r="E128">
        <f t="shared" si="13"/>
        <v>1529.5</v>
      </c>
      <c r="F128">
        <v>502.6</v>
      </c>
      <c r="G128" s="246">
        <f t="shared" si="14"/>
        <v>5.2117221028280536E-3</v>
      </c>
      <c r="H128" s="246">
        <f t="shared" si="15"/>
        <v>4.9525716285314528E-3</v>
      </c>
      <c r="I128">
        <f t="shared" si="19"/>
        <v>10629.573774593266</v>
      </c>
      <c r="J128">
        <f t="shared" si="19"/>
        <v>12509.039430462621</v>
      </c>
      <c r="AB128" s="264">
        <v>40065</v>
      </c>
      <c r="AC128">
        <v>1521.57</v>
      </c>
    </row>
    <row r="129" spans="1:29">
      <c r="A129" s="264">
        <v>40067</v>
      </c>
      <c r="B129">
        <v>504.24</v>
      </c>
      <c r="D129" s="264">
        <v>40067</v>
      </c>
      <c r="E129">
        <f t="shared" si="13"/>
        <v>1530.24</v>
      </c>
      <c r="F129">
        <v>504.24</v>
      </c>
      <c r="G129" s="246">
        <f t="shared" si="14"/>
        <v>4.8381824125520723E-4</v>
      </c>
      <c r="H129" s="246">
        <f t="shared" si="15"/>
        <v>3.2166036609628671E-3</v>
      </c>
      <c r="I129">
        <f t="shared" si="19"/>
        <v>10634.716556282181</v>
      </c>
      <c r="J129">
        <f t="shared" si="19"/>
        <v>12549.276052489775</v>
      </c>
      <c r="AB129" s="264">
        <v>40066</v>
      </c>
      <c r="AC129">
        <v>1529.5</v>
      </c>
    </row>
    <row r="130" spans="1:29">
      <c r="A130" s="264">
        <v>40070</v>
      </c>
      <c r="B130">
        <v>504.22</v>
      </c>
      <c r="D130" s="264">
        <v>40070</v>
      </c>
      <c r="E130">
        <f t="shared" ref="E130:E149" si="20">SUMIF(AB:AB,A130,AC:AC)</f>
        <v>1527.83</v>
      </c>
      <c r="F130">
        <v>504.22</v>
      </c>
      <c r="G130" s="246">
        <f t="shared" si="14"/>
        <v>-1.574916352990452E-3</v>
      </c>
      <c r="H130" s="246">
        <f t="shared" si="15"/>
        <v>-8.6092223657643067E-5</v>
      </c>
      <c r="I130">
        <f t="shared" si="19"/>
        <v>10617.967767268274</v>
      </c>
      <c r="J130">
        <f t="shared" si="19"/>
        <v>12548.195657409122</v>
      </c>
      <c r="AB130" s="264">
        <v>40067</v>
      </c>
      <c r="AC130">
        <v>1530.24</v>
      </c>
    </row>
    <row r="131" spans="1:29">
      <c r="A131" s="264">
        <v>40071</v>
      </c>
      <c r="B131">
        <v>503.34</v>
      </c>
      <c r="D131" s="264">
        <v>40071</v>
      </c>
      <c r="E131">
        <f t="shared" si="20"/>
        <v>1526.32</v>
      </c>
      <c r="F131">
        <v>503.34</v>
      </c>
      <c r="G131" s="246">
        <f t="shared" si="14"/>
        <v>-9.8832985345231883E-4</v>
      </c>
      <c r="H131" s="246">
        <f t="shared" si="15"/>
        <v>-1.7916984932882093E-3</v>
      </c>
      <c r="I131">
        <f t="shared" si="19"/>
        <v>10607.473712740888</v>
      </c>
      <c r="J131">
        <f t="shared" si="19"/>
        <v>12525.713074156256</v>
      </c>
      <c r="AB131" s="264">
        <v>40070</v>
      </c>
      <c r="AC131">
        <v>1527.83</v>
      </c>
    </row>
    <row r="132" spans="1:29">
      <c r="A132" s="264">
        <v>40072</v>
      </c>
      <c r="B132">
        <v>506.68</v>
      </c>
      <c r="D132" s="264">
        <v>40072</v>
      </c>
      <c r="E132">
        <f t="shared" si="20"/>
        <v>1526.42</v>
      </c>
      <c r="F132">
        <v>506.68</v>
      </c>
      <c r="G132" s="246">
        <f t="shared" ref="G132:G195" si="21">E132/E131-1</f>
        <v>6.5517060642727998E-5</v>
      </c>
      <c r="H132" s="246">
        <f t="shared" ref="H132:H195" si="22">(F132/F131-1)-($M$23/252)</f>
        <v>6.5892451282576351E-3</v>
      </c>
      <c r="I132">
        <f t="shared" ref="I132:J147" si="23">I131*(1+G132)</f>
        <v>10608.168683239392</v>
      </c>
      <c r="J132">
        <f t="shared" si="23"/>
        <v>12608.248068008093</v>
      </c>
      <c r="AB132" s="264">
        <v>40071</v>
      </c>
      <c r="AC132">
        <v>1526.32</v>
      </c>
    </row>
    <row r="133" spans="1:29">
      <c r="A133" s="264">
        <v>40073</v>
      </c>
      <c r="B133">
        <v>507.32</v>
      </c>
      <c r="D133" s="264">
        <v>40073</v>
      </c>
      <c r="E133">
        <f t="shared" si="20"/>
        <v>1531.36</v>
      </c>
      <c r="F133">
        <v>507.32</v>
      </c>
      <c r="G133" s="246">
        <f t="shared" si="21"/>
        <v>3.2363307608651581E-3</v>
      </c>
      <c r="H133" s="246">
        <f t="shared" si="22"/>
        <v>1.2166960831858512E-3</v>
      </c>
      <c r="I133">
        <f t="shared" si="23"/>
        <v>10642.500225865406</v>
      </c>
      <c r="J133">
        <f t="shared" si="23"/>
        <v>12623.588474048274</v>
      </c>
      <c r="AB133" s="264">
        <v>40072</v>
      </c>
      <c r="AC133">
        <v>1526.42</v>
      </c>
    </row>
    <row r="134" spans="1:29">
      <c r="A134" s="264">
        <v>40074</v>
      </c>
      <c r="B134">
        <v>507.84</v>
      </c>
      <c r="D134" s="264">
        <v>40074</v>
      </c>
      <c r="E134">
        <f t="shared" si="20"/>
        <v>1527.29</v>
      </c>
      <c r="F134">
        <v>507.84</v>
      </c>
      <c r="G134" s="246">
        <f t="shared" si="21"/>
        <v>-2.6577682582802353E-3</v>
      </c>
      <c r="H134" s="246">
        <f t="shared" si="22"/>
        <v>9.7856551514395682E-4</v>
      </c>
      <c r="I134">
        <f t="shared" si="23"/>
        <v>10614.21492657636</v>
      </c>
      <c r="J134">
        <f t="shared" si="23"/>
        <v>12635.941482406346</v>
      </c>
      <c r="AB134" s="264">
        <v>40073</v>
      </c>
      <c r="AC134">
        <v>1531.36</v>
      </c>
    </row>
    <row r="135" spans="1:29">
      <c r="A135" s="264">
        <v>40077</v>
      </c>
      <c r="B135">
        <v>508.18</v>
      </c>
      <c r="D135" s="264">
        <v>40077</v>
      </c>
      <c r="E135">
        <f t="shared" si="20"/>
        <v>1527.24</v>
      </c>
      <c r="F135">
        <v>508.18</v>
      </c>
      <c r="G135" s="246">
        <f t="shared" si="21"/>
        <v>-3.2737724990017369E-5</v>
      </c>
      <c r="H135" s="246">
        <f t="shared" si="22"/>
        <v>6.2307363399048774E-4</v>
      </c>
      <c r="I135">
        <f t="shared" si="23"/>
        <v>10613.867441327109</v>
      </c>
      <c r="J135">
        <f t="shared" si="23"/>
        <v>12643.814604384681</v>
      </c>
      <c r="AB135" s="264">
        <v>40074</v>
      </c>
      <c r="AC135">
        <v>1527.29</v>
      </c>
    </row>
    <row r="136" spans="1:29">
      <c r="A136" s="264">
        <v>40078</v>
      </c>
      <c r="B136">
        <v>510.13</v>
      </c>
      <c r="D136" s="264">
        <v>40078</v>
      </c>
      <c r="E136">
        <f t="shared" si="20"/>
        <v>1529.5</v>
      </c>
      <c r="F136">
        <v>510.13</v>
      </c>
      <c r="G136" s="246">
        <f t="shared" si="21"/>
        <v>1.4797936146251356E-3</v>
      </c>
      <c r="H136" s="246">
        <f t="shared" si="22"/>
        <v>3.7907944597807977E-3</v>
      </c>
      <c r="I136">
        <f t="shared" si="23"/>
        <v>10629.573774593262</v>
      </c>
      <c r="J136">
        <f t="shared" si="23"/>
        <v>12691.744706737478</v>
      </c>
      <c r="AB136" s="264">
        <v>40077</v>
      </c>
      <c r="AC136">
        <v>1527.24</v>
      </c>
    </row>
    <row r="137" spans="1:29">
      <c r="A137" s="264">
        <v>40079</v>
      </c>
      <c r="B137">
        <v>512.05999999999995</v>
      </c>
      <c r="D137" s="264">
        <v>40079</v>
      </c>
      <c r="E137">
        <f t="shared" si="20"/>
        <v>1532.21</v>
      </c>
      <c r="F137">
        <v>512.05999999999995</v>
      </c>
      <c r="G137" s="246">
        <f t="shared" si="21"/>
        <v>1.7718208564889704E-3</v>
      </c>
      <c r="H137" s="246">
        <f t="shared" si="22"/>
        <v>3.7369207708959221E-3</v>
      </c>
      <c r="I137">
        <f t="shared" si="23"/>
        <v>10648.407475102675</v>
      </c>
      <c r="J137">
        <f t="shared" si="23"/>
        <v>12739.172751150994</v>
      </c>
      <c r="AB137" s="264">
        <v>40078</v>
      </c>
      <c r="AC137">
        <v>1529.5</v>
      </c>
    </row>
    <row r="138" spans="1:29">
      <c r="A138" s="264">
        <v>40080</v>
      </c>
      <c r="B138">
        <v>511.44</v>
      </c>
      <c r="D138" s="264">
        <v>40080</v>
      </c>
      <c r="E138">
        <f t="shared" si="20"/>
        <v>1534.27</v>
      </c>
      <c r="F138">
        <v>511.44</v>
      </c>
      <c r="G138" s="246">
        <f t="shared" si="21"/>
        <v>1.3444632263202028E-3</v>
      </c>
      <c r="H138" s="246">
        <f t="shared" si="22"/>
        <v>-1.2572241813179194E-3</v>
      </c>
      <c r="I138">
        <f t="shared" si="23"/>
        <v>10662.723867371824</v>
      </c>
      <c r="J138">
        <f t="shared" si="23"/>
        <v>12723.156755118262</v>
      </c>
      <c r="AB138" s="264">
        <v>40079</v>
      </c>
      <c r="AC138">
        <v>1532.21</v>
      </c>
    </row>
    <row r="139" spans="1:29">
      <c r="A139" s="264">
        <v>40081</v>
      </c>
      <c r="B139">
        <v>511.96</v>
      </c>
      <c r="D139" s="264">
        <v>40081</v>
      </c>
      <c r="E139">
        <f t="shared" si="20"/>
        <v>1535.91</v>
      </c>
      <c r="F139">
        <v>511.96</v>
      </c>
      <c r="G139" s="246">
        <f t="shared" si="21"/>
        <v>1.0689122514291327E-3</v>
      </c>
      <c r="H139" s="246">
        <f t="shared" si="22"/>
        <v>9.7030848472655449E-4</v>
      </c>
      <c r="I139">
        <f t="shared" si="23"/>
        <v>10674.121383547263</v>
      </c>
      <c r="J139">
        <f t="shared" si="23"/>
        <v>12735.50214207026</v>
      </c>
      <c r="AB139" s="264">
        <v>40080</v>
      </c>
      <c r="AC139">
        <v>1534.27</v>
      </c>
    </row>
    <row r="140" spans="1:29">
      <c r="A140" s="264">
        <v>40084</v>
      </c>
      <c r="B140">
        <v>513.96</v>
      </c>
      <c r="D140" s="264">
        <v>40084</v>
      </c>
      <c r="E140">
        <f t="shared" si="20"/>
        <v>1537.85</v>
      </c>
      <c r="F140">
        <v>513.96</v>
      </c>
      <c r="G140" s="246">
        <f t="shared" si="21"/>
        <v>1.2630948427967414E-3</v>
      </c>
      <c r="H140" s="246">
        <f t="shared" si="22"/>
        <v>3.8601266281965566E-3</v>
      </c>
      <c r="I140">
        <f t="shared" si="23"/>
        <v>10687.603811218207</v>
      </c>
      <c r="J140">
        <f t="shared" si="23"/>
        <v>12784.66279301232</v>
      </c>
      <c r="AB140" s="264">
        <v>40081</v>
      </c>
      <c r="AC140">
        <v>1535.91</v>
      </c>
    </row>
    <row r="141" spans="1:29">
      <c r="A141" s="264">
        <v>40085</v>
      </c>
      <c r="B141">
        <v>514.79</v>
      </c>
      <c r="D141" s="264">
        <v>40085</v>
      </c>
      <c r="E141">
        <f t="shared" si="20"/>
        <v>1537.82</v>
      </c>
      <c r="F141">
        <v>514.79</v>
      </c>
      <c r="G141" s="246">
        <f t="shared" si="21"/>
        <v>-1.9507754332348526E-5</v>
      </c>
      <c r="H141" s="246">
        <f t="shared" si="22"/>
        <v>1.5684830948487919E-3</v>
      </c>
      <c r="I141">
        <f t="shared" si="23"/>
        <v>10687.395320068656</v>
      </c>
      <c r="J141">
        <f t="shared" si="23"/>
        <v>12804.715320476502</v>
      </c>
      <c r="AB141" s="264">
        <v>40084</v>
      </c>
      <c r="AC141">
        <v>1537.85</v>
      </c>
    </row>
    <row r="142" spans="1:29">
      <c r="A142" s="264">
        <v>40086</v>
      </c>
      <c r="B142">
        <v>515.16999999999996</v>
      </c>
      <c r="D142" s="264">
        <v>40086</v>
      </c>
      <c r="E142">
        <f t="shared" si="20"/>
        <v>1537.21</v>
      </c>
      <c r="F142">
        <v>515.16999999999996</v>
      </c>
      <c r="G142" s="246">
        <f t="shared" si="21"/>
        <v>-3.9666540947569384E-4</v>
      </c>
      <c r="H142" s="246">
        <f t="shared" si="22"/>
        <v>6.9173650559316378E-4</v>
      </c>
      <c r="I142">
        <f t="shared" si="23"/>
        <v>10683.156000027791</v>
      </c>
      <c r="J142">
        <f t="shared" si="23"/>
        <v>12813.572809507403</v>
      </c>
      <c r="AB142" s="264">
        <v>40085</v>
      </c>
      <c r="AC142">
        <v>1537.82</v>
      </c>
    </row>
    <row r="143" spans="1:29">
      <c r="A143" s="264">
        <v>40087</v>
      </c>
      <c r="B143">
        <v>510.33</v>
      </c>
      <c r="D143" s="264">
        <v>40087</v>
      </c>
      <c r="E143">
        <f t="shared" si="20"/>
        <v>1542.95</v>
      </c>
      <c r="F143">
        <v>510.33</v>
      </c>
      <c r="G143" s="246">
        <f t="shared" si="21"/>
        <v>3.7340376396197694E-3</v>
      </c>
      <c r="H143" s="246">
        <f t="shared" si="22"/>
        <v>-9.4413855759124671E-3</v>
      </c>
      <c r="I143">
        <f t="shared" si="23"/>
        <v>10723.047306641825</v>
      </c>
      <c r="J143">
        <f t="shared" si="23"/>
        <v>12692.594928007815</v>
      </c>
      <c r="AB143" s="264">
        <v>40086</v>
      </c>
      <c r="AC143">
        <v>1537.21</v>
      </c>
    </row>
    <row r="144" spans="1:29">
      <c r="A144" s="264">
        <v>40088</v>
      </c>
      <c r="B144">
        <v>509.05</v>
      </c>
      <c r="D144" s="264">
        <v>40088</v>
      </c>
      <c r="E144">
        <f t="shared" si="20"/>
        <v>1541.13</v>
      </c>
      <c r="F144">
        <v>509.05</v>
      </c>
      <c r="G144" s="246">
        <f t="shared" si="21"/>
        <v>-1.1795586376744938E-3</v>
      </c>
      <c r="H144" s="246">
        <f t="shared" si="22"/>
        <v>-2.5546095523624321E-3</v>
      </c>
      <c r="I144">
        <f t="shared" si="23"/>
        <v>10710.398843569084</v>
      </c>
      <c r="J144">
        <f t="shared" si="23"/>
        <v>12660.170303760458</v>
      </c>
      <c r="AB144" s="264">
        <v>40087</v>
      </c>
      <c r="AC144">
        <v>1542.95</v>
      </c>
    </row>
    <row r="145" spans="1:29">
      <c r="A145" s="264">
        <v>40091</v>
      </c>
      <c r="B145">
        <v>512</v>
      </c>
      <c r="D145" s="264">
        <v>40091</v>
      </c>
      <c r="E145">
        <f t="shared" si="20"/>
        <v>1541.84</v>
      </c>
      <c r="F145">
        <v>512</v>
      </c>
      <c r="G145" s="246">
        <f t="shared" si="21"/>
        <v>4.6070091426408943E-4</v>
      </c>
      <c r="H145" s="246">
        <f t="shared" si="22"/>
        <v>5.7486799640786715E-3</v>
      </c>
      <c r="I145">
        <f t="shared" si="23"/>
        <v>10715.33313410845</v>
      </c>
      <c r="J145">
        <f t="shared" si="23"/>
        <v>12732.94957112751</v>
      </c>
      <c r="AB145" s="264">
        <v>40088</v>
      </c>
      <c r="AC145">
        <v>1541.13</v>
      </c>
    </row>
    <row r="146" spans="1:29">
      <c r="A146" s="264">
        <v>40092</v>
      </c>
      <c r="B146">
        <v>512.15</v>
      </c>
      <c r="D146" s="264">
        <v>40092</v>
      </c>
      <c r="E146">
        <f t="shared" si="20"/>
        <v>1540.98</v>
      </c>
      <c r="F146">
        <v>512.15</v>
      </c>
      <c r="G146" s="246">
        <f t="shared" si="21"/>
        <v>-5.5777512582366739E-4</v>
      </c>
      <c r="H146" s="246">
        <f t="shared" si="22"/>
        <v>2.4654017857138414E-4</v>
      </c>
      <c r="I146">
        <f t="shared" si="23"/>
        <v>10709.35638782133</v>
      </c>
      <c r="J146">
        <f t="shared" si="23"/>
        <v>12736.088754788516</v>
      </c>
      <c r="AB146" s="264">
        <v>40091</v>
      </c>
      <c r="AC146">
        <v>1541.84</v>
      </c>
    </row>
    <row r="147" spans="1:29">
      <c r="A147" s="264">
        <v>40093</v>
      </c>
      <c r="B147">
        <v>512.51</v>
      </c>
      <c r="D147" s="264">
        <v>40093</v>
      </c>
      <c r="E147">
        <f t="shared" si="20"/>
        <v>1546.22</v>
      </c>
      <c r="F147">
        <v>512.51</v>
      </c>
      <c r="G147" s="246">
        <f t="shared" si="21"/>
        <v>3.4004334903763311E-3</v>
      </c>
      <c r="H147" s="246">
        <f t="shared" si="22"/>
        <v>6.5649049525105894E-4</v>
      </c>
      <c r="I147">
        <f t="shared" si="23"/>
        <v>10745.772841942853</v>
      </c>
      <c r="J147">
        <f t="shared" si="23"/>
        <v>12744.449876002709</v>
      </c>
      <c r="AB147" s="264">
        <v>40092</v>
      </c>
      <c r="AC147">
        <v>1540.98</v>
      </c>
    </row>
    <row r="148" spans="1:29">
      <c r="A148" s="264">
        <v>40094</v>
      </c>
      <c r="B148">
        <v>513</v>
      </c>
      <c r="D148" s="264">
        <v>40094</v>
      </c>
      <c r="E148">
        <f t="shared" si="20"/>
        <v>1542.72</v>
      </c>
      <c r="F148">
        <v>513</v>
      </c>
      <c r="G148" s="246">
        <f t="shared" si="21"/>
        <v>-2.2635847421453859E-3</v>
      </c>
      <c r="H148" s="246">
        <f t="shared" si="22"/>
        <v>9.0965033434885299E-4</v>
      </c>
      <c r="I148">
        <f t="shared" ref="I148:J163" si="24">I147*(1+G148)</f>
        <v>10721.448874495271</v>
      </c>
      <c r="J148">
        <f t="shared" si="24"/>
        <v>12756.042869093508</v>
      </c>
      <c r="AB148" s="264">
        <v>40093</v>
      </c>
      <c r="AC148">
        <v>1546.22</v>
      </c>
    </row>
    <row r="149" spans="1:29">
      <c r="A149" s="264">
        <v>40095</v>
      </c>
      <c r="B149">
        <v>514.55999999999995</v>
      </c>
      <c r="D149" s="264">
        <v>40095</v>
      </c>
      <c r="E149">
        <f t="shared" si="20"/>
        <v>1535.72</v>
      </c>
      <c r="F149">
        <v>514.55999999999995</v>
      </c>
      <c r="G149" s="246">
        <f t="shared" si="21"/>
        <v>-4.5374403650695339E-3</v>
      </c>
      <c r="H149" s="246">
        <f t="shared" si="22"/>
        <v>2.9945071010859395E-3</v>
      </c>
      <c r="I149">
        <f t="shared" si="24"/>
        <v>10672.800939600107</v>
      </c>
      <c r="J149">
        <f t="shared" si="24"/>
        <v>12794.240930046764</v>
      </c>
      <c r="AB149" s="264">
        <v>40094</v>
      </c>
      <c r="AC149">
        <v>1542.72</v>
      </c>
    </row>
    <row r="150" spans="1:29">
      <c r="A150" s="264">
        <v>40098</v>
      </c>
      <c r="B150">
        <v>514.78</v>
      </c>
      <c r="D150" s="264">
        <v>40098</v>
      </c>
      <c r="E150" s="265">
        <f>E149</f>
        <v>1535.72</v>
      </c>
      <c r="F150">
        <v>514.78</v>
      </c>
      <c r="G150" s="246">
        <f t="shared" si="21"/>
        <v>0</v>
      </c>
      <c r="H150" s="246">
        <f t="shared" si="22"/>
        <v>3.81121179815245E-4</v>
      </c>
      <c r="I150">
        <f t="shared" si="24"/>
        <v>10672.800939600107</v>
      </c>
      <c r="J150">
        <f t="shared" si="24"/>
        <v>12799.117086244865</v>
      </c>
      <c r="AB150" s="264">
        <v>40095</v>
      </c>
      <c r="AC150">
        <v>1535.72</v>
      </c>
    </row>
    <row r="151" spans="1:29">
      <c r="A151" s="264">
        <v>40099</v>
      </c>
      <c r="B151">
        <v>514.77</v>
      </c>
      <c r="D151" s="264">
        <v>40099</v>
      </c>
      <c r="E151">
        <f t="shared" ref="E151:E171" si="25">SUMIF(AB:AB,A151,AC:AC)</f>
        <v>1541.72</v>
      </c>
      <c r="F151">
        <v>514.77</v>
      </c>
      <c r="G151" s="246">
        <f t="shared" si="21"/>
        <v>3.9069622066523202E-3</v>
      </c>
      <c r="H151" s="246">
        <f t="shared" si="22"/>
        <v>-6.5854345545637009E-5</v>
      </c>
      <c r="I151">
        <f t="shared" si="24"/>
        <v>10714.499169510249</v>
      </c>
      <c r="J151">
        <f t="shared" si="24"/>
        <v>12798.274208765588</v>
      </c>
      <c r="AB151" s="264">
        <v>40099</v>
      </c>
      <c r="AC151">
        <v>1541.72</v>
      </c>
    </row>
    <row r="152" spans="1:29">
      <c r="A152" s="264">
        <v>40100</v>
      </c>
      <c r="B152">
        <v>513.44000000000005</v>
      </c>
      <c r="D152" s="264">
        <v>40100</v>
      </c>
      <c r="E152">
        <f t="shared" si="25"/>
        <v>1537.07</v>
      </c>
      <c r="F152">
        <v>513.44000000000005</v>
      </c>
      <c r="G152" s="246">
        <f t="shared" si="21"/>
        <v>-3.0161118750486882E-3</v>
      </c>
      <c r="H152" s="246">
        <f t="shared" si="22"/>
        <v>-2.6301067189505997E-3</v>
      </c>
      <c r="I152">
        <f t="shared" si="24"/>
        <v>10682.18304132989</v>
      </c>
      <c r="J152">
        <f t="shared" si="24"/>
        <v>12764.613381778141</v>
      </c>
      <c r="AB152" s="264">
        <v>40100</v>
      </c>
      <c r="AC152">
        <v>1537.07</v>
      </c>
    </row>
    <row r="153" spans="1:29">
      <c r="A153" s="264">
        <v>40101</v>
      </c>
      <c r="B153">
        <v>512.27</v>
      </c>
      <c r="D153" s="264">
        <v>40101</v>
      </c>
      <c r="E153">
        <f t="shared" si="25"/>
        <v>1534.56</v>
      </c>
      <c r="F153">
        <v>512.27</v>
      </c>
      <c r="G153" s="246">
        <f t="shared" si="21"/>
        <v>-1.6329770277215827E-3</v>
      </c>
      <c r="H153" s="246">
        <f t="shared" si="22"/>
        <v>-2.3251758447225953E-3</v>
      </c>
      <c r="I153">
        <f t="shared" si="24"/>
        <v>10664.739281817481</v>
      </c>
      <c r="J153">
        <f t="shared" si="24"/>
        <v>12734.933411075608</v>
      </c>
      <c r="AB153" s="264">
        <v>40101</v>
      </c>
      <c r="AC153">
        <v>1534.56</v>
      </c>
    </row>
    <row r="154" spans="1:29">
      <c r="A154" s="264">
        <v>40102</v>
      </c>
      <c r="B154">
        <v>513.14</v>
      </c>
      <c r="D154" s="264">
        <v>40102</v>
      </c>
      <c r="E154">
        <f t="shared" si="25"/>
        <v>1537.11</v>
      </c>
      <c r="F154">
        <v>513.14</v>
      </c>
      <c r="G154" s="246">
        <f t="shared" si="21"/>
        <v>1.6617141069752428E-3</v>
      </c>
      <c r="H154" s="246">
        <f t="shared" si="22"/>
        <v>1.6518945784729103E-3</v>
      </c>
      <c r="I154">
        <f t="shared" si="24"/>
        <v>10682.46102952929</v>
      </c>
      <c r="J154">
        <f t="shared" si="24"/>
        <v>12755.970178534577</v>
      </c>
      <c r="AB154" s="264">
        <v>40102</v>
      </c>
      <c r="AC154">
        <v>1537.11</v>
      </c>
    </row>
    <row r="155" spans="1:29">
      <c r="A155" s="264">
        <v>40105</v>
      </c>
      <c r="B155">
        <v>515.91</v>
      </c>
      <c r="D155" s="264">
        <v>40105</v>
      </c>
      <c r="E155">
        <f t="shared" si="25"/>
        <v>1538.39</v>
      </c>
      <c r="F155">
        <v>515.91</v>
      </c>
      <c r="G155" s="246">
        <f t="shared" si="21"/>
        <v>8.3273155467100679E-4</v>
      </c>
      <c r="H155" s="246">
        <f t="shared" si="22"/>
        <v>5.3517083892449116E-3</v>
      </c>
      <c r="I155">
        <f t="shared" si="24"/>
        <v>10691.356651910122</v>
      </c>
      <c r="J155">
        <f t="shared" si="24"/>
        <v>12824.236411151998</v>
      </c>
      <c r="AB155" s="264">
        <v>40105</v>
      </c>
      <c r="AC155">
        <v>1538.39</v>
      </c>
    </row>
    <row r="156" spans="1:29">
      <c r="A156" s="264">
        <v>40106</v>
      </c>
      <c r="B156">
        <v>516.9</v>
      </c>
      <c r="D156" s="264">
        <v>40106</v>
      </c>
      <c r="E156">
        <f t="shared" si="25"/>
        <v>1542.39</v>
      </c>
      <c r="F156">
        <v>516.9</v>
      </c>
      <c r="G156" s="246">
        <f t="shared" si="21"/>
        <v>2.6001209056221164E-3</v>
      </c>
      <c r="H156" s="246">
        <f t="shared" si="22"/>
        <v>1.8725107784580567E-3</v>
      </c>
      <c r="I156">
        <f t="shared" si="24"/>
        <v>10719.155471850216</v>
      </c>
      <c r="J156">
        <f t="shared" si="24"/>
        <v>12848.249932057375</v>
      </c>
      <c r="AB156" s="264">
        <v>40106</v>
      </c>
      <c r="AC156">
        <v>1542.39</v>
      </c>
    </row>
    <row r="157" spans="1:29">
      <c r="A157" s="264">
        <v>40107</v>
      </c>
      <c r="B157">
        <v>516.73</v>
      </c>
      <c r="D157" s="264">
        <v>40107</v>
      </c>
      <c r="E157">
        <f t="shared" si="25"/>
        <v>1538.69</v>
      </c>
      <c r="F157">
        <v>516.73</v>
      </c>
      <c r="G157" s="246">
        <f t="shared" si="21"/>
        <v>-2.3988744740306434E-3</v>
      </c>
      <c r="H157" s="246">
        <f t="shared" si="22"/>
        <v>-3.7531230135691348E-4</v>
      </c>
      <c r="I157">
        <f t="shared" si="24"/>
        <v>10693.441563405628</v>
      </c>
      <c r="J157">
        <f t="shared" si="24"/>
        <v>12843.427825806966</v>
      </c>
      <c r="AB157" s="264">
        <v>40107</v>
      </c>
      <c r="AC157">
        <v>1538.69</v>
      </c>
    </row>
    <row r="158" spans="1:29">
      <c r="A158" s="264">
        <v>40108</v>
      </c>
      <c r="B158">
        <v>517.17999999999995</v>
      </c>
      <c r="D158" s="264">
        <v>40108</v>
      </c>
      <c r="E158">
        <f t="shared" si="25"/>
        <v>1539.25</v>
      </c>
      <c r="F158">
        <v>517.17999999999995</v>
      </c>
      <c r="G158" s="246">
        <f t="shared" si="21"/>
        <v>3.6394595402589047E-4</v>
      </c>
      <c r="H158" s="246">
        <f t="shared" si="22"/>
        <v>8.2443241980455304E-4</v>
      </c>
      <c r="I158">
        <f t="shared" si="24"/>
        <v>10697.333398197241</v>
      </c>
      <c r="J158">
        <f t="shared" si="24"/>
        <v>12854.016364087982</v>
      </c>
      <c r="AB158" s="264">
        <v>40108</v>
      </c>
      <c r="AC158">
        <v>1539.25</v>
      </c>
    </row>
    <row r="159" spans="1:29">
      <c r="A159" s="264">
        <v>40109</v>
      </c>
      <c r="B159">
        <v>516.79</v>
      </c>
      <c r="D159" s="264">
        <v>40109</v>
      </c>
      <c r="E159">
        <f t="shared" si="25"/>
        <v>1536.93</v>
      </c>
      <c r="F159">
        <v>516.79</v>
      </c>
      <c r="G159" s="246">
        <f t="shared" si="21"/>
        <v>-1.5072275458827278E-3</v>
      </c>
      <c r="H159" s="246">
        <f t="shared" si="22"/>
        <v>-8.0051805671411871E-4</v>
      </c>
      <c r="I159">
        <f t="shared" si="24"/>
        <v>10681.210082631987</v>
      </c>
      <c r="J159">
        <f t="shared" si="24"/>
        <v>12843.726491887232</v>
      </c>
      <c r="AB159" s="264">
        <v>40109</v>
      </c>
      <c r="AC159">
        <v>1536.93</v>
      </c>
    </row>
    <row r="160" spans="1:29">
      <c r="A160" s="264">
        <v>40112</v>
      </c>
      <c r="B160">
        <v>516.03</v>
      </c>
      <c r="D160" s="264">
        <v>40112</v>
      </c>
      <c r="E160">
        <f t="shared" si="25"/>
        <v>1533.67</v>
      </c>
      <c r="F160">
        <v>516.03</v>
      </c>
      <c r="G160" s="246">
        <f t="shared" si="21"/>
        <v>-2.1211115665644709E-3</v>
      </c>
      <c r="H160" s="246">
        <f t="shared" si="22"/>
        <v>-1.5170452629279648E-3</v>
      </c>
      <c r="I160">
        <f t="shared" si="24"/>
        <v>10658.554044380811</v>
      </c>
      <c r="J160">
        <f t="shared" si="24"/>
        <v>12824.241977454372</v>
      </c>
      <c r="AB160" s="264">
        <v>40112</v>
      </c>
      <c r="AC160">
        <v>1533.67</v>
      </c>
    </row>
    <row r="161" spans="1:29">
      <c r="A161" s="264">
        <v>40113</v>
      </c>
      <c r="B161">
        <v>516.71</v>
      </c>
      <c r="D161" s="264">
        <v>40113</v>
      </c>
      <c r="E161">
        <f t="shared" si="25"/>
        <v>1539.25</v>
      </c>
      <c r="F161">
        <v>516.71</v>
      </c>
      <c r="G161" s="246">
        <f t="shared" si="21"/>
        <v>3.6383315837174024E-3</v>
      </c>
      <c r="H161" s="246">
        <f t="shared" si="22"/>
        <v>1.2713242723984977E-3</v>
      </c>
      <c r="I161">
        <f t="shared" si="24"/>
        <v>10697.333398197241</v>
      </c>
      <c r="J161">
        <f t="shared" si="24"/>
        <v>12840.545747555421</v>
      </c>
      <c r="AB161" s="264">
        <v>40113</v>
      </c>
      <c r="AC161">
        <v>1539.25</v>
      </c>
    </row>
    <row r="162" spans="1:29">
      <c r="A162" s="264">
        <v>40114</v>
      </c>
      <c r="B162">
        <v>512.89</v>
      </c>
      <c r="D162" s="264">
        <v>40114</v>
      </c>
      <c r="E162">
        <f t="shared" si="25"/>
        <v>1542.58</v>
      </c>
      <c r="F162">
        <v>512.89</v>
      </c>
      <c r="G162" s="246">
        <f t="shared" si="21"/>
        <v>2.1633912619782869E-3</v>
      </c>
      <c r="H162" s="246">
        <f t="shared" si="22"/>
        <v>-7.4393569064715856E-3</v>
      </c>
      <c r="I162">
        <f t="shared" si="24"/>
        <v>10720.475915797369</v>
      </c>
      <c r="J162">
        <f t="shared" si="24"/>
        <v>12745.020344865481</v>
      </c>
      <c r="AB162" s="264">
        <v>40114</v>
      </c>
      <c r="AC162">
        <v>1542.58</v>
      </c>
    </row>
    <row r="163" spans="1:29">
      <c r="A163" s="264">
        <v>40115</v>
      </c>
      <c r="B163">
        <v>514.58000000000004</v>
      </c>
      <c r="D163" s="264">
        <v>40115</v>
      </c>
      <c r="E163">
        <f t="shared" si="25"/>
        <v>1538.03</v>
      </c>
      <c r="F163">
        <v>514.58000000000004</v>
      </c>
      <c r="G163" s="246">
        <f t="shared" si="21"/>
        <v>-2.9496039103320548E-3</v>
      </c>
      <c r="H163" s="246">
        <f t="shared" si="22"/>
        <v>3.2486249488194877E-3</v>
      </c>
      <c r="I163">
        <f t="shared" si="24"/>
        <v>10688.854758115513</v>
      </c>
      <c r="J163">
        <f t="shared" si="24"/>
        <v>12786.424135931024</v>
      </c>
      <c r="AB163" s="264">
        <v>40115</v>
      </c>
      <c r="AC163">
        <v>1538.03</v>
      </c>
    </row>
    <row r="164" spans="1:29">
      <c r="A164" s="264">
        <v>40116</v>
      </c>
      <c r="B164">
        <v>514.91</v>
      </c>
      <c r="D164" s="264">
        <v>40116</v>
      </c>
      <c r="E164">
        <f t="shared" si="25"/>
        <v>1544.8</v>
      </c>
      <c r="F164">
        <v>514.91</v>
      </c>
      <c r="G164" s="246">
        <f t="shared" si="21"/>
        <v>4.4017346865796725E-3</v>
      </c>
      <c r="H164" s="246">
        <f t="shared" si="22"/>
        <v>5.9487112929800055E-4</v>
      </c>
      <c r="I164">
        <f t="shared" ref="I164:J179" si="26">I163*(1+G164)</f>
        <v>10735.904260864121</v>
      </c>
      <c r="J164">
        <f t="shared" si="26"/>
        <v>12794.030410496449</v>
      </c>
      <c r="AB164" s="264">
        <v>40116</v>
      </c>
      <c r="AC164">
        <v>1544.8</v>
      </c>
    </row>
    <row r="165" spans="1:29">
      <c r="A165" s="264">
        <v>40119</v>
      </c>
      <c r="B165">
        <v>515.03</v>
      </c>
      <c r="D165" s="264">
        <v>40119</v>
      </c>
      <c r="E165">
        <f t="shared" si="25"/>
        <v>1543.4</v>
      </c>
      <c r="F165">
        <v>515.03</v>
      </c>
      <c r="G165" s="246">
        <f t="shared" si="21"/>
        <v>-9.0626618332456665E-4</v>
      </c>
      <c r="H165" s="246">
        <f t="shared" si="22"/>
        <v>1.8662186457006708E-4</v>
      </c>
      <c r="I165">
        <f t="shared" si="26"/>
        <v>10726.174673885091</v>
      </c>
      <c r="J165">
        <f t="shared" si="26"/>
        <v>12796.418056307022</v>
      </c>
      <c r="AB165" s="264">
        <v>40119</v>
      </c>
      <c r="AC165">
        <v>1543.4</v>
      </c>
    </row>
    <row r="166" spans="1:29">
      <c r="A166" s="264">
        <v>40120</v>
      </c>
      <c r="B166">
        <v>513.53</v>
      </c>
      <c r="D166" s="264">
        <v>40120</v>
      </c>
      <c r="E166">
        <f t="shared" si="25"/>
        <v>1540.26</v>
      </c>
      <c r="F166">
        <v>513.53</v>
      </c>
      <c r="G166" s="246">
        <f t="shared" si="21"/>
        <v>-2.0344693533757008E-3</v>
      </c>
      <c r="H166" s="246">
        <f t="shared" si="22"/>
        <v>-2.9588802732711935E-3</v>
      </c>
      <c r="I166">
        <f t="shared" si="26"/>
        <v>10704.352600232116</v>
      </c>
      <c r="J166">
        <f t="shared" si="26"/>
        <v>12758.554987351685</v>
      </c>
      <c r="AB166" s="264">
        <v>40120</v>
      </c>
      <c r="AC166">
        <v>1540.26</v>
      </c>
    </row>
    <row r="167" spans="1:29">
      <c r="A167" s="264">
        <v>40121</v>
      </c>
      <c r="B167">
        <v>514.4</v>
      </c>
      <c r="D167" s="264">
        <v>40121</v>
      </c>
      <c r="E167">
        <f t="shared" si="25"/>
        <v>1537.54</v>
      </c>
      <c r="F167">
        <v>514.4</v>
      </c>
      <c r="G167" s="246">
        <f t="shared" si="21"/>
        <v>-1.7659356212588184E-3</v>
      </c>
      <c r="H167" s="246">
        <f t="shared" si="22"/>
        <v>1.6477275635586744E-3</v>
      </c>
      <c r="I167">
        <f t="shared" si="26"/>
        <v>10685.449402672852</v>
      </c>
      <c r="J167">
        <f t="shared" si="26"/>
        <v>12779.577610075523</v>
      </c>
      <c r="AB167" s="264">
        <v>40121</v>
      </c>
      <c r="AC167">
        <v>1537.54</v>
      </c>
    </row>
    <row r="168" spans="1:29">
      <c r="A168" s="264">
        <v>40122</v>
      </c>
      <c r="B168">
        <v>514.79999999999995</v>
      </c>
      <c r="D168" s="264">
        <v>40122</v>
      </c>
      <c r="E168">
        <f t="shared" si="25"/>
        <v>1539.83</v>
      </c>
      <c r="F168">
        <v>514.79999999999995</v>
      </c>
      <c r="G168" s="246">
        <f t="shared" si="21"/>
        <v>1.4893921458953852E-3</v>
      </c>
      <c r="H168" s="246">
        <f t="shared" si="22"/>
        <v>7.3117640524332592E-4</v>
      </c>
      <c r="I168">
        <f t="shared" si="26"/>
        <v>10701.364227088556</v>
      </c>
      <c r="J168">
        <f t="shared" si="26"/>
        <v>12788.921735692986</v>
      </c>
      <c r="AB168" s="264">
        <v>40122</v>
      </c>
      <c r="AC168">
        <v>1539.83</v>
      </c>
    </row>
    <row r="169" spans="1:29">
      <c r="A169" s="264">
        <v>40123</v>
      </c>
      <c r="B169">
        <v>514.08000000000004</v>
      </c>
      <c r="D169" s="264">
        <v>40123</v>
      </c>
      <c r="E169">
        <f t="shared" si="25"/>
        <v>1542.16</v>
      </c>
      <c r="F169">
        <v>514.08000000000004</v>
      </c>
      <c r="G169" s="246">
        <f t="shared" si="21"/>
        <v>1.5131540494730533E-3</v>
      </c>
      <c r="H169" s="246">
        <f t="shared" si="22"/>
        <v>-1.4450299700298338E-3</v>
      </c>
      <c r="I169">
        <f t="shared" si="26"/>
        <v>10717.557039703661</v>
      </c>
      <c r="J169">
        <f t="shared" si="26"/>
        <v>12770.441360500543</v>
      </c>
      <c r="AB169" s="264">
        <v>40123</v>
      </c>
      <c r="AC169">
        <v>1542.16</v>
      </c>
    </row>
    <row r="170" spans="1:29">
      <c r="A170" s="264">
        <v>40126</v>
      </c>
      <c r="B170">
        <v>516.34</v>
      </c>
      <c r="D170" s="264">
        <v>40126</v>
      </c>
      <c r="E170">
        <f t="shared" si="25"/>
        <v>1543.57</v>
      </c>
      <c r="F170">
        <v>516.34</v>
      </c>
      <c r="G170" s="246">
        <f t="shared" si="21"/>
        <v>9.1430201794873156E-4</v>
      </c>
      <c r="H170" s="246">
        <f t="shared" si="22"/>
        <v>4.3497743541860293E-3</v>
      </c>
      <c r="I170">
        <f t="shared" si="26"/>
        <v>10727.356123732543</v>
      </c>
      <c r="J170">
        <f t="shared" si="26"/>
        <v>12825.989898822085</v>
      </c>
      <c r="AB170" s="264">
        <v>40126</v>
      </c>
      <c r="AC170">
        <v>1543.57</v>
      </c>
    </row>
    <row r="171" spans="1:29">
      <c r="A171" s="264">
        <v>40127</v>
      </c>
      <c r="B171">
        <v>514.41</v>
      </c>
      <c r="D171" s="264">
        <v>40127</v>
      </c>
      <c r="E171">
        <f t="shared" si="25"/>
        <v>1544.57</v>
      </c>
      <c r="F171">
        <v>514.41</v>
      </c>
      <c r="G171" s="246">
        <f t="shared" si="21"/>
        <v>6.4784881799972993E-4</v>
      </c>
      <c r="H171" s="246">
        <f t="shared" si="22"/>
        <v>-3.7842757264040646E-3</v>
      </c>
      <c r="I171">
        <f t="shared" si="26"/>
        <v>10734.305828717565</v>
      </c>
      <c r="J171">
        <f t="shared" si="26"/>
        <v>12777.45281658087</v>
      </c>
      <c r="AB171" s="264">
        <v>40127</v>
      </c>
      <c r="AC171">
        <v>1544.57</v>
      </c>
    </row>
    <row r="172" spans="1:29">
      <c r="A172" s="264">
        <v>40128</v>
      </c>
      <c r="B172">
        <v>516.86</v>
      </c>
      <c r="D172" s="264">
        <v>40128</v>
      </c>
      <c r="E172" s="265">
        <f>E171</f>
        <v>1544.57</v>
      </c>
      <c r="F172">
        <v>516.86</v>
      </c>
      <c r="G172" s="246">
        <f t="shared" si="21"/>
        <v>0</v>
      </c>
      <c r="H172" s="246">
        <f t="shared" si="22"/>
        <v>4.7163093224693456E-3</v>
      </c>
      <c r="I172">
        <f t="shared" si="26"/>
        <v>10734.305828717565</v>
      </c>
      <c r="J172">
        <f t="shared" si="26"/>
        <v>12837.715236417122</v>
      </c>
      <c r="AB172" s="264">
        <v>40129</v>
      </c>
      <c r="AC172">
        <v>1547.68</v>
      </c>
    </row>
    <row r="173" spans="1:29">
      <c r="A173" s="264">
        <v>40129</v>
      </c>
      <c r="B173">
        <v>516.85</v>
      </c>
      <c r="D173" s="264">
        <v>40129</v>
      </c>
      <c r="E173">
        <f t="shared" ref="E173:E236" si="27">SUMIF(AB:AB,A173,AC:AC)</f>
        <v>1547.68</v>
      </c>
      <c r="F173">
        <v>516.85</v>
      </c>
      <c r="G173" s="246">
        <f t="shared" si="21"/>
        <v>2.0135053769010369E-3</v>
      </c>
      <c r="H173" s="246">
        <f t="shared" si="22"/>
        <v>-6.5776170391509118E-5</v>
      </c>
      <c r="I173">
        <f t="shared" si="26"/>
        <v>10755.919411220988</v>
      </c>
      <c r="J173">
        <f t="shared" si="26"/>
        <v>12836.870820672293</v>
      </c>
      <c r="AB173" s="264">
        <v>40130</v>
      </c>
      <c r="AC173">
        <v>1549.58</v>
      </c>
    </row>
    <row r="174" spans="1:29">
      <c r="A174" s="264">
        <v>40130</v>
      </c>
      <c r="B174">
        <v>517.71</v>
      </c>
      <c r="D174" s="264">
        <v>40130</v>
      </c>
      <c r="E174">
        <f t="shared" si="27"/>
        <v>1549.58</v>
      </c>
      <c r="F174">
        <v>517.71</v>
      </c>
      <c r="G174" s="246">
        <f t="shared" si="21"/>
        <v>1.227643957407043E-3</v>
      </c>
      <c r="H174" s="246">
        <f t="shared" si="22"/>
        <v>1.6174971323539159E-3</v>
      </c>
      <c r="I174">
        <f t="shared" si="26"/>
        <v>10769.123850692531</v>
      </c>
      <c r="J174">
        <f t="shared" si="26"/>
        <v>12857.634422413128</v>
      </c>
      <c r="AB174" s="264">
        <v>40133</v>
      </c>
      <c r="AC174">
        <v>1555.54</v>
      </c>
    </row>
    <row r="175" spans="1:29">
      <c r="A175" s="264">
        <v>40133</v>
      </c>
      <c r="B175">
        <v>519.67999999999995</v>
      </c>
      <c r="D175" s="264">
        <v>40133</v>
      </c>
      <c r="E175">
        <f t="shared" si="27"/>
        <v>1555.54</v>
      </c>
      <c r="F175">
        <v>519.67999999999995</v>
      </c>
      <c r="G175" s="246">
        <f t="shared" si="21"/>
        <v>3.8462034873965045E-3</v>
      </c>
      <c r="H175" s="246">
        <f t="shared" si="22"/>
        <v>3.7587905666986868E-3</v>
      </c>
      <c r="I175">
        <f t="shared" si="26"/>
        <v>10810.54409240327</v>
      </c>
      <c r="J175">
        <f t="shared" si="26"/>
        <v>12905.963577390155</v>
      </c>
      <c r="AB175" s="264">
        <v>40134</v>
      </c>
      <c r="AC175">
        <v>1555.53</v>
      </c>
    </row>
    <row r="176" spans="1:29">
      <c r="A176" s="264">
        <v>40134</v>
      </c>
      <c r="B176">
        <v>519.35</v>
      </c>
      <c r="D176" s="264">
        <v>40134</v>
      </c>
      <c r="E176">
        <f t="shared" si="27"/>
        <v>1555.53</v>
      </c>
      <c r="F176">
        <v>519.35</v>
      </c>
      <c r="G176" s="246">
        <f t="shared" si="21"/>
        <v>-6.4286357148723994E-6</v>
      </c>
      <c r="H176" s="246">
        <f t="shared" si="22"/>
        <v>-6.8143472906391413E-4</v>
      </c>
      <c r="I176">
        <f t="shared" si="26"/>
        <v>10810.47459535342</v>
      </c>
      <c r="J176">
        <f t="shared" si="26"/>
        <v>12897.169005596488</v>
      </c>
      <c r="AB176" s="264">
        <v>40135</v>
      </c>
      <c r="AC176">
        <v>1553.52</v>
      </c>
    </row>
    <row r="177" spans="1:29">
      <c r="A177" s="264">
        <v>40135</v>
      </c>
      <c r="B177">
        <v>521.77</v>
      </c>
      <c r="D177" s="264">
        <v>40135</v>
      </c>
      <c r="E177">
        <f t="shared" si="27"/>
        <v>1553.52</v>
      </c>
      <c r="F177">
        <v>521.77</v>
      </c>
      <c r="G177" s="246">
        <f t="shared" si="21"/>
        <v>-1.2921640855528826E-3</v>
      </c>
      <c r="H177" s="246">
        <f t="shared" si="22"/>
        <v>4.6132421708453423E-3</v>
      </c>
      <c r="I177">
        <f t="shared" si="26"/>
        <v>10796.505688333522</v>
      </c>
      <c r="J177">
        <f t="shared" si="26"/>
        <v>12956.666769537625</v>
      </c>
      <c r="AB177" s="264">
        <v>40136</v>
      </c>
      <c r="AC177">
        <v>1554.6</v>
      </c>
    </row>
    <row r="178" spans="1:29">
      <c r="A178" s="264">
        <v>40136</v>
      </c>
      <c r="B178">
        <v>521.73</v>
      </c>
      <c r="D178" s="264">
        <v>40136</v>
      </c>
      <c r="E178">
        <f t="shared" si="27"/>
        <v>1554.6</v>
      </c>
      <c r="F178">
        <v>521.73</v>
      </c>
      <c r="G178" s="246">
        <f t="shared" si="21"/>
        <v>6.9519542715901217E-4</v>
      </c>
      <c r="H178" s="246">
        <f t="shared" si="22"/>
        <v>-1.2309070225237278E-4</v>
      </c>
      <c r="I178">
        <f t="shared" si="26"/>
        <v>10804.011369717347</v>
      </c>
      <c r="J178">
        <f t="shared" si="26"/>
        <v>12955.071924326114</v>
      </c>
      <c r="AB178" s="264">
        <v>40137</v>
      </c>
      <c r="AC178">
        <v>1554.41</v>
      </c>
    </row>
    <row r="179" spans="1:29">
      <c r="A179" s="264">
        <v>40137</v>
      </c>
      <c r="B179">
        <v>524.08000000000004</v>
      </c>
      <c r="D179" s="264">
        <v>40137</v>
      </c>
      <c r="E179">
        <f t="shared" si="27"/>
        <v>1554.41</v>
      </c>
      <c r="F179">
        <v>524.08000000000004</v>
      </c>
      <c r="G179" s="246">
        <f t="shared" si="21"/>
        <v>-1.2221793387356961E-4</v>
      </c>
      <c r="H179" s="246">
        <f t="shared" si="22"/>
        <v>4.4578169195341613E-3</v>
      </c>
      <c r="I179">
        <f t="shared" si="26"/>
        <v>10802.690925770194</v>
      </c>
      <c r="J179">
        <f t="shared" si="26"/>
        <v>13012.823263144157</v>
      </c>
      <c r="AB179" s="264">
        <v>40140</v>
      </c>
      <c r="AC179">
        <v>1555.17</v>
      </c>
    </row>
    <row r="180" spans="1:29">
      <c r="A180" s="264">
        <v>40140</v>
      </c>
      <c r="B180">
        <v>524.99</v>
      </c>
      <c r="D180" s="264">
        <v>40140</v>
      </c>
      <c r="E180">
        <f t="shared" si="27"/>
        <v>1555.17</v>
      </c>
      <c r="F180">
        <v>524.99</v>
      </c>
      <c r="G180" s="246">
        <f t="shared" si="21"/>
        <v>4.8893149169138006E-4</v>
      </c>
      <c r="H180" s="246">
        <f t="shared" si="22"/>
        <v>1.689947554353686E-3</v>
      </c>
      <c r="I180">
        <f t="shared" ref="I180:J195" si="28">I179*(1+G180)</f>
        <v>10807.972701558811</v>
      </c>
      <c r="J180">
        <f t="shared" si="28"/>
        <v>13034.814251992944</v>
      </c>
      <c r="AB180" s="264">
        <v>40141</v>
      </c>
      <c r="AC180">
        <v>1558.4</v>
      </c>
    </row>
    <row r="181" spans="1:29">
      <c r="A181" s="264">
        <v>40141</v>
      </c>
      <c r="B181">
        <v>526.19000000000005</v>
      </c>
      <c r="D181" s="264">
        <v>40141</v>
      </c>
      <c r="E181">
        <f t="shared" si="27"/>
        <v>1558.4</v>
      </c>
      <c r="F181">
        <v>526.19000000000005</v>
      </c>
      <c r="G181" s="246">
        <f t="shared" si="21"/>
        <v>2.0769433566747431E-3</v>
      </c>
      <c r="H181" s="246">
        <f t="shared" si="22"/>
        <v>2.239329252529996E-3</v>
      </c>
      <c r="I181">
        <f t="shared" si="28"/>
        <v>10830.420248660435</v>
      </c>
      <c r="J181">
        <f t="shared" si="28"/>
        <v>13064.003492848728</v>
      </c>
      <c r="AB181" s="264">
        <v>40142</v>
      </c>
      <c r="AC181">
        <v>1559.62</v>
      </c>
    </row>
    <row r="182" spans="1:29">
      <c r="A182" s="264">
        <v>40142</v>
      </c>
      <c r="B182">
        <v>526.74</v>
      </c>
      <c r="D182" s="264">
        <v>40142</v>
      </c>
      <c r="E182">
        <f t="shared" si="27"/>
        <v>1559.62</v>
      </c>
      <c r="F182">
        <v>526.74</v>
      </c>
      <c r="G182" s="246">
        <f t="shared" si="21"/>
        <v>7.8285420944546047E-4</v>
      </c>
      <c r="H182" s="246">
        <f t="shared" si="22"/>
        <v>9.9882124327697972E-4</v>
      </c>
      <c r="I182">
        <f t="shared" si="28"/>
        <v>10838.898888742162</v>
      </c>
      <c r="J182">
        <f t="shared" si="28"/>
        <v>13077.05209705963</v>
      </c>
      <c r="AB182" s="264">
        <v>40144</v>
      </c>
      <c r="AC182">
        <v>1563.74</v>
      </c>
    </row>
    <row r="183" spans="1:29">
      <c r="A183" s="264">
        <v>40144</v>
      </c>
      <c r="B183">
        <v>525.46</v>
      </c>
      <c r="D183" s="264">
        <v>40144</v>
      </c>
      <c r="E183">
        <f t="shared" si="27"/>
        <v>1563.74</v>
      </c>
      <c r="F183">
        <v>525.46</v>
      </c>
      <c r="G183" s="246">
        <f t="shared" si="21"/>
        <v>2.6416691245303436E-3</v>
      </c>
      <c r="H183" s="246">
        <f t="shared" si="22"/>
        <v>-2.476469958070839E-3</v>
      </c>
      <c r="I183">
        <f t="shared" si="28"/>
        <v>10867.531673280459</v>
      </c>
      <c r="J183">
        <f t="shared" si="28"/>
        <v>13044.667170401135</v>
      </c>
      <c r="AB183" s="264">
        <v>40147</v>
      </c>
      <c r="AC183">
        <v>1564.8</v>
      </c>
    </row>
    <row r="184" spans="1:29">
      <c r="A184" s="264">
        <v>40147</v>
      </c>
      <c r="B184">
        <v>528.92999999999995</v>
      </c>
      <c r="D184" s="264">
        <v>40147</v>
      </c>
      <c r="E184">
        <f t="shared" si="27"/>
        <v>1564.8</v>
      </c>
      <c r="F184">
        <v>528.92999999999995</v>
      </c>
      <c r="G184" s="246">
        <f t="shared" si="21"/>
        <v>6.7786204867803512E-4</v>
      </c>
      <c r="H184" s="246">
        <f t="shared" si="22"/>
        <v>6.5573091060349012E-3</v>
      </c>
      <c r="I184">
        <f t="shared" si="28"/>
        <v>10874.898360564583</v>
      </c>
      <c r="J184">
        <f t="shared" si="28"/>
        <v>13130.2050852228</v>
      </c>
      <c r="AB184" s="264">
        <v>40148</v>
      </c>
      <c r="AC184">
        <v>1561.29</v>
      </c>
    </row>
    <row r="185" spans="1:29">
      <c r="A185" s="264">
        <v>40148</v>
      </c>
      <c r="B185">
        <v>530.04</v>
      </c>
      <c r="D185" s="264">
        <v>40148</v>
      </c>
      <c r="E185">
        <f t="shared" si="27"/>
        <v>1561.29</v>
      </c>
      <c r="F185">
        <v>530.04</v>
      </c>
      <c r="G185" s="246">
        <f t="shared" si="21"/>
        <v>-2.2430981595091826E-3</v>
      </c>
      <c r="H185" s="246">
        <f t="shared" si="22"/>
        <v>2.0521477997359353E-3</v>
      </c>
      <c r="I185">
        <f t="shared" si="28"/>
        <v>10850.50489606715</v>
      </c>
      <c r="J185">
        <f t="shared" si="28"/>
        <v>13157.150206698521</v>
      </c>
      <c r="AB185" s="264">
        <v>40149</v>
      </c>
      <c r="AC185">
        <v>1559.04</v>
      </c>
    </row>
    <row r="186" spans="1:29">
      <c r="A186" s="264">
        <v>40149</v>
      </c>
      <c r="B186">
        <v>530.14</v>
      </c>
      <c r="D186" s="264">
        <v>40149</v>
      </c>
      <c r="E186">
        <f t="shared" si="27"/>
        <v>1559.04</v>
      </c>
      <c r="F186">
        <v>530.14</v>
      </c>
      <c r="G186" s="246">
        <f t="shared" si="21"/>
        <v>-1.4411160002305579E-3</v>
      </c>
      <c r="H186" s="246">
        <f t="shared" si="22"/>
        <v>1.4223643498610745E-4</v>
      </c>
      <c r="I186">
        <f t="shared" si="28"/>
        <v>10834.868059850847</v>
      </c>
      <c r="J186">
        <f t="shared" si="28"/>
        <v>13159.021632838499</v>
      </c>
      <c r="AB186" s="264">
        <v>40150</v>
      </c>
      <c r="AC186">
        <v>1556.45</v>
      </c>
    </row>
    <row r="187" spans="1:29">
      <c r="A187" s="264">
        <v>40150</v>
      </c>
      <c r="B187">
        <v>528.86</v>
      </c>
      <c r="D187" s="264">
        <v>40150</v>
      </c>
      <c r="E187">
        <f t="shared" si="27"/>
        <v>1556.45</v>
      </c>
      <c r="F187">
        <v>528.86</v>
      </c>
      <c r="G187" s="246">
        <f t="shared" si="21"/>
        <v>-1.6612787356321546E-3</v>
      </c>
      <c r="H187" s="246">
        <f t="shared" si="22"/>
        <v>-2.4608851300733777E-3</v>
      </c>
      <c r="I187">
        <f t="shared" si="28"/>
        <v>10816.868323939638</v>
      </c>
      <c r="J187">
        <f t="shared" si="28"/>
        <v>13126.638792175934</v>
      </c>
      <c r="AB187" s="264">
        <v>40151</v>
      </c>
      <c r="AC187">
        <v>1551.31</v>
      </c>
    </row>
    <row r="188" spans="1:29">
      <c r="A188" s="264">
        <v>40151</v>
      </c>
      <c r="B188">
        <v>529.03</v>
      </c>
      <c r="D188" s="264">
        <v>40151</v>
      </c>
      <c r="E188">
        <f t="shared" si="27"/>
        <v>1551.31</v>
      </c>
      <c r="F188">
        <v>529.03</v>
      </c>
      <c r="G188" s="246">
        <f t="shared" si="21"/>
        <v>-3.30238684185169E-3</v>
      </c>
      <c r="H188" s="246">
        <f t="shared" si="22"/>
        <v>2.7501755798174735E-4</v>
      </c>
      <c r="I188">
        <f t="shared" si="28"/>
        <v>10781.146840316616</v>
      </c>
      <c r="J188">
        <f t="shared" si="28"/>
        <v>13130.248848321067</v>
      </c>
      <c r="AB188" s="264">
        <v>40154</v>
      </c>
      <c r="AC188">
        <v>1555.12</v>
      </c>
    </row>
    <row r="189" spans="1:29">
      <c r="A189" s="264">
        <v>40154</v>
      </c>
      <c r="B189">
        <v>531.04999999999995</v>
      </c>
      <c r="D189" s="264">
        <v>40154</v>
      </c>
      <c r="E189">
        <f t="shared" si="27"/>
        <v>1555.12</v>
      </c>
      <c r="F189">
        <v>531.04999999999995</v>
      </c>
      <c r="G189" s="246">
        <f t="shared" si="21"/>
        <v>2.4559888094577431E-3</v>
      </c>
      <c r="H189" s="246">
        <f t="shared" si="22"/>
        <v>3.7718804091584216E-3</v>
      </c>
      <c r="I189">
        <f t="shared" si="28"/>
        <v>10807.625216309554</v>
      </c>
      <c r="J189">
        <f t="shared" si="28"/>
        <v>13179.774576719425</v>
      </c>
      <c r="AB189" s="264">
        <v>40155</v>
      </c>
      <c r="AC189">
        <v>1558.96</v>
      </c>
    </row>
    <row r="190" spans="1:29">
      <c r="A190" s="264">
        <v>40155</v>
      </c>
      <c r="B190">
        <v>531.76</v>
      </c>
      <c r="D190" s="264">
        <v>40155</v>
      </c>
      <c r="E190">
        <f t="shared" si="27"/>
        <v>1558.96</v>
      </c>
      <c r="F190">
        <v>531.76</v>
      </c>
      <c r="G190" s="246">
        <f t="shared" si="21"/>
        <v>2.4692628221616442E-3</v>
      </c>
      <c r="H190" s="246">
        <f t="shared" si="22"/>
        <v>1.2905453481648491E-3</v>
      </c>
      <c r="I190">
        <f t="shared" si="28"/>
        <v>10834.312083452043</v>
      </c>
      <c r="J190">
        <f t="shared" si="28"/>
        <v>13196.783673489272</v>
      </c>
      <c r="AB190" s="264">
        <v>40156</v>
      </c>
      <c r="AC190">
        <v>1557.93</v>
      </c>
    </row>
    <row r="191" spans="1:29">
      <c r="A191" s="264">
        <v>40156</v>
      </c>
      <c r="B191">
        <v>532.23</v>
      </c>
      <c r="D191" s="264">
        <v>40156</v>
      </c>
      <c r="E191">
        <f t="shared" si="27"/>
        <v>1557.93</v>
      </c>
      <c r="F191">
        <v>532.23</v>
      </c>
      <c r="G191" s="246">
        <f t="shared" si="21"/>
        <v>-6.6069687483960582E-4</v>
      </c>
      <c r="H191" s="246">
        <f t="shared" si="22"/>
        <v>8.3742880784031058E-4</v>
      </c>
      <c r="I191">
        <f t="shared" si="28"/>
        <v>10827.153887317469</v>
      </c>
      <c r="J191">
        <f t="shared" si="28"/>
        <v>13207.835040308288</v>
      </c>
      <c r="AB191" s="264">
        <v>40157</v>
      </c>
      <c r="AC191">
        <v>1555.28</v>
      </c>
    </row>
    <row r="192" spans="1:29">
      <c r="A192" s="264">
        <v>40157</v>
      </c>
      <c r="B192">
        <v>531.73</v>
      </c>
      <c r="D192" s="264">
        <v>40157</v>
      </c>
      <c r="E192">
        <f t="shared" si="27"/>
        <v>1555.28</v>
      </c>
      <c r="F192">
        <v>531.73</v>
      </c>
      <c r="G192" s="246">
        <f t="shared" si="21"/>
        <v>-1.7009750117142897E-3</v>
      </c>
      <c r="H192" s="246">
        <f t="shared" si="22"/>
        <v>-9.8587204511481254E-4</v>
      </c>
      <c r="I192">
        <f t="shared" si="28"/>
        <v>10808.737169107157</v>
      </c>
      <c r="J192">
        <f t="shared" si="28"/>
        <v>13194.813804965561</v>
      </c>
      <c r="AB192" s="264">
        <v>40158</v>
      </c>
      <c r="AC192">
        <v>1553.51</v>
      </c>
    </row>
    <row r="193" spans="1:29">
      <c r="A193" s="264">
        <v>40158</v>
      </c>
      <c r="B193">
        <v>531.73</v>
      </c>
      <c r="D193" s="264">
        <v>40158</v>
      </c>
      <c r="E193">
        <f t="shared" si="27"/>
        <v>1553.51</v>
      </c>
      <c r="F193">
        <v>531.73</v>
      </c>
      <c r="G193" s="246">
        <f t="shared" si="21"/>
        <v>-1.138058741834258E-3</v>
      </c>
      <c r="H193" s="246">
        <f t="shared" si="22"/>
        <v>-4.6428571428571429E-5</v>
      </c>
      <c r="I193">
        <f t="shared" si="28"/>
        <v>10796.436191283665</v>
      </c>
      <c r="J193">
        <f t="shared" si="28"/>
        <v>13194.20118861033</v>
      </c>
      <c r="AB193" s="264">
        <v>40161</v>
      </c>
      <c r="AC193">
        <v>1553.26</v>
      </c>
    </row>
    <row r="194" spans="1:29">
      <c r="A194" s="264">
        <v>40161</v>
      </c>
      <c r="B194">
        <v>533.84</v>
      </c>
      <c r="D194" s="264">
        <v>40161</v>
      </c>
      <c r="E194">
        <f t="shared" si="27"/>
        <v>1553.26</v>
      </c>
      <c r="F194">
        <v>533.84</v>
      </c>
      <c r="G194" s="246">
        <f t="shared" si="21"/>
        <v>-1.6092590327709821E-4</v>
      </c>
      <c r="H194" s="246">
        <f t="shared" si="22"/>
        <v>3.9217507677098288E-3</v>
      </c>
      <c r="I194">
        <f t="shared" si="28"/>
        <v>10794.698765037409</v>
      </c>
      <c r="J194">
        <f t="shared" si="28"/>
        <v>13245.945557251081</v>
      </c>
      <c r="AB194" s="264">
        <v>40162</v>
      </c>
      <c r="AC194">
        <v>1550.23</v>
      </c>
    </row>
    <row r="195" spans="1:29">
      <c r="A195" s="264">
        <v>40162</v>
      </c>
      <c r="B195">
        <v>532.65</v>
      </c>
      <c r="D195" s="264">
        <v>40162</v>
      </c>
      <c r="E195">
        <f t="shared" si="27"/>
        <v>1550.23</v>
      </c>
      <c r="F195">
        <v>532.65</v>
      </c>
      <c r="G195" s="246">
        <f t="shared" si="21"/>
        <v>-1.9507358716506218E-3</v>
      </c>
      <c r="H195" s="246">
        <f t="shared" si="22"/>
        <v>-2.2755608957205761E-3</v>
      </c>
      <c r="I195">
        <f t="shared" si="28"/>
        <v>10773.641158932787</v>
      </c>
      <c r="J195">
        <f t="shared" si="28"/>
        <v>13215.803601514157</v>
      </c>
      <c r="AB195" s="264">
        <v>40163</v>
      </c>
      <c r="AC195">
        <v>1551.37</v>
      </c>
    </row>
    <row r="196" spans="1:29">
      <c r="A196" s="264">
        <v>40163</v>
      </c>
      <c r="B196">
        <v>532.54999999999995</v>
      </c>
      <c r="D196" s="264">
        <v>40163</v>
      </c>
      <c r="E196">
        <f t="shared" si="27"/>
        <v>1551.37</v>
      </c>
      <c r="F196">
        <v>532.54999999999995</v>
      </c>
      <c r="G196" s="246">
        <f t="shared" ref="G196:G259" si="29">E196/E195-1</f>
        <v>7.3537475084339832E-4</v>
      </c>
      <c r="H196" s="246">
        <f t="shared" ref="H196:H259" si="30">(F196/F195-1)-($M$23/252)</f>
        <v>-2.3416911399877421E-4</v>
      </c>
      <c r="I196">
        <f t="shared" ref="I196:J211" si="31">I195*(1+G196)</f>
        <v>10781.563822615713</v>
      </c>
      <c r="J196">
        <f t="shared" si="31"/>
        <v>13212.708868494008</v>
      </c>
      <c r="AB196" s="264">
        <v>40164</v>
      </c>
      <c r="AC196">
        <v>1558.51</v>
      </c>
    </row>
    <row r="197" spans="1:29">
      <c r="A197" s="264">
        <v>40164</v>
      </c>
      <c r="B197">
        <v>532.73</v>
      </c>
      <c r="D197" s="264">
        <v>40164</v>
      </c>
      <c r="E197">
        <f t="shared" si="27"/>
        <v>1558.51</v>
      </c>
      <c r="F197">
        <v>532.73</v>
      </c>
      <c r="G197" s="246">
        <f t="shared" si="29"/>
        <v>4.6023836995687795E-3</v>
      </c>
      <c r="H197" s="246">
        <f t="shared" si="30"/>
        <v>2.915678608314967E-4</v>
      </c>
      <c r="I197">
        <f t="shared" si="31"/>
        <v>10831.18471620878</v>
      </c>
      <c r="J197">
        <f t="shared" si="31"/>
        <v>13216.561269754584</v>
      </c>
      <c r="AB197" s="264">
        <v>40165</v>
      </c>
      <c r="AC197">
        <v>1555.36</v>
      </c>
    </row>
    <row r="198" spans="1:29">
      <c r="A198" s="264">
        <v>40165</v>
      </c>
      <c r="B198">
        <v>532.82000000000005</v>
      </c>
      <c r="D198" s="264">
        <v>40165</v>
      </c>
      <c r="E198">
        <f t="shared" si="27"/>
        <v>1555.36</v>
      </c>
      <c r="F198">
        <v>532.82000000000005</v>
      </c>
      <c r="G198" s="246">
        <f t="shared" si="29"/>
        <v>-2.0211612373357557E-3</v>
      </c>
      <c r="H198" s="246">
        <f t="shared" si="30"/>
        <v>1.2251254320737399E-4</v>
      </c>
      <c r="I198">
        <f t="shared" si="31"/>
        <v>10809.293145505955</v>
      </c>
      <c r="J198">
        <f t="shared" si="31"/>
        <v>13218.180464288198</v>
      </c>
      <c r="AB198" s="264">
        <v>40168</v>
      </c>
      <c r="AC198">
        <v>1548.36</v>
      </c>
    </row>
    <row r="199" spans="1:29">
      <c r="A199" s="264">
        <v>40168</v>
      </c>
      <c r="B199">
        <v>532.54</v>
      </c>
      <c r="D199" s="264">
        <v>40168</v>
      </c>
      <c r="E199">
        <f t="shared" si="27"/>
        <v>1548.36</v>
      </c>
      <c r="F199">
        <v>532.54</v>
      </c>
      <c r="G199" s="246">
        <f t="shared" si="29"/>
        <v>-4.5005657854130243E-3</v>
      </c>
      <c r="H199" s="246">
        <f t="shared" si="30"/>
        <v>-5.7193437076054256E-4</v>
      </c>
      <c r="I199">
        <f t="shared" si="31"/>
        <v>10760.645210610792</v>
      </c>
      <c r="J199">
        <f t="shared" si="31"/>
        <v>13210.620532561756</v>
      </c>
      <c r="AB199" s="264">
        <v>40169</v>
      </c>
      <c r="AC199">
        <v>1544.89</v>
      </c>
    </row>
    <row r="200" spans="1:29">
      <c r="A200" s="264">
        <v>40169</v>
      </c>
      <c r="B200">
        <v>532.72</v>
      </c>
      <c r="D200" s="264">
        <v>40169</v>
      </c>
      <c r="E200">
        <f t="shared" si="27"/>
        <v>1544.89</v>
      </c>
      <c r="F200">
        <v>532.72</v>
      </c>
      <c r="G200" s="246">
        <f t="shared" si="29"/>
        <v>-2.2410808855820585E-3</v>
      </c>
      <c r="H200" s="246">
        <f t="shared" si="30"/>
        <v>2.9157420770541202E-4</v>
      </c>
      <c r="I200">
        <f t="shared" si="31"/>
        <v>10736.529734312762</v>
      </c>
      <c r="J200">
        <f t="shared" si="31"/>
        <v>13214.472408776834</v>
      </c>
      <c r="AB200" s="264">
        <v>40170</v>
      </c>
      <c r="AC200">
        <v>1544.6</v>
      </c>
    </row>
    <row r="201" spans="1:29">
      <c r="A201" s="264">
        <v>40170</v>
      </c>
      <c r="B201">
        <v>533.85</v>
      </c>
      <c r="D201" s="264">
        <v>40170</v>
      </c>
      <c r="E201">
        <f t="shared" si="27"/>
        <v>1544.6</v>
      </c>
      <c r="F201">
        <v>533.85</v>
      </c>
      <c r="G201" s="246">
        <f t="shared" si="29"/>
        <v>-1.8771563023911586E-4</v>
      </c>
      <c r="H201" s="246">
        <f t="shared" si="30"/>
        <v>2.0747607963442641E-3</v>
      </c>
      <c r="I201">
        <f t="shared" si="31"/>
        <v>10734.514319867105</v>
      </c>
      <c r="J201">
        <f t="shared" si="31"/>
        <v>13241.889278074937</v>
      </c>
      <c r="AB201" s="264">
        <v>40171</v>
      </c>
      <c r="AC201">
        <v>1540.63</v>
      </c>
    </row>
    <row r="202" spans="1:29">
      <c r="A202" s="264">
        <v>40171</v>
      </c>
      <c r="B202">
        <v>533.82000000000005</v>
      </c>
      <c r="D202" s="264">
        <v>40171</v>
      </c>
      <c r="E202">
        <f t="shared" si="27"/>
        <v>1540.63</v>
      </c>
      <c r="F202">
        <v>533.82000000000005</v>
      </c>
      <c r="G202" s="246">
        <f t="shared" si="29"/>
        <v>-2.5702447235529391E-3</v>
      </c>
      <c r="H202" s="246">
        <f t="shared" si="30"/>
        <v>-1.026241319792695E-4</v>
      </c>
      <c r="I202">
        <f t="shared" si="31"/>
        <v>10706.923991076563</v>
      </c>
      <c r="J202">
        <f t="shared" si="31"/>
        <v>13240.530340682009</v>
      </c>
      <c r="AB202" s="264">
        <v>40175</v>
      </c>
      <c r="AC202">
        <v>1538.61</v>
      </c>
    </row>
    <row r="203" spans="1:29">
      <c r="A203" s="264">
        <v>40175</v>
      </c>
      <c r="B203">
        <v>534.33000000000004</v>
      </c>
      <c r="D203" s="264">
        <v>40175</v>
      </c>
      <c r="E203">
        <f t="shared" si="27"/>
        <v>1538.61</v>
      </c>
      <c r="F203">
        <v>534.33000000000004</v>
      </c>
      <c r="G203" s="246">
        <f t="shared" si="29"/>
        <v>-1.3111519313528941E-3</v>
      </c>
      <c r="H203" s="246">
        <f t="shared" si="30"/>
        <v>9.0894964594799652E-4</v>
      </c>
      <c r="I203">
        <f t="shared" si="31"/>
        <v>10692.885587006815</v>
      </c>
      <c r="J203">
        <f t="shared" si="31"/>
        <v>13252.565316047336</v>
      </c>
      <c r="AB203" s="264">
        <v>40176</v>
      </c>
      <c r="AC203">
        <v>1540.81</v>
      </c>
    </row>
    <row r="204" spans="1:29">
      <c r="A204" s="264">
        <v>40176</v>
      </c>
      <c r="B204">
        <v>532.87</v>
      </c>
      <c r="D204" s="264">
        <v>40176</v>
      </c>
      <c r="E204">
        <f t="shared" si="27"/>
        <v>1540.81</v>
      </c>
      <c r="F204">
        <v>532.87</v>
      </c>
      <c r="G204" s="246">
        <f t="shared" si="29"/>
        <v>1.4298620183152977E-3</v>
      </c>
      <c r="H204" s="246">
        <f t="shared" si="30"/>
        <v>-2.7788224104419298E-3</v>
      </c>
      <c r="I204">
        <f t="shared" si="31"/>
        <v>10708.174937973867</v>
      </c>
      <c r="J204">
        <f t="shared" si="31"/>
        <v>13215.738790551259</v>
      </c>
      <c r="AB204" s="264">
        <v>40177</v>
      </c>
      <c r="AC204">
        <v>1542.97</v>
      </c>
    </row>
    <row r="205" spans="1:29">
      <c r="A205" s="264">
        <v>40177</v>
      </c>
      <c r="B205">
        <v>533.98</v>
      </c>
      <c r="D205" s="264">
        <v>40177</v>
      </c>
      <c r="E205">
        <f t="shared" si="27"/>
        <v>1542.97</v>
      </c>
      <c r="F205">
        <v>533.98</v>
      </c>
      <c r="G205" s="246">
        <f t="shared" si="29"/>
        <v>1.401860060617599E-3</v>
      </c>
      <c r="H205" s="246">
        <f t="shared" si="30"/>
        <v>2.0366310866495188E-3</v>
      </c>
      <c r="I205">
        <f t="shared" si="31"/>
        <v>10723.186300741518</v>
      </c>
      <c r="J205">
        <f t="shared" si="31"/>
        <v>13242.654375005135</v>
      </c>
      <c r="AB205" s="264">
        <v>40178</v>
      </c>
      <c r="AC205">
        <v>1540.34</v>
      </c>
    </row>
    <row r="206" spans="1:29">
      <c r="A206" s="264">
        <v>40178</v>
      </c>
      <c r="B206">
        <v>532.20000000000005</v>
      </c>
      <c r="D206" s="264">
        <v>40178</v>
      </c>
      <c r="E206">
        <f t="shared" si="27"/>
        <v>1540.34</v>
      </c>
      <c r="F206">
        <v>532.20000000000005</v>
      </c>
      <c r="G206" s="246">
        <f t="shared" si="29"/>
        <v>-1.7045049482492525E-3</v>
      </c>
      <c r="H206" s="246">
        <f t="shared" si="30"/>
        <v>-3.3798867533828677E-3</v>
      </c>
      <c r="I206">
        <f t="shared" si="31"/>
        <v>10704.908576630905</v>
      </c>
      <c r="J206">
        <f t="shared" si="31"/>
        <v>13197.895702903428</v>
      </c>
      <c r="AB206" s="264">
        <v>40182</v>
      </c>
      <c r="AC206">
        <v>1542.4</v>
      </c>
    </row>
    <row r="207" spans="1:29">
      <c r="A207" s="264">
        <v>40182</v>
      </c>
      <c r="B207">
        <v>535.04</v>
      </c>
      <c r="D207" s="264">
        <v>40182</v>
      </c>
      <c r="E207">
        <f t="shared" si="27"/>
        <v>1542.4</v>
      </c>
      <c r="F207">
        <v>535.04</v>
      </c>
      <c r="G207" s="246">
        <f t="shared" si="29"/>
        <v>1.3373670748018096E-3</v>
      </c>
      <c r="H207" s="246">
        <f t="shared" si="30"/>
        <v>5.2899111504802624E-3</v>
      </c>
      <c r="I207">
        <f t="shared" si="31"/>
        <v>10719.224968900055</v>
      </c>
      <c r="J207">
        <f t="shared" si="31"/>
        <v>13267.711398545092</v>
      </c>
      <c r="AB207" s="264">
        <v>40183</v>
      </c>
      <c r="AC207">
        <v>1549.2</v>
      </c>
    </row>
    <row r="208" spans="1:29">
      <c r="A208" s="264">
        <v>40183</v>
      </c>
      <c r="B208">
        <v>536.33000000000004</v>
      </c>
      <c r="D208" s="264">
        <v>40183</v>
      </c>
      <c r="E208">
        <f t="shared" si="27"/>
        <v>1549.2</v>
      </c>
      <c r="F208">
        <v>536.33000000000004</v>
      </c>
      <c r="G208" s="246">
        <f t="shared" si="29"/>
        <v>4.4087136929460424E-3</v>
      </c>
      <c r="H208" s="246">
        <f t="shared" si="30"/>
        <v>2.3646061175668235E-3</v>
      </c>
      <c r="I208">
        <f t="shared" si="31"/>
        <v>10766.482962798213</v>
      </c>
      <c r="J208">
        <f t="shared" si="31"/>
        <v>13299.084310084203</v>
      </c>
      <c r="AB208" s="264">
        <v>40184</v>
      </c>
      <c r="AC208">
        <v>1547.8</v>
      </c>
    </row>
    <row r="209" spans="1:29">
      <c r="A209" s="264">
        <v>40184</v>
      </c>
      <c r="B209">
        <v>536.63</v>
      </c>
      <c r="D209" s="264">
        <v>40184</v>
      </c>
      <c r="E209">
        <f t="shared" si="27"/>
        <v>1547.8</v>
      </c>
      <c r="F209">
        <v>536.63</v>
      </c>
      <c r="G209" s="246">
        <f t="shared" si="29"/>
        <v>-9.0369222824693285E-4</v>
      </c>
      <c r="H209" s="246">
        <f t="shared" si="30"/>
        <v>5.1292854079697334E-4</v>
      </c>
      <c r="I209">
        <f t="shared" si="31"/>
        <v>10756.753375819178</v>
      </c>
      <c r="J209">
        <f t="shared" si="31"/>
        <v>13305.90578999331</v>
      </c>
      <c r="AB209" s="264">
        <v>40185</v>
      </c>
      <c r="AC209">
        <v>1547</v>
      </c>
    </row>
    <row r="210" spans="1:29">
      <c r="A210" s="264">
        <v>40185</v>
      </c>
      <c r="B210">
        <v>537.72</v>
      </c>
      <c r="D210" s="264">
        <v>40185</v>
      </c>
      <c r="E210">
        <f t="shared" si="27"/>
        <v>1547</v>
      </c>
      <c r="F210">
        <v>537.72</v>
      </c>
      <c r="G210" s="246">
        <f t="shared" si="29"/>
        <v>-5.1686264375239155E-4</v>
      </c>
      <c r="H210" s="246">
        <f t="shared" si="30"/>
        <v>1.9847661064686809E-3</v>
      </c>
      <c r="I210">
        <f t="shared" si="31"/>
        <v>10751.193611831161</v>
      </c>
      <c r="J210">
        <f t="shared" si="31"/>
        <v>13332.314900821155</v>
      </c>
      <c r="AB210" s="264">
        <v>40186</v>
      </c>
      <c r="AC210">
        <v>1548.39</v>
      </c>
    </row>
    <row r="211" spans="1:29">
      <c r="A211" s="264">
        <v>40186</v>
      </c>
      <c r="B211">
        <v>538.21</v>
      </c>
      <c r="D211" s="264">
        <v>40186</v>
      </c>
      <c r="E211">
        <f t="shared" si="27"/>
        <v>1548.39</v>
      </c>
      <c r="F211">
        <v>538.21</v>
      </c>
      <c r="G211" s="246">
        <f t="shared" si="29"/>
        <v>8.9851325145451355E-4</v>
      </c>
      <c r="H211" s="246">
        <f t="shared" si="30"/>
        <v>8.6482635678696105E-4</v>
      </c>
      <c r="I211">
        <f t="shared" si="31"/>
        <v>10760.853701760343</v>
      </c>
      <c r="J211">
        <f t="shared" si="31"/>
        <v>13343.845038144369</v>
      </c>
      <c r="AB211" s="264">
        <v>40189</v>
      </c>
      <c r="AC211">
        <v>1549.08</v>
      </c>
    </row>
    <row r="212" spans="1:29">
      <c r="A212" s="264">
        <v>40189</v>
      </c>
      <c r="B212">
        <v>538.26</v>
      </c>
      <c r="D212" s="264">
        <v>40189</v>
      </c>
      <c r="E212">
        <f t="shared" si="27"/>
        <v>1549.08</v>
      </c>
      <c r="F212">
        <v>538.26</v>
      </c>
      <c r="G212" s="246">
        <f t="shared" si="29"/>
        <v>4.4562416445459441E-4</v>
      </c>
      <c r="H212" s="246">
        <f t="shared" si="30"/>
        <v>4.6471969252546431E-5</v>
      </c>
      <c r="I212">
        <f t="shared" ref="I212:J227" si="32">I211*(1+G212)</f>
        <v>10765.648998200008</v>
      </c>
      <c r="J212">
        <f t="shared" si="32"/>
        <v>13344.465152900693</v>
      </c>
      <c r="AB212" s="264">
        <v>40190</v>
      </c>
      <c r="AC212">
        <v>1555.24</v>
      </c>
    </row>
    <row r="213" spans="1:29">
      <c r="A213" s="264">
        <v>40190</v>
      </c>
      <c r="B213">
        <v>537.82000000000005</v>
      </c>
      <c r="D213" s="264">
        <v>40190</v>
      </c>
      <c r="E213">
        <f t="shared" si="27"/>
        <v>1555.24</v>
      </c>
      <c r="F213">
        <v>537.82000000000005</v>
      </c>
      <c r="G213" s="246">
        <f t="shared" si="29"/>
        <v>3.9765538254965538E-3</v>
      </c>
      <c r="H213" s="246">
        <f t="shared" si="30"/>
        <v>-8.6387738798555849E-4</v>
      </c>
      <c r="I213">
        <f t="shared" si="32"/>
        <v>10808.459180907754</v>
      </c>
      <c r="J213">
        <f t="shared" si="32"/>
        <v>13332.937171200341</v>
      </c>
      <c r="AB213" s="264">
        <v>40191</v>
      </c>
      <c r="AC213">
        <v>1551.75</v>
      </c>
    </row>
    <row r="214" spans="1:29">
      <c r="A214" s="264">
        <v>40191</v>
      </c>
      <c r="B214">
        <v>539.13</v>
      </c>
      <c r="D214" s="264">
        <v>40191</v>
      </c>
      <c r="E214">
        <f t="shared" si="27"/>
        <v>1551.75</v>
      </c>
      <c r="F214">
        <v>539.13</v>
      </c>
      <c r="G214" s="246">
        <f t="shared" si="29"/>
        <v>-2.2440266454052393E-3</v>
      </c>
      <c r="H214" s="246">
        <f t="shared" si="30"/>
        <v>2.3893306045037347E-3</v>
      </c>
      <c r="I214">
        <f t="shared" si="32"/>
        <v>10784.204710510023</v>
      </c>
      <c r="J214">
        <f t="shared" si="32"/>
        <v>13364.793966031415</v>
      </c>
      <c r="AB214" s="264">
        <v>40192</v>
      </c>
      <c r="AC214">
        <v>1555.83</v>
      </c>
    </row>
    <row r="215" spans="1:29">
      <c r="A215" s="264">
        <v>40192</v>
      </c>
      <c r="B215">
        <v>539.13</v>
      </c>
      <c r="D215" s="264">
        <v>40192</v>
      </c>
      <c r="E215">
        <f t="shared" si="27"/>
        <v>1555.83</v>
      </c>
      <c r="F215">
        <v>539.13</v>
      </c>
      <c r="G215" s="246">
        <f t="shared" si="29"/>
        <v>2.6292895118413817E-3</v>
      </c>
      <c r="H215" s="246">
        <f t="shared" si="30"/>
        <v>-4.6428571428571429E-5</v>
      </c>
      <c r="I215">
        <f t="shared" si="32"/>
        <v>10812.559506848916</v>
      </c>
      <c r="J215">
        <f t="shared" si="32"/>
        <v>13364.173457740135</v>
      </c>
      <c r="AB215" s="264">
        <v>40193</v>
      </c>
      <c r="AC215">
        <v>1559.18</v>
      </c>
    </row>
    <row r="216" spans="1:29">
      <c r="A216" s="264">
        <v>40193</v>
      </c>
      <c r="B216">
        <v>540.48</v>
      </c>
      <c r="D216" s="264">
        <v>40193</v>
      </c>
      <c r="E216">
        <f t="shared" si="27"/>
        <v>1559.18</v>
      </c>
      <c r="F216">
        <v>540.48</v>
      </c>
      <c r="G216" s="246">
        <f t="shared" si="29"/>
        <v>2.1531915440633487E-3</v>
      </c>
      <c r="H216" s="246">
        <f t="shared" si="30"/>
        <v>2.4576057060183712E-3</v>
      </c>
      <c r="I216">
        <f t="shared" si="32"/>
        <v>10835.841018548745</v>
      </c>
      <c r="J216">
        <f t="shared" si="32"/>
        <v>13397.017326686097</v>
      </c>
      <c r="AB216" s="264">
        <v>40197</v>
      </c>
      <c r="AC216">
        <v>1557.39</v>
      </c>
    </row>
    <row r="217" spans="1:29">
      <c r="A217" s="264">
        <v>40197</v>
      </c>
      <c r="B217">
        <v>542.29</v>
      </c>
      <c r="D217" s="264">
        <v>40197</v>
      </c>
      <c r="E217">
        <f t="shared" si="27"/>
        <v>1557.39</v>
      </c>
      <c r="F217">
        <v>542.29</v>
      </c>
      <c r="G217" s="246">
        <f t="shared" si="29"/>
        <v>-1.1480393540194145E-3</v>
      </c>
      <c r="H217" s="246">
        <f t="shared" si="30"/>
        <v>3.3024465025797015E-3</v>
      </c>
      <c r="I217">
        <f t="shared" si="32"/>
        <v>10823.401046625553</v>
      </c>
      <c r="J217">
        <f t="shared" si="32"/>
        <v>13441.26025970161</v>
      </c>
      <c r="AB217" s="264">
        <v>40198</v>
      </c>
      <c r="AC217">
        <v>1560.13</v>
      </c>
    </row>
    <row r="218" spans="1:29">
      <c r="A218" s="264">
        <v>40198</v>
      </c>
      <c r="B218">
        <v>541.22</v>
      </c>
      <c r="D218" s="264">
        <v>40198</v>
      </c>
      <c r="E218">
        <f t="shared" si="27"/>
        <v>1560.13</v>
      </c>
      <c r="F218">
        <v>541.22</v>
      </c>
      <c r="G218" s="246">
        <f t="shared" si="29"/>
        <v>1.7593537906368528E-3</v>
      </c>
      <c r="H218" s="246">
        <f t="shared" si="30"/>
        <v>-2.0195425879140491E-3</v>
      </c>
      <c r="I218">
        <f t="shared" si="32"/>
        <v>10842.443238284517</v>
      </c>
      <c r="J218">
        <f t="shared" si="32"/>
        <v>13414.115062171906</v>
      </c>
      <c r="AB218" s="264">
        <v>40199</v>
      </c>
      <c r="AC218">
        <v>1563.39</v>
      </c>
    </row>
    <row r="219" spans="1:29">
      <c r="A219" s="264">
        <v>40199</v>
      </c>
      <c r="B219">
        <v>538.71</v>
      </c>
      <c r="D219" s="264">
        <v>40199</v>
      </c>
      <c r="E219">
        <f t="shared" si="27"/>
        <v>1563.39</v>
      </c>
      <c r="F219">
        <v>538.71</v>
      </c>
      <c r="G219" s="246">
        <f t="shared" si="29"/>
        <v>2.0895694589553315E-3</v>
      </c>
      <c r="H219" s="246">
        <f t="shared" si="30"/>
        <v>-4.6840990196751605E-3</v>
      </c>
      <c r="I219">
        <f t="shared" si="32"/>
        <v>10865.099276535693</v>
      </c>
      <c r="J219">
        <f t="shared" si="32"/>
        <v>13351.282018959377</v>
      </c>
      <c r="AB219" s="264">
        <v>40200</v>
      </c>
      <c r="AC219">
        <v>1563.03</v>
      </c>
    </row>
    <row r="220" spans="1:29">
      <c r="A220" s="264">
        <v>40200</v>
      </c>
      <c r="B220">
        <v>536.77</v>
      </c>
      <c r="D220" s="264">
        <v>40200</v>
      </c>
      <c r="E220">
        <f t="shared" si="27"/>
        <v>1563.03</v>
      </c>
      <c r="F220">
        <v>536.77</v>
      </c>
      <c r="G220" s="246">
        <f t="shared" si="29"/>
        <v>-2.3026883886945182E-4</v>
      </c>
      <c r="H220" s="246">
        <f t="shared" si="30"/>
        <v>-3.6476240198146789E-3</v>
      </c>
      <c r="I220">
        <f t="shared" si="32"/>
        <v>10862.597382741083</v>
      </c>
      <c r="J220">
        <f t="shared" si="32"/>
        <v>13302.581561971701</v>
      </c>
      <c r="AB220" s="264">
        <v>40203</v>
      </c>
      <c r="AC220">
        <v>1561.25</v>
      </c>
    </row>
    <row r="221" spans="1:29">
      <c r="A221" s="264">
        <v>40203</v>
      </c>
      <c r="B221">
        <v>536.97</v>
      </c>
      <c r="D221" s="264">
        <v>40203</v>
      </c>
      <c r="E221">
        <f t="shared" si="27"/>
        <v>1561.25</v>
      </c>
      <c r="F221">
        <v>536.97</v>
      </c>
      <c r="G221" s="246">
        <f t="shared" si="29"/>
        <v>-1.138813714388065E-3</v>
      </c>
      <c r="H221" s="246">
        <f t="shared" si="30"/>
        <v>3.2617049334791951E-4</v>
      </c>
      <c r="I221">
        <f t="shared" si="32"/>
        <v>10850.226907867742</v>
      </c>
      <c r="J221">
        <f t="shared" si="32"/>
        <v>13306.920471562571</v>
      </c>
      <c r="AB221" s="264">
        <v>40204</v>
      </c>
      <c r="AC221">
        <v>1560.98</v>
      </c>
    </row>
    <row r="222" spans="1:29">
      <c r="A222" s="264">
        <v>40204</v>
      </c>
      <c r="B222">
        <v>537.05999999999995</v>
      </c>
      <c r="D222" s="264">
        <v>40204</v>
      </c>
      <c r="E222">
        <f t="shared" si="27"/>
        <v>1560.98</v>
      </c>
      <c r="F222">
        <v>537.05999999999995</v>
      </c>
      <c r="G222" s="246">
        <f t="shared" si="29"/>
        <v>-1.7293835068055152E-4</v>
      </c>
      <c r="H222" s="246">
        <f t="shared" si="30"/>
        <v>1.2117855746106383E-4</v>
      </c>
      <c r="I222">
        <f t="shared" si="32"/>
        <v>10848.350487521786</v>
      </c>
      <c r="J222">
        <f t="shared" si="32"/>
        <v>13308.532984989564</v>
      </c>
      <c r="AB222" s="264">
        <v>40205</v>
      </c>
      <c r="AC222">
        <v>1560.28</v>
      </c>
    </row>
    <row r="223" spans="1:29">
      <c r="A223" s="264">
        <v>40205</v>
      </c>
      <c r="B223">
        <v>537.33000000000004</v>
      </c>
      <c r="D223" s="264">
        <v>40205</v>
      </c>
      <c r="E223">
        <f t="shared" si="27"/>
        <v>1560.28</v>
      </c>
      <c r="F223">
        <v>537.33000000000004</v>
      </c>
      <c r="G223" s="246">
        <f t="shared" si="29"/>
        <v>-4.484362387731089E-4</v>
      </c>
      <c r="H223" s="246">
        <f t="shared" si="30"/>
        <v>4.5630855291521692E-4</v>
      </c>
      <c r="I223">
        <f t="shared" si="32"/>
        <v>10843.48569403227</v>
      </c>
      <c r="J223">
        <f t="shared" si="32"/>
        <v>13314.605782417369</v>
      </c>
      <c r="AB223" s="264">
        <v>40206</v>
      </c>
      <c r="AC223">
        <v>1560.05</v>
      </c>
    </row>
    <row r="224" spans="1:29">
      <c r="A224" s="264">
        <v>40206</v>
      </c>
      <c r="B224">
        <v>536.9</v>
      </c>
      <c r="D224" s="264">
        <v>40206</v>
      </c>
      <c r="E224">
        <f t="shared" si="27"/>
        <v>1560.05</v>
      </c>
      <c r="F224">
        <v>536.9</v>
      </c>
      <c r="G224" s="246">
        <f t="shared" si="29"/>
        <v>-1.4740943933144735E-4</v>
      </c>
      <c r="H224" s="246">
        <f t="shared" si="30"/>
        <v>-8.4668167473579605E-4</v>
      </c>
      <c r="I224">
        <f t="shared" si="32"/>
        <v>10841.887261885713</v>
      </c>
      <c r="J224">
        <f t="shared" si="32"/>
        <v>13303.332549695066</v>
      </c>
      <c r="AB224" s="264">
        <v>40207</v>
      </c>
      <c r="AC224">
        <v>1563.87</v>
      </c>
    </row>
    <row r="225" spans="1:29">
      <c r="A225" s="264">
        <v>40207</v>
      </c>
      <c r="B225">
        <v>535.29</v>
      </c>
      <c r="D225" s="264">
        <v>40207</v>
      </c>
      <c r="E225">
        <f t="shared" si="27"/>
        <v>1563.87</v>
      </c>
      <c r="F225">
        <v>535.29</v>
      </c>
      <c r="G225" s="246">
        <f t="shared" si="29"/>
        <v>2.4486394666836109E-3</v>
      </c>
      <c r="H225" s="246">
        <f t="shared" si="30"/>
        <v>-3.0451247904638287E-3</v>
      </c>
      <c r="I225">
        <f t="shared" si="32"/>
        <v>10868.435134928501</v>
      </c>
      <c r="J225">
        <f t="shared" si="32"/>
        <v>13262.822241952204</v>
      </c>
      <c r="AB225" s="264">
        <v>40210</v>
      </c>
      <c r="AC225">
        <v>1561.4</v>
      </c>
    </row>
    <row r="226" spans="1:29">
      <c r="A226" s="264">
        <v>40210</v>
      </c>
      <c r="B226">
        <v>537.99</v>
      </c>
      <c r="D226" s="264">
        <v>40210</v>
      </c>
      <c r="E226">
        <f t="shared" si="27"/>
        <v>1561.4</v>
      </c>
      <c r="F226">
        <v>537.99</v>
      </c>
      <c r="G226" s="246">
        <f t="shared" si="29"/>
        <v>-1.5794151687799074E-3</v>
      </c>
      <c r="H226" s="246">
        <f t="shared" si="30"/>
        <v>4.9975662724879169E-3</v>
      </c>
      <c r="I226">
        <f t="shared" si="32"/>
        <v>10851.269363615495</v>
      </c>
      <c r="J226">
        <f t="shared" si="32"/>
        <v>13329.104075066587</v>
      </c>
      <c r="AB226" s="264">
        <v>40211</v>
      </c>
      <c r="AC226">
        <v>1563.18</v>
      </c>
    </row>
    <row r="227" spans="1:29">
      <c r="A227" s="264">
        <v>40211</v>
      </c>
      <c r="B227">
        <v>538.66999999999996</v>
      </c>
      <c r="D227" s="264">
        <v>40211</v>
      </c>
      <c r="E227">
        <f t="shared" si="27"/>
        <v>1563.18</v>
      </c>
      <c r="F227">
        <v>538.66999999999996</v>
      </c>
      <c r="G227" s="246">
        <f t="shared" si="29"/>
        <v>1.140002561803577E-3</v>
      </c>
      <c r="H227" s="246">
        <f t="shared" si="30"/>
        <v>1.2175354427723531E-3</v>
      </c>
      <c r="I227">
        <f t="shared" si="32"/>
        <v>10863.639838488836</v>
      </c>
      <c r="J227">
        <f t="shared" si="32"/>
        <v>13345.332731698381</v>
      </c>
      <c r="AB227" s="264">
        <v>40212</v>
      </c>
      <c r="AC227">
        <v>1560.28</v>
      </c>
    </row>
    <row r="228" spans="1:29">
      <c r="A228" s="264">
        <v>40212</v>
      </c>
      <c r="B228">
        <v>537.05999999999995</v>
      </c>
      <c r="D228" s="264">
        <v>40212</v>
      </c>
      <c r="E228">
        <f t="shared" si="27"/>
        <v>1560.28</v>
      </c>
      <c r="F228">
        <v>537.05999999999995</v>
      </c>
      <c r="G228" s="246">
        <f t="shared" si="29"/>
        <v>-1.8551926201717528E-3</v>
      </c>
      <c r="H228" s="246">
        <f t="shared" si="30"/>
        <v>-3.0352714622522555E-3</v>
      </c>
      <c r="I228">
        <f t="shared" ref="I228:J243" si="33">I227*(1+G228)</f>
        <v>10843.485694032268</v>
      </c>
      <c r="J228">
        <f t="shared" si="33"/>
        <v>13304.826024103597</v>
      </c>
      <c r="AB228" s="264">
        <v>40213</v>
      </c>
      <c r="AC228">
        <v>1565.27</v>
      </c>
    </row>
    <row r="229" spans="1:29">
      <c r="A229" s="264">
        <v>40213</v>
      </c>
      <c r="B229">
        <v>531.34</v>
      </c>
      <c r="D229" s="264">
        <v>40213</v>
      </c>
      <c r="E229">
        <f t="shared" si="27"/>
        <v>1565.27</v>
      </c>
      <c r="F229">
        <v>531.34</v>
      </c>
      <c r="G229" s="246">
        <f t="shared" si="29"/>
        <v>3.1981439228856434E-3</v>
      </c>
      <c r="H229" s="246">
        <f t="shared" si="30"/>
        <v>-1.0697007650116067E-2</v>
      </c>
      <c r="I229">
        <f t="shared" si="33"/>
        <v>10878.164721907535</v>
      </c>
      <c r="J229">
        <f t="shared" si="33"/>
        <v>13162.504198340297</v>
      </c>
      <c r="AB229" s="264">
        <v>40214</v>
      </c>
      <c r="AC229">
        <v>1568.5</v>
      </c>
    </row>
    <row r="230" spans="1:29">
      <c r="A230" s="264">
        <v>40214</v>
      </c>
      <c r="B230">
        <v>531.24</v>
      </c>
      <c r="D230" s="264">
        <v>40214</v>
      </c>
      <c r="E230">
        <f t="shared" si="27"/>
        <v>1568.5</v>
      </c>
      <c r="F230">
        <v>531.24</v>
      </c>
      <c r="G230" s="246">
        <f t="shared" si="29"/>
        <v>2.0635417531800204E-3</v>
      </c>
      <c r="H230" s="246">
        <f t="shared" si="30"/>
        <v>-2.3463198167440662E-4</v>
      </c>
      <c r="I230">
        <f t="shared" si="33"/>
        <v>10900.612269009162</v>
      </c>
      <c r="J230">
        <f t="shared" si="33"/>
        <v>13159.415853896444</v>
      </c>
      <c r="AB230" s="264">
        <v>40217</v>
      </c>
      <c r="AC230">
        <v>1565.9</v>
      </c>
    </row>
    <row r="231" spans="1:29">
      <c r="A231" s="264">
        <v>40217</v>
      </c>
      <c r="B231">
        <v>530.16999999999996</v>
      </c>
      <c r="D231" s="264">
        <v>40217</v>
      </c>
      <c r="E231">
        <f t="shared" si="27"/>
        <v>1565.9</v>
      </c>
      <c r="F231">
        <v>530.16999999999996</v>
      </c>
      <c r="G231" s="246">
        <f t="shared" si="29"/>
        <v>-1.6576346828178767E-3</v>
      </c>
      <c r="H231" s="246">
        <f t="shared" si="30"/>
        <v>-2.0605841320039528E-3</v>
      </c>
      <c r="I231">
        <f t="shared" si="33"/>
        <v>10882.543036048102</v>
      </c>
      <c r="J231">
        <f t="shared" si="33"/>
        <v>13132.299770401463</v>
      </c>
      <c r="AB231" s="264">
        <v>40218</v>
      </c>
      <c r="AC231">
        <v>1562.97</v>
      </c>
    </row>
    <row r="232" spans="1:29">
      <c r="A232" s="264">
        <v>40218</v>
      </c>
      <c r="B232">
        <v>531.33000000000004</v>
      </c>
      <c r="D232" s="264">
        <v>40218</v>
      </c>
      <c r="E232">
        <f t="shared" si="27"/>
        <v>1562.97</v>
      </c>
      <c r="F232">
        <v>531.33000000000004</v>
      </c>
      <c r="G232" s="246">
        <f t="shared" si="29"/>
        <v>-1.8711284245481741E-3</v>
      </c>
      <c r="H232" s="246">
        <f t="shared" si="30"/>
        <v>2.1415488697697918E-3</v>
      </c>
      <c r="I232">
        <f t="shared" si="33"/>
        <v>10862.180400441985</v>
      </c>
      <c r="J232">
        <f t="shared" si="33"/>
        <v>13160.423232132245</v>
      </c>
      <c r="AB232" s="264">
        <v>40219</v>
      </c>
      <c r="AC232">
        <v>1559.25</v>
      </c>
    </row>
    <row r="233" spans="1:29">
      <c r="A233" s="264">
        <v>40219</v>
      </c>
      <c r="B233">
        <v>527.91</v>
      </c>
      <c r="D233" s="264">
        <v>40219</v>
      </c>
      <c r="E233">
        <f t="shared" si="27"/>
        <v>1559.25</v>
      </c>
      <c r="F233">
        <v>527.91</v>
      </c>
      <c r="G233" s="246">
        <f t="shared" si="29"/>
        <v>-2.3800840707115523E-3</v>
      </c>
      <c r="H233" s="246">
        <f t="shared" si="30"/>
        <v>-6.4831063423055465E-3</v>
      </c>
      <c r="I233">
        <f t="shared" si="33"/>
        <v>10836.327497897697</v>
      </c>
      <c r="J233">
        <f t="shared" si="33"/>
        <v>13075.102808808584</v>
      </c>
      <c r="AB233" s="264">
        <v>40220</v>
      </c>
      <c r="AC233">
        <v>1557.91</v>
      </c>
    </row>
    <row r="234" spans="1:29">
      <c r="A234" s="264">
        <v>40220</v>
      </c>
      <c r="B234">
        <v>527.9</v>
      </c>
      <c r="D234" s="264">
        <v>40220</v>
      </c>
      <c r="E234">
        <f t="shared" si="27"/>
        <v>1557.91</v>
      </c>
      <c r="F234">
        <v>527.9</v>
      </c>
      <c r="G234" s="246">
        <f t="shared" si="29"/>
        <v>-8.5938752605418944E-4</v>
      </c>
      <c r="H234" s="246">
        <f t="shared" si="30"/>
        <v>-6.5371194224130561E-5</v>
      </c>
      <c r="I234">
        <f t="shared" si="33"/>
        <v>10827.014893217765</v>
      </c>
      <c r="J234">
        <f t="shared" si="33"/>
        <v>13074.248073723369</v>
      </c>
      <c r="AB234" s="264">
        <v>40221</v>
      </c>
      <c r="AC234">
        <v>1560.42</v>
      </c>
    </row>
    <row r="235" spans="1:29">
      <c r="A235" s="264">
        <v>40221</v>
      </c>
      <c r="B235">
        <v>528.99</v>
      </c>
      <c r="D235" s="264">
        <v>40221</v>
      </c>
      <c r="E235">
        <f t="shared" si="27"/>
        <v>1560.42</v>
      </c>
      <c r="F235">
        <v>528.99</v>
      </c>
      <c r="G235" s="246">
        <f t="shared" si="29"/>
        <v>1.6111328639010214E-3</v>
      </c>
      <c r="H235" s="246">
        <f t="shared" si="30"/>
        <v>2.0183564257301037E-3</v>
      </c>
      <c r="I235">
        <f t="shared" si="33"/>
        <v>10844.458652730174</v>
      </c>
      <c r="J235">
        <f t="shared" si="33"/>
        <v>13100.636566334559</v>
      </c>
      <c r="AB235" s="264">
        <v>40225</v>
      </c>
      <c r="AC235">
        <v>1562.71</v>
      </c>
    </row>
    <row r="236" spans="1:29">
      <c r="A236" s="264">
        <v>40225</v>
      </c>
      <c r="B236">
        <v>532.89</v>
      </c>
      <c r="D236" s="264">
        <v>40225</v>
      </c>
      <c r="E236">
        <f t="shared" si="27"/>
        <v>1562.71</v>
      </c>
      <c r="F236">
        <v>532.89</v>
      </c>
      <c r="G236" s="246">
        <f t="shared" si="29"/>
        <v>1.4675536073620599E-3</v>
      </c>
      <c r="H236" s="246">
        <f t="shared" si="30"/>
        <v>7.3261115522031831E-3</v>
      </c>
      <c r="I236">
        <f t="shared" si="33"/>
        <v>10860.373477145877</v>
      </c>
      <c r="J236">
        <f t="shared" si="33"/>
        <v>13196.613291224397</v>
      </c>
      <c r="AB236" s="264">
        <v>40226</v>
      </c>
      <c r="AC236">
        <v>1558.42</v>
      </c>
    </row>
    <row r="237" spans="1:29">
      <c r="A237" s="264">
        <v>40226</v>
      </c>
      <c r="B237">
        <v>533.45000000000005</v>
      </c>
      <c r="D237" s="264">
        <v>40226</v>
      </c>
      <c r="E237">
        <f t="shared" ref="E237:E300" si="34">SUMIF(AB:AB,A237,AC:AC)</f>
        <v>1558.42</v>
      </c>
      <c r="F237">
        <v>533.45000000000005</v>
      </c>
      <c r="G237" s="246">
        <f t="shared" si="29"/>
        <v>-2.7452310409480374E-3</v>
      </c>
      <c r="H237" s="246">
        <f t="shared" si="30"/>
        <v>1.0044449672006331E-3</v>
      </c>
      <c r="I237">
        <f t="shared" si="33"/>
        <v>10830.559242760128</v>
      </c>
      <c r="J237">
        <f t="shared" si="33"/>
        <v>13209.86856302886</v>
      </c>
      <c r="AB237" s="264">
        <v>40227</v>
      </c>
      <c r="AC237">
        <v>1555.6</v>
      </c>
    </row>
    <row r="238" spans="1:29">
      <c r="A238" s="264">
        <v>40227</v>
      </c>
      <c r="B238">
        <v>531.99</v>
      </c>
      <c r="D238" s="264">
        <v>40227</v>
      </c>
      <c r="E238">
        <f t="shared" si="34"/>
        <v>1555.6</v>
      </c>
      <c r="F238">
        <v>531.99</v>
      </c>
      <c r="G238" s="246">
        <f t="shared" si="29"/>
        <v>-1.8095250317630152E-3</v>
      </c>
      <c r="H238" s="246">
        <f t="shared" si="30"/>
        <v>-2.7833298742686715E-3</v>
      </c>
      <c r="I238">
        <f t="shared" si="33"/>
        <v>10810.961074702362</v>
      </c>
      <c r="J238">
        <f t="shared" si="33"/>
        <v>13173.10114122222</v>
      </c>
      <c r="AB238" s="264">
        <v>40228</v>
      </c>
      <c r="AC238">
        <v>1556.18</v>
      </c>
    </row>
    <row r="239" spans="1:29">
      <c r="A239" s="264">
        <v>40228</v>
      </c>
      <c r="B239">
        <v>533.78</v>
      </c>
      <c r="D239" s="264">
        <v>40228</v>
      </c>
      <c r="E239">
        <f t="shared" si="34"/>
        <v>1556.18</v>
      </c>
      <c r="F239">
        <v>533.78</v>
      </c>
      <c r="G239" s="246">
        <f t="shared" si="29"/>
        <v>3.7284649010027593E-4</v>
      </c>
      <c r="H239" s="246">
        <f t="shared" si="30"/>
        <v>3.3182963294153692E-3</v>
      </c>
      <c r="I239">
        <f t="shared" si="33"/>
        <v>10814.991903593675</v>
      </c>
      <c r="J239">
        <f t="shared" si="33"/>
        <v>13216.813394386156</v>
      </c>
      <c r="AB239" s="264">
        <v>40231</v>
      </c>
      <c r="AC239">
        <v>1557.42</v>
      </c>
    </row>
    <row r="240" spans="1:29">
      <c r="A240" s="264">
        <v>40231</v>
      </c>
      <c r="B240">
        <v>533.62</v>
      </c>
      <c r="D240" s="264">
        <v>40231</v>
      </c>
      <c r="E240">
        <f t="shared" si="34"/>
        <v>1557.42</v>
      </c>
      <c r="F240">
        <v>533.62</v>
      </c>
      <c r="G240" s="246">
        <f t="shared" si="29"/>
        <v>7.9682298962846509E-4</v>
      </c>
      <c r="H240" s="246">
        <f t="shared" si="30"/>
        <v>-3.4617753167433181E-4</v>
      </c>
      <c r="I240">
        <f t="shared" si="33"/>
        <v>10823.609537775104</v>
      </c>
      <c r="J240">
        <f t="shared" si="33"/>
        <v>13212.238030548688</v>
      </c>
      <c r="AB240" s="264">
        <v>40232</v>
      </c>
      <c r="AC240">
        <v>1563.63</v>
      </c>
    </row>
    <row r="241" spans="1:29">
      <c r="A241" s="264">
        <v>40232</v>
      </c>
      <c r="B241">
        <v>533.83000000000004</v>
      </c>
      <c r="D241" s="264">
        <v>40232</v>
      </c>
      <c r="E241">
        <f t="shared" si="34"/>
        <v>1563.63</v>
      </c>
      <c r="F241">
        <v>533.83000000000004</v>
      </c>
      <c r="G241" s="246">
        <f t="shared" si="29"/>
        <v>3.9873637169165477E-3</v>
      </c>
      <c r="H241" s="246">
        <f t="shared" si="30"/>
        <v>3.471099016423154E-4</v>
      </c>
      <c r="I241">
        <f t="shared" si="33"/>
        <v>10866.767205732102</v>
      </c>
      <c r="J241">
        <f t="shared" si="33"/>
        <v>13216.824129191946</v>
      </c>
      <c r="AB241" s="264">
        <v>40233</v>
      </c>
      <c r="AC241">
        <v>1563.2</v>
      </c>
    </row>
    <row r="242" spans="1:29">
      <c r="A242" s="264">
        <v>40233</v>
      </c>
      <c r="B242">
        <v>533.87</v>
      </c>
      <c r="D242" s="264">
        <v>40233</v>
      </c>
      <c r="E242">
        <f t="shared" si="34"/>
        <v>1563.2</v>
      </c>
      <c r="F242">
        <v>533.87</v>
      </c>
      <c r="G242" s="246">
        <f t="shared" si="29"/>
        <v>-2.7500111919065429E-4</v>
      </c>
      <c r="H242" s="246">
        <f t="shared" si="30"/>
        <v>2.8501649802934737E-5</v>
      </c>
      <c r="I242">
        <f t="shared" si="33"/>
        <v>10863.778832588541</v>
      </c>
      <c r="J242">
        <f t="shared" si="33"/>
        <v>13217.200830484782</v>
      </c>
      <c r="AB242" s="264">
        <v>40234</v>
      </c>
      <c r="AC242">
        <v>1565.97</v>
      </c>
    </row>
    <row r="243" spans="1:29">
      <c r="A243" s="264">
        <v>40234</v>
      </c>
      <c r="B243">
        <v>535.02</v>
      </c>
      <c r="D243" s="264">
        <v>40234</v>
      </c>
      <c r="E243">
        <f t="shared" si="34"/>
        <v>1565.97</v>
      </c>
      <c r="F243">
        <v>535.02</v>
      </c>
      <c r="G243" s="246">
        <f t="shared" si="29"/>
        <v>1.7720061412487276E-3</v>
      </c>
      <c r="H243" s="246">
        <f t="shared" si="30"/>
        <v>2.1076538831015105E-3</v>
      </c>
      <c r="I243">
        <f t="shared" si="33"/>
        <v>10883.029515397056</v>
      </c>
      <c r="J243">
        <f t="shared" si="33"/>
        <v>13245.058115138887</v>
      </c>
      <c r="AB243" s="264">
        <v>40235</v>
      </c>
      <c r="AC243">
        <v>1569.71</v>
      </c>
    </row>
    <row r="244" spans="1:29">
      <c r="A244" s="264">
        <v>40235</v>
      </c>
      <c r="B244">
        <v>535.97</v>
      </c>
      <c r="D244" s="264">
        <v>40235</v>
      </c>
      <c r="E244">
        <f t="shared" si="34"/>
        <v>1569.71</v>
      </c>
      <c r="F244">
        <v>535.97</v>
      </c>
      <c r="G244" s="246">
        <f t="shared" si="29"/>
        <v>2.3882960720831292E-3</v>
      </c>
      <c r="H244" s="246">
        <f t="shared" si="30"/>
        <v>1.7292059842890376E-3</v>
      </c>
      <c r="I244">
        <f t="shared" ref="I244:J259" si="35">I243*(1+G244)</f>
        <v>10909.021412041044</v>
      </c>
      <c r="J244">
        <f t="shared" si="35"/>
        <v>13267.961548893842</v>
      </c>
      <c r="AB244" s="264">
        <v>40238</v>
      </c>
      <c r="AC244">
        <v>1569.45</v>
      </c>
    </row>
    <row r="245" spans="1:29">
      <c r="A245" s="264">
        <v>40238</v>
      </c>
      <c r="B245">
        <v>538.95000000000005</v>
      </c>
      <c r="D245" s="264">
        <v>40238</v>
      </c>
      <c r="E245">
        <f t="shared" si="34"/>
        <v>1569.45</v>
      </c>
      <c r="F245">
        <v>538.95000000000005</v>
      </c>
      <c r="G245" s="246">
        <f t="shared" si="29"/>
        <v>-1.6563569066896378E-4</v>
      </c>
      <c r="H245" s="246">
        <f t="shared" si="30"/>
        <v>5.5135841158486668E-3</v>
      </c>
      <c r="I245">
        <f t="shared" si="35"/>
        <v>10907.214488744938</v>
      </c>
      <c r="J245">
        <f t="shared" si="35"/>
        <v>13341.115570939513</v>
      </c>
      <c r="AB245" s="264">
        <v>40239</v>
      </c>
      <c r="AC245">
        <v>1570.57</v>
      </c>
    </row>
    <row r="246" spans="1:29">
      <c r="A246" s="264">
        <v>40239</v>
      </c>
      <c r="B246">
        <v>540.11</v>
      </c>
      <c r="D246" s="264">
        <v>40239</v>
      </c>
      <c r="E246">
        <f t="shared" si="34"/>
        <v>1570.57</v>
      </c>
      <c r="F246">
        <v>540.11</v>
      </c>
      <c r="G246" s="246">
        <f t="shared" si="29"/>
        <v>7.1362579247491453E-4</v>
      </c>
      <c r="H246" s="246">
        <f t="shared" si="30"/>
        <v>2.1059046691316178E-3</v>
      </c>
      <c r="I246">
        <f t="shared" si="35"/>
        <v>10914.998158328162</v>
      </c>
      <c r="J246">
        <f t="shared" si="35"/>
        <v>13369.210688511779</v>
      </c>
      <c r="AB246" s="264">
        <v>40240</v>
      </c>
      <c r="AC246">
        <v>1570.82</v>
      </c>
    </row>
    <row r="247" spans="1:29">
      <c r="A247" s="264">
        <v>40240</v>
      </c>
      <c r="B247">
        <v>540.91999999999996</v>
      </c>
      <c r="D247" s="264">
        <v>40240</v>
      </c>
      <c r="E247">
        <f t="shared" si="34"/>
        <v>1570.82</v>
      </c>
      <c r="F247">
        <v>540.91999999999996</v>
      </c>
      <c r="G247" s="246">
        <f t="shared" si="29"/>
        <v>1.5917787809516248E-4</v>
      </c>
      <c r="H247" s="246">
        <f t="shared" si="30"/>
        <v>1.4532659352459601E-3</v>
      </c>
      <c r="I247">
        <f t="shared" si="35"/>
        <v>10916.735584574417</v>
      </c>
      <c r="J247">
        <f t="shared" si="35"/>
        <v>13388.63970698652</v>
      </c>
      <c r="AB247" s="264">
        <v>40241</v>
      </c>
      <c r="AC247">
        <v>1571.82</v>
      </c>
    </row>
    <row r="248" spans="1:29">
      <c r="A248" s="264">
        <v>40241</v>
      </c>
      <c r="B248">
        <v>541.75</v>
      </c>
      <c r="D248" s="264">
        <v>40241</v>
      </c>
      <c r="E248">
        <f t="shared" si="34"/>
        <v>1571.82</v>
      </c>
      <c r="F248">
        <v>541.75</v>
      </c>
      <c r="G248" s="246">
        <f t="shared" si="29"/>
        <v>6.3661017812344234E-4</v>
      </c>
      <c r="H248" s="246">
        <f t="shared" si="30"/>
        <v>1.4879942637411195E-3</v>
      </c>
      <c r="I248">
        <f t="shared" si="35"/>
        <v>10923.68528955944</v>
      </c>
      <c r="J248">
        <f t="shared" si="35"/>
        <v>13408.561926069813</v>
      </c>
      <c r="AB248" s="264">
        <v>40242</v>
      </c>
      <c r="AC248">
        <v>1568.38</v>
      </c>
    </row>
    <row r="249" spans="1:29">
      <c r="A249" s="264">
        <v>40242</v>
      </c>
      <c r="B249">
        <v>542.66999999999996</v>
      </c>
      <c r="D249" s="264">
        <v>40242</v>
      </c>
      <c r="E249">
        <f t="shared" si="34"/>
        <v>1568.38</v>
      </c>
      <c r="F249">
        <v>542.66999999999996</v>
      </c>
      <c r="G249" s="246">
        <f t="shared" si="29"/>
        <v>-2.1885457622372595E-3</v>
      </c>
      <c r="H249" s="246">
        <f t="shared" si="30"/>
        <v>1.6517717054518192E-3</v>
      </c>
      <c r="I249">
        <f t="shared" si="35"/>
        <v>10899.778304410962</v>
      </c>
      <c r="J249">
        <f t="shared" si="35"/>
        <v>13430.709809270094</v>
      </c>
      <c r="AB249" s="264">
        <v>40245</v>
      </c>
      <c r="AC249">
        <v>1568.24</v>
      </c>
    </row>
    <row r="250" spans="1:29">
      <c r="A250" s="264">
        <v>40245</v>
      </c>
      <c r="B250">
        <v>542.49</v>
      </c>
      <c r="D250" s="264">
        <v>40245</v>
      </c>
      <c r="E250">
        <f t="shared" si="34"/>
        <v>1568.24</v>
      </c>
      <c r="F250">
        <v>542.49</v>
      </c>
      <c r="G250" s="246">
        <f t="shared" si="29"/>
        <v>-8.9264081408857443E-5</v>
      </c>
      <c r="H250" s="246">
        <f t="shared" si="30"/>
        <v>-3.7812186569575942E-4</v>
      </c>
      <c r="I250">
        <f t="shared" si="35"/>
        <v>10898.805345713059</v>
      </c>
      <c r="J250">
        <f t="shared" si="35"/>
        <v>13425.631364219395</v>
      </c>
      <c r="AB250" s="264">
        <v>40246</v>
      </c>
      <c r="AC250">
        <v>1570.03</v>
      </c>
    </row>
    <row r="251" spans="1:29">
      <c r="A251" s="264">
        <v>40246</v>
      </c>
      <c r="B251">
        <v>544.53</v>
      </c>
      <c r="D251" s="264">
        <v>40246</v>
      </c>
      <c r="E251">
        <f t="shared" si="34"/>
        <v>1570.03</v>
      </c>
      <c r="F251">
        <v>544.53</v>
      </c>
      <c r="G251" s="246">
        <f t="shared" si="29"/>
        <v>1.1414069275110794E-3</v>
      </c>
      <c r="H251" s="246">
        <f t="shared" si="30"/>
        <v>3.7140094089948986E-3</v>
      </c>
      <c r="I251">
        <f t="shared" si="35"/>
        <v>10911.245317636251</v>
      </c>
      <c r="J251">
        <f t="shared" si="35"/>
        <v>13475.494285427803</v>
      </c>
      <c r="AB251" s="264">
        <v>40247</v>
      </c>
      <c r="AC251">
        <v>1569.44</v>
      </c>
    </row>
    <row r="252" spans="1:29">
      <c r="A252" s="264">
        <v>40247</v>
      </c>
      <c r="B252">
        <v>545.25</v>
      </c>
      <c r="D252" s="264">
        <v>40247</v>
      </c>
      <c r="E252">
        <f t="shared" si="34"/>
        <v>1569.44</v>
      </c>
      <c r="F252">
        <v>545.25</v>
      </c>
      <c r="G252" s="246">
        <f t="shared" si="29"/>
        <v>-3.7578899766244067E-4</v>
      </c>
      <c r="H252" s="246">
        <f t="shared" si="30"/>
        <v>1.2758126274034923E-3</v>
      </c>
      <c r="I252">
        <f t="shared" si="35"/>
        <v>10907.144991695088</v>
      </c>
      <c r="J252">
        <f t="shared" si="35"/>
        <v>13492.686491197655</v>
      </c>
      <c r="AB252" s="264">
        <v>40248</v>
      </c>
      <c r="AC252">
        <v>1569.88</v>
      </c>
    </row>
    <row r="253" spans="1:29">
      <c r="A253" s="264">
        <v>40248</v>
      </c>
      <c r="B253">
        <v>545.25</v>
      </c>
      <c r="D253" s="264">
        <v>40248</v>
      </c>
      <c r="E253">
        <f t="shared" si="34"/>
        <v>1569.88</v>
      </c>
      <c r="F253">
        <v>545.25</v>
      </c>
      <c r="G253" s="246">
        <f t="shared" si="29"/>
        <v>2.8035477622601057E-4</v>
      </c>
      <c r="H253" s="246">
        <f t="shared" si="30"/>
        <v>-4.6428571428571429E-5</v>
      </c>
      <c r="I253">
        <f t="shared" si="35"/>
        <v>10910.2028618885</v>
      </c>
      <c r="J253">
        <f t="shared" si="35"/>
        <v>13492.060045039136</v>
      </c>
      <c r="AB253" s="264">
        <v>40249</v>
      </c>
      <c r="AC253">
        <v>1570.45</v>
      </c>
    </row>
    <row r="254" spans="1:29">
      <c r="A254" s="264">
        <v>40249</v>
      </c>
      <c r="B254">
        <v>547.66</v>
      </c>
      <c r="D254" s="264">
        <v>40249</v>
      </c>
      <c r="E254">
        <f t="shared" si="34"/>
        <v>1570.45</v>
      </c>
      <c r="F254">
        <v>547.66</v>
      </c>
      <c r="G254" s="246">
        <f t="shared" si="29"/>
        <v>3.6308507656634958E-4</v>
      </c>
      <c r="H254" s="246">
        <f t="shared" si="30"/>
        <v>4.3735622584659553E-3</v>
      </c>
      <c r="I254">
        <f t="shared" si="35"/>
        <v>10914.164193729963</v>
      </c>
      <c r="J254">
        <f t="shared" si="35"/>
        <v>13551.068409641075</v>
      </c>
      <c r="AB254" s="264">
        <v>40252</v>
      </c>
      <c r="AC254">
        <v>1571.41</v>
      </c>
    </row>
    <row r="255" spans="1:29">
      <c r="A255" s="264">
        <v>40252</v>
      </c>
      <c r="B255">
        <v>547.97</v>
      </c>
      <c r="D255" s="264">
        <v>40252</v>
      </c>
      <c r="E255">
        <f t="shared" si="34"/>
        <v>1571.41</v>
      </c>
      <c r="F255">
        <v>547.97</v>
      </c>
      <c r="G255" s="246">
        <f t="shared" si="29"/>
        <v>6.1128975771285177E-4</v>
      </c>
      <c r="H255" s="246">
        <f t="shared" si="30"/>
        <v>5.196160547995413E-4</v>
      </c>
      <c r="I255">
        <f t="shared" si="35"/>
        <v>10920.835910515587</v>
      </c>
      <c r="J255">
        <f t="shared" si="35"/>
        <v>13558.109762346412</v>
      </c>
      <c r="AB255" s="264">
        <v>40253</v>
      </c>
      <c r="AC255">
        <v>1574.65</v>
      </c>
    </row>
    <row r="256" spans="1:29">
      <c r="A256" s="264">
        <v>40253</v>
      </c>
      <c r="B256">
        <v>549.98</v>
      </c>
      <c r="D256" s="264">
        <v>40253</v>
      </c>
      <c r="E256">
        <f t="shared" si="34"/>
        <v>1574.65</v>
      </c>
      <c r="F256">
        <v>549.98</v>
      </c>
      <c r="G256" s="246">
        <f t="shared" si="29"/>
        <v>2.0618425490483983E-3</v>
      </c>
      <c r="H256" s="246">
        <f t="shared" si="30"/>
        <v>3.6216554477694765E-3</v>
      </c>
      <c r="I256">
        <f t="shared" si="35"/>
        <v>10943.352954667063</v>
      </c>
      <c r="J256">
        <f t="shared" si="35"/>
        <v>13607.21256442867</v>
      </c>
      <c r="AB256" s="264">
        <v>40254</v>
      </c>
      <c r="AC256">
        <v>1575.64</v>
      </c>
    </row>
    <row r="257" spans="1:29">
      <c r="A257" s="264">
        <v>40254</v>
      </c>
      <c r="B257">
        <v>551.59</v>
      </c>
      <c r="D257" s="264">
        <v>40254</v>
      </c>
      <c r="E257">
        <f t="shared" si="34"/>
        <v>1575.64</v>
      </c>
      <c r="F257">
        <v>551.59</v>
      </c>
      <c r="G257" s="246">
        <f t="shared" si="29"/>
        <v>6.2871114215856672E-4</v>
      </c>
      <c r="H257" s="246">
        <f t="shared" si="30"/>
        <v>2.8809506059961224E-3</v>
      </c>
      <c r="I257">
        <f t="shared" si="35"/>
        <v>10950.233162602237</v>
      </c>
      <c r="J257">
        <f t="shared" si="35"/>
        <v>13646.414271712079</v>
      </c>
      <c r="AB257" s="264">
        <v>40255</v>
      </c>
      <c r="AC257">
        <v>1574.1</v>
      </c>
    </row>
    <row r="258" spans="1:29">
      <c r="A258" s="264">
        <v>40255</v>
      </c>
      <c r="B258">
        <v>552.32000000000005</v>
      </c>
      <c r="D258" s="264">
        <v>40255</v>
      </c>
      <c r="E258">
        <f t="shared" si="34"/>
        <v>1574.1</v>
      </c>
      <c r="F258">
        <v>552.32000000000005</v>
      </c>
      <c r="G258" s="246">
        <f t="shared" si="29"/>
        <v>-9.7738061993868364E-4</v>
      </c>
      <c r="H258" s="246">
        <f t="shared" si="30"/>
        <v>1.2770181915657689E-3</v>
      </c>
      <c r="I258">
        <f t="shared" si="35"/>
        <v>10939.5306169253</v>
      </c>
      <c r="J258">
        <f t="shared" si="35"/>
        <v>13663.840990986699</v>
      </c>
      <c r="AB258" s="264">
        <v>40256</v>
      </c>
      <c r="AC258">
        <v>1573.32</v>
      </c>
    </row>
    <row r="259" spans="1:29">
      <c r="A259" s="264">
        <v>40256</v>
      </c>
      <c r="B259">
        <v>551.48</v>
      </c>
      <c r="D259" s="264">
        <v>40256</v>
      </c>
      <c r="E259">
        <f t="shared" si="34"/>
        <v>1573.32</v>
      </c>
      <c r="F259">
        <v>551.48</v>
      </c>
      <c r="G259" s="246">
        <f t="shared" si="29"/>
        <v>-4.955212502382178E-4</v>
      </c>
      <c r="H259" s="246">
        <f t="shared" si="30"/>
        <v>-1.5672860453567325E-3</v>
      </c>
      <c r="I259">
        <f t="shared" si="35"/>
        <v>10934.109847036982</v>
      </c>
      <c r="J259">
        <f t="shared" si="35"/>
        <v>13642.425843675552</v>
      </c>
      <c r="AB259" s="264">
        <v>40259</v>
      </c>
      <c r="AC259">
        <v>1574.49</v>
      </c>
    </row>
    <row r="260" spans="1:29">
      <c r="A260" s="264">
        <v>40259</v>
      </c>
      <c r="B260">
        <v>552.98</v>
      </c>
      <c r="D260" s="264">
        <v>40259</v>
      </c>
      <c r="E260">
        <f t="shared" si="34"/>
        <v>1574.49</v>
      </c>
      <c r="F260">
        <v>552.98</v>
      </c>
      <c r="G260" s="246">
        <f t="shared" ref="G260:G323" si="36">E260/E259-1</f>
        <v>7.4365036991852485E-4</v>
      </c>
      <c r="H260" s="246">
        <f t="shared" ref="H260:H323" si="37">(F260/F259-1)-($M$23/252)</f>
        <v>2.6735250080302956E-3</v>
      </c>
      <c r="I260">
        <f t="shared" ref="I260:J275" si="38">I259*(1+G260)</f>
        <v>10942.241001869461</v>
      </c>
      <c r="J260">
        <f t="shared" si="38"/>
        <v>13678.899210338817</v>
      </c>
      <c r="AB260" s="264">
        <v>40260</v>
      </c>
      <c r="AC260">
        <v>1574.7</v>
      </c>
    </row>
    <row r="261" spans="1:29">
      <c r="A261" s="264">
        <v>40260</v>
      </c>
      <c r="B261">
        <v>553.99</v>
      </c>
      <c r="D261" s="264">
        <v>40260</v>
      </c>
      <c r="E261">
        <f t="shared" si="34"/>
        <v>1574.7</v>
      </c>
      <c r="F261">
        <v>553.99</v>
      </c>
      <c r="G261" s="246">
        <f t="shared" si="36"/>
        <v>1.3337652192135785E-4</v>
      </c>
      <c r="H261" s="246">
        <f t="shared" si="37"/>
        <v>1.7800389319169033E-3</v>
      </c>
      <c r="I261">
        <f t="shared" si="38"/>
        <v>10943.700439916316</v>
      </c>
      <c r="J261">
        <f t="shared" si="38"/>
        <v>13703.248183478989</v>
      </c>
      <c r="AB261" s="264">
        <v>40261</v>
      </c>
      <c r="AC261">
        <v>1566.69</v>
      </c>
    </row>
    <row r="262" spans="1:29">
      <c r="A262" s="264">
        <v>40261</v>
      </c>
      <c r="B262">
        <v>552.95000000000005</v>
      </c>
      <c r="D262" s="264">
        <v>40261</v>
      </c>
      <c r="E262">
        <f t="shared" si="34"/>
        <v>1566.69</v>
      </c>
      <c r="F262">
        <v>552.95000000000005</v>
      </c>
      <c r="G262" s="246">
        <f t="shared" si="36"/>
        <v>-5.0866831777481858E-3</v>
      </c>
      <c r="H262" s="246">
        <f t="shared" si="37"/>
        <v>-1.9237187752228066E-3</v>
      </c>
      <c r="I262">
        <f t="shared" si="38"/>
        <v>10888.033302986278</v>
      </c>
      <c r="J262">
        <f t="shared" si="38"/>
        <v>13676.886987666892</v>
      </c>
      <c r="AB262" s="264">
        <v>40262</v>
      </c>
      <c r="AC262">
        <v>1563.04</v>
      </c>
    </row>
    <row r="263" spans="1:29">
      <c r="A263" s="264">
        <v>40262</v>
      </c>
      <c r="B263">
        <v>552.4</v>
      </c>
      <c r="D263" s="264">
        <v>40262</v>
      </c>
      <c r="E263">
        <f t="shared" si="34"/>
        <v>1563.04</v>
      </c>
      <c r="F263">
        <v>552.4</v>
      </c>
      <c r="G263" s="246">
        <f t="shared" si="36"/>
        <v>-2.3297525356006377E-3</v>
      </c>
      <c r="H263" s="246">
        <f t="shared" si="37"/>
        <v>-1.0410935501790194E-3</v>
      </c>
      <c r="I263">
        <f t="shared" si="38"/>
        <v>10862.666879790941</v>
      </c>
      <c r="J263">
        <f t="shared" si="38"/>
        <v>13662.648068837505</v>
      </c>
      <c r="AB263" s="264">
        <v>40263</v>
      </c>
      <c r="AC263">
        <v>1566.09</v>
      </c>
    </row>
    <row r="264" spans="1:29">
      <c r="A264" s="264">
        <v>40263</v>
      </c>
      <c r="B264">
        <v>552.52</v>
      </c>
      <c r="D264" s="264">
        <v>40263</v>
      </c>
      <c r="E264">
        <f t="shared" si="34"/>
        <v>1566.09</v>
      </c>
      <c r="F264">
        <v>552.52</v>
      </c>
      <c r="G264" s="246">
        <f t="shared" si="36"/>
        <v>1.9513256218650632E-3</v>
      </c>
      <c r="H264" s="246">
        <f t="shared" si="37"/>
        <v>1.7080531705814057E-4</v>
      </c>
      <c r="I264">
        <f t="shared" si="38"/>
        <v>10883.863479995262</v>
      </c>
      <c r="J264">
        <f t="shared" si="38"/>
        <v>13664.981721772756</v>
      </c>
      <c r="AB264" s="264">
        <v>40266</v>
      </c>
      <c r="AC264">
        <v>1566.43</v>
      </c>
    </row>
    <row r="265" spans="1:29">
      <c r="A265" s="264">
        <v>40266</v>
      </c>
      <c r="B265">
        <v>554.46</v>
      </c>
      <c r="D265" s="264">
        <v>40266</v>
      </c>
      <c r="E265">
        <f t="shared" si="34"/>
        <v>1566.43</v>
      </c>
      <c r="F265">
        <v>554.46</v>
      </c>
      <c r="G265" s="246">
        <f t="shared" si="36"/>
        <v>2.1710118830986502E-4</v>
      </c>
      <c r="H265" s="246">
        <f t="shared" si="37"/>
        <v>3.4647565440424225E-3</v>
      </c>
      <c r="I265">
        <f t="shared" si="38"/>
        <v>10886.226379690172</v>
      </c>
      <c r="J265">
        <f t="shared" si="38"/>
        <v>13712.327556617489</v>
      </c>
      <c r="AB265" s="264">
        <v>40267</v>
      </c>
      <c r="AC265">
        <v>1565.67</v>
      </c>
    </row>
    <row r="266" spans="1:29">
      <c r="A266" s="264">
        <v>40267</v>
      </c>
      <c r="B266">
        <v>554.74</v>
      </c>
      <c r="D266" s="264">
        <v>40267</v>
      </c>
      <c r="E266">
        <f t="shared" si="34"/>
        <v>1565.67</v>
      </c>
      <c r="F266">
        <v>554.74</v>
      </c>
      <c r="G266" s="246">
        <f t="shared" si="36"/>
        <v>-4.8517967607875079E-4</v>
      </c>
      <c r="H266" s="246">
        <f t="shared" si="37"/>
        <v>4.5856728039116249E-4</v>
      </c>
      <c r="I266">
        <f t="shared" si="38"/>
        <v>10880.944603901553</v>
      </c>
      <c r="J266">
        <f t="shared" si="38"/>
        <v>13718.61558137296</v>
      </c>
      <c r="AB266" s="264">
        <v>40268</v>
      </c>
      <c r="AC266">
        <v>1567.78</v>
      </c>
    </row>
    <row r="267" spans="1:29">
      <c r="A267" s="264">
        <v>40268</v>
      </c>
      <c r="B267">
        <v>553.80999999999995</v>
      </c>
      <c r="D267" s="264">
        <v>40268</v>
      </c>
      <c r="E267">
        <f t="shared" si="34"/>
        <v>1567.78</v>
      </c>
      <c r="F267">
        <v>553.80999999999995</v>
      </c>
      <c r="G267" s="246">
        <f t="shared" si="36"/>
        <v>1.34766585551227E-3</v>
      </c>
      <c r="H267" s="246">
        <f t="shared" si="37"/>
        <v>-1.7228896162424642E-3</v>
      </c>
      <c r="I267">
        <f t="shared" si="38"/>
        <v>10895.608481419951</v>
      </c>
      <c r="J267">
        <f t="shared" si="38"/>
        <v>13694.97992103859</v>
      </c>
      <c r="AB267" s="264">
        <v>40269</v>
      </c>
      <c r="AC267">
        <v>1565.63</v>
      </c>
    </row>
    <row r="268" spans="1:29">
      <c r="A268" s="264">
        <v>40269</v>
      </c>
      <c r="B268">
        <v>553.61</v>
      </c>
      <c r="D268" s="264">
        <v>40269</v>
      </c>
      <c r="E268">
        <f t="shared" si="34"/>
        <v>1565.63</v>
      </c>
      <c r="F268">
        <v>553.61</v>
      </c>
      <c r="G268" s="246">
        <f t="shared" si="36"/>
        <v>-1.3713658804167528E-3</v>
      </c>
      <c r="H268" s="246">
        <f t="shared" si="37"/>
        <v>-4.0756325660930211E-4</v>
      </c>
      <c r="I268">
        <f t="shared" si="38"/>
        <v>10880.666615702152</v>
      </c>
      <c r="J268">
        <f t="shared" si="38"/>
        <v>13689.398350422773</v>
      </c>
      <c r="AB268" s="264">
        <v>40270</v>
      </c>
      <c r="AC268">
        <v>1560.02</v>
      </c>
    </row>
    <row r="269" spans="1:29">
      <c r="A269" s="264">
        <v>40273</v>
      </c>
      <c r="B269">
        <v>554.53</v>
      </c>
      <c r="D269" s="264">
        <v>40273</v>
      </c>
      <c r="E269">
        <f t="shared" si="34"/>
        <v>1557.02</v>
      </c>
      <c r="F269">
        <v>554.53</v>
      </c>
      <c r="G269" s="246">
        <f t="shared" si="36"/>
        <v>-5.4993836347030367E-3</v>
      </c>
      <c r="H269" s="246">
        <f t="shared" si="37"/>
        <v>1.6153911211347219E-3</v>
      </c>
      <c r="I269">
        <f t="shared" si="38"/>
        <v>10820.829655781099</v>
      </c>
      <c r="J269">
        <f t="shared" si="38"/>
        <v>13711.512082971722</v>
      </c>
      <c r="AB269" s="264">
        <v>40273</v>
      </c>
      <c r="AC269">
        <v>1557.02</v>
      </c>
    </row>
    <row r="270" spans="1:29">
      <c r="A270" s="264">
        <v>40274</v>
      </c>
      <c r="B270">
        <v>556.62</v>
      </c>
      <c r="D270" s="264">
        <v>40274</v>
      </c>
      <c r="E270">
        <f t="shared" si="34"/>
        <v>1559.21</v>
      </c>
      <c r="F270">
        <v>556.62</v>
      </c>
      <c r="G270" s="246">
        <f t="shared" si="36"/>
        <v>1.4065329925114778E-3</v>
      </c>
      <c r="H270" s="246">
        <f t="shared" si="37"/>
        <v>3.7225289241082796E-3</v>
      </c>
      <c r="I270">
        <f t="shared" si="38"/>
        <v>10836.049509698301</v>
      </c>
      <c r="J270">
        <f t="shared" si="38"/>
        <v>13762.553583293844</v>
      </c>
      <c r="AB270" s="264">
        <v>40274</v>
      </c>
      <c r="AC270">
        <v>1559.21</v>
      </c>
    </row>
    <row r="271" spans="1:29">
      <c r="A271" s="264">
        <v>40275</v>
      </c>
      <c r="B271">
        <v>554.67999999999995</v>
      </c>
      <c r="D271" s="264">
        <v>40275</v>
      </c>
      <c r="E271">
        <f t="shared" si="34"/>
        <v>1566.66</v>
      </c>
      <c r="F271">
        <v>554.67999999999995</v>
      </c>
      <c r="G271" s="246">
        <f t="shared" si="36"/>
        <v>4.7780606845775342E-3</v>
      </c>
      <c r="H271" s="246">
        <f t="shared" si="37"/>
        <v>-3.5317506942413998E-3</v>
      </c>
      <c r="I271">
        <f t="shared" si="38"/>
        <v>10887.824811836726</v>
      </c>
      <c r="J271">
        <f t="shared" si="38"/>
        <v>13713.947675121512</v>
      </c>
      <c r="AB271" s="264">
        <v>40275</v>
      </c>
      <c r="AC271">
        <v>1566.66</v>
      </c>
    </row>
    <row r="272" spans="1:29">
      <c r="A272" s="264">
        <v>40276</v>
      </c>
      <c r="B272">
        <v>554.02</v>
      </c>
      <c r="D272" s="264">
        <v>40276</v>
      </c>
      <c r="E272">
        <f t="shared" si="34"/>
        <v>1565.33</v>
      </c>
      <c r="F272">
        <v>554.02</v>
      </c>
      <c r="G272" s="246">
        <f t="shared" si="36"/>
        <v>-8.4893978272260195E-4</v>
      </c>
      <c r="H272" s="246">
        <f t="shared" si="37"/>
        <v>-1.2363038148121138E-3</v>
      </c>
      <c r="I272">
        <f t="shared" si="38"/>
        <v>10878.581704206645</v>
      </c>
      <c r="J272">
        <f t="shared" si="38"/>
        <v>13696.993069294625</v>
      </c>
      <c r="AB272" s="264">
        <v>40276</v>
      </c>
      <c r="AC272">
        <v>1565.33</v>
      </c>
    </row>
    <row r="273" spans="1:29">
      <c r="A273" s="264">
        <v>40277</v>
      </c>
      <c r="B273">
        <v>554.92999999999995</v>
      </c>
      <c r="D273" s="264">
        <v>40277</v>
      </c>
      <c r="E273">
        <f t="shared" si="34"/>
        <v>1566.37</v>
      </c>
      <c r="F273">
        <v>554.92999999999995</v>
      </c>
      <c r="G273" s="246">
        <f t="shared" si="36"/>
        <v>6.6439664479700511E-4</v>
      </c>
      <c r="H273" s="246">
        <f t="shared" si="37"/>
        <v>1.5961114090774367E-3</v>
      </c>
      <c r="I273">
        <f t="shared" si="38"/>
        <v>10885.809397391069</v>
      </c>
      <c r="J273">
        <f t="shared" si="38"/>
        <v>13718.854996202581</v>
      </c>
      <c r="AB273" s="264">
        <v>40277</v>
      </c>
      <c r="AC273">
        <v>1566.37</v>
      </c>
    </row>
    <row r="274" spans="1:29">
      <c r="A274" s="264">
        <v>40280</v>
      </c>
      <c r="B274">
        <v>556.01</v>
      </c>
      <c r="D274" s="264">
        <v>40280</v>
      </c>
      <c r="E274">
        <f t="shared" si="34"/>
        <v>1571.09</v>
      </c>
      <c r="F274">
        <v>556.01</v>
      </c>
      <c r="G274" s="246">
        <f t="shared" si="36"/>
        <v>3.0133365679885227E-3</v>
      </c>
      <c r="H274" s="246">
        <f t="shared" si="37"/>
        <v>1.8997628401009473E-3</v>
      </c>
      <c r="I274">
        <f t="shared" si="38"/>
        <v>10918.61200492038</v>
      </c>
      <c r="J274">
        <f t="shared" si="38"/>
        <v>13744.9175671331</v>
      </c>
      <c r="AB274" s="264">
        <v>40280</v>
      </c>
      <c r="AC274">
        <v>1571.09</v>
      </c>
    </row>
    <row r="275" spans="1:29">
      <c r="A275" s="264">
        <v>40281</v>
      </c>
      <c r="B275">
        <v>557.34</v>
      </c>
      <c r="D275" s="264">
        <v>40281</v>
      </c>
      <c r="E275">
        <f t="shared" si="34"/>
        <v>1573.18</v>
      </c>
      <c r="F275">
        <v>557.34</v>
      </c>
      <c r="G275" s="246">
        <f t="shared" si="36"/>
        <v>1.330286616298304E-3</v>
      </c>
      <c r="H275" s="246">
        <f t="shared" si="37"/>
        <v>2.3456147371449946E-3</v>
      </c>
      <c r="I275">
        <f t="shared" si="38"/>
        <v>10933.136888339079</v>
      </c>
      <c r="J275">
        <f t="shared" si="38"/>
        <v>13777.15784833941</v>
      </c>
      <c r="AB275" s="264">
        <v>40281</v>
      </c>
      <c r="AC275">
        <v>1573.18</v>
      </c>
    </row>
    <row r="276" spans="1:29">
      <c r="A276" s="264">
        <v>40282</v>
      </c>
      <c r="B276">
        <v>557.33000000000004</v>
      </c>
      <c r="D276" s="264">
        <v>40282</v>
      </c>
      <c r="E276">
        <f t="shared" si="34"/>
        <v>1570.79</v>
      </c>
      <c r="F276">
        <v>557.33000000000004</v>
      </c>
      <c r="G276" s="246">
        <f t="shared" si="36"/>
        <v>-1.5192158557826296E-3</v>
      </c>
      <c r="H276" s="246">
        <f t="shared" si="37"/>
        <v>-6.4370940538917835E-5</v>
      </c>
      <c r="I276">
        <f t="shared" ref="I276:J291" si="39">I275*(1+G276)</f>
        <v>10916.527093424873</v>
      </c>
      <c r="J276">
        <f t="shared" si="39"/>
        <v>13776.270999730759</v>
      </c>
      <c r="AB276" s="264">
        <v>40282</v>
      </c>
      <c r="AC276">
        <v>1570.79</v>
      </c>
    </row>
    <row r="277" spans="1:29">
      <c r="A277" s="264">
        <v>40283</v>
      </c>
      <c r="B277">
        <v>557.80999999999995</v>
      </c>
      <c r="D277" s="264">
        <v>40283</v>
      </c>
      <c r="E277">
        <f t="shared" si="34"/>
        <v>1572.35</v>
      </c>
      <c r="F277">
        <v>557.80999999999995</v>
      </c>
      <c r="G277" s="246">
        <f t="shared" si="36"/>
        <v>9.9313084498886539E-4</v>
      </c>
      <c r="H277" s="246">
        <f t="shared" si="37"/>
        <v>8.1482059872171973E-4</v>
      </c>
      <c r="I277">
        <f t="shared" si="39"/>
        <v>10927.36863320151</v>
      </c>
      <c r="J277">
        <f t="shared" si="39"/>
        <v>13787.496189114912</v>
      </c>
      <c r="AB277" s="264">
        <v>40283</v>
      </c>
      <c r="AC277">
        <v>1572.35</v>
      </c>
    </row>
    <row r="278" spans="1:29">
      <c r="A278" s="264">
        <v>40284</v>
      </c>
      <c r="B278">
        <v>555.24</v>
      </c>
      <c r="D278" s="264">
        <v>40284</v>
      </c>
      <c r="E278">
        <f t="shared" si="34"/>
        <v>1577.56</v>
      </c>
      <c r="F278">
        <v>555.24</v>
      </c>
      <c r="G278" s="246">
        <f t="shared" si="36"/>
        <v>3.313511622730303E-3</v>
      </c>
      <c r="H278" s="246">
        <f t="shared" si="37"/>
        <v>-4.6537321335732426E-3</v>
      </c>
      <c r="I278">
        <f t="shared" si="39"/>
        <v>10963.576596173481</v>
      </c>
      <c r="J278">
        <f t="shared" si="39"/>
        <v>13723.332875058109</v>
      </c>
      <c r="AB278" s="264">
        <v>40284</v>
      </c>
      <c r="AC278">
        <v>1577.56</v>
      </c>
    </row>
    <row r="279" spans="1:29">
      <c r="A279" s="264">
        <v>40287</v>
      </c>
      <c r="B279">
        <v>555.54</v>
      </c>
      <c r="D279" s="264">
        <v>40287</v>
      </c>
      <c r="E279">
        <f t="shared" si="34"/>
        <v>1574.82</v>
      </c>
      <c r="F279">
        <v>555.54</v>
      </c>
      <c r="G279" s="246">
        <f t="shared" si="36"/>
        <v>-1.7368594538401672E-3</v>
      </c>
      <c r="H279" s="246">
        <f t="shared" si="37"/>
        <v>4.9387832288737363E-4</v>
      </c>
      <c r="I279">
        <f t="shared" si="39"/>
        <v>10944.534404514518</v>
      </c>
      <c r="J279">
        <f t="shared" si="39"/>
        <v>13730.110531682869</v>
      </c>
      <c r="AB279" s="264">
        <v>40287</v>
      </c>
      <c r="AC279">
        <v>1574.82</v>
      </c>
    </row>
    <row r="280" spans="1:29">
      <c r="A280" s="264">
        <v>40288</v>
      </c>
      <c r="B280">
        <v>558.17999999999995</v>
      </c>
      <c r="D280" s="264">
        <v>40288</v>
      </c>
      <c r="E280">
        <f t="shared" si="34"/>
        <v>1575.05</v>
      </c>
      <c r="F280">
        <v>558.17999999999995</v>
      </c>
      <c r="G280" s="246">
        <f t="shared" si="36"/>
        <v>1.4604843728172057E-4</v>
      </c>
      <c r="H280" s="246">
        <f t="shared" si="37"/>
        <v>4.7057044882969782E-3</v>
      </c>
      <c r="I280">
        <f t="shared" si="39"/>
        <v>10946.132836661072</v>
      </c>
      <c r="J280">
        <f t="shared" si="39"/>
        <v>13794.720374436623</v>
      </c>
      <c r="AB280" s="264">
        <v>40288</v>
      </c>
      <c r="AC280">
        <v>1575.05</v>
      </c>
    </row>
    <row r="281" spans="1:29">
      <c r="A281" s="264">
        <v>40289</v>
      </c>
      <c r="B281">
        <v>558.92999999999995</v>
      </c>
      <c r="D281" s="264">
        <v>40289</v>
      </c>
      <c r="E281">
        <f t="shared" si="34"/>
        <v>1578.7</v>
      </c>
      <c r="F281">
        <v>558.92999999999995</v>
      </c>
      <c r="G281" s="246">
        <f t="shared" si="36"/>
        <v>2.317386749627115E-3</v>
      </c>
      <c r="H281" s="246">
        <f t="shared" si="37"/>
        <v>1.2972240137589667E-3</v>
      </c>
      <c r="I281">
        <f t="shared" si="39"/>
        <v>10971.499259856409</v>
      </c>
      <c r="J281">
        <f t="shared" si="39"/>
        <v>13812.615216969432</v>
      </c>
      <c r="AB281" s="264">
        <v>40289</v>
      </c>
      <c r="AC281">
        <v>1578.7</v>
      </c>
    </row>
    <row r="282" spans="1:29">
      <c r="A282" s="264">
        <v>40290</v>
      </c>
      <c r="B282">
        <v>560.04999999999995</v>
      </c>
      <c r="D282" s="264">
        <v>40290</v>
      </c>
      <c r="E282">
        <f t="shared" si="34"/>
        <v>1576.29</v>
      </c>
      <c r="F282">
        <v>560.04999999999995</v>
      </c>
      <c r="G282" s="246">
        <f t="shared" si="36"/>
        <v>-1.526572496357792E-3</v>
      </c>
      <c r="H282" s="246">
        <f t="shared" si="37"/>
        <v>1.9574001727791094E-3</v>
      </c>
      <c r="I282">
        <f t="shared" si="39"/>
        <v>10954.750470842502</v>
      </c>
      <c r="J282">
        <f t="shared" si="39"/>
        <v>13839.65203238166</v>
      </c>
      <c r="AB282" s="264">
        <v>40290</v>
      </c>
      <c r="AC282">
        <v>1576.29</v>
      </c>
    </row>
    <row r="283" spans="1:29">
      <c r="A283" s="264">
        <v>40291</v>
      </c>
      <c r="B283">
        <v>561.83000000000004</v>
      </c>
      <c r="D283" s="264">
        <v>40291</v>
      </c>
      <c r="E283">
        <f t="shared" si="34"/>
        <v>1573.88</v>
      </c>
      <c r="F283">
        <v>561.83000000000004</v>
      </c>
      <c r="G283" s="246">
        <f t="shared" si="36"/>
        <v>-1.5289064829440147E-3</v>
      </c>
      <c r="H283" s="246">
        <f t="shared" si="37"/>
        <v>3.1318590814597294E-3</v>
      </c>
      <c r="I283">
        <f t="shared" si="39"/>
        <v>10938.001681828597</v>
      </c>
      <c r="J283">
        <f t="shared" si="39"/>
        <v>13882.995872283518</v>
      </c>
      <c r="AB283" s="264">
        <v>40291</v>
      </c>
      <c r="AC283">
        <v>1573.88</v>
      </c>
    </row>
    <row r="284" spans="1:29">
      <c r="A284" s="264">
        <v>40294</v>
      </c>
      <c r="B284">
        <v>562.39</v>
      </c>
      <c r="D284" s="264">
        <v>40294</v>
      </c>
      <c r="E284">
        <f t="shared" si="34"/>
        <v>1574.65</v>
      </c>
      <c r="F284">
        <v>562.39</v>
      </c>
      <c r="G284" s="246">
        <f t="shared" si="36"/>
        <v>4.8923679060663972E-4</v>
      </c>
      <c r="H284" s="246">
        <f t="shared" si="37"/>
        <v>9.5031421553536197E-4</v>
      </c>
      <c r="I284">
        <f t="shared" si="39"/>
        <v>10943.352954667065</v>
      </c>
      <c r="J284">
        <f t="shared" si="39"/>
        <v>13896.189080615168</v>
      </c>
      <c r="AB284" s="264">
        <v>40294</v>
      </c>
      <c r="AC284">
        <v>1574.65</v>
      </c>
    </row>
    <row r="285" spans="1:29">
      <c r="A285" s="264">
        <v>40295</v>
      </c>
      <c r="B285">
        <v>560.64</v>
      </c>
      <c r="D285" s="264">
        <v>40295</v>
      </c>
      <c r="E285">
        <f t="shared" si="34"/>
        <v>1581.57</v>
      </c>
      <c r="F285">
        <v>560.64</v>
      </c>
      <c r="G285" s="246">
        <f t="shared" si="36"/>
        <v>4.3946273775123945E-3</v>
      </c>
      <c r="H285" s="246">
        <f t="shared" si="37"/>
        <v>-3.1581481965996657E-3</v>
      </c>
      <c r="I285">
        <f t="shared" si="39"/>
        <v>10991.444913163426</v>
      </c>
      <c r="J285">
        <f t="shared" si="39"/>
        <v>13852.302856130615</v>
      </c>
      <c r="AB285" s="264">
        <v>40295</v>
      </c>
      <c r="AC285">
        <v>1581.57</v>
      </c>
    </row>
    <row r="286" spans="1:29">
      <c r="A286" s="264">
        <v>40296</v>
      </c>
      <c r="B286">
        <v>561.24</v>
      </c>
      <c r="D286" s="264">
        <v>40296</v>
      </c>
      <c r="E286">
        <f t="shared" si="34"/>
        <v>1576.56</v>
      </c>
      <c r="F286">
        <v>561.24</v>
      </c>
      <c r="G286" s="246">
        <f t="shared" si="36"/>
        <v>-3.1677383865399422E-3</v>
      </c>
      <c r="H286" s="246">
        <f t="shared" si="37"/>
        <v>1.023776908023453E-3</v>
      </c>
      <c r="I286">
        <f t="shared" si="39"/>
        <v>10956.62689118846</v>
      </c>
      <c r="J286">
        <f t="shared" si="39"/>
        <v>13866.484523917668</v>
      </c>
      <c r="AB286" s="264">
        <v>40296</v>
      </c>
      <c r="AC286">
        <v>1576.56</v>
      </c>
    </row>
    <row r="287" spans="1:29">
      <c r="A287" s="264">
        <v>40297</v>
      </c>
      <c r="B287">
        <v>562.48</v>
      </c>
      <c r="D287" s="264">
        <v>40297</v>
      </c>
      <c r="E287">
        <f t="shared" si="34"/>
        <v>1580.33</v>
      </c>
      <c r="F287">
        <v>562.48</v>
      </c>
      <c r="G287" s="246">
        <f t="shared" si="36"/>
        <v>2.3912822854823546E-3</v>
      </c>
      <c r="H287" s="246">
        <f t="shared" si="37"/>
        <v>2.162964914424124E-3</v>
      </c>
      <c r="I287">
        <f t="shared" si="39"/>
        <v>10982.827278981998</v>
      </c>
      <c r="J287">
        <f t="shared" si="39"/>
        <v>13896.477243429308</v>
      </c>
      <c r="AB287" s="264">
        <v>40297</v>
      </c>
      <c r="AC287">
        <v>1580.33</v>
      </c>
    </row>
    <row r="288" spans="1:29">
      <c r="A288" s="264">
        <v>40298</v>
      </c>
      <c r="B288">
        <v>561.55999999999995</v>
      </c>
      <c r="D288" s="264">
        <v>40298</v>
      </c>
      <c r="E288">
        <f t="shared" si="34"/>
        <v>1584.1</v>
      </c>
      <c r="F288">
        <v>561.55999999999995</v>
      </c>
      <c r="G288" s="246">
        <f t="shared" si="36"/>
        <v>2.3855776957977248E-3</v>
      </c>
      <c r="H288" s="246">
        <f t="shared" si="37"/>
        <v>-1.6820422821384315E-3</v>
      </c>
      <c r="I288">
        <f t="shared" si="39"/>
        <v>11009.027666775537</v>
      </c>
      <c r="J288">
        <f t="shared" si="39"/>
        <v>13873.102781133086</v>
      </c>
      <c r="AB288" s="264">
        <v>40298</v>
      </c>
      <c r="AC288">
        <v>1584.1</v>
      </c>
    </row>
    <row r="289" spans="1:29">
      <c r="A289" s="264">
        <v>40301</v>
      </c>
      <c r="B289">
        <v>563.98</v>
      </c>
      <c r="D289" s="264">
        <v>40301</v>
      </c>
      <c r="E289">
        <f t="shared" si="34"/>
        <v>1581.13</v>
      </c>
      <c r="F289">
        <v>563.98</v>
      </c>
      <c r="G289" s="246">
        <f t="shared" si="36"/>
        <v>-1.8748816362602616E-3</v>
      </c>
      <c r="H289" s="246">
        <f t="shared" si="37"/>
        <v>4.2629951767016875E-3</v>
      </c>
      <c r="I289">
        <f t="shared" si="39"/>
        <v>10988.387042970018</v>
      </c>
      <c r="J289">
        <f t="shared" si="39"/>
        <v>13932.243751374943</v>
      </c>
      <c r="AB289" s="264">
        <v>40301</v>
      </c>
      <c r="AC289">
        <v>1581.13</v>
      </c>
    </row>
    <row r="290" spans="1:29">
      <c r="A290" s="264">
        <v>40302</v>
      </c>
      <c r="B290">
        <v>561.91999999999996</v>
      </c>
      <c r="D290" s="264">
        <v>40302</v>
      </c>
      <c r="E290">
        <f t="shared" si="34"/>
        <v>1586.26</v>
      </c>
      <c r="F290">
        <v>561.91999999999996</v>
      </c>
      <c r="G290" s="246">
        <f t="shared" si="36"/>
        <v>3.2445149987665456E-3</v>
      </c>
      <c r="H290" s="246">
        <f t="shared" si="37"/>
        <v>-3.6990403661732027E-3</v>
      </c>
      <c r="I290">
        <f t="shared" si="39"/>
        <v>11024.039029543186</v>
      </c>
      <c r="J290">
        <f t="shared" si="39"/>
        <v>13880.707819347243</v>
      </c>
      <c r="AB290" s="264">
        <v>40302</v>
      </c>
      <c r="AC290">
        <v>1586.26</v>
      </c>
    </row>
    <row r="291" spans="1:29">
      <c r="A291" s="264">
        <v>40303</v>
      </c>
      <c r="B291">
        <v>558.46</v>
      </c>
      <c r="D291" s="264">
        <v>40303</v>
      </c>
      <c r="E291">
        <f t="shared" si="34"/>
        <v>1589.42</v>
      </c>
      <c r="F291">
        <v>558.46</v>
      </c>
      <c r="G291" s="246">
        <f t="shared" si="36"/>
        <v>1.9921072207582657E-3</v>
      </c>
      <c r="H291" s="246">
        <f t="shared" si="37"/>
        <v>-6.2038887081027469E-3</v>
      </c>
      <c r="I291">
        <f t="shared" si="39"/>
        <v>11046.000097295861</v>
      </c>
      <c r="J291">
        <f t="shared" si="39"/>
        <v>13794.59345284632</v>
      </c>
      <c r="AB291" s="264">
        <v>40303</v>
      </c>
      <c r="AC291">
        <v>1589.42</v>
      </c>
    </row>
    <row r="292" spans="1:29">
      <c r="A292" s="264">
        <v>40304</v>
      </c>
      <c r="B292">
        <v>553.11</v>
      </c>
      <c r="D292" s="264">
        <v>40304</v>
      </c>
      <c r="E292">
        <f t="shared" si="34"/>
        <v>1596.77</v>
      </c>
      <c r="F292">
        <v>553.11</v>
      </c>
      <c r="G292" s="246">
        <f t="shared" si="36"/>
        <v>4.6243283713556238E-3</v>
      </c>
      <c r="H292" s="246">
        <f t="shared" si="37"/>
        <v>-9.6263447695448395E-3</v>
      </c>
      <c r="I292">
        <f t="shared" ref="I292:J307" si="40">I291*(1+G292)</f>
        <v>11097.080428935782</v>
      </c>
      <c r="J292">
        <f t="shared" si="40"/>
        <v>13661.801940313517</v>
      </c>
      <c r="AB292" s="264">
        <v>40304</v>
      </c>
      <c r="AC292">
        <v>1596.77</v>
      </c>
    </row>
    <row r="293" spans="1:29">
      <c r="A293" s="264">
        <v>40305</v>
      </c>
      <c r="B293">
        <v>550.37</v>
      </c>
      <c r="D293" s="264">
        <v>40305</v>
      </c>
      <c r="E293">
        <f t="shared" si="34"/>
        <v>1591.19</v>
      </c>
      <c r="F293">
        <v>550.37</v>
      </c>
      <c r="G293" s="246">
        <f t="shared" si="36"/>
        <v>-3.4945546321636378E-3</v>
      </c>
      <c r="H293" s="246">
        <f t="shared" si="37"/>
        <v>-5.0002352283322745E-3</v>
      </c>
      <c r="I293">
        <f t="shared" si="40"/>
        <v>11058.301075119352</v>
      </c>
      <c r="J293">
        <f t="shared" si="40"/>
        <v>13593.489716969063</v>
      </c>
      <c r="AB293" s="264">
        <v>40305</v>
      </c>
      <c r="AC293">
        <v>1591.19</v>
      </c>
    </row>
    <row r="294" spans="1:29">
      <c r="A294" s="264">
        <v>40308</v>
      </c>
      <c r="B294">
        <v>555.04</v>
      </c>
      <c r="D294" s="264">
        <v>40308</v>
      </c>
      <c r="E294">
        <f t="shared" si="34"/>
        <v>1587.74</v>
      </c>
      <c r="F294">
        <v>555.04</v>
      </c>
      <c r="G294" s="246">
        <f t="shared" si="36"/>
        <v>-2.1681885884149432E-3</v>
      </c>
      <c r="H294" s="246">
        <f t="shared" si="37"/>
        <v>8.4387722934440162E-3</v>
      </c>
      <c r="I294">
        <f t="shared" si="40"/>
        <v>11034.324592921022</v>
      </c>
      <c r="J294">
        <f t="shared" si="40"/>
        <v>13708.202081363837</v>
      </c>
      <c r="AB294" s="264">
        <v>40308</v>
      </c>
      <c r="AC294">
        <v>1587.74</v>
      </c>
    </row>
    <row r="295" spans="1:29">
      <c r="A295" s="264">
        <v>40309</v>
      </c>
      <c r="B295">
        <v>555.66</v>
      </c>
      <c r="D295" s="264">
        <v>40309</v>
      </c>
      <c r="E295">
        <f t="shared" si="34"/>
        <v>1587.24</v>
      </c>
      <c r="F295">
        <v>555.66</v>
      </c>
      <c r="G295" s="246">
        <f t="shared" si="36"/>
        <v>-3.1491302102359953E-4</v>
      </c>
      <c r="H295" s="246">
        <f t="shared" si="37"/>
        <v>1.0706080385454045E-3</v>
      </c>
      <c r="I295">
        <f t="shared" si="40"/>
        <v>11030.84974042851</v>
      </c>
      <c r="J295">
        <f t="shared" si="40"/>
        <v>13722.87819270615</v>
      </c>
      <c r="AB295" s="264">
        <v>40309</v>
      </c>
      <c r="AC295">
        <v>1587.24</v>
      </c>
    </row>
    <row r="296" spans="1:29">
      <c r="A296" s="264">
        <v>40310</v>
      </c>
      <c r="B296">
        <v>559.74</v>
      </c>
      <c r="D296" s="264">
        <v>40310</v>
      </c>
      <c r="E296">
        <f t="shared" si="34"/>
        <v>1587.01</v>
      </c>
      <c r="F296">
        <v>559.74</v>
      </c>
      <c r="G296" s="246">
        <f t="shared" si="36"/>
        <v>-1.4490562233815396E-4</v>
      </c>
      <c r="H296" s="246">
        <f t="shared" si="37"/>
        <v>7.2961910160891244E-3</v>
      </c>
      <c r="I296">
        <f t="shared" si="40"/>
        <v>11029.251308281955</v>
      </c>
      <c r="J296">
        <f t="shared" si="40"/>
        <v>13823.002933290658</v>
      </c>
      <c r="AB296" s="264">
        <v>40310</v>
      </c>
      <c r="AC296">
        <v>1587.01</v>
      </c>
    </row>
    <row r="297" spans="1:29">
      <c r="A297" s="264">
        <v>40311</v>
      </c>
      <c r="B297">
        <v>559.73</v>
      </c>
      <c r="D297" s="264">
        <v>40311</v>
      </c>
      <c r="E297">
        <f t="shared" si="34"/>
        <v>1588.7</v>
      </c>
      <c r="F297">
        <v>559.73</v>
      </c>
      <c r="G297" s="246">
        <f t="shared" si="36"/>
        <v>1.0648956213257232E-3</v>
      </c>
      <c r="H297" s="246">
        <f t="shared" si="37"/>
        <v>-6.4294008953149343E-5</v>
      </c>
      <c r="I297">
        <f t="shared" si="40"/>
        <v>11040.996309706645</v>
      </c>
      <c r="J297">
        <f t="shared" si="40"/>
        <v>13822.114197016306</v>
      </c>
      <c r="AB297" s="264">
        <v>40311</v>
      </c>
      <c r="AC297">
        <v>1588.7</v>
      </c>
    </row>
    <row r="298" spans="1:29">
      <c r="A298" s="264">
        <v>40312</v>
      </c>
      <c r="B298">
        <v>558.27</v>
      </c>
      <c r="D298" s="264">
        <v>40312</v>
      </c>
      <c r="E298">
        <f t="shared" si="34"/>
        <v>1596.03</v>
      </c>
      <c r="F298">
        <v>558.27</v>
      </c>
      <c r="G298" s="246">
        <f t="shared" si="36"/>
        <v>4.6138352111788627E-3</v>
      </c>
      <c r="H298" s="246">
        <f t="shared" si="37"/>
        <v>-2.6548290502309687E-3</v>
      </c>
      <c r="I298">
        <f t="shared" si="40"/>
        <v>11091.937647246865</v>
      </c>
      <c r="J298">
        <f t="shared" si="40"/>
        <v>13785.418846710458</v>
      </c>
      <c r="AB298" s="264">
        <v>40312</v>
      </c>
      <c r="AC298">
        <v>1596.03</v>
      </c>
    </row>
    <row r="299" spans="1:29">
      <c r="A299" s="264">
        <v>40315</v>
      </c>
      <c r="B299">
        <v>555.44000000000005</v>
      </c>
      <c r="D299" s="264">
        <v>40315</v>
      </c>
      <c r="E299">
        <f t="shared" si="34"/>
        <v>1594.78</v>
      </c>
      <c r="F299">
        <v>555.44000000000005</v>
      </c>
      <c r="G299" s="246">
        <f t="shared" si="36"/>
        <v>-7.8319329837162055E-4</v>
      </c>
      <c r="H299" s="246">
        <f t="shared" si="37"/>
        <v>-5.1156603051773072E-3</v>
      </c>
      <c r="I299">
        <f t="shared" si="40"/>
        <v>11083.250516015585</v>
      </c>
      <c r="J299">
        <f t="shared" si="40"/>
        <v>13714.897326726099</v>
      </c>
      <c r="AB299" s="264">
        <v>40315</v>
      </c>
      <c r="AC299">
        <v>1594.78</v>
      </c>
    </row>
    <row r="300" spans="1:29">
      <c r="A300" s="264">
        <v>40316</v>
      </c>
      <c r="B300">
        <v>553.34</v>
      </c>
      <c r="D300" s="264">
        <v>40316</v>
      </c>
      <c r="E300">
        <f t="shared" si="34"/>
        <v>1599.44</v>
      </c>
      <c r="F300">
        <v>553.34</v>
      </c>
      <c r="G300" s="246">
        <f t="shared" si="36"/>
        <v>2.9220331330968019E-3</v>
      </c>
      <c r="H300" s="246">
        <f t="shared" si="37"/>
        <v>-3.8272149750005055E-3</v>
      </c>
      <c r="I300">
        <f t="shared" si="40"/>
        <v>11115.636141245795</v>
      </c>
      <c r="J300">
        <f t="shared" si="40"/>
        <v>13662.407466296658</v>
      </c>
      <c r="AB300" s="264">
        <v>40316</v>
      </c>
      <c r="AC300">
        <v>1599.44</v>
      </c>
    </row>
    <row r="301" spans="1:29">
      <c r="A301" s="264">
        <v>40317</v>
      </c>
      <c r="B301">
        <v>548.66999999999996</v>
      </c>
      <c r="D301" s="264">
        <v>40317</v>
      </c>
      <c r="E301">
        <f t="shared" ref="E301:E364" si="41">SUMIF(AB:AB,A301,AC:AC)</f>
        <v>1598.73</v>
      </c>
      <c r="F301">
        <v>548.66999999999996</v>
      </c>
      <c r="G301" s="246">
        <f t="shared" si="36"/>
        <v>-4.4390536687843873E-4</v>
      </c>
      <c r="H301" s="246">
        <f t="shared" si="37"/>
        <v>-8.4860859249546033E-3</v>
      </c>
      <c r="I301">
        <f t="shared" si="40"/>
        <v>11110.701850706428</v>
      </c>
      <c r="J301">
        <f t="shared" si="40"/>
        <v>13546.467102595923</v>
      </c>
      <c r="AB301" s="264">
        <v>40317</v>
      </c>
      <c r="AC301">
        <v>1598.73</v>
      </c>
    </row>
    <row r="302" spans="1:29">
      <c r="A302" s="264">
        <v>40318</v>
      </c>
      <c r="B302">
        <v>538.97</v>
      </c>
      <c r="D302" s="264">
        <v>40318</v>
      </c>
      <c r="E302">
        <f t="shared" si="41"/>
        <v>1603.15</v>
      </c>
      <c r="F302">
        <v>538.97</v>
      </c>
      <c r="G302" s="246">
        <f t="shared" si="36"/>
        <v>2.7646944762405035E-3</v>
      </c>
      <c r="H302" s="246">
        <f t="shared" si="37"/>
        <v>-1.7725543522127421E-2</v>
      </c>
      <c r="I302">
        <f t="shared" si="40"/>
        <v>11141.419546740231</v>
      </c>
      <c r="J302">
        <f t="shared" si="40"/>
        <v>13306.348610397792</v>
      </c>
      <c r="AB302" s="264">
        <v>40318</v>
      </c>
      <c r="AC302">
        <v>1603.15</v>
      </c>
    </row>
    <row r="303" spans="1:29">
      <c r="A303" s="264">
        <v>40319</v>
      </c>
      <c r="B303">
        <v>547.17999999999995</v>
      </c>
      <c r="D303" s="264">
        <v>40319</v>
      </c>
      <c r="E303">
        <f t="shared" si="41"/>
        <v>1605.01</v>
      </c>
      <c r="F303">
        <v>547.17999999999995</v>
      </c>
      <c r="G303" s="246">
        <f t="shared" si="36"/>
        <v>1.1602158250942907E-3</v>
      </c>
      <c r="H303" s="246">
        <f t="shared" si="37"/>
        <v>1.5186330209208329E-2</v>
      </c>
      <c r="I303">
        <f t="shared" si="40"/>
        <v>11154.345998012373</v>
      </c>
      <c r="J303">
        <f t="shared" si="40"/>
        <v>13508.423214274133</v>
      </c>
      <c r="AB303" s="264">
        <v>40319</v>
      </c>
      <c r="AC303">
        <v>1605.01</v>
      </c>
    </row>
    <row r="304" spans="1:29">
      <c r="A304" s="264">
        <v>40322</v>
      </c>
      <c r="B304">
        <v>547.96</v>
      </c>
      <c r="D304" s="264">
        <v>40322</v>
      </c>
      <c r="E304">
        <f t="shared" si="41"/>
        <v>1602.14</v>
      </c>
      <c r="F304">
        <v>547.96</v>
      </c>
      <c r="G304" s="246">
        <f t="shared" si="36"/>
        <v>-1.7881508526426115E-3</v>
      </c>
      <c r="H304" s="246">
        <f t="shared" si="37"/>
        <v>1.3790621263309747E-3</v>
      </c>
      <c r="I304">
        <f t="shared" si="40"/>
        <v>11134.400344705356</v>
      </c>
      <c r="J304">
        <f t="shared" si="40"/>
        <v>13527.052169115388</v>
      </c>
      <c r="AB304" s="264">
        <v>40322</v>
      </c>
      <c r="AC304">
        <v>1602.14</v>
      </c>
    </row>
    <row r="305" spans="1:29">
      <c r="A305" s="264">
        <v>40323</v>
      </c>
      <c r="B305">
        <v>548.69000000000005</v>
      </c>
      <c r="D305" s="264">
        <v>40323</v>
      </c>
      <c r="E305">
        <f t="shared" si="41"/>
        <v>1603.75</v>
      </c>
      <c r="F305">
        <v>548.69000000000005</v>
      </c>
      <c r="G305" s="246">
        <f t="shared" si="36"/>
        <v>1.0049059383074876E-3</v>
      </c>
      <c r="H305" s="246">
        <f t="shared" si="37"/>
        <v>1.2857854587926413E-3</v>
      </c>
      <c r="I305">
        <f t="shared" si="40"/>
        <v>11145.589369731244</v>
      </c>
      <c r="J305">
        <f t="shared" si="40"/>
        <v>13544.445056094766</v>
      </c>
      <c r="AB305" s="264">
        <v>40323</v>
      </c>
      <c r="AC305">
        <v>1603.75</v>
      </c>
    </row>
    <row r="306" spans="1:29">
      <c r="A306" s="264">
        <v>40324</v>
      </c>
      <c r="B306">
        <v>547.07000000000005</v>
      </c>
      <c r="D306" s="264">
        <v>40324</v>
      </c>
      <c r="E306">
        <f t="shared" si="41"/>
        <v>1600.68</v>
      </c>
      <c r="F306">
        <v>547.07000000000005</v>
      </c>
      <c r="G306" s="246">
        <f t="shared" si="36"/>
        <v>-1.9142634450506346E-3</v>
      </c>
      <c r="H306" s="246">
        <f t="shared" si="37"/>
        <v>-2.9989154037017981E-3</v>
      </c>
      <c r="I306">
        <f t="shared" si="40"/>
        <v>11124.253775427223</v>
      </c>
      <c r="J306">
        <f t="shared" si="40"/>
        <v>13503.826411181451</v>
      </c>
      <c r="AB306" s="264">
        <v>40324</v>
      </c>
      <c r="AC306">
        <v>1600.68</v>
      </c>
    </row>
    <row r="307" spans="1:29">
      <c r="A307" s="264">
        <v>40325</v>
      </c>
      <c r="B307">
        <v>549.88</v>
      </c>
      <c r="D307" s="264">
        <v>40325</v>
      </c>
      <c r="E307">
        <f t="shared" si="41"/>
        <v>1594.45</v>
      </c>
      <c r="F307">
        <v>549.88</v>
      </c>
      <c r="G307" s="246">
        <f t="shared" si="36"/>
        <v>-3.8920958592598698E-3</v>
      </c>
      <c r="H307" s="246">
        <f t="shared" si="37"/>
        <v>5.0900256300445571E-3</v>
      </c>
      <c r="I307">
        <f t="shared" si="40"/>
        <v>11080.957113370527</v>
      </c>
      <c r="J307">
        <f t="shared" si="40"/>
        <v>13572.561233718037</v>
      </c>
      <c r="AB307" s="264">
        <v>40325</v>
      </c>
      <c r="AC307">
        <v>1594.45</v>
      </c>
    </row>
    <row r="308" spans="1:29">
      <c r="A308" s="264">
        <v>40326</v>
      </c>
      <c r="B308">
        <v>549.72</v>
      </c>
      <c r="D308" s="264">
        <v>40326</v>
      </c>
      <c r="E308">
        <f t="shared" si="41"/>
        <v>1597.43</v>
      </c>
      <c r="F308">
        <v>549.72</v>
      </c>
      <c r="G308" s="246">
        <f t="shared" si="36"/>
        <v>1.8689830349023495E-3</v>
      </c>
      <c r="H308" s="246">
        <f t="shared" si="37"/>
        <v>-3.3740114726322964E-4</v>
      </c>
      <c r="I308">
        <f t="shared" ref="I308:J323" si="42">I307*(1+G308)</f>
        <v>11101.667234225897</v>
      </c>
      <c r="J308">
        <f t="shared" si="42"/>
        <v>13567.98183598648</v>
      </c>
      <c r="AB308" s="264">
        <v>40326</v>
      </c>
      <c r="AC308">
        <v>1597.43</v>
      </c>
    </row>
    <row r="309" spans="1:29">
      <c r="A309" s="264">
        <v>40330</v>
      </c>
      <c r="B309">
        <v>547.85</v>
      </c>
      <c r="D309" s="264">
        <v>40330</v>
      </c>
      <c r="E309">
        <f t="shared" si="41"/>
        <v>1598.1</v>
      </c>
      <c r="F309">
        <v>547.85</v>
      </c>
      <c r="G309" s="246">
        <f t="shared" si="36"/>
        <v>4.1942369931691204E-4</v>
      </c>
      <c r="H309" s="246">
        <f t="shared" si="37"/>
        <v>-3.4481603621584608E-3</v>
      </c>
      <c r="I309">
        <f t="shared" si="42"/>
        <v>11106.323536565862</v>
      </c>
      <c r="J309">
        <f t="shared" si="42"/>
        <v>13521.197258825146</v>
      </c>
      <c r="AB309" s="264">
        <v>40329</v>
      </c>
      <c r="AC309">
        <v>1597.43</v>
      </c>
    </row>
    <row r="310" spans="1:29">
      <c r="A310" s="264">
        <v>40331</v>
      </c>
      <c r="B310">
        <v>549.57000000000005</v>
      </c>
      <c r="D310" s="264">
        <v>40331</v>
      </c>
      <c r="E310">
        <f t="shared" si="41"/>
        <v>1596.2</v>
      </c>
      <c r="F310">
        <v>549.57000000000005</v>
      </c>
      <c r="G310" s="246">
        <f t="shared" si="36"/>
        <v>-1.1889118328013426E-3</v>
      </c>
      <c r="H310" s="246">
        <f t="shared" si="37"/>
        <v>3.0931169246013338E-3</v>
      </c>
      <c r="I310">
        <f t="shared" si="42"/>
        <v>11093.119097094319</v>
      </c>
      <c r="J310">
        <f t="shared" si="42"/>
        <v>13563.019902907292</v>
      </c>
      <c r="AB310" s="264">
        <v>40330</v>
      </c>
      <c r="AC310">
        <v>1598.1</v>
      </c>
    </row>
    <row r="311" spans="1:29">
      <c r="A311" s="264">
        <v>40332</v>
      </c>
      <c r="B311">
        <v>546.09</v>
      </c>
      <c r="D311" s="264">
        <v>40332</v>
      </c>
      <c r="E311">
        <f t="shared" si="41"/>
        <v>1595</v>
      </c>
      <c r="F311">
        <v>546.09</v>
      </c>
      <c r="G311" s="246">
        <f t="shared" si="36"/>
        <v>-7.5178549054011334E-4</v>
      </c>
      <c r="H311" s="246">
        <f t="shared" si="37"/>
        <v>-6.3786519460669175E-3</v>
      </c>
      <c r="I311">
        <f t="shared" si="42"/>
        <v>11084.77945111229</v>
      </c>
      <c r="J311">
        <f t="shared" si="42"/>
        <v>13476.506119609068</v>
      </c>
      <c r="AB311" s="264">
        <v>40331</v>
      </c>
      <c r="AC311">
        <v>1596.2</v>
      </c>
    </row>
    <row r="312" spans="1:29">
      <c r="A312" s="264">
        <v>40333</v>
      </c>
      <c r="B312">
        <v>545.03</v>
      </c>
      <c r="D312" s="264">
        <v>40333</v>
      </c>
      <c r="E312">
        <f t="shared" si="41"/>
        <v>1605.54</v>
      </c>
      <c r="F312">
        <v>545.03</v>
      </c>
      <c r="G312" s="246">
        <f t="shared" si="36"/>
        <v>6.6081504702193428E-3</v>
      </c>
      <c r="H312" s="246">
        <f t="shared" si="37"/>
        <v>-1.9875005559001476E-3</v>
      </c>
      <c r="I312">
        <f t="shared" si="42"/>
        <v>11158.029341654435</v>
      </c>
      <c r="J312">
        <f t="shared" si="42"/>
        <v>13449.721556204753</v>
      </c>
      <c r="AB312" s="264">
        <v>40332</v>
      </c>
      <c r="AC312">
        <v>1595</v>
      </c>
    </row>
    <row r="313" spans="1:29">
      <c r="A313" s="264">
        <v>40336</v>
      </c>
      <c r="B313">
        <v>543.78</v>
      </c>
      <c r="D313" s="264">
        <v>40336</v>
      </c>
      <c r="E313">
        <f t="shared" si="41"/>
        <v>1605.71</v>
      </c>
      <c r="F313">
        <v>543.78</v>
      </c>
      <c r="G313" s="246">
        <f t="shared" si="36"/>
        <v>1.0588337880101939E-4</v>
      </c>
      <c r="H313" s="246">
        <f t="shared" si="37"/>
        <v>-2.3398803080302418E-3</v>
      </c>
      <c r="I313">
        <f t="shared" si="42"/>
        <v>11159.210791501891</v>
      </c>
      <c r="J313">
        <f t="shared" si="42"/>
        <v>13418.250817586901</v>
      </c>
      <c r="AB313" s="264">
        <v>40333</v>
      </c>
      <c r="AC313">
        <v>1605.54</v>
      </c>
    </row>
    <row r="314" spans="1:29">
      <c r="A314" s="264">
        <v>40337</v>
      </c>
      <c r="B314">
        <v>544.79</v>
      </c>
      <c r="D314" s="264">
        <v>40337</v>
      </c>
      <c r="E314">
        <f t="shared" si="41"/>
        <v>1606.53</v>
      </c>
      <c r="F314">
        <v>544.79</v>
      </c>
      <c r="G314" s="246">
        <f t="shared" si="36"/>
        <v>5.1067751960198748E-4</v>
      </c>
      <c r="H314" s="246">
        <f t="shared" si="37"/>
        <v>1.8109402174197745E-3</v>
      </c>
      <c r="I314">
        <f t="shared" si="42"/>
        <v>11164.909549589611</v>
      </c>
      <c r="J314">
        <f t="shared" si="42"/>
        <v>13442.550467639894</v>
      </c>
      <c r="AB314" s="264">
        <v>40336</v>
      </c>
      <c r="AC314">
        <v>1605.71</v>
      </c>
    </row>
    <row r="315" spans="1:29">
      <c r="A315" s="264">
        <v>40338</v>
      </c>
      <c r="B315">
        <v>543.61</v>
      </c>
      <c r="D315" s="264">
        <v>40338</v>
      </c>
      <c r="E315">
        <f t="shared" si="41"/>
        <v>1605.69</v>
      </c>
      <c r="F315">
        <v>543.61</v>
      </c>
      <c r="G315" s="246">
        <f t="shared" si="36"/>
        <v>-5.2286605292151123E-4</v>
      </c>
      <c r="H315" s="246">
        <f t="shared" si="37"/>
        <v>-2.2124007809036913E-3</v>
      </c>
      <c r="I315">
        <f t="shared" si="42"/>
        <v>11159.071797402192</v>
      </c>
      <c r="J315">
        <f t="shared" si="42"/>
        <v>13412.810158487951</v>
      </c>
      <c r="AB315" s="264">
        <v>40337</v>
      </c>
      <c r="AC315">
        <v>1606.53</v>
      </c>
    </row>
    <row r="316" spans="1:29">
      <c r="A316" s="264">
        <v>40339</v>
      </c>
      <c r="B316">
        <v>548.61</v>
      </c>
      <c r="D316" s="264">
        <v>40339</v>
      </c>
      <c r="E316">
        <f t="shared" si="41"/>
        <v>1597.65</v>
      </c>
      <c r="F316">
        <v>548.61</v>
      </c>
      <c r="G316" s="246">
        <f t="shared" si="36"/>
        <v>-5.0071931692916571E-3</v>
      </c>
      <c r="H316" s="246">
        <f t="shared" si="37"/>
        <v>9.1513418890118853E-3</v>
      </c>
      <c r="I316">
        <f t="shared" si="42"/>
        <v>11103.196169322604</v>
      </c>
      <c r="J316">
        <f t="shared" si="42"/>
        <v>13535.555369940686</v>
      </c>
      <c r="AB316" s="264">
        <v>40338</v>
      </c>
      <c r="AC316">
        <v>1605.69</v>
      </c>
    </row>
    <row r="317" spans="1:29">
      <c r="A317" s="264">
        <v>40340</v>
      </c>
      <c r="B317">
        <v>548.6</v>
      </c>
      <c r="D317" s="264">
        <v>40340</v>
      </c>
      <c r="E317">
        <f t="shared" si="41"/>
        <v>1604.42</v>
      </c>
      <c r="F317">
        <v>548.6</v>
      </c>
      <c r="G317" s="246">
        <f t="shared" si="36"/>
        <v>4.2374737896284653E-3</v>
      </c>
      <c r="H317" s="246">
        <f t="shared" si="37"/>
        <v>-6.4656456447056136E-5</v>
      </c>
      <c r="I317">
        <f t="shared" si="42"/>
        <v>11150.245672071213</v>
      </c>
      <c r="J317">
        <f t="shared" si="42"/>
        <v>13534.680208894424</v>
      </c>
      <c r="AB317" s="264">
        <v>40339</v>
      </c>
      <c r="AC317">
        <v>1597.65</v>
      </c>
    </row>
    <row r="318" spans="1:29">
      <c r="A318" s="264">
        <v>40343</v>
      </c>
      <c r="B318">
        <v>548.04999999999995</v>
      </c>
      <c r="D318" s="264">
        <v>40343</v>
      </c>
      <c r="E318">
        <f t="shared" si="41"/>
        <v>1602.25</v>
      </c>
      <c r="F318">
        <v>548.04999999999995</v>
      </c>
      <c r="G318" s="246">
        <f t="shared" si="36"/>
        <v>-1.3525136809564575E-3</v>
      </c>
      <c r="H318" s="246">
        <f t="shared" si="37"/>
        <v>-1.0489805218479994E-3</v>
      </c>
      <c r="I318">
        <f t="shared" si="42"/>
        <v>11135.16481225371</v>
      </c>
      <c r="J318">
        <f t="shared" si="42"/>
        <v>13520.482592985853</v>
      </c>
      <c r="AB318" s="264">
        <v>40340</v>
      </c>
      <c r="AC318">
        <v>1604.42</v>
      </c>
    </row>
    <row r="319" spans="1:29">
      <c r="A319" s="264">
        <v>40344</v>
      </c>
      <c r="B319">
        <v>553.46</v>
      </c>
      <c r="D319" s="264">
        <v>40344</v>
      </c>
      <c r="E319">
        <f t="shared" si="41"/>
        <v>1600.81</v>
      </c>
      <c r="F319">
        <v>553.46</v>
      </c>
      <c r="G319" s="246">
        <f t="shared" si="36"/>
        <v>-8.9873615228586168E-4</v>
      </c>
      <c r="H319" s="246">
        <f t="shared" si="37"/>
        <v>9.8249335305695545E-3</v>
      </c>
      <c r="I319">
        <f t="shared" si="42"/>
        <v>11125.157237075276</v>
      </c>
      <c r="J319">
        <f t="shared" si="42"/>
        <v>13653.320435763162</v>
      </c>
      <c r="AB319" s="264">
        <v>40343</v>
      </c>
      <c r="AC319">
        <v>1602.25</v>
      </c>
    </row>
    <row r="320" spans="1:29">
      <c r="A320" s="264">
        <v>40345</v>
      </c>
      <c r="B320">
        <v>553.97</v>
      </c>
      <c r="D320" s="264">
        <v>40345</v>
      </c>
      <c r="E320">
        <f t="shared" si="41"/>
        <v>1602.8</v>
      </c>
      <c r="F320">
        <v>553.97</v>
      </c>
      <c r="G320" s="246">
        <f t="shared" si="36"/>
        <v>1.2431206701606357E-3</v>
      </c>
      <c r="H320" s="246">
        <f t="shared" si="37"/>
        <v>8.7504723531449478E-4</v>
      </c>
      <c r="I320">
        <f t="shared" si="42"/>
        <v>11138.987149995472</v>
      </c>
      <c r="J320">
        <f t="shared" si="42"/>
        <v>13665.267736063339</v>
      </c>
      <c r="AB320" s="264">
        <v>40344</v>
      </c>
      <c r="AC320">
        <v>1600.81</v>
      </c>
    </row>
    <row r="321" spans="1:29">
      <c r="A321" s="264">
        <v>40346</v>
      </c>
      <c r="B321">
        <v>552.4</v>
      </c>
      <c r="D321" s="264">
        <v>40346</v>
      </c>
      <c r="E321">
        <f t="shared" si="41"/>
        <v>1608.83</v>
      </c>
      <c r="F321">
        <v>552.4</v>
      </c>
      <c r="G321" s="246">
        <f t="shared" si="36"/>
        <v>3.7621662091340546E-3</v>
      </c>
      <c r="H321" s="246">
        <f t="shared" si="37"/>
        <v>-2.8805170599749538E-3</v>
      </c>
      <c r="I321">
        <f t="shared" si="42"/>
        <v>11180.893871055163</v>
      </c>
      <c r="J321">
        <f t="shared" si="42"/>
        <v>13625.904699220484</v>
      </c>
      <c r="AB321" s="264">
        <v>40345</v>
      </c>
      <c r="AC321">
        <v>1602.8</v>
      </c>
    </row>
    <row r="322" spans="1:29">
      <c r="A322" s="264">
        <v>40347</v>
      </c>
      <c r="B322">
        <v>552.03</v>
      </c>
      <c r="D322" s="264">
        <v>40347</v>
      </c>
      <c r="E322">
        <f t="shared" si="41"/>
        <v>1607.7</v>
      </c>
      <c r="F322">
        <v>552.03</v>
      </c>
      <c r="G322" s="246">
        <f t="shared" si="36"/>
        <v>-7.0237377473059137E-4</v>
      </c>
      <c r="H322" s="246">
        <f t="shared" si="37"/>
        <v>-7.1623306092895214E-4</v>
      </c>
      <c r="I322">
        <f t="shared" si="42"/>
        <v>11173.040704422088</v>
      </c>
      <c r="J322">
        <f t="shared" si="42"/>
        <v>13616.145375789834</v>
      </c>
      <c r="AB322" s="264">
        <v>40346</v>
      </c>
      <c r="AC322">
        <v>1608.83</v>
      </c>
    </row>
    <row r="323" spans="1:29">
      <c r="A323" s="264">
        <v>40350</v>
      </c>
      <c r="B323">
        <v>551.83000000000004</v>
      </c>
      <c r="D323" s="264">
        <v>40350</v>
      </c>
      <c r="E323">
        <f t="shared" si="41"/>
        <v>1608.44</v>
      </c>
      <c r="F323">
        <v>551.83000000000004</v>
      </c>
      <c r="G323" s="246">
        <f t="shared" si="36"/>
        <v>4.6028487901961235E-4</v>
      </c>
      <c r="H323" s="246">
        <f t="shared" si="37"/>
        <v>-4.0872772183698976E-4</v>
      </c>
      <c r="I323">
        <f t="shared" si="42"/>
        <v>11178.183486111004</v>
      </c>
      <c r="J323">
        <f t="shared" si="42"/>
        <v>13610.580079710187</v>
      </c>
      <c r="AB323" s="264">
        <v>40347</v>
      </c>
      <c r="AC323">
        <v>1607.7</v>
      </c>
    </row>
    <row r="324" spans="1:29">
      <c r="A324" s="264">
        <v>40351</v>
      </c>
      <c r="B324">
        <v>549.03</v>
      </c>
      <c r="D324" s="264">
        <v>40351</v>
      </c>
      <c r="E324">
        <f t="shared" si="41"/>
        <v>1612.67</v>
      </c>
      <c r="F324">
        <v>549.03</v>
      </c>
      <c r="G324" s="246">
        <f t="shared" ref="G324:G387" si="43">E324/E323-1</f>
        <v>2.6298773967321498E-3</v>
      </c>
      <c r="H324" s="246">
        <f t="shared" ref="H324:H387" si="44">(F324/F323-1)-($M$23/252)</f>
        <v>-5.1204549926091711E-3</v>
      </c>
      <c r="I324">
        <f t="shared" ref="I324:J339" si="45">I323*(1+G324)</f>
        <v>11207.580738197652</v>
      </c>
      <c r="J324">
        <f t="shared" si="45"/>
        <v>13540.887716988729</v>
      </c>
      <c r="AB324" s="264">
        <v>40350</v>
      </c>
      <c r="AC324">
        <v>1608.44</v>
      </c>
    </row>
    <row r="325" spans="1:29">
      <c r="A325" s="264">
        <v>40352</v>
      </c>
      <c r="B325">
        <v>550.88</v>
      </c>
      <c r="D325" s="264">
        <v>40352</v>
      </c>
      <c r="E325">
        <f t="shared" si="41"/>
        <v>1615.21</v>
      </c>
      <c r="F325">
        <v>550.88</v>
      </c>
      <c r="G325" s="246">
        <f t="shared" si="43"/>
        <v>1.5750277490125253E-3</v>
      </c>
      <c r="H325" s="246">
        <f t="shared" si="44"/>
        <v>3.3231505043960089E-3</v>
      </c>
      <c r="I325">
        <f t="shared" si="45"/>
        <v>11225.232988859612</v>
      </c>
      <c r="J325">
        <f t="shared" si="45"/>
        <v>13585.88612483541</v>
      </c>
      <c r="AB325" s="264">
        <v>40351</v>
      </c>
      <c r="AC325">
        <v>1612.67</v>
      </c>
    </row>
    <row r="326" spans="1:29">
      <c r="A326" s="264">
        <v>40353</v>
      </c>
      <c r="B326">
        <v>549.89</v>
      </c>
      <c r="D326" s="264">
        <v>40353</v>
      </c>
      <c r="E326">
        <f t="shared" si="41"/>
        <v>1613.7</v>
      </c>
      <c r="F326">
        <v>549.89</v>
      </c>
      <c r="G326" s="246">
        <f t="shared" si="43"/>
        <v>-9.3486295899603E-4</v>
      </c>
      <c r="H326" s="246">
        <f t="shared" si="44"/>
        <v>-1.8435531720675377E-3</v>
      </c>
      <c r="I326">
        <f t="shared" si="45"/>
        <v>11214.738934332227</v>
      </c>
      <c r="J326">
        <f t="shared" si="45"/>
        <v>13560.83982137462</v>
      </c>
      <c r="AB326" s="264">
        <v>40352</v>
      </c>
      <c r="AC326">
        <v>1615.21</v>
      </c>
    </row>
    <row r="327" spans="1:29">
      <c r="A327" s="264">
        <v>40354</v>
      </c>
      <c r="B327">
        <v>551.84</v>
      </c>
      <c r="D327" s="264">
        <v>40354</v>
      </c>
      <c r="E327">
        <f t="shared" si="41"/>
        <v>1614.97</v>
      </c>
      <c r="F327">
        <v>551.84</v>
      </c>
      <c r="G327" s="246">
        <f t="shared" si="43"/>
        <v>7.8701121645896599E-4</v>
      </c>
      <c r="H327" s="246">
        <f t="shared" si="44"/>
        <v>3.4997352067818047E-3</v>
      </c>
      <c r="I327">
        <f t="shared" si="45"/>
        <v>11223.565059663206</v>
      </c>
      <c r="J327">
        <f t="shared" si="45"/>
        <v>13608.299169931013</v>
      </c>
      <c r="AB327" s="264">
        <v>40353</v>
      </c>
      <c r="AC327">
        <v>1613.7</v>
      </c>
    </row>
    <row r="328" spans="1:29">
      <c r="A328" s="264">
        <v>40357</v>
      </c>
      <c r="B328">
        <v>555.13</v>
      </c>
      <c r="D328" s="264">
        <v>40357</v>
      </c>
      <c r="E328">
        <f t="shared" si="41"/>
        <v>1620.08</v>
      </c>
      <c r="F328">
        <v>555.13</v>
      </c>
      <c r="G328" s="246">
        <f t="shared" si="43"/>
        <v>3.1641454640023436E-3</v>
      </c>
      <c r="H328" s="246">
        <f t="shared" si="44"/>
        <v>5.9154444352400451E-3</v>
      </c>
      <c r="I328">
        <f t="shared" si="45"/>
        <v>11259.078052136674</v>
      </c>
      <c r="J328">
        <f t="shared" si="45"/>
        <v>13688.798307528863</v>
      </c>
      <c r="AB328" s="264">
        <v>40354</v>
      </c>
      <c r="AC328">
        <v>1614.97</v>
      </c>
    </row>
    <row r="329" spans="1:29">
      <c r="A329" s="264">
        <v>40358</v>
      </c>
      <c r="B329">
        <v>551.79</v>
      </c>
      <c r="D329" s="264">
        <v>40358</v>
      </c>
      <c r="E329">
        <f t="shared" si="41"/>
        <v>1622.33</v>
      </c>
      <c r="F329">
        <v>551.79</v>
      </c>
      <c r="G329" s="246">
        <f t="shared" si="43"/>
        <v>1.3888203051701797E-3</v>
      </c>
      <c r="H329" s="246">
        <f t="shared" si="44"/>
        <v>-6.0630372937099516E-3</v>
      </c>
      <c r="I329">
        <f t="shared" si="45"/>
        <v>11274.714888352977</v>
      </c>
      <c r="J329">
        <f t="shared" si="45"/>
        <v>13605.802612884241</v>
      </c>
      <c r="AB329" s="264">
        <v>40357</v>
      </c>
      <c r="AC329">
        <v>1620.08</v>
      </c>
    </row>
    <row r="330" spans="1:29">
      <c r="A330" s="264">
        <v>40359</v>
      </c>
      <c r="B330">
        <v>552.22</v>
      </c>
      <c r="D330" s="264">
        <v>40359</v>
      </c>
      <c r="E330">
        <f t="shared" si="41"/>
        <v>1622.48</v>
      </c>
      <c r="F330">
        <v>552.22</v>
      </c>
      <c r="G330" s="246">
        <f t="shared" si="43"/>
        <v>9.2459610560258199E-5</v>
      </c>
      <c r="H330" s="246">
        <f t="shared" si="44"/>
        <v>7.3285340178606915E-4</v>
      </c>
      <c r="I330">
        <f t="shared" si="45"/>
        <v>11275.757344100732</v>
      </c>
      <c r="J330">
        <f t="shared" si="45"/>
        <v>13615.773671613124</v>
      </c>
      <c r="AB330" s="264">
        <v>40358</v>
      </c>
      <c r="AC330">
        <v>1622.33</v>
      </c>
    </row>
    <row r="331" spans="1:29">
      <c r="A331" s="264">
        <v>40360</v>
      </c>
      <c r="B331">
        <v>552.19000000000005</v>
      </c>
      <c r="D331" s="264">
        <v>40360</v>
      </c>
      <c r="E331">
        <f t="shared" si="41"/>
        <v>1623.39</v>
      </c>
      <c r="F331">
        <v>552.19000000000005</v>
      </c>
      <c r="G331" s="246">
        <f t="shared" si="43"/>
        <v>5.6086977959668438E-4</v>
      </c>
      <c r="H331" s="246">
        <f t="shared" si="44"/>
        <v>-1.0075474577932091E-4</v>
      </c>
      <c r="I331">
        <f t="shared" si="45"/>
        <v>11282.081575637103</v>
      </c>
      <c r="J331">
        <f t="shared" si="45"/>
        <v>13614.401817798253</v>
      </c>
      <c r="AB331" s="264">
        <v>40359</v>
      </c>
      <c r="AC331">
        <v>1622.48</v>
      </c>
    </row>
    <row r="332" spans="1:29">
      <c r="A332" s="264">
        <v>40361</v>
      </c>
      <c r="B332">
        <v>551.37</v>
      </c>
      <c r="D332" s="264">
        <v>40361</v>
      </c>
      <c r="E332">
        <f t="shared" si="41"/>
        <v>1621.09</v>
      </c>
      <c r="F332">
        <v>551.37</v>
      </c>
      <c r="G332" s="246">
        <f t="shared" si="43"/>
        <v>-1.4167883256642755E-3</v>
      </c>
      <c r="H332" s="246">
        <f t="shared" si="44"/>
        <v>-1.5314246778412996E-3</v>
      </c>
      <c r="I332">
        <f t="shared" si="45"/>
        <v>11266.097254171549</v>
      </c>
      <c r="J332">
        <f t="shared" si="45"/>
        <v>13593.552386880428</v>
      </c>
      <c r="AB332" s="264">
        <v>40360</v>
      </c>
      <c r="AC332">
        <v>1623.39</v>
      </c>
    </row>
    <row r="333" spans="1:29">
      <c r="A333" s="264">
        <v>40365</v>
      </c>
      <c r="B333">
        <v>551.57000000000005</v>
      </c>
      <c r="D333" s="264">
        <v>40365</v>
      </c>
      <c r="E333">
        <f t="shared" si="41"/>
        <v>1625.11</v>
      </c>
      <c r="F333">
        <v>551.57000000000005</v>
      </c>
      <c r="G333" s="246">
        <f t="shared" si="43"/>
        <v>2.4798129653504919E-3</v>
      </c>
      <c r="H333" s="246">
        <f t="shared" si="44"/>
        <v>3.1630425770611063E-4</v>
      </c>
      <c r="I333">
        <f t="shared" si="45"/>
        <v>11294.035068211344</v>
      </c>
      <c r="J333">
        <f t="shared" si="45"/>
        <v>13597.85208537775</v>
      </c>
      <c r="AB333" s="264">
        <v>40361</v>
      </c>
      <c r="AC333">
        <v>1621.09</v>
      </c>
    </row>
    <row r="334" spans="1:29">
      <c r="A334" s="264">
        <v>40366</v>
      </c>
      <c r="B334">
        <v>556.25</v>
      </c>
      <c r="D334" s="264">
        <v>40366</v>
      </c>
      <c r="E334">
        <f t="shared" si="41"/>
        <v>1623.01</v>
      </c>
      <c r="F334">
        <v>556.25</v>
      </c>
      <c r="G334" s="246">
        <f t="shared" si="43"/>
        <v>-1.2922202189389331E-3</v>
      </c>
      <c r="H334" s="246">
        <f t="shared" si="44"/>
        <v>8.4384418892562291E-3</v>
      </c>
      <c r="I334">
        <f t="shared" si="45"/>
        <v>11279.440687742795</v>
      </c>
      <c r="J334">
        <f t="shared" si="45"/>
        <v>13712.596770018912</v>
      </c>
      <c r="AB334" s="264">
        <v>40365</v>
      </c>
      <c r="AC334">
        <v>1625.11</v>
      </c>
    </row>
    <row r="335" spans="1:29">
      <c r="A335" s="264">
        <v>40367</v>
      </c>
      <c r="B335">
        <v>556.14</v>
      </c>
      <c r="D335" s="264">
        <v>40367</v>
      </c>
      <c r="E335">
        <f t="shared" si="41"/>
        <v>1621.99</v>
      </c>
      <c r="F335">
        <v>556.14</v>
      </c>
      <c r="G335" s="246">
        <f t="shared" si="43"/>
        <v>-6.2846193184262766E-4</v>
      </c>
      <c r="H335" s="246">
        <f t="shared" si="44"/>
        <v>-2.4418138041738731E-4</v>
      </c>
      <c r="I335">
        <f t="shared" si="45"/>
        <v>11272.351988658073</v>
      </c>
      <c r="J335">
        <f t="shared" si="45"/>
        <v>13709.248409210502</v>
      </c>
      <c r="AB335" s="264">
        <v>40366</v>
      </c>
      <c r="AC335">
        <v>1623.01</v>
      </c>
    </row>
    <row r="336" spans="1:29">
      <c r="A336" s="264">
        <v>40368</v>
      </c>
      <c r="B336">
        <v>557.34</v>
      </c>
      <c r="D336" s="264">
        <v>40368</v>
      </c>
      <c r="E336">
        <f t="shared" si="41"/>
        <v>1620.78</v>
      </c>
      <c r="F336">
        <v>557.34</v>
      </c>
      <c r="G336" s="246">
        <f t="shared" si="43"/>
        <v>-7.4599720096923949E-4</v>
      </c>
      <c r="H336" s="246">
        <f t="shared" si="44"/>
        <v>2.1113014965399171E-3</v>
      </c>
      <c r="I336">
        <f t="shared" si="45"/>
        <v>11263.942845626194</v>
      </c>
      <c r="J336">
        <f t="shared" si="45"/>
        <v>13738.192765893305</v>
      </c>
      <c r="AB336" s="264">
        <v>40367</v>
      </c>
      <c r="AC336">
        <v>1621.99</v>
      </c>
    </row>
    <row r="337" spans="1:29">
      <c r="A337" s="264">
        <v>40371</v>
      </c>
      <c r="B337">
        <v>557.52</v>
      </c>
      <c r="D337" s="264">
        <v>40371</v>
      </c>
      <c r="E337">
        <f t="shared" si="41"/>
        <v>1622.1</v>
      </c>
      <c r="F337">
        <v>557.52</v>
      </c>
      <c r="G337" s="246">
        <f t="shared" si="43"/>
        <v>8.1442268537368356E-4</v>
      </c>
      <c r="H337" s="246">
        <f t="shared" si="44"/>
        <v>2.7653407255877419E-4</v>
      </c>
      <c r="I337">
        <f t="shared" si="45"/>
        <v>11273.116456206424</v>
      </c>
      <c r="J337">
        <f t="shared" si="45"/>
        <v>13741.991844288455</v>
      </c>
      <c r="AB337" s="264">
        <v>40368</v>
      </c>
      <c r="AC337">
        <v>1620.78</v>
      </c>
    </row>
    <row r="338" spans="1:29">
      <c r="A338" s="264">
        <v>40372</v>
      </c>
      <c r="B338">
        <v>557.13</v>
      </c>
      <c r="D338" s="264">
        <v>40372</v>
      </c>
      <c r="E338">
        <f t="shared" si="41"/>
        <v>1619.55</v>
      </c>
      <c r="F338">
        <v>557.13</v>
      </c>
      <c r="G338" s="246">
        <f t="shared" si="43"/>
        <v>-1.5720362493064632E-3</v>
      </c>
      <c r="H338" s="246">
        <f t="shared" si="44"/>
        <v>-7.4595504581510732E-4</v>
      </c>
      <c r="I338">
        <f t="shared" si="45"/>
        <v>11255.394708494614</v>
      </c>
      <c r="J338">
        <f t="shared" si="45"/>
        <v>13731.740936132659</v>
      </c>
      <c r="AB338" s="264">
        <v>40371</v>
      </c>
      <c r="AC338">
        <v>1622.1</v>
      </c>
    </row>
    <row r="339" spans="1:29">
      <c r="A339" s="264">
        <v>40373</v>
      </c>
      <c r="B339">
        <v>557.13</v>
      </c>
      <c r="D339" s="264">
        <v>40373</v>
      </c>
      <c r="E339">
        <f t="shared" si="41"/>
        <v>1624.31</v>
      </c>
      <c r="F339">
        <v>557.13</v>
      </c>
      <c r="G339" s="246">
        <f t="shared" si="43"/>
        <v>2.9390880182766921E-3</v>
      </c>
      <c r="H339" s="246">
        <f t="shared" si="44"/>
        <v>-4.6428571428571429E-5</v>
      </c>
      <c r="I339">
        <f t="shared" si="45"/>
        <v>11288.475304223326</v>
      </c>
      <c r="J339">
        <f t="shared" si="45"/>
        <v>13731.103391017767</v>
      </c>
      <c r="AB339" s="264">
        <v>40372</v>
      </c>
      <c r="AC339">
        <v>1619.55</v>
      </c>
    </row>
    <row r="340" spans="1:29">
      <c r="A340" s="264">
        <v>40374</v>
      </c>
      <c r="B340">
        <v>557.25</v>
      </c>
      <c r="D340" s="264">
        <v>40374</v>
      </c>
      <c r="E340">
        <f t="shared" si="41"/>
        <v>1628.46</v>
      </c>
      <c r="F340">
        <v>557.25</v>
      </c>
      <c r="G340" s="246">
        <f t="shared" si="43"/>
        <v>2.5549310168626604E-3</v>
      </c>
      <c r="H340" s="246">
        <f t="shared" si="44"/>
        <v>1.6896101448503426E-4</v>
      </c>
      <c r="I340">
        <f t="shared" ref="I340:J355" si="46">I339*(1+G340)</f>
        <v>11317.316579911174</v>
      </c>
      <c r="J340">
        <f t="shared" si="46"/>
        <v>13733.423412176711</v>
      </c>
      <c r="AB340" s="264">
        <v>40373</v>
      </c>
      <c r="AC340">
        <v>1624.31</v>
      </c>
    </row>
    <row r="341" spans="1:29">
      <c r="A341" s="264">
        <v>40375</v>
      </c>
      <c r="B341">
        <v>554.66</v>
      </c>
      <c r="D341" s="264">
        <v>40375</v>
      </c>
      <c r="E341">
        <f t="shared" si="41"/>
        <v>1630.84</v>
      </c>
      <c r="F341">
        <v>554.66</v>
      </c>
      <c r="G341" s="246">
        <f t="shared" si="43"/>
        <v>1.4615035063800796E-3</v>
      </c>
      <c r="H341" s="246">
        <f t="shared" si="44"/>
        <v>-4.6942527078126647E-3</v>
      </c>
      <c r="I341">
        <f t="shared" si="46"/>
        <v>11333.856877775528</v>
      </c>
      <c r="J341">
        <f t="shared" si="46"/>
        <v>13668.955252136562</v>
      </c>
      <c r="AB341" s="264">
        <v>40374</v>
      </c>
      <c r="AC341">
        <v>1628.46</v>
      </c>
    </row>
    <row r="342" spans="1:29">
      <c r="A342" s="264">
        <v>40378</v>
      </c>
      <c r="B342">
        <v>556.9</v>
      </c>
      <c r="D342" s="264">
        <v>40378</v>
      </c>
      <c r="E342">
        <f t="shared" si="41"/>
        <v>1629.36</v>
      </c>
      <c r="F342">
        <v>556.9</v>
      </c>
      <c r="G342" s="246">
        <f t="shared" si="43"/>
        <v>-9.0750778739789872E-4</v>
      </c>
      <c r="H342" s="246">
        <f t="shared" si="44"/>
        <v>3.9920815068175E-3</v>
      </c>
      <c r="I342">
        <f t="shared" si="46"/>
        <v>11323.571314397694</v>
      </c>
      <c r="J342">
        <f t="shared" si="46"/>
        <v>13723.522835616133</v>
      </c>
      <c r="AB342" s="264">
        <v>40375</v>
      </c>
      <c r="AC342">
        <v>1630.84</v>
      </c>
    </row>
    <row r="343" spans="1:29">
      <c r="A343" s="264">
        <v>40379</v>
      </c>
      <c r="B343">
        <v>561.49</v>
      </c>
      <c r="D343" s="264">
        <v>40379</v>
      </c>
      <c r="E343">
        <f t="shared" si="41"/>
        <v>1631.21</v>
      </c>
      <c r="F343">
        <v>561.49</v>
      </c>
      <c r="G343" s="246">
        <f t="shared" si="43"/>
        <v>1.1354151323219597E-3</v>
      </c>
      <c r="H343" s="246">
        <f t="shared" si="44"/>
        <v>8.1956256573378766E-3</v>
      </c>
      <c r="I343">
        <f t="shared" si="46"/>
        <v>11336.428268619988</v>
      </c>
      <c r="J343">
        <f t="shared" si="46"/>
        <v>13835.995691476772</v>
      </c>
      <c r="AB343" s="264">
        <v>40378</v>
      </c>
      <c r="AC343">
        <v>1629.36</v>
      </c>
    </row>
    <row r="344" spans="1:29">
      <c r="A344" s="264">
        <v>40380</v>
      </c>
      <c r="B344">
        <v>562.04999999999995</v>
      </c>
      <c r="D344" s="264">
        <v>40380</v>
      </c>
      <c r="E344">
        <f t="shared" si="41"/>
        <v>1634.68</v>
      </c>
      <c r="F344">
        <v>562.04999999999995</v>
      </c>
      <c r="G344" s="246">
        <f t="shared" si="43"/>
        <v>2.1272552277145085E-3</v>
      </c>
      <c r="H344" s="246">
        <f t="shared" si="44"/>
        <v>9.5091777489984906E-4</v>
      </c>
      <c r="I344">
        <f t="shared" si="46"/>
        <v>11360.543744918021</v>
      </c>
      <c r="J344">
        <f t="shared" si="46"/>
        <v>13849.152585713235</v>
      </c>
      <c r="AB344" s="264">
        <v>40379</v>
      </c>
      <c r="AC344">
        <v>1631.21</v>
      </c>
    </row>
    <row r="345" spans="1:29">
      <c r="A345" s="264">
        <v>40381</v>
      </c>
      <c r="B345">
        <v>565.46</v>
      </c>
      <c r="D345" s="264">
        <v>40381</v>
      </c>
      <c r="E345">
        <f t="shared" si="41"/>
        <v>1633.25</v>
      </c>
      <c r="F345">
        <v>565.46</v>
      </c>
      <c r="G345" s="246">
        <f t="shared" si="43"/>
        <v>-8.7478894951920072E-4</v>
      </c>
      <c r="H345" s="246">
        <f t="shared" si="44"/>
        <v>6.0206473115000806E-3</v>
      </c>
      <c r="I345">
        <f t="shared" si="46"/>
        <v>11350.605666789437</v>
      </c>
      <c r="J345">
        <f t="shared" si="46"/>
        <v>13932.533448994964</v>
      </c>
      <c r="AB345" s="264">
        <v>40380</v>
      </c>
      <c r="AC345">
        <v>1634.68</v>
      </c>
    </row>
    <row r="346" spans="1:29">
      <c r="A346" s="264">
        <v>40382</v>
      </c>
      <c r="B346">
        <v>566.79</v>
      </c>
      <c r="D346" s="264">
        <v>40382</v>
      </c>
      <c r="E346">
        <f t="shared" si="41"/>
        <v>1630.98</v>
      </c>
      <c r="F346">
        <v>566.79</v>
      </c>
      <c r="G346" s="246">
        <f t="shared" si="43"/>
        <v>-1.389866829940245E-3</v>
      </c>
      <c r="H346" s="246">
        <f t="shared" si="44"/>
        <v>2.3056387719730823E-3</v>
      </c>
      <c r="I346">
        <f t="shared" si="46"/>
        <v>11334.829836473435</v>
      </c>
      <c r="J346">
        <f t="shared" si="46"/>
        <v>13964.656838306779</v>
      </c>
      <c r="AB346" s="264">
        <v>40381</v>
      </c>
      <c r="AC346">
        <v>1633.25</v>
      </c>
    </row>
    <row r="347" spans="1:29">
      <c r="A347" s="264">
        <v>40385</v>
      </c>
      <c r="B347">
        <v>569.9</v>
      </c>
      <c r="D347" s="264">
        <v>40385</v>
      </c>
      <c r="E347">
        <f t="shared" si="41"/>
        <v>1632.12</v>
      </c>
      <c r="F347">
        <v>569.9</v>
      </c>
      <c r="G347" s="246">
        <f t="shared" si="43"/>
        <v>6.9896626568066722E-4</v>
      </c>
      <c r="H347" s="246">
        <f t="shared" si="44"/>
        <v>5.4406124843415652E-3</v>
      </c>
      <c r="I347">
        <f t="shared" si="46"/>
        <v>11342.752500156361</v>
      </c>
      <c r="J347">
        <f t="shared" si="46"/>
        <v>14040.633124640817</v>
      </c>
      <c r="AB347" s="264">
        <v>40382</v>
      </c>
      <c r="AC347">
        <v>1630.98</v>
      </c>
    </row>
    <row r="348" spans="1:29">
      <c r="A348" s="264">
        <v>40386</v>
      </c>
      <c r="B348">
        <v>571.09</v>
      </c>
      <c r="D348" s="264">
        <v>40386</v>
      </c>
      <c r="E348">
        <f t="shared" si="41"/>
        <v>1630.61</v>
      </c>
      <c r="F348">
        <v>571.09</v>
      </c>
      <c r="G348" s="246">
        <f t="shared" si="43"/>
        <v>-9.2517707031347651E-4</v>
      </c>
      <c r="H348" s="246">
        <f t="shared" si="44"/>
        <v>2.0416570576293628E-3</v>
      </c>
      <c r="I348">
        <f t="shared" si="46"/>
        <v>11332.258445628975</v>
      </c>
      <c r="J348">
        <f t="shared" si="46"/>
        <v>14069.299282353324</v>
      </c>
      <c r="AB348" s="264">
        <v>40385</v>
      </c>
      <c r="AC348">
        <v>1632.12</v>
      </c>
    </row>
    <row r="349" spans="1:29">
      <c r="A349" s="264">
        <v>40387</v>
      </c>
      <c r="B349">
        <v>571.11</v>
      </c>
      <c r="D349" s="264">
        <v>40387</v>
      </c>
      <c r="E349">
        <f t="shared" si="41"/>
        <v>1633.68</v>
      </c>
      <c r="F349">
        <v>571.11</v>
      </c>
      <c r="G349" s="246">
        <f t="shared" si="43"/>
        <v>1.8827310025084643E-3</v>
      </c>
      <c r="H349" s="246">
        <f t="shared" si="44"/>
        <v>-1.1407821634459025E-5</v>
      </c>
      <c r="I349">
        <f t="shared" si="46"/>
        <v>11353.594039932999</v>
      </c>
      <c r="J349">
        <f t="shared" si="46"/>
        <v>14069.13878229659</v>
      </c>
      <c r="AB349" s="264">
        <v>40386</v>
      </c>
      <c r="AC349">
        <v>1630.61</v>
      </c>
    </row>
    <row r="350" spans="1:29">
      <c r="A350" s="264">
        <v>40388</v>
      </c>
      <c r="B350">
        <v>568.99</v>
      </c>
      <c r="D350" s="264">
        <v>40388</v>
      </c>
      <c r="E350">
        <f t="shared" si="41"/>
        <v>1634.43</v>
      </c>
      <c r="F350">
        <v>568.99</v>
      </c>
      <c r="G350" s="246">
        <f t="shared" si="43"/>
        <v>4.5908623475843235E-4</v>
      </c>
      <c r="H350" s="246">
        <f t="shared" si="44"/>
        <v>-3.7584980501629414E-3</v>
      </c>
      <c r="I350">
        <f t="shared" si="46"/>
        <v>11358.806318671768</v>
      </c>
      <c r="J350">
        <f t="shared" si="46"/>
        <v>14016.259951615857</v>
      </c>
      <c r="AB350" s="264">
        <v>40387</v>
      </c>
      <c r="AC350">
        <v>1633.68</v>
      </c>
    </row>
    <row r="351" spans="1:29">
      <c r="A351" s="264">
        <v>40389</v>
      </c>
      <c r="B351">
        <v>570.16999999999996</v>
      </c>
      <c r="D351" s="264">
        <v>40389</v>
      </c>
      <c r="E351">
        <f t="shared" si="41"/>
        <v>1639.79</v>
      </c>
      <c r="F351">
        <v>570.16999999999996</v>
      </c>
      <c r="G351" s="246">
        <f t="shared" si="43"/>
        <v>3.2794307495578323E-3</v>
      </c>
      <c r="H351" s="246">
        <f t="shared" si="44"/>
        <v>2.0274215841100543E-3</v>
      </c>
      <c r="I351">
        <f t="shared" si="46"/>
        <v>11396.056737391493</v>
      </c>
      <c r="J351">
        <f t="shared" si="46"/>
        <v>14044.676819570261</v>
      </c>
      <c r="AB351" s="264">
        <v>40388</v>
      </c>
      <c r="AC351">
        <v>1634.43</v>
      </c>
    </row>
    <row r="352" spans="1:29">
      <c r="A352" s="264">
        <v>40392</v>
      </c>
      <c r="B352">
        <v>573.12</v>
      </c>
      <c r="D352" s="264">
        <v>40392</v>
      </c>
      <c r="E352">
        <f t="shared" si="41"/>
        <v>1636.7</v>
      </c>
      <c r="F352">
        <v>573.12</v>
      </c>
      <c r="G352" s="246">
        <f t="shared" si="43"/>
        <v>-1.8843876350019828E-3</v>
      </c>
      <c r="H352" s="246">
        <f t="shared" si="44"/>
        <v>5.1274669334209081E-3</v>
      </c>
      <c r="I352">
        <f t="shared" si="46"/>
        <v>11374.582148987771</v>
      </c>
      <c r="J352">
        <f t="shared" si="46"/>
        <v>14116.69043555319</v>
      </c>
      <c r="AB352" s="264">
        <v>40389</v>
      </c>
      <c r="AC352">
        <v>1639.79</v>
      </c>
    </row>
    <row r="353" spans="1:29">
      <c r="A353" s="264">
        <v>40393</v>
      </c>
      <c r="B353">
        <v>572.67999999999995</v>
      </c>
      <c r="D353" s="264">
        <v>40393</v>
      </c>
      <c r="E353">
        <f t="shared" si="41"/>
        <v>1640.84</v>
      </c>
      <c r="F353">
        <v>572.67999999999995</v>
      </c>
      <c r="G353" s="246">
        <f t="shared" si="43"/>
        <v>2.5294800513226967E-3</v>
      </c>
      <c r="H353" s="246">
        <f t="shared" si="44"/>
        <v>-8.1415609795011581E-4</v>
      </c>
      <c r="I353">
        <f t="shared" si="46"/>
        <v>11403.353927625767</v>
      </c>
      <c r="J353">
        <f t="shared" si="46"/>
        <v>14105.197245952209</v>
      </c>
      <c r="AB353" s="264">
        <v>40392</v>
      </c>
      <c r="AC353">
        <v>1636.7</v>
      </c>
    </row>
    <row r="354" spans="1:29">
      <c r="A354" s="264">
        <v>40394</v>
      </c>
      <c r="B354">
        <v>575.39</v>
      </c>
      <c r="D354" s="264">
        <v>40394</v>
      </c>
      <c r="E354">
        <f t="shared" si="41"/>
        <v>1638.53</v>
      </c>
      <c r="F354">
        <v>575.39</v>
      </c>
      <c r="G354" s="246">
        <f t="shared" si="43"/>
        <v>-1.4078155091293842E-3</v>
      </c>
      <c r="H354" s="246">
        <f t="shared" si="44"/>
        <v>4.6857080493718376E-3</v>
      </c>
      <c r="I354">
        <f t="shared" si="46"/>
        <v>11387.300109110363</v>
      </c>
      <c r="J354">
        <f t="shared" si="46"/>
        <v>14171.290082225545</v>
      </c>
      <c r="AB354" s="264">
        <v>40393</v>
      </c>
      <c r="AC354">
        <v>1640.84</v>
      </c>
    </row>
    <row r="355" spans="1:29">
      <c r="A355" s="264">
        <v>40395</v>
      </c>
      <c r="B355">
        <v>575.79</v>
      </c>
      <c r="D355" s="264">
        <v>40395</v>
      </c>
      <c r="E355">
        <f t="shared" si="41"/>
        <v>1640.38</v>
      </c>
      <c r="F355">
        <v>575.79</v>
      </c>
      <c r="G355" s="246">
        <f t="shared" si="43"/>
        <v>1.1290608045015915E-3</v>
      </c>
      <c r="H355" s="246">
        <f t="shared" si="44"/>
        <v>6.4875208864533049E-4</v>
      </c>
      <c r="I355">
        <f t="shared" si="46"/>
        <v>11400.157063332657</v>
      </c>
      <c r="J355">
        <f t="shared" si="46"/>
        <v>14180.483736265189</v>
      </c>
      <c r="AB355" s="264">
        <v>40394</v>
      </c>
      <c r="AC355">
        <v>1638.53</v>
      </c>
    </row>
    <row r="356" spans="1:29">
      <c r="A356" s="264">
        <v>40396</v>
      </c>
      <c r="B356">
        <v>577.46</v>
      </c>
      <c r="D356" s="264">
        <v>40396</v>
      </c>
      <c r="E356">
        <f t="shared" si="41"/>
        <v>1644.4</v>
      </c>
      <c r="F356">
        <v>577.46</v>
      </c>
      <c r="G356" s="246">
        <f t="shared" si="43"/>
        <v>2.450651678269633E-3</v>
      </c>
      <c r="H356" s="246">
        <f t="shared" si="44"/>
        <v>2.8539344081301857E-3</v>
      </c>
      <c r="I356">
        <f t="shared" ref="I356:J371" si="47">I355*(1+G356)</f>
        <v>11428.09487737245</v>
      </c>
      <c r="J356">
        <f t="shared" si="47"/>
        <v>14220.953906724048</v>
      </c>
      <c r="AB356" s="264">
        <v>40395</v>
      </c>
      <c r="AC356">
        <v>1640.38</v>
      </c>
    </row>
    <row r="357" spans="1:29">
      <c r="A357" s="264">
        <v>40399</v>
      </c>
      <c r="B357">
        <v>577.53</v>
      </c>
      <c r="D357" s="264">
        <v>40399</v>
      </c>
      <c r="E357">
        <f t="shared" si="41"/>
        <v>1644.05</v>
      </c>
      <c r="F357">
        <v>577.53</v>
      </c>
      <c r="G357" s="246">
        <f t="shared" si="43"/>
        <v>-2.1284359036743972E-4</v>
      </c>
      <c r="H357" s="246">
        <f t="shared" si="44"/>
        <v>7.4791946009775963E-5</v>
      </c>
      <c r="I357">
        <f t="shared" si="47"/>
        <v>11425.66248062769</v>
      </c>
      <c r="J357">
        <f t="shared" si="47"/>
        <v>14222.017519540846</v>
      </c>
      <c r="AB357" s="264">
        <v>40396</v>
      </c>
      <c r="AC357">
        <v>1644.4</v>
      </c>
    </row>
    <row r="358" spans="1:29">
      <c r="A358" s="264">
        <v>40400</v>
      </c>
      <c r="B358">
        <v>577.23</v>
      </c>
      <c r="D358" s="264">
        <v>40400</v>
      </c>
      <c r="E358">
        <f t="shared" si="41"/>
        <v>1645.58</v>
      </c>
      <c r="F358">
        <v>577.23</v>
      </c>
      <c r="G358" s="246">
        <f t="shared" si="43"/>
        <v>9.3062863051618372E-4</v>
      </c>
      <c r="H358" s="246">
        <f t="shared" si="44"/>
        <v>-5.6588210630982485E-4</v>
      </c>
      <c r="I358">
        <f t="shared" si="47"/>
        <v>11436.295529254778</v>
      </c>
      <c r="J358">
        <f t="shared" si="47"/>
        <v>14213.969534310914</v>
      </c>
      <c r="AB358" s="264">
        <v>40399</v>
      </c>
      <c r="AC358">
        <v>1644.05</v>
      </c>
    </row>
    <row r="359" spans="1:29">
      <c r="A359" s="264">
        <v>40401</v>
      </c>
      <c r="B359">
        <v>574.30999999999995</v>
      </c>
      <c r="D359" s="264">
        <v>40401</v>
      </c>
      <c r="E359">
        <f t="shared" si="41"/>
        <v>1649.29</v>
      </c>
      <c r="F359">
        <v>574.30999999999995</v>
      </c>
      <c r="G359" s="246">
        <f t="shared" si="43"/>
        <v>2.2545242406932786E-3</v>
      </c>
      <c r="H359" s="246">
        <f t="shared" si="44"/>
        <v>-5.1050707071458442E-3</v>
      </c>
      <c r="I359">
        <f t="shared" si="47"/>
        <v>11462.078934749215</v>
      </c>
      <c r="J359">
        <f t="shared" si="47"/>
        <v>14141.40621480904</v>
      </c>
      <c r="AB359" s="264">
        <v>40400</v>
      </c>
      <c r="AC359">
        <v>1645.58</v>
      </c>
    </row>
    <row r="360" spans="1:29">
      <c r="A360" s="264">
        <v>40402</v>
      </c>
      <c r="B360">
        <v>574.30999999999995</v>
      </c>
      <c r="D360" s="264">
        <v>40402</v>
      </c>
      <c r="E360">
        <f t="shared" si="41"/>
        <v>1646.31</v>
      </c>
      <c r="F360">
        <v>574.30999999999995</v>
      </c>
      <c r="G360" s="246">
        <f t="shared" si="43"/>
        <v>-1.8068380939677553E-3</v>
      </c>
      <c r="H360" s="246">
        <f t="shared" si="44"/>
        <v>-4.6428571428571429E-5</v>
      </c>
      <c r="I360">
        <f t="shared" si="47"/>
        <v>11441.368813893845</v>
      </c>
      <c r="J360">
        <f t="shared" si="47"/>
        <v>14140.749649520496</v>
      </c>
      <c r="AB360" s="264">
        <v>40401</v>
      </c>
      <c r="AC360">
        <v>1649.29</v>
      </c>
    </row>
    <row r="361" spans="1:29">
      <c r="A361" s="264">
        <v>40403</v>
      </c>
      <c r="B361">
        <v>577.55999999999995</v>
      </c>
      <c r="D361" s="264">
        <v>40403</v>
      </c>
      <c r="E361">
        <f t="shared" si="41"/>
        <v>1649.24</v>
      </c>
      <c r="F361">
        <v>577.55999999999995</v>
      </c>
      <c r="G361" s="246">
        <f t="shared" si="43"/>
        <v>1.7797377164689987E-3</v>
      </c>
      <c r="H361" s="246">
        <f t="shared" si="44"/>
        <v>5.6125360992196208E-3</v>
      </c>
      <c r="I361">
        <f t="shared" si="47"/>
        <v>11461.731449499965</v>
      </c>
      <c r="J361">
        <f t="shared" si="47"/>
        <v>14220.115117398456</v>
      </c>
      <c r="AB361" s="264">
        <v>40402</v>
      </c>
      <c r="AC361">
        <v>1646.31</v>
      </c>
    </row>
    <row r="362" spans="1:29">
      <c r="A362" s="264">
        <v>40406</v>
      </c>
      <c r="B362">
        <v>577.67999999999995</v>
      </c>
      <c r="D362" s="264">
        <v>40406</v>
      </c>
      <c r="E362">
        <f t="shared" si="41"/>
        <v>1655.68</v>
      </c>
      <c r="F362">
        <v>577.67999999999995</v>
      </c>
      <c r="G362" s="246">
        <f t="shared" si="43"/>
        <v>3.9048288908831719E-3</v>
      </c>
      <c r="H362" s="246">
        <f t="shared" si="44"/>
        <v>1.6134204980565532E-4</v>
      </c>
      <c r="I362">
        <f t="shared" si="47"/>
        <v>11506.487549603517</v>
      </c>
      <c r="J362">
        <f t="shared" si="47"/>
        <v>14222.40941991997</v>
      </c>
      <c r="AB362" s="264">
        <v>40403</v>
      </c>
      <c r="AC362">
        <v>1649.24</v>
      </c>
    </row>
    <row r="363" spans="1:29">
      <c r="A363" s="264">
        <v>40407</v>
      </c>
      <c r="B363">
        <v>579.62</v>
      </c>
      <c r="D363" s="264">
        <v>40407</v>
      </c>
      <c r="E363">
        <f t="shared" si="41"/>
        <v>1652.09</v>
      </c>
      <c r="F363">
        <v>579.62</v>
      </c>
      <c r="G363" s="246">
        <f t="shared" si="43"/>
        <v>-2.1682933900271095E-3</v>
      </c>
      <c r="H363" s="246">
        <f t="shared" si="44"/>
        <v>3.3118320572933383E-3</v>
      </c>
      <c r="I363">
        <f t="shared" si="47"/>
        <v>11481.538108707282</v>
      </c>
      <c r="J363">
        <f t="shared" si="47"/>
        <v>14269.511651368812</v>
      </c>
      <c r="AB363" s="264">
        <v>40406</v>
      </c>
      <c r="AC363">
        <v>1655.68</v>
      </c>
    </row>
    <row r="364" spans="1:29">
      <c r="A364" s="264">
        <v>40408</v>
      </c>
      <c r="B364">
        <v>580.01</v>
      </c>
      <c r="D364" s="264">
        <v>40408</v>
      </c>
      <c r="E364">
        <f t="shared" si="41"/>
        <v>1651.89</v>
      </c>
      <c r="F364">
        <v>580.01</v>
      </c>
      <c r="G364" s="246">
        <f t="shared" si="43"/>
        <v>-1.2105878009061044E-4</v>
      </c>
      <c r="H364" s="246">
        <f t="shared" si="44"/>
        <v>6.2642605746619871E-4</v>
      </c>
      <c r="I364">
        <f t="shared" si="47"/>
        <v>11480.148167710278</v>
      </c>
      <c r="J364">
        <f t="shared" si="47"/>
        <v>14278.450445294548</v>
      </c>
      <c r="AB364" s="264">
        <v>40407</v>
      </c>
      <c r="AC364">
        <v>1652.09</v>
      </c>
    </row>
    <row r="365" spans="1:29">
      <c r="A365" s="264">
        <v>40409</v>
      </c>
      <c r="B365">
        <v>578.80999999999995</v>
      </c>
      <c r="D365" s="264">
        <v>40409</v>
      </c>
      <c r="E365">
        <f t="shared" ref="E365:E400" si="48">SUMIF(AB:AB,A365,AC:AC)</f>
        <v>1655.97</v>
      </c>
      <c r="F365">
        <v>578.80999999999995</v>
      </c>
      <c r="G365" s="246">
        <f t="shared" si="43"/>
        <v>2.4698981167026179E-3</v>
      </c>
      <c r="H365" s="246">
        <f t="shared" si="44"/>
        <v>-2.1153584174658088E-3</v>
      </c>
      <c r="I365">
        <f t="shared" si="47"/>
        <v>11508.502964049172</v>
      </c>
      <c r="J365">
        <f t="shared" si="47"/>
        <v>14248.246404956726</v>
      </c>
      <c r="AB365" s="264">
        <v>40408</v>
      </c>
      <c r="AC365">
        <v>1651.89</v>
      </c>
    </row>
    <row r="366" spans="1:29">
      <c r="A366" s="264">
        <v>40410</v>
      </c>
      <c r="B366">
        <v>579.20000000000005</v>
      </c>
      <c r="D366" s="264">
        <v>40410</v>
      </c>
      <c r="E366">
        <f t="shared" si="48"/>
        <v>1653.28</v>
      </c>
      <c r="F366">
        <v>579.20000000000005</v>
      </c>
      <c r="G366" s="246">
        <f t="shared" si="43"/>
        <v>-1.6244255632650306E-3</v>
      </c>
      <c r="H366" s="246">
        <f t="shared" si="44"/>
        <v>6.2736766567871114E-4</v>
      </c>
      <c r="I366">
        <f t="shared" si="47"/>
        <v>11489.808257639459</v>
      </c>
      <c r="J366">
        <f t="shared" si="47"/>
        <v>14257.185294043818</v>
      </c>
      <c r="AB366" s="264">
        <v>40409</v>
      </c>
      <c r="AC366">
        <v>1655.97</v>
      </c>
    </row>
    <row r="367" spans="1:29">
      <c r="A367" s="264">
        <v>40413</v>
      </c>
      <c r="B367">
        <v>578.92999999999995</v>
      </c>
      <c r="D367" s="264">
        <v>40413</v>
      </c>
      <c r="E367">
        <f t="shared" si="48"/>
        <v>1654.43</v>
      </c>
      <c r="F367">
        <v>578.92999999999995</v>
      </c>
      <c r="G367" s="246">
        <f t="shared" si="43"/>
        <v>6.9558695441784835E-4</v>
      </c>
      <c r="H367" s="246">
        <f t="shared" si="44"/>
        <v>-5.1258879242323165E-4</v>
      </c>
      <c r="I367">
        <f t="shared" si="47"/>
        <v>11497.800418372235</v>
      </c>
      <c r="J367">
        <f t="shared" si="47"/>
        <v>14249.877220650591</v>
      </c>
      <c r="AB367" s="264">
        <v>40410</v>
      </c>
      <c r="AC367">
        <v>1653.28</v>
      </c>
    </row>
    <row r="368" spans="1:29">
      <c r="A368" s="264">
        <v>40414</v>
      </c>
      <c r="B368">
        <v>574.91999999999996</v>
      </c>
      <c r="D368" s="264">
        <v>40414</v>
      </c>
      <c r="E368">
        <f t="shared" si="48"/>
        <v>1659.06</v>
      </c>
      <c r="F368">
        <v>574.91999999999996</v>
      </c>
      <c r="G368" s="246">
        <f t="shared" si="43"/>
        <v>2.798546931571444E-3</v>
      </c>
      <c r="H368" s="246">
        <f t="shared" si="44"/>
        <v>-6.9730000049351834E-3</v>
      </c>
      <c r="I368">
        <f t="shared" si="47"/>
        <v>11529.977552452892</v>
      </c>
      <c r="J368">
        <f t="shared" si="47"/>
        <v>14150.512826720669</v>
      </c>
      <c r="AB368" s="264">
        <v>40413</v>
      </c>
      <c r="AC368">
        <v>1654.43</v>
      </c>
    </row>
    <row r="369" spans="1:29">
      <c r="A369" s="264">
        <v>40415</v>
      </c>
      <c r="B369">
        <v>574.04999999999995</v>
      </c>
      <c r="D369" s="264">
        <v>40415</v>
      </c>
      <c r="E369">
        <f t="shared" si="48"/>
        <v>1657.35</v>
      </c>
      <c r="F369">
        <v>574.04999999999995</v>
      </c>
      <c r="G369" s="246">
        <f t="shared" si="43"/>
        <v>-1.0307041336661271E-3</v>
      </c>
      <c r="H369" s="246">
        <f t="shared" si="44"/>
        <v>-1.5596825893788987E-3</v>
      </c>
      <c r="I369">
        <f t="shared" si="47"/>
        <v>11518.093556928501</v>
      </c>
      <c r="J369">
        <f t="shared" si="47"/>
        <v>14128.442518234051</v>
      </c>
      <c r="AB369" s="264">
        <v>40414</v>
      </c>
      <c r="AC369">
        <v>1659.06</v>
      </c>
    </row>
    <row r="370" spans="1:29">
      <c r="A370" s="264">
        <v>40416</v>
      </c>
      <c r="B370">
        <v>573.91999999999996</v>
      </c>
      <c r="D370" s="264">
        <v>40416</v>
      </c>
      <c r="E370">
        <f t="shared" si="48"/>
        <v>1660.2</v>
      </c>
      <c r="F370">
        <v>573.91999999999996</v>
      </c>
      <c r="G370" s="246">
        <f t="shared" si="43"/>
        <v>1.7196126346277207E-3</v>
      </c>
      <c r="H370" s="246">
        <f t="shared" si="44"/>
        <v>-2.7288968108797525E-4</v>
      </c>
      <c r="I370">
        <f t="shared" si="47"/>
        <v>11537.90021613582</v>
      </c>
      <c r="J370">
        <f t="shared" si="47"/>
        <v>14124.58701206098</v>
      </c>
      <c r="AB370" s="264">
        <v>40415</v>
      </c>
      <c r="AC370">
        <v>1657.35</v>
      </c>
    </row>
    <row r="371" spans="1:29">
      <c r="A371" s="264">
        <v>40417</v>
      </c>
      <c r="B371">
        <v>575.59</v>
      </c>
      <c r="D371" s="264">
        <v>40417</v>
      </c>
      <c r="E371">
        <f t="shared" si="48"/>
        <v>1651.41</v>
      </c>
      <c r="F371">
        <v>575.59</v>
      </c>
      <c r="G371" s="246">
        <f t="shared" si="43"/>
        <v>-5.2945428261654826E-3</v>
      </c>
      <c r="H371" s="246">
        <f t="shared" si="44"/>
        <v>2.8633846429568658E-3</v>
      </c>
      <c r="I371">
        <f t="shared" si="47"/>
        <v>11476.812309317465</v>
      </c>
      <c r="J371">
        <f t="shared" si="47"/>
        <v>14165.031137599424</v>
      </c>
      <c r="AB371" s="264">
        <v>40416</v>
      </c>
      <c r="AC371">
        <v>1660.2</v>
      </c>
    </row>
    <row r="372" spans="1:29">
      <c r="A372" s="264">
        <v>40420</v>
      </c>
      <c r="B372">
        <v>576.51</v>
      </c>
      <c r="D372" s="264">
        <v>40420</v>
      </c>
      <c r="E372">
        <f t="shared" si="48"/>
        <v>1657.43</v>
      </c>
      <c r="F372">
        <v>576.51</v>
      </c>
      <c r="G372" s="246">
        <f t="shared" si="43"/>
        <v>3.645369714365243E-3</v>
      </c>
      <c r="H372" s="246">
        <f t="shared" si="44"/>
        <v>1.5519313722813658E-3</v>
      </c>
      <c r="I372">
        <f t="shared" ref="I372:J387" si="49">I371*(1+G372)</f>
        <v>11518.649533327305</v>
      </c>
      <c r="J372">
        <f t="shared" si="49"/>
        <v>14187.014293811208</v>
      </c>
      <c r="AB372" s="264">
        <v>40417</v>
      </c>
      <c r="AC372">
        <v>1651.41</v>
      </c>
    </row>
    <row r="373" spans="1:29">
      <c r="A373" s="264">
        <v>40421</v>
      </c>
      <c r="B373">
        <v>577.14</v>
      </c>
      <c r="D373" s="264">
        <v>40421</v>
      </c>
      <c r="E373">
        <f t="shared" si="48"/>
        <v>1660.89</v>
      </c>
      <c r="F373">
        <v>577.14</v>
      </c>
      <c r="G373" s="246">
        <f t="shared" si="43"/>
        <v>2.0875693091111369E-3</v>
      </c>
      <c r="H373" s="246">
        <f t="shared" si="44"/>
        <v>1.0463538607929793E-3</v>
      </c>
      <c r="I373">
        <f t="shared" si="49"/>
        <v>11542.695512575487</v>
      </c>
      <c r="J373">
        <f t="shared" si="49"/>
        <v>14201.858930990662</v>
      </c>
      <c r="AB373" s="264">
        <v>40420</v>
      </c>
      <c r="AC373">
        <v>1657.43</v>
      </c>
    </row>
    <row r="374" spans="1:29">
      <c r="A374" s="264">
        <v>40422</v>
      </c>
      <c r="B374">
        <v>578.94000000000005</v>
      </c>
      <c r="D374" s="264">
        <v>40422</v>
      </c>
      <c r="E374">
        <f t="shared" si="48"/>
        <v>1655.49</v>
      </c>
      <c r="F374">
        <v>578.94000000000005</v>
      </c>
      <c r="G374" s="246">
        <f t="shared" si="43"/>
        <v>-3.2512688980005366E-3</v>
      </c>
      <c r="H374" s="246">
        <f t="shared" si="44"/>
        <v>3.0723987494989261E-3</v>
      </c>
      <c r="I374">
        <f t="shared" si="49"/>
        <v>11505.167105656359</v>
      </c>
      <c r="J374">
        <f t="shared" si="49"/>
        <v>14245.492704610799</v>
      </c>
      <c r="AB374" s="264">
        <v>40421</v>
      </c>
      <c r="AC374">
        <v>1660.89</v>
      </c>
    </row>
    <row r="375" spans="1:29">
      <c r="A375" s="264">
        <v>40423</v>
      </c>
      <c r="B375">
        <v>578.82000000000005</v>
      </c>
      <c r="D375" s="264">
        <v>40423</v>
      </c>
      <c r="E375">
        <f t="shared" si="48"/>
        <v>1653.6</v>
      </c>
      <c r="F375">
        <v>578.82000000000005</v>
      </c>
      <c r="G375" s="246">
        <f t="shared" si="43"/>
        <v>-1.1416559447656738E-3</v>
      </c>
      <c r="H375" s="246">
        <f t="shared" si="44"/>
        <v>-2.5370393675140575E-4</v>
      </c>
      <c r="I375">
        <f t="shared" si="49"/>
        <v>11492.032163234664</v>
      </c>
      <c r="J375">
        <f t="shared" si="49"/>
        <v>14241.878567030675</v>
      </c>
      <c r="AB375" s="264">
        <v>40422</v>
      </c>
      <c r="AC375">
        <v>1655.49</v>
      </c>
    </row>
    <row r="376" spans="1:29">
      <c r="A376" s="264">
        <v>40424</v>
      </c>
      <c r="B376">
        <v>578.57000000000005</v>
      </c>
      <c r="D376" s="264">
        <v>40424</v>
      </c>
      <c r="E376">
        <f t="shared" si="48"/>
        <v>1650.32</v>
      </c>
      <c r="F376">
        <v>578.57000000000005</v>
      </c>
      <c r="G376" s="246">
        <f t="shared" si="43"/>
        <v>-1.9835510401547962E-3</v>
      </c>
      <c r="H376" s="246">
        <f t="shared" si="44"/>
        <v>-4.7834177415130493E-4</v>
      </c>
      <c r="I376">
        <f t="shared" si="49"/>
        <v>11469.237130883788</v>
      </c>
      <c r="J376">
        <f t="shared" si="49"/>
        <v>14235.066081569674</v>
      </c>
      <c r="AB376" s="264">
        <v>40423</v>
      </c>
      <c r="AC376">
        <v>1653.6</v>
      </c>
    </row>
    <row r="377" spans="1:29">
      <c r="A377" s="264">
        <v>40428</v>
      </c>
      <c r="B377">
        <v>577.97</v>
      </c>
      <c r="D377" s="264">
        <v>40428</v>
      </c>
      <c r="E377">
        <f t="shared" si="48"/>
        <v>1656.91</v>
      </c>
      <c r="F377">
        <v>577.97</v>
      </c>
      <c r="G377" s="246">
        <f t="shared" si="43"/>
        <v>3.9931649619469045E-3</v>
      </c>
      <c r="H377" s="246">
        <f t="shared" si="44"/>
        <v>-1.0834681690572575E-3</v>
      </c>
      <c r="I377">
        <f t="shared" si="49"/>
        <v>11515.035686735095</v>
      </c>
      <c r="J377">
        <f t="shared" si="49"/>
        <v>14219.642840585866</v>
      </c>
      <c r="AB377" s="264">
        <v>40424</v>
      </c>
      <c r="AC377">
        <v>1650.32</v>
      </c>
    </row>
    <row r="378" spans="1:29">
      <c r="A378" s="264">
        <v>40429</v>
      </c>
      <c r="B378">
        <v>578.22</v>
      </c>
      <c r="D378" s="264">
        <v>40429</v>
      </c>
      <c r="E378">
        <f t="shared" si="48"/>
        <v>1653.9</v>
      </c>
      <c r="F378">
        <v>578.22</v>
      </c>
      <c r="G378" s="246">
        <f t="shared" si="43"/>
        <v>-1.8166345788244165E-3</v>
      </c>
      <c r="H378" s="246">
        <f t="shared" si="44"/>
        <v>3.8611983073753934E-4</v>
      </c>
      <c r="I378">
        <f t="shared" si="49"/>
        <v>11494.117074730175</v>
      </c>
      <c r="J378">
        <f t="shared" si="49"/>
        <v>14225.133326672621</v>
      </c>
      <c r="AB378" s="264">
        <v>40428</v>
      </c>
      <c r="AC378">
        <v>1656.91</v>
      </c>
    </row>
    <row r="379" spans="1:29">
      <c r="A379" s="264">
        <v>40430</v>
      </c>
      <c r="B379">
        <v>577.47</v>
      </c>
      <c r="D379" s="264">
        <v>40430</v>
      </c>
      <c r="E379">
        <f t="shared" si="48"/>
        <v>1647.21</v>
      </c>
      <c r="F379">
        <v>577.47</v>
      </c>
      <c r="G379" s="246">
        <f t="shared" si="43"/>
        <v>-4.0449845818973929E-3</v>
      </c>
      <c r="H379" s="246">
        <f t="shared" si="44"/>
        <v>-1.3435127262485655E-3</v>
      </c>
      <c r="I379">
        <f t="shared" si="49"/>
        <v>11447.623548380368</v>
      </c>
      <c r="J379">
        <f t="shared" si="49"/>
        <v>14206.021679015654</v>
      </c>
      <c r="AB379" s="264">
        <v>40429</v>
      </c>
      <c r="AC379">
        <v>1653.9</v>
      </c>
    </row>
    <row r="380" spans="1:29">
      <c r="A380" s="264">
        <v>40431</v>
      </c>
      <c r="B380">
        <v>577.79999999999995</v>
      </c>
      <c r="D380" s="264">
        <v>40431</v>
      </c>
      <c r="E380">
        <f t="shared" si="48"/>
        <v>1645.93</v>
      </c>
      <c r="F380">
        <v>577.79999999999995</v>
      </c>
      <c r="G380" s="246">
        <f t="shared" si="43"/>
        <v>-7.7707153307715604E-4</v>
      </c>
      <c r="H380" s="246">
        <f t="shared" si="44"/>
        <v>5.2502968614319499E-4</v>
      </c>
      <c r="I380">
        <f t="shared" si="49"/>
        <v>11438.727925999538</v>
      </c>
      <c r="J380">
        <f t="shared" si="49"/>
        <v>14213.48026211913</v>
      </c>
      <c r="AB380" s="264">
        <v>40430</v>
      </c>
      <c r="AC380">
        <v>1647.21</v>
      </c>
    </row>
    <row r="381" spans="1:29">
      <c r="A381" s="264">
        <v>40434</v>
      </c>
      <c r="B381">
        <v>579.86</v>
      </c>
      <c r="D381" s="264">
        <v>40434</v>
      </c>
      <c r="E381">
        <f t="shared" si="48"/>
        <v>1650.55</v>
      </c>
      <c r="F381">
        <v>579.86</v>
      </c>
      <c r="G381" s="246">
        <f t="shared" si="43"/>
        <v>2.8069237452381657E-3</v>
      </c>
      <c r="H381" s="246">
        <f t="shared" si="44"/>
        <v>3.5188189190526889E-3</v>
      </c>
      <c r="I381">
        <f t="shared" si="49"/>
        <v>11470.835563030345</v>
      </c>
      <c r="J381">
        <f t="shared" si="49"/>
        <v>14263.494925371057</v>
      </c>
      <c r="AB381" s="264">
        <v>40431</v>
      </c>
      <c r="AC381">
        <v>1645.93</v>
      </c>
    </row>
    <row r="382" spans="1:29">
      <c r="A382" s="264">
        <v>40435</v>
      </c>
      <c r="B382">
        <v>579.86</v>
      </c>
      <c r="D382" s="264">
        <v>40435</v>
      </c>
      <c r="E382">
        <f t="shared" si="48"/>
        <v>1654.92</v>
      </c>
      <c r="F382">
        <v>579.86</v>
      </c>
      <c r="G382" s="246">
        <f t="shared" si="43"/>
        <v>2.6476023143802152E-3</v>
      </c>
      <c r="H382" s="246">
        <f t="shared" si="44"/>
        <v>-4.6428571428571429E-5</v>
      </c>
      <c r="I382">
        <f t="shared" si="49"/>
        <v>11501.2057738149</v>
      </c>
      <c r="J382">
        <f t="shared" si="49"/>
        <v>14262.832691678093</v>
      </c>
      <c r="AB382" s="264">
        <v>40434</v>
      </c>
      <c r="AC382">
        <v>1650.55</v>
      </c>
    </row>
    <row r="383" spans="1:29">
      <c r="A383" s="264">
        <v>40436</v>
      </c>
      <c r="B383">
        <v>582.29999999999995</v>
      </c>
      <c r="D383" s="264">
        <v>40436</v>
      </c>
      <c r="E383">
        <f t="shared" si="48"/>
        <v>1651.4</v>
      </c>
      <c r="F383">
        <v>582.29999999999995</v>
      </c>
      <c r="G383" s="246">
        <f t="shared" si="43"/>
        <v>-2.1269910327991193E-3</v>
      </c>
      <c r="H383" s="246">
        <f t="shared" si="44"/>
        <v>4.1614836832535177E-3</v>
      </c>
      <c r="I383">
        <f t="shared" si="49"/>
        <v>11476.742812267617</v>
      </c>
      <c r="J383">
        <f t="shared" si="49"/>
        <v>14322.187237201486</v>
      </c>
      <c r="AB383" s="264">
        <v>40435</v>
      </c>
      <c r="AC383">
        <v>1654.92</v>
      </c>
    </row>
    <row r="384" spans="1:29">
      <c r="A384" s="264">
        <v>40437</v>
      </c>
      <c r="B384">
        <v>582.57000000000005</v>
      </c>
      <c r="D384" s="264">
        <v>40437</v>
      </c>
      <c r="E384">
        <f t="shared" si="48"/>
        <v>1649.49</v>
      </c>
      <c r="F384">
        <v>582.57000000000005</v>
      </c>
      <c r="G384" s="246">
        <f t="shared" si="43"/>
        <v>-1.1565944047475796E-3</v>
      </c>
      <c r="H384" s="246">
        <f t="shared" si="44"/>
        <v>4.1724994480028891E-4</v>
      </c>
      <c r="I384">
        <f t="shared" si="49"/>
        <v>11463.468875746221</v>
      </c>
      <c r="J384">
        <f t="shared" si="49"/>
        <v>14328.163169035628</v>
      </c>
      <c r="AB384" s="264">
        <v>40436</v>
      </c>
      <c r="AC384">
        <v>1651.4</v>
      </c>
    </row>
    <row r="385" spans="1:29">
      <c r="A385" s="264">
        <v>40438</v>
      </c>
      <c r="B385">
        <v>584.02</v>
      </c>
      <c r="D385" s="264">
        <v>40438</v>
      </c>
      <c r="E385">
        <f t="shared" si="48"/>
        <v>1649.81</v>
      </c>
      <c r="F385">
        <v>584.02</v>
      </c>
      <c r="G385" s="246">
        <f t="shared" si="43"/>
        <v>1.9399935737718366E-4</v>
      </c>
      <c r="H385" s="246">
        <f t="shared" si="44"/>
        <v>2.4425427109924106E-3</v>
      </c>
      <c r="I385">
        <f t="shared" si="49"/>
        <v>11465.69278134143</v>
      </c>
      <c r="J385">
        <f t="shared" si="49"/>
        <v>14363.160319546067</v>
      </c>
      <c r="AB385" s="264">
        <v>40437</v>
      </c>
      <c r="AC385">
        <v>1649.49</v>
      </c>
    </row>
    <row r="386" spans="1:29">
      <c r="A386" s="264">
        <v>40441</v>
      </c>
      <c r="B386">
        <v>585.62</v>
      </c>
      <c r="D386" s="264">
        <v>40441</v>
      </c>
      <c r="E386">
        <f t="shared" si="48"/>
        <v>1652.26</v>
      </c>
      <c r="F386">
        <v>585.62</v>
      </c>
      <c r="G386" s="246">
        <f t="shared" si="43"/>
        <v>1.4850194870925648E-3</v>
      </c>
      <c r="H386" s="246">
        <f t="shared" si="44"/>
        <v>2.6932036329481027E-3</v>
      </c>
      <c r="I386">
        <f t="shared" si="49"/>
        <v>11482.719558554738</v>
      </c>
      <c r="J386">
        <f t="shared" si="49"/>
        <v>14401.843235099284</v>
      </c>
      <c r="AB386" s="264">
        <v>40438</v>
      </c>
      <c r="AC386">
        <v>1649.81</v>
      </c>
    </row>
    <row r="387" spans="1:29">
      <c r="A387" s="264">
        <v>40442</v>
      </c>
      <c r="B387">
        <v>586.05999999999995</v>
      </c>
      <c r="D387" s="264">
        <v>40442</v>
      </c>
      <c r="E387">
        <f t="shared" si="48"/>
        <v>1658.75</v>
      </c>
      <c r="F387">
        <v>586.05999999999995</v>
      </c>
      <c r="G387" s="246">
        <f t="shared" si="43"/>
        <v>3.9279532277003426E-3</v>
      </c>
      <c r="H387" s="246">
        <f t="shared" si="44"/>
        <v>7.0491188825515336E-4</v>
      </c>
      <c r="I387">
        <f t="shared" si="49"/>
        <v>11527.823143907541</v>
      </c>
      <c r="J387">
        <f t="shared" si="49"/>
        <v>14411.995265608493</v>
      </c>
      <c r="AB387" s="264">
        <v>40441</v>
      </c>
      <c r="AC387">
        <v>1652.26</v>
      </c>
    </row>
    <row r="388" spans="1:29">
      <c r="A388" s="264">
        <v>40443</v>
      </c>
      <c r="B388">
        <v>585.19000000000005</v>
      </c>
      <c r="D388" s="264">
        <v>40443</v>
      </c>
      <c r="E388">
        <f t="shared" si="48"/>
        <v>1660.09</v>
      </c>
      <c r="F388">
        <v>585.19000000000005</v>
      </c>
      <c r="G388" s="246">
        <f t="shared" ref="G388:G451" si="50">E388/E387-1</f>
        <v>8.0783722682742365E-4</v>
      </c>
      <c r="H388" s="246">
        <f t="shared" ref="H388:H451" si="51">(F388/F387-1)-($M$23/252)</f>
        <v>-1.5309182141271102E-3</v>
      </c>
      <c r="I388">
        <f t="shared" ref="I388:J403" si="52">I387*(1+G388)</f>
        <v>11537.135748587472</v>
      </c>
      <c r="J388">
        <f t="shared" si="52"/>
        <v>14389.93167955446</v>
      </c>
      <c r="AB388" s="264">
        <v>40442</v>
      </c>
      <c r="AC388">
        <v>1658.75</v>
      </c>
    </row>
    <row r="389" spans="1:29">
      <c r="A389" s="264">
        <v>40444</v>
      </c>
      <c r="B389">
        <v>584.02</v>
      </c>
      <c r="D389" s="264">
        <v>40444</v>
      </c>
      <c r="E389">
        <f t="shared" si="48"/>
        <v>1659.17</v>
      </c>
      <c r="F389">
        <v>584.02</v>
      </c>
      <c r="G389" s="246">
        <f t="shared" si="50"/>
        <v>-5.5418682119634521E-4</v>
      </c>
      <c r="H389" s="246">
        <f t="shared" si="51"/>
        <v>-2.045779209682976E-3</v>
      </c>
      <c r="I389">
        <f t="shared" si="52"/>
        <v>11530.742020001251</v>
      </c>
      <c r="J389">
        <f t="shared" si="52"/>
        <v>14360.493056495668</v>
      </c>
      <c r="AB389" s="264">
        <v>40443</v>
      </c>
      <c r="AC389">
        <v>1660.09</v>
      </c>
    </row>
    <row r="390" spans="1:29">
      <c r="A390" s="264">
        <v>40445</v>
      </c>
      <c r="B390">
        <v>587.5</v>
      </c>
      <c r="D390" s="264">
        <v>40445</v>
      </c>
      <c r="E390">
        <f t="shared" si="48"/>
        <v>1655.94</v>
      </c>
      <c r="F390">
        <v>587.5</v>
      </c>
      <c r="G390" s="246">
        <f t="shared" si="50"/>
        <v>-1.9467565107855744E-3</v>
      </c>
      <c r="H390" s="246">
        <f t="shared" si="51"/>
        <v>5.9122714730905782E-3</v>
      </c>
      <c r="I390">
        <f t="shared" si="52"/>
        <v>11508.294472899624</v>
      </c>
      <c r="J390">
        <f t="shared" si="52"/>
        <v>14445.396189933103</v>
      </c>
      <c r="AB390" s="264">
        <v>40444</v>
      </c>
      <c r="AC390">
        <v>1659.17</v>
      </c>
    </row>
    <row r="391" spans="1:29">
      <c r="A391" s="264">
        <v>40448</v>
      </c>
      <c r="B391">
        <v>588.77</v>
      </c>
      <c r="D391" s="264">
        <v>40448</v>
      </c>
      <c r="E391">
        <f t="shared" si="48"/>
        <v>1661.85</v>
      </c>
      <c r="F391">
        <v>588.77</v>
      </c>
      <c r="G391" s="246">
        <f t="shared" si="50"/>
        <v>3.5689698902132694E-3</v>
      </c>
      <c r="H391" s="246">
        <f t="shared" si="51"/>
        <v>2.1152735562310768E-3</v>
      </c>
      <c r="I391">
        <f t="shared" si="52"/>
        <v>11549.367229361111</v>
      </c>
      <c r="J391">
        <f t="shared" si="52"/>
        <v>14475.952154502949</v>
      </c>
      <c r="AB391" s="264">
        <v>40445</v>
      </c>
      <c r="AC391">
        <v>1655.94</v>
      </c>
    </row>
    <row r="392" spans="1:29">
      <c r="A392" s="264">
        <v>40449</v>
      </c>
      <c r="B392">
        <v>589.48</v>
      </c>
      <c r="D392" s="264">
        <v>40449</v>
      </c>
      <c r="E392">
        <f t="shared" si="48"/>
        <v>1664.77</v>
      </c>
      <c r="F392">
        <v>589.48</v>
      </c>
      <c r="G392" s="246">
        <f t="shared" si="50"/>
        <v>1.7570779552908977E-3</v>
      </c>
      <c r="H392" s="246">
        <f t="shared" si="51"/>
        <v>1.1594752619869956E-3</v>
      </c>
      <c r="I392">
        <f t="shared" si="52"/>
        <v>11569.66036791738</v>
      </c>
      <c r="J392">
        <f t="shared" si="52"/>
        <v>14492.736662919802</v>
      </c>
      <c r="AB392" s="264">
        <v>40448</v>
      </c>
      <c r="AC392">
        <v>1661.85</v>
      </c>
    </row>
    <row r="393" spans="1:29">
      <c r="A393" s="264">
        <v>40450</v>
      </c>
      <c r="B393">
        <v>589.29999999999995</v>
      </c>
      <c r="D393" s="264">
        <v>40450</v>
      </c>
      <c r="E393">
        <f t="shared" si="48"/>
        <v>1662.32</v>
      </c>
      <c r="F393">
        <v>589.29999999999995</v>
      </c>
      <c r="G393" s="246">
        <f t="shared" si="50"/>
        <v>-1.4716747658836127E-3</v>
      </c>
      <c r="H393" s="246">
        <f t="shared" si="51"/>
        <v>-3.5178244263724042E-4</v>
      </c>
      <c r="I393">
        <f t="shared" si="52"/>
        <v>11552.633590704072</v>
      </c>
      <c r="J393">
        <f t="shared" si="52"/>
        <v>14487.638372616022</v>
      </c>
      <c r="AB393" s="264">
        <v>40449</v>
      </c>
      <c r="AC393">
        <v>1664.77</v>
      </c>
    </row>
    <row r="394" spans="1:29">
      <c r="A394" s="264">
        <v>40451</v>
      </c>
      <c r="B394">
        <v>590.34</v>
      </c>
      <c r="D394" s="264">
        <v>40451</v>
      </c>
      <c r="E394">
        <f t="shared" si="48"/>
        <v>1662.66</v>
      </c>
      <c r="F394">
        <v>590.34</v>
      </c>
      <c r="G394" s="246">
        <f t="shared" si="50"/>
        <v>2.0453342316772982E-4</v>
      </c>
      <c r="H394" s="246">
        <f t="shared" si="51"/>
        <v>1.7183771302515674E-3</v>
      </c>
      <c r="I394">
        <f t="shared" si="52"/>
        <v>11554.996490398982</v>
      </c>
      <c r="J394">
        <f t="shared" si="52"/>
        <v>14512.533599066881</v>
      </c>
      <c r="AB394" s="264">
        <v>40450</v>
      </c>
      <c r="AC394">
        <v>1662.32</v>
      </c>
    </row>
    <row r="395" spans="1:29">
      <c r="A395" s="264">
        <v>40452</v>
      </c>
      <c r="B395">
        <v>593.13</v>
      </c>
      <c r="D395" s="264">
        <v>40452</v>
      </c>
      <c r="E395">
        <f t="shared" si="48"/>
        <v>1662.76</v>
      </c>
      <c r="F395">
        <v>593.13</v>
      </c>
      <c r="G395" s="246">
        <f t="shared" si="50"/>
        <v>6.0144587588517595E-5</v>
      </c>
      <c r="H395" s="246">
        <f t="shared" si="51"/>
        <v>4.679661478373274E-3</v>
      </c>
      <c r="I395">
        <f t="shared" si="52"/>
        <v>11555.691460897484</v>
      </c>
      <c r="J395">
        <f t="shared" si="52"/>
        <v>14580.447343504033</v>
      </c>
      <c r="AB395" s="264">
        <v>40451</v>
      </c>
      <c r="AC395">
        <v>1662.66</v>
      </c>
    </row>
    <row r="396" spans="1:29">
      <c r="A396" s="264">
        <v>40455</v>
      </c>
      <c r="B396">
        <v>593.4</v>
      </c>
      <c r="D396" s="264">
        <v>40455</v>
      </c>
      <c r="E396">
        <f t="shared" si="48"/>
        <v>1665.57</v>
      </c>
      <c r="F396">
        <v>593.4</v>
      </c>
      <c r="G396" s="246">
        <f t="shared" si="50"/>
        <v>1.6899612692149457E-3</v>
      </c>
      <c r="H396" s="246">
        <f t="shared" si="51"/>
        <v>4.0878360802619555E-4</v>
      </c>
      <c r="I396">
        <f t="shared" si="52"/>
        <v>11575.220131905398</v>
      </c>
      <c r="J396">
        <f t="shared" si="52"/>
        <v>14586.407591375746</v>
      </c>
      <c r="AB396" s="264">
        <v>40452</v>
      </c>
      <c r="AC396">
        <v>1662.76</v>
      </c>
    </row>
    <row r="397" spans="1:29">
      <c r="A397" s="264">
        <v>40456</v>
      </c>
      <c r="B397">
        <v>594.79999999999995</v>
      </c>
      <c r="D397" s="264">
        <v>40456</v>
      </c>
      <c r="E397">
        <f t="shared" si="48"/>
        <v>1666.16</v>
      </c>
      <c r="F397">
        <v>594.79999999999995</v>
      </c>
      <c r="G397" s="246">
        <f t="shared" si="50"/>
        <v>3.5423308537030351E-4</v>
      </c>
      <c r="H397" s="246">
        <f t="shared" si="51"/>
        <v>2.3128569021137893E-3</v>
      </c>
      <c r="I397">
        <f t="shared" si="52"/>
        <v>11579.320457846563</v>
      </c>
      <c r="J397">
        <f t="shared" si="52"/>
        <v>14620.143864850505</v>
      </c>
      <c r="AB397" s="264">
        <v>40455</v>
      </c>
      <c r="AC397">
        <v>1665.57</v>
      </c>
    </row>
    <row r="398" spans="1:29">
      <c r="A398" s="264">
        <v>40457</v>
      </c>
      <c r="B398">
        <v>594.71</v>
      </c>
      <c r="D398" s="264">
        <v>40457</v>
      </c>
      <c r="E398">
        <f t="shared" si="48"/>
        <v>1671.13</v>
      </c>
      <c r="F398">
        <v>594.71</v>
      </c>
      <c r="G398" s="246">
        <f t="shared" si="50"/>
        <v>2.982906803668417E-3</v>
      </c>
      <c r="H398" s="246">
        <f t="shared" si="51"/>
        <v>-1.9773993659323501E-4</v>
      </c>
      <c r="I398">
        <f t="shared" si="52"/>
        <v>11613.86049162213</v>
      </c>
      <c r="J398">
        <f t="shared" si="52"/>
        <v>14617.252878529685</v>
      </c>
      <c r="AB398" s="264">
        <v>40456</v>
      </c>
      <c r="AC398">
        <v>1666.16</v>
      </c>
    </row>
    <row r="399" spans="1:29">
      <c r="A399" s="264">
        <v>40458</v>
      </c>
      <c r="B399">
        <v>596.78</v>
      </c>
      <c r="D399" s="264">
        <v>40458</v>
      </c>
      <c r="E399">
        <f t="shared" si="48"/>
        <v>1672.3</v>
      </c>
      <c r="F399">
        <v>596.78</v>
      </c>
      <c r="G399" s="246">
        <f t="shared" si="50"/>
        <v>7.0012506507555194E-4</v>
      </c>
      <c r="H399" s="246">
        <f t="shared" si="51"/>
        <v>3.4342594950238373E-3</v>
      </c>
      <c r="I399">
        <f t="shared" si="52"/>
        <v>11621.991646454606</v>
      </c>
      <c r="J399">
        <f t="shared" si="52"/>
        <v>14667.452318018941</v>
      </c>
      <c r="AB399" s="264">
        <v>40457</v>
      </c>
      <c r="AC399">
        <v>1671.13</v>
      </c>
    </row>
    <row r="400" spans="1:29">
      <c r="A400" s="264">
        <v>40459</v>
      </c>
      <c r="B400">
        <v>598.24</v>
      </c>
      <c r="D400" s="264">
        <v>40459</v>
      </c>
      <c r="E400">
        <f t="shared" si="48"/>
        <v>1673.37</v>
      </c>
      <c r="F400">
        <v>598.24</v>
      </c>
      <c r="G400" s="246">
        <f t="shared" si="50"/>
        <v>6.3983734975781026E-4</v>
      </c>
      <c r="H400" s="246">
        <f t="shared" si="51"/>
        <v>2.4000341116372373E-3</v>
      </c>
      <c r="I400">
        <f t="shared" si="52"/>
        <v>11629.427830788582</v>
      </c>
      <c r="J400">
        <f t="shared" si="52"/>
        <v>14702.654703912998</v>
      </c>
      <c r="AB400" s="264">
        <v>40458</v>
      </c>
      <c r="AC400">
        <v>1672.3</v>
      </c>
    </row>
    <row r="401" spans="1:29">
      <c r="A401" s="264">
        <v>40462</v>
      </c>
      <c r="B401">
        <v>599.35</v>
      </c>
      <c r="D401" s="264">
        <v>40462</v>
      </c>
      <c r="E401" s="265">
        <f>E400</f>
        <v>1673.37</v>
      </c>
      <c r="F401">
        <v>599.35</v>
      </c>
      <c r="G401" s="246">
        <f t="shared" si="50"/>
        <v>0</v>
      </c>
      <c r="H401" s="246">
        <f t="shared" si="51"/>
        <v>1.8090140602910901E-3</v>
      </c>
      <c r="I401">
        <f t="shared" si="52"/>
        <v>11629.427830788582</v>
      </c>
      <c r="J401">
        <f t="shared" si="52"/>
        <v>14729.252012995981</v>
      </c>
      <c r="AB401" s="264">
        <v>40459</v>
      </c>
      <c r="AC401">
        <v>1673.37</v>
      </c>
    </row>
    <row r="402" spans="1:29">
      <c r="A402" s="264">
        <v>40463</v>
      </c>
      <c r="B402">
        <v>598.72</v>
      </c>
      <c r="D402" s="264">
        <v>40463</v>
      </c>
      <c r="E402">
        <f t="shared" ref="E402:E423" si="53">SUMIF(AB:AB,A402,AC:AC)</f>
        <v>1672.23</v>
      </c>
      <c r="F402">
        <v>598.72</v>
      </c>
      <c r="G402" s="246">
        <f t="shared" si="50"/>
        <v>-6.8125997239099068E-4</v>
      </c>
      <c r="H402" s="246">
        <f t="shared" si="51"/>
        <v>-1.0975673050566256E-3</v>
      </c>
      <c r="I402">
        <f t="shared" si="52"/>
        <v>11621.505167105655</v>
      </c>
      <c r="J402">
        <f t="shared" si="52"/>
        <v>14713.085667558578</v>
      </c>
      <c r="AB402" s="264">
        <v>40463</v>
      </c>
      <c r="AC402">
        <v>1672.23</v>
      </c>
    </row>
    <row r="403" spans="1:29">
      <c r="A403" s="264">
        <v>40464</v>
      </c>
      <c r="B403">
        <v>598.72</v>
      </c>
      <c r="D403" s="264">
        <v>40464</v>
      </c>
      <c r="E403">
        <f t="shared" si="53"/>
        <v>1672.96</v>
      </c>
      <c r="F403">
        <v>598.72</v>
      </c>
      <c r="G403" s="246">
        <f t="shared" si="50"/>
        <v>4.3654282006655443E-4</v>
      </c>
      <c r="H403" s="246">
        <f t="shared" si="51"/>
        <v>-4.6428571428571429E-5</v>
      </c>
      <c r="I403">
        <f t="shared" si="52"/>
        <v>11626.578451744721</v>
      </c>
      <c r="J403">
        <f t="shared" si="52"/>
        <v>14712.402560009728</v>
      </c>
      <c r="AB403" s="264">
        <v>40464</v>
      </c>
      <c r="AC403">
        <v>1672.96</v>
      </c>
    </row>
    <row r="404" spans="1:29">
      <c r="A404" s="264">
        <v>40465</v>
      </c>
      <c r="B404">
        <v>597.12</v>
      </c>
      <c r="D404" s="264">
        <v>40465</v>
      </c>
      <c r="E404">
        <f t="shared" si="53"/>
        <v>1668.85</v>
      </c>
      <c r="F404">
        <v>597.12</v>
      </c>
      <c r="G404" s="246">
        <f t="shared" si="50"/>
        <v>-2.45672341239489E-3</v>
      </c>
      <c r="H404" s="246">
        <f t="shared" si="51"/>
        <v>-2.7187962892265679E-3</v>
      </c>
      <c r="I404">
        <f t="shared" ref="I404:J419" si="54">I403*(1+G404)</f>
        <v>11598.015164256274</v>
      </c>
      <c r="J404">
        <f t="shared" si="54"/>
        <v>14672.402534523966</v>
      </c>
      <c r="AB404" s="264">
        <v>40465</v>
      </c>
      <c r="AC404">
        <v>1668.85</v>
      </c>
    </row>
    <row r="405" spans="1:29">
      <c r="A405" s="264">
        <v>40466</v>
      </c>
      <c r="B405">
        <v>595.98</v>
      </c>
      <c r="D405" s="264">
        <v>40466</v>
      </c>
      <c r="E405">
        <f t="shared" si="53"/>
        <v>1664.13</v>
      </c>
      <c r="F405">
        <v>595.98</v>
      </c>
      <c r="G405" s="246">
        <f t="shared" si="50"/>
        <v>-2.828294933636788E-3</v>
      </c>
      <c r="H405" s="246">
        <f t="shared" si="51"/>
        <v>-1.9555925585668229E-3</v>
      </c>
      <c r="I405">
        <f t="shared" si="54"/>
        <v>11565.212556726965</v>
      </c>
      <c r="J405">
        <f t="shared" si="54"/>
        <v>14643.709293311154</v>
      </c>
      <c r="AB405" s="264">
        <v>40466</v>
      </c>
      <c r="AC405">
        <v>1664.13</v>
      </c>
    </row>
    <row r="406" spans="1:29">
      <c r="A406" s="264">
        <v>40469</v>
      </c>
      <c r="B406">
        <v>599.25</v>
      </c>
      <c r="D406" s="264">
        <v>40469</v>
      </c>
      <c r="E406">
        <f t="shared" si="53"/>
        <v>1669.33</v>
      </c>
      <c r="F406">
        <v>599.25</v>
      </c>
      <c r="G406" s="246">
        <f t="shared" si="50"/>
        <v>3.1247558784468499E-3</v>
      </c>
      <c r="H406" s="246">
        <f t="shared" si="51"/>
        <v>5.4403327292862217E-3</v>
      </c>
      <c r="I406">
        <f t="shared" si="54"/>
        <v>11601.351022649085</v>
      </c>
      <c r="J406">
        <f t="shared" si="54"/>
        <v>14723.375944257708</v>
      </c>
      <c r="AB406" s="264">
        <v>40469</v>
      </c>
      <c r="AC406">
        <v>1669.33</v>
      </c>
    </row>
    <row r="407" spans="1:29">
      <c r="A407" s="264">
        <v>40470</v>
      </c>
      <c r="B407">
        <v>598.41999999999996</v>
      </c>
      <c r="D407" s="264">
        <v>40470</v>
      </c>
      <c r="E407">
        <f t="shared" si="53"/>
        <v>1671.4</v>
      </c>
      <c r="F407">
        <v>598.41999999999996</v>
      </c>
      <c r="G407" s="246">
        <f t="shared" si="50"/>
        <v>1.2400184505161338E-3</v>
      </c>
      <c r="H407" s="246">
        <f t="shared" si="51"/>
        <v>-1.4314932355922313E-3</v>
      </c>
      <c r="I407">
        <f t="shared" si="54"/>
        <v>11615.736911968084</v>
      </c>
      <c r="J407">
        <f t="shared" si="54"/>
        <v>14702.299531188422</v>
      </c>
      <c r="AB407" s="264">
        <v>40470</v>
      </c>
      <c r="AC407">
        <v>1671.4</v>
      </c>
    </row>
    <row r="408" spans="1:29">
      <c r="A408" s="264">
        <v>40471</v>
      </c>
      <c r="B408">
        <v>600.26</v>
      </c>
      <c r="D408" s="264">
        <v>40471</v>
      </c>
      <c r="E408">
        <f t="shared" si="53"/>
        <v>1672.46</v>
      </c>
      <c r="F408">
        <v>600.26</v>
      </c>
      <c r="G408" s="246">
        <f t="shared" si="50"/>
        <v>6.3419887519433615E-4</v>
      </c>
      <c r="H408" s="246">
        <f t="shared" si="51"/>
        <v>3.028334972570588E-3</v>
      </c>
      <c r="I408">
        <f t="shared" si="54"/>
        <v>11623.103599252208</v>
      </c>
      <c r="J408">
        <f t="shared" si="54"/>
        <v>14746.823019035928</v>
      </c>
      <c r="AB408" s="264">
        <v>40471</v>
      </c>
      <c r="AC408">
        <v>1672.46</v>
      </c>
    </row>
    <row r="409" spans="1:29">
      <c r="A409" s="264">
        <v>40472</v>
      </c>
      <c r="B409">
        <v>600.77</v>
      </c>
      <c r="D409" s="264">
        <v>40472</v>
      </c>
      <c r="E409">
        <f t="shared" si="53"/>
        <v>1669.95</v>
      </c>
      <c r="F409">
        <v>600.77</v>
      </c>
      <c r="G409" s="246">
        <f t="shared" si="50"/>
        <v>-1.5007832773280549E-3</v>
      </c>
      <c r="H409" s="246">
        <f t="shared" si="51"/>
        <v>8.0320325477999197E-4</v>
      </c>
      <c r="I409">
        <f t="shared" si="54"/>
        <v>11605.659839739799</v>
      </c>
      <c r="J409">
        <f t="shared" si="54"/>
        <v>14758.667715282483</v>
      </c>
      <c r="AB409" s="264">
        <v>40472</v>
      </c>
      <c r="AC409">
        <v>1669.95</v>
      </c>
    </row>
    <row r="410" spans="1:29">
      <c r="A410" s="264">
        <v>40473</v>
      </c>
      <c r="B410">
        <v>601.45000000000005</v>
      </c>
      <c r="D410" s="264">
        <v>40473</v>
      </c>
      <c r="E410">
        <f t="shared" si="53"/>
        <v>1669.12</v>
      </c>
      <c r="F410">
        <v>601.45000000000005</v>
      </c>
      <c r="G410" s="246">
        <f t="shared" si="50"/>
        <v>-4.9702086888836483E-4</v>
      </c>
      <c r="H410" s="246">
        <f t="shared" si="51"/>
        <v>1.0854521816050381E-3</v>
      </c>
      <c r="I410">
        <f t="shared" si="54"/>
        <v>11599.891584602228</v>
      </c>
      <c r="J410">
        <f t="shared" si="54"/>
        <v>14774.68754335162</v>
      </c>
      <c r="AB410" s="264">
        <v>40473</v>
      </c>
      <c r="AC410">
        <v>1669.12</v>
      </c>
    </row>
    <row r="411" spans="1:29">
      <c r="A411" s="264">
        <v>40476</v>
      </c>
      <c r="B411">
        <v>602.04999999999995</v>
      </c>
      <c r="D411" s="264">
        <v>40476</v>
      </c>
      <c r="E411">
        <f t="shared" si="53"/>
        <v>1669.68</v>
      </c>
      <c r="F411">
        <v>602.04999999999995</v>
      </c>
      <c r="G411" s="246">
        <f t="shared" si="50"/>
        <v>3.3550613496946546E-4</v>
      </c>
      <c r="H411" s="246">
        <f t="shared" si="51"/>
        <v>9.5116058810250457E-4</v>
      </c>
      <c r="I411">
        <f t="shared" si="54"/>
        <v>11603.783419393843</v>
      </c>
      <c r="J411">
        <f t="shared" si="54"/>
        <v>14788.740643844385</v>
      </c>
      <c r="AB411" s="264">
        <v>40476</v>
      </c>
      <c r="AC411">
        <v>1669.68</v>
      </c>
    </row>
    <row r="412" spans="1:29">
      <c r="A412" s="264">
        <v>40477</v>
      </c>
      <c r="B412">
        <v>602.92999999999995</v>
      </c>
      <c r="D412" s="264">
        <v>40477</v>
      </c>
      <c r="E412">
        <f t="shared" si="53"/>
        <v>1665.35</v>
      </c>
      <c r="F412">
        <v>602.92999999999995</v>
      </c>
      <c r="G412" s="246">
        <f t="shared" si="50"/>
        <v>-2.5933112931819657E-3</v>
      </c>
      <c r="H412" s="246">
        <f t="shared" si="51"/>
        <v>1.4152440471246622E-3</v>
      </c>
      <c r="I412">
        <f t="shared" si="54"/>
        <v>11573.691196808692</v>
      </c>
      <c r="J412">
        <f t="shared" si="54"/>
        <v>14809.670321005056</v>
      </c>
      <c r="AB412" s="264">
        <v>40477</v>
      </c>
      <c r="AC412">
        <v>1665.35</v>
      </c>
    </row>
    <row r="413" spans="1:29">
      <c r="A413" s="264">
        <v>40478</v>
      </c>
      <c r="B413">
        <v>600.66</v>
      </c>
      <c r="D413" s="264">
        <v>40478</v>
      </c>
      <c r="E413">
        <f t="shared" si="53"/>
        <v>1662</v>
      </c>
      <c r="F413">
        <v>600.66</v>
      </c>
      <c r="G413" s="246">
        <f t="shared" si="50"/>
        <v>-2.0115891554327581E-3</v>
      </c>
      <c r="H413" s="246">
        <f t="shared" si="51"/>
        <v>-3.8113764094860466E-3</v>
      </c>
      <c r="I413">
        <f t="shared" si="54"/>
        <v>11550.409685108863</v>
      </c>
      <c r="J413">
        <f t="shared" si="54"/>
        <v>14753.225092911312</v>
      </c>
      <c r="AB413" s="264">
        <v>40478</v>
      </c>
      <c r="AC413">
        <v>1662</v>
      </c>
    </row>
    <row r="414" spans="1:29">
      <c r="A414" s="264">
        <v>40479</v>
      </c>
      <c r="B414">
        <v>602.20000000000005</v>
      </c>
      <c r="D414" s="264">
        <v>40479</v>
      </c>
      <c r="E414">
        <f t="shared" si="53"/>
        <v>1665.08</v>
      </c>
      <c r="F414">
        <v>602.20000000000005</v>
      </c>
      <c r="G414" s="246">
        <f t="shared" si="50"/>
        <v>1.8531889290012149E-3</v>
      </c>
      <c r="H414" s="246">
        <f t="shared" si="51"/>
        <v>2.5174178641591419E-3</v>
      </c>
      <c r="I414">
        <f t="shared" si="54"/>
        <v>11571.814776462736</v>
      </c>
      <c r="J414">
        <f t="shared" si="54"/>
        <v>14790.365125314169</v>
      </c>
      <c r="AB414" s="264">
        <v>40479</v>
      </c>
      <c r="AC414">
        <v>1665.08</v>
      </c>
    </row>
    <row r="415" spans="1:29">
      <c r="A415" s="264">
        <v>40480</v>
      </c>
      <c r="B415">
        <v>603.80999999999995</v>
      </c>
      <c r="D415" s="264">
        <v>40480</v>
      </c>
      <c r="E415">
        <f t="shared" si="53"/>
        <v>1668.58</v>
      </c>
      <c r="F415">
        <v>603.80999999999995</v>
      </c>
      <c r="G415" s="246">
        <f t="shared" si="50"/>
        <v>2.1020011050520981E-3</v>
      </c>
      <c r="H415" s="246">
        <f t="shared" si="51"/>
        <v>2.6271018171464136E-3</v>
      </c>
      <c r="I415">
        <f t="shared" si="54"/>
        <v>11596.138743910318</v>
      </c>
      <c r="J415">
        <f t="shared" si="54"/>
        <v>14829.22092041114</v>
      </c>
      <c r="AB415" s="264">
        <v>40480</v>
      </c>
      <c r="AC415">
        <v>1668.58</v>
      </c>
    </row>
    <row r="416" spans="1:29">
      <c r="A416" s="264">
        <v>40483</v>
      </c>
      <c r="B416">
        <v>602.53</v>
      </c>
      <c r="D416" s="264">
        <v>40483</v>
      </c>
      <c r="E416">
        <f t="shared" si="53"/>
        <v>1668.62</v>
      </c>
      <c r="F416">
        <v>602.53</v>
      </c>
      <c r="G416" s="246">
        <f t="shared" si="50"/>
        <v>2.3972479593403762E-5</v>
      </c>
      <c r="H416" s="246">
        <f t="shared" si="51"/>
        <v>-2.1663007166397149E-3</v>
      </c>
      <c r="I416">
        <f t="shared" si="54"/>
        <v>11596.416732109719</v>
      </c>
      <c r="J416">
        <f t="shared" si="54"/>
        <v>14797.096368504046</v>
      </c>
      <c r="AB416" s="264">
        <v>40483</v>
      </c>
      <c r="AC416">
        <v>1668.62</v>
      </c>
    </row>
    <row r="417" spans="1:29">
      <c r="A417" s="264">
        <v>40484</v>
      </c>
      <c r="B417">
        <v>604.77</v>
      </c>
      <c r="D417" s="264">
        <v>40484</v>
      </c>
      <c r="E417">
        <f t="shared" si="53"/>
        <v>1671.89</v>
      </c>
      <c r="F417">
        <v>604.77</v>
      </c>
      <c r="G417" s="246">
        <f t="shared" si="50"/>
        <v>1.9597032278171334E-3</v>
      </c>
      <c r="H417" s="246">
        <f t="shared" si="51"/>
        <v>3.6712286406603714E-3</v>
      </c>
      <c r="I417">
        <f t="shared" si="54"/>
        <v>11619.142267410747</v>
      </c>
      <c r="J417">
        <f t="shared" si="54"/>
        <v>14851.41989249071</v>
      </c>
      <c r="AB417" s="264">
        <v>40484</v>
      </c>
      <c r="AC417">
        <v>1671.89</v>
      </c>
    </row>
    <row r="418" spans="1:29">
      <c r="A418" s="264">
        <v>40485</v>
      </c>
      <c r="B418">
        <v>604.91</v>
      </c>
      <c r="D418" s="264">
        <v>40485</v>
      </c>
      <c r="E418">
        <f t="shared" si="53"/>
        <v>1670.53</v>
      </c>
      <c r="F418">
        <v>604.91</v>
      </c>
      <c r="G418" s="246">
        <f t="shared" si="50"/>
        <v>-8.134506456765056E-4</v>
      </c>
      <c r="H418" s="246">
        <f t="shared" si="51"/>
        <v>1.8506439283870552E-4</v>
      </c>
      <c r="I418">
        <f t="shared" si="54"/>
        <v>11609.690668631114</v>
      </c>
      <c r="J418">
        <f t="shared" si="54"/>
        <v>14854.168361495907</v>
      </c>
      <c r="AB418" s="264">
        <v>40485</v>
      </c>
      <c r="AC418">
        <v>1670.53</v>
      </c>
    </row>
    <row r="419" spans="1:29">
      <c r="A419" s="264">
        <v>40486</v>
      </c>
      <c r="B419">
        <v>609.63</v>
      </c>
      <c r="D419" s="264">
        <v>40486</v>
      </c>
      <c r="E419">
        <f t="shared" si="53"/>
        <v>1677.18</v>
      </c>
      <c r="F419">
        <v>609.63</v>
      </c>
      <c r="G419" s="246">
        <f t="shared" si="50"/>
        <v>3.9807725691847207E-3</v>
      </c>
      <c r="H419" s="246">
        <f t="shared" si="51"/>
        <v>7.7563850702701978E-3</v>
      </c>
      <c r="I419">
        <f t="shared" si="54"/>
        <v>11655.906206781521</v>
      </c>
      <c r="J419">
        <f t="shared" si="54"/>
        <v>14969.383011206295</v>
      </c>
      <c r="AB419" s="264">
        <v>40486</v>
      </c>
      <c r="AC419">
        <v>1677.18</v>
      </c>
    </row>
    <row r="420" spans="1:29">
      <c r="A420" s="264">
        <v>40487</v>
      </c>
      <c r="B420">
        <v>609.84</v>
      </c>
      <c r="D420" s="264">
        <v>40487</v>
      </c>
      <c r="E420">
        <f t="shared" si="53"/>
        <v>1673.32</v>
      </c>
      <c r="F420">
        <v>609.84</v>
      </c>
      <c r="G420" s="246">
        <f t="shared" si="50"/>
        <v>-2.3014822499672904E-3</v>
      </c>
      <c r="H420" s="246">
        <f t="shared" si="51"/>
        <v>2.9804266522325066E-4</v>
      </c>
      <c r="I420">
        <f t="shared" ref="I420:J435" si="55">I419*(1+G420)</f>
        <v>11629.080345539331</v>
      </c>
      <c r="J420">
        <f t="shared" si="55"/>
        <v>14973.844526015702</v>
      </c>
      <c r="AB420" s="264">
        <v>40487</v>
      </c>
      <c r="AC420">
        <v>1673.32</v>
      </c>
    </row>
    <row r="421" spans="1:29">
      <c r="A421" s="264">
        <v>40490</v>
      </c>
      <c r="B421">
        <v>608.72</v>
      </c>
      <c r="D421" s="264">
        <v>40490</v>
      </c>
      <c r="E421">
        <f t="shared" si="53"/>
        <v>1672.16</v>
      </c>
      <c r="F421">
        <v>608.72</v>
      </c>
      <c r="G421" s="246">
        <f t="shared" si="50"/>
        <v>-6.9323261539921965E-4</v>
      </c>
      <c r="H421" s="246">
        <f t="shared" si="51"/>
        <v>-1.8829758625212986E-3</v>
      </c>
      <c r="I421">
        <f t="shared" si="55"/>
        <v>11621.018687756705</v>
      </c>
      <c r="J421">
        <f t="shared" si="55"/>
        <v>14945.649138204068</v>
      </c>
      <c r="AB421" s="264">
        <v>40490</v>
      </c>
      <c r="AC421">
        <v>1672.16</v>
      </c>
    </row>
    <row r="422" spans="1:29">
      <c r="A422" s="264">
        <v>40491</v>
      </c>
      <c r="B422">
        <v>606.38</v>
      </c>
      <c r="D422" s="264">
        <v>40491</v>
      </c>
      <c r="E422">
        <f t="shared" si="53"/>
        <v>1665.5</v>
      </c>
      <c r="F422">
        <v>606.38</v>
      </c>
      <c r="G422" s="246">
        <f t="shared" si="50"/>
        <v>-3.9828724523969239E-3</v>
      </c>
      <c r="H422" s="246">
        <f t="shared" si="51"/>
        <v>-3.890560520436361E-3</v>
      </c>
      <c r="I422">
        <f t="shared" si="55"/>
        <v>11574.73365255645</v>
      </c>
      <c r="J422">
        <f t="shared" si="55"/>
        <v>14887.502185714677</v>
      </c>
      <c r="AB422" s="264">
        <v>40491</v>
      </c>
      <c r="AC422">
        <v>1665.5</v>
      </c>
    </row>
    <row r="423" spans="1:29">
      <c r="A423" s="264">
        <v>40492</v>
      </c>
      <c r="B423">
        <v>606.79999999999995</v>
      </c>
      <c r="D423" s="264">
        <v>40492</v>
      </c>
      <c r="E423">
        <f t="shared" si="53"/>
        <v>1666.57</v>
      </c>
      <c r="F423">
        <v>606.79999999999995</v>
      </c>
      <c r="G423" s="246">
        <f t="shared" si="50"/>
        <v>6.4244971480031943E-4</v>
      </c>
      <c r="H423" s="246">
        <f t="shared" si="51"/>
        <v>6.4620640993616561E-4</v>
      </c>
      <c r="I423">
        <f t="shared" si="55"/>
        <v>11582.169836890424</v>
      </c>
      <c r="J423">
        <f t="shared" si="55"/>
        <v>14897.122585055024</v>
      </c>
      <c r="AB423" s="264">
        <v>40492</v>
      </c>
      <c r="AC423">
        <v>1666.57</v>
      </c>
    </row>
    <row r="424" spans="1:29">
      <c r="A424" s="264">
        <v>40493</v>
      </c>
      <c r="B424">
        <v>606.79</v>
      </c>
      <c r="D424" s="264">
        <v>40493</v>
      </c>
      <c r="E424" s="265">
        <f>E423</f>
        <v>1666.57</v>
      </c>
      <c r="F424">
        <v>606.79</v>
      </c>
      <c r="G424" s="246">
        <f t="shared" si="50"/>
        <v>0</v>
      </c>
      <c r="H424" s="246">
        <f t="shared" si="51"/>
        <v>-6.2908465957258456E-5</v>
      </c>
      <c r="I424">
        <f t="shared" si="55"/>
        <v>11582.169836890424</v>
      </c>
      <c r="J424">
        <f t="shared" si="55"/>
        <v>14896.185429926021</v>
      </c>
      <c r="AB424" s="264">
        <v>40494</v>
      </c>
      <c r="AC424">
        <v>1660.07</v>
      </c>
    </row>
    <row r="425" spans="1:29">
      <c r="A425" s="264">
        <v>40494</v>
      </c>
      <c r="B425">
        <v>604.80999999999995</v>
      </c>
      <c r="D425" s="264">
        <v>40494</v>
      </c>
      <c r="E425">
        <f t="shared" ref="E425:E488" si="56">SUMIF(AB:AB,A425,AC:AC)</f>
        <v>1660.07</v>
      </c>
      <c r="F425">
        <v>604.80999999999995</v>
      </c>
      <c r="G425" s="246">
        <f t="shared" si="50"/>
        <v>-3.9002262131203613E-3</v>
      </c>
      <c r="H425" s="246">
        <f t="shared" si="51"/>
        <v>-3.3095014632033145E-3</v>
      </c>
      <c r="I425">
        <f t="shared" si="55"/>
        <v>11536.996754487771</v>
      </c>
      <c r="J425">
        <f t="shared" si="55"/>
        <v>14846.886482449534</v>
      </c>
      <c r="AB425" s="264">
        <v>40497</v>
      </c>
      <c r="AC425">
        <v>1652</v>
      </c>
    </row>
    <row r="426" spans="1:29">
      <c r="A426" s="264">
        <v>40497</v>
      </c>
      <c r="B426">
        <v>604.91</v>
      </c>
      <c r="D426" s="264">
        <v>40497</v>
      </c>
      <c r="E426">
        <f t="shared" si="56"/>
        <v>1652</v>
      </c>
      <c r="F426">
        <v>604.91</v>
      </c>
      <c r="G426" s="246">
        <f t="shared" si="50"/>
        <v>-4.8612407910509914E-3</v>
      </c>
      <c r="H426" s="246">
        <f t="shared" si="51"/>
        <v>1.1891261009953997E-4</v>
      </c>
      <c r="I426">
        <f t="shared" si="55"/>
        <v>11480.912635258632</v>
      </c>
      <c r="J426">
        <f t="shared" si="55"/>
        <v>14848.651964473014</v>
      </c>
      <c r="AB426" s="264">
        <v>40498</v>
      </c>
      <c r="AC426">
        <v>1655.48</v>
      </c>
    </row>
    <row r="427" spans="1:29">
      <c r="A427" s="264">
        <v>40498</v>
      </c>
      <c r="B427">
        <v>602.55999999999995</v>
      </c>
      <c r="D427" s="264">
        <v>40498</v>
      </c>
      <c r="E427">
        <f t="shared" si="56"/>
        <v>1655.48</v>
      </c>
      <c r="F427">
        <v>602.55999999999995</v>
      </c>
      <c r="G427" s="246">
        <f t="shared" si="50"/>
        <v>2.1065375302664613E-3</v>
      </c>
      <c r="H427" s="246">
        <f t="shared" si="51"/>
        <v>-3.9313040074439162E-3</v>
      </c>
      <c r="I427">
        <f t="shared" si="55"/>
        <v>11505.097608606515</v>
      </c>
      <c r="J427">
        <f t="shared" si="55"/>
        <v>14790.277399499942</v>
      </c>
      <c r="AB427" s="264">
        <v>40499</v>
      </c>
      <c r="AC427">
        <v>1655.76</v>
      </c>
    </row>
    <row r="428" spans="1:29">
      <c r="A428" s="264">
        <v>40499</v>
      </c>
      <c r="B428">
        <v>606.49</v>
      </c>
      <c r="D428" s="264">
        <v>40499</v>
      </c>
      <c r="E428">
        <f t="shared" si="56"/>
        <v>1655.76</v>
      </c>
      <c r="F428">
        <v>606.49</v>
      </c>
      <c r="G428" s="246">
        <f t="shared" si="50"/>
        <v>1.6913523570205591E-4</v>
      </c>
      <c r="H428" s="246">
        <f t="shared" si="51"/>
        <v>6.4757434944238005E-3</v>
      </c>
      <c r="I428">
        <f t="shared" si="55"/>
        <v>11507.043526002322</v>
      </c>
      <c r="J428">
        <f t="shared" si="55"/>
        <v>14886.055442150478</v>
      </c>
      <c r="AB428" s="264">
        <v>40500</v>
      </c>
      <c r="AC428">
        <v>1654.57</v>
      </c>
    </row>
    <row r="429" spans="1:29">
      <c r="A429" s="264">
        <v>40500</v>
      </c>
      <c r="B429">
        <v>608.29999999999995</v>
      </c>
      <c r="D429" s="264">
        <v>40500</v>
      </c>
      <c r="E429">
        <f t="shared" si="56"/>
        <v>1654.57</v>
      </c>
      <c r="F429">
        <v>608.29999999999995</v>
      </c>
      <c r="G429" s="246">
        <f t="shared" si="50"/>
        <v>-7.1870319369959912E-4</v>
      </c>
      <c r="H429" s="246">
        <f t="shared" si="51"/>
        <v>2.9379569914000795E-3</v>
      </c>
      <c r="I429">
        <f t="shared" si="55"/>
        <v>11498.773377070143</v>
      </c>
      <c r="J429">
        <f t="shared" si="55"/>
        <v>14929.790032811114</v>
      </c>
      <c r="AB429" s="264">
        <v>40501</v>
      </c>
      <c r="AC429">
        <v>1656.01</v>
      </c>
    </row>
    <row r="430" spans="1:29">
      <c r="A430" s="264">
        <v>40501</v>
      </c>
      <c r="B430">
        <v>608.26</v>
      </c>
      <c r="D430" s="264">
        <v>40501</v>
      </c>
      <c r="E430">
        <f t="shared" si="56"/>
        <v>1656.01</v>
      </c>
      <c r="F430">
        <v>608.26</v>
      </c>
      <c r="G430" s="246">
        <f t="shared" si="50"/>
        <v>8.7031675903714856E-4</v>
      </c>
      <c r="H430" s="246">
        <f t="shared" si="51"/>
        <v>-1.1218559921090303E-4</v>
      </c>
      <c r="I430">
        <f t="shared" si="55"/>
        <v>11508.780952248579</v>
      </c>
      <c r="J430">
        <f t="shared" si="55"/>
        <v>14928.11512537019</v>
      </c>
      <c r="AB430" s="264">
        <v>40504</v>
      </c>
      <c r="AC430">
        <v>1660.3</v>
      </c>
    </row>
    <row r="431" spans="1:29">
      <c r="A431" s="264">
        <v>40504</v>
      </c>
      <c r="B431">
        <v>605.74</v>
      </c>
      <c r="D431" s="264">
        <v>40504</v>
      </c>
      <c r="E431">
        <f t="shared" si="56"/>
        <v>1660.3</v>
      </c>
      <c r="F431">
        <v>605.74</v>
      </c>
      <c r="G431" s="246">
        <f t="shared" si="50"/>
        <v>2.5905640666421537E-3</v>
      </c>
      <c r="H431" s="246">
        <f t="shared" si="51"/>
        <v>-4.189393750792649E-3</v>
      </c>
      <c r="I431">
        <f t="shared" si="55"/>
        <v>11538.595186634329</v>
      </c>
      <c r="J431">
        <f t="shared" si="55"/>
        <v>14865.575373152851</v>
      </c>
      <c r="AB431" s="264">
        <v>40505</v>
      </c>
      <c r="AC431">
        <v>1662.76</v>
      </c>
    </row>
    <row r="432" spans="1:29">
      <c r="A432" s="264">
        <v>40505</v>
      </c>
      <c r="B432">
        <v>603.79</v>
      </c>
      <c r="D432" s="264">
        <v>40505</v>
      </c>
      <c r="E432">
        <f t="shared" si="56"/>
        <v>1662.76</v>
      </c>
      <c r="F432">
        <v>603.79</v>
      </c>
      <c r="G432" s="246">
        <f t="shared" si="50"/>
        <v>1.4816599409746001E-3</v>
      </c>
      <c r="H432" s="246">
        <f t="shared" si="51"/>
        <v>-3.2656315297936575E-3</v>
      </c>
      <c r="I432">
        <f t="shared" si="55"/>
        <v>11555.691460897488</v>
      </c>
      <c r="J432">
        <f t="shared" si="55"/>
        <v>14817.029881505759</v>
      </c>
      <c r="AB432" s="264">
        <v>40506</v>
      </c>
      <c r="AC432">
        <v>1653.08</v>
      </c>
    </row>
    <row r="433" spans="1:29">
      <c r="A433" s="264">
        <v>40506</v>
      </c>
      <c r="B433">
        <v>604.41</v>
      </c>
      <c r="D433" s="264">
        <v>40506</v>
      </c>
      <c r="E433">
        <f t="shared" si="56"/>
        <v>1653.08</v>
      </c>
      <c r="F433">
        <v>604.41</v>
      </c>
      <c r="G433" s="246">
        <f t="shared" si="50"/>
        <v>-5.8216459380788788E-3</v>
      </c>
      <c r="H433" s="246">
        <f t="shared" si="51"/>
        <v>9.804185111663569E-4</v>
      </c>
      <c r="I433">
        <f t="shared" si="55"/>
        <v>11488.418316642461</v>
      </c>
      <c r="J433">
        <f t="shared" si="55"/>
        <v>14831.556771882093</v>
      </c>
      <c r="AB433" s="264">
        <v>40508</v>
      </c>
      <c r="AC433">
        <v>1655.93</v>
      </c>
    </row>
    <row r="434" spans="1:29">
      <c r="A434" s="264">
        <v>40508</v>
      </c>
      <c r="B434">
        <v>600.91</v>
      </c>
      <c r="D434" s="264">
        <v>40508</v>
      </c>
      <c r="E434">
        <f t="shared" si="56"/>
        <v>1655.93</v>
      </c>
      <c r="F434">
        <v>600.91</v>
      </c>
      <c r="G434" s="246">
        <f t="shared" si="50"/>
        <v>1.7240544922205725E-3</v>
      </c>
      <c r="H434" s="246">
        <f t="shared" si="51"/>
        <v>-5.8371997366971759E-3</v>
      </c>
      <c r="I434">
        <f t="shared" si="55"/>
        <v>11508.224975849778</v>
      </c>
      <c r="J434">
        <f t="shared" si="55"/>
        <v>14744.982012598453</v>
      </c>
      <c r="AB434" s="264">
        <v>40511</v>
      </c>
      <c r="AC434">
        <v>1658.31</v>
      </c>
    </row>
    <row r="435" spans="1:29">
      <c r="A435" s="264">
        <v>40511</v>
      </c>
      <c r="B435">
        <v>599.22</v>
      </c>
      <c r="D435" s="264">
        <v>40511</v>
      </c>
      <c r="E435">
        <f t="shared" si="56"/>
        <v>1658.31</v>
      </c>
      <c r="F435">
        <v>599.22</v>
      </c>
      <c r="G435" s="246">
        <f t="shared" si="50"/>
        <v>1.4372588213269477E-3</v>
      </c>
      <c r="H435" s="246">
        <f t="shared" si="51"/>
        <v>-2.8588297629546086E-3</v>
      </c>
      <c r="I435">
        <f t="shared" si="55"/>
        <v>11524.765273714134</v>
      </c>
      <c r="J435">
        <f t="shared" si="55"/>
        <v>14702.828619166607</v>
      </c>
      <c r="AB435" s="264">
        <v>40512</v>
      </c>
      <c r="AC435">
        <v>1658.99</v>
      </c>
    </row>
    <row r="436" spans="1:29">
      <c r="A436" s="264">
        <v>40512</v>
      </c>
      <c r="B436">
        <v>597.72</v>
      </c>
      <c r="D436" s="264">
        <v>40512</v>
      </c>
      <c r="E436">
        <f t="shared" si="56"/>
        <v>1658.99</v>
      </c>
      <c r="F436">
        <v>597.72</v>
      </c>
      <c r="G436" s="246">
        <f t="shared" si="50"/>
        <v>4.1005602088883819E-4</v>
      </c>
      <c r="H436" s="246">
        <f t="shared" si="51"/>
        <v>-2.5496828019282566E-3</v>
      </c>
      <c r="I436">
        <f t="shared" ref="I436:J451" si="57">I435*(1+G436)</f>
        <v>11529.491073103951</v>
      </c>
      <c r="J436">
        <f t="shared" si="57"/>
        <v>14665.34106989662</v>
      </c>
      <c r="AB436" s="264">
        <v>40513</v>
      </c>
      <c r="AC436">
        <v>1648.25</v>
      </c>
    </row>
    <row r="437" spans="1:29">
      <c r="A437" s="264">
        <v>40513</v>
      </c>
      <c r="B437">
        <v>599.44000000000005</v>
      </c>
      <c r="D437" s="264">
        <v>40513</v>
      </c>
      <c r="E437">
        <f t="shared" si="56"/>
        <v>1648.25</v>
      </c>
      <c r="F437">
        <v>599.44000000000005</v>
      </c>
      <c r="G437" s="246">
        <f t="shared" si="50"/>
        <v>-6.4738184075853189E-3</v>
      </c>
      <c r="H437" s="246">
        <f t="shared" si="51"/>
        <v>2.8311729811378731E-3</v>
      </c>
      <c r="I437">
        <f t="shared" si="57"/>
        <v>11454.8512415648</v>
      </c>
      <c r="J437">
        <f t="shared" si="57"/>
        <v>14706.861187292883</v>
      </c>
      <c r="AB437" s="264">
        <v>40514</v>
      </c>
      <c r="AC437">
        <v>1646.42</v>
      </c>
    </row>
    <row r="438" spans="1:29">
      <c r="A438" s="264">
        <v>40514</v>
      </c>
      <c r="B438">
        <v>601.99</v>
      </c>
      <c r="D438" s="264">
        <v>40514</v>
      </c>
      <c r="E438">
        <f t="shared" si="56"/>
        <v>1646.42</v>
      </c>
      <c r="F438">
        <v>601.99</v>
      </c>
      <c r="G438" s="246">
        <f t="shared" si="50"/>
        <v>-1.1102684665553753E-3</v>
      </c>
      <c r="H438" s="246">
        <f t="shared" si="51"/>
        <v>4.2075418009188551E-3</v>
      </c>
      <c r="I438">
        <f t="shared" si="57"/>
        <v>11442.133281442208</v>
      </c>
      <c r="J438">
        <f t="shared" si="57"/>
        <v>14768.740920498729</v>
      </c>
      <c r="AB438" s="264">
        <v>40515</v>
      </c>
      <c r="AC438">
        <v>1647.73</v>
      </c>
    </row>
    <row r="439" spans="1:29">
      <c r="A439" s="264">
        <v>40515</v>
      </c>
      <c r="B439">
        <v>602.80999999999995</v>
      </c>
      <c r="D439" s="264">
        <v>40515</v>
      </c>
      <c r="E439">
        <f t="shared" si="56"/>
        <v>1647.73</v>
      </c>
      <c r="F439">
        <v>602.80999999999995</v>
      </c>
      <c r="G439" s="246">
        <f t="shared" si="50"/>
        <v>7.956657475005624E-4</v>
      </c>
      <c r="H439" s="246">
        <f t="shared" si="51"/>
        <v>1.3157203014761846E-3</v>
      </c>
      <c r="I439">
        <f t="shared" si="57"/>
        <v>11451.237394972588</v>
      </c>
      <c r="J439">
        <f t="shared" si="57"/>
        <v>14788.17245275507</v>
      </c>
      <c r="AB439" s="264">
        <v>40518</v>
      </c>
      <c r="AC439">
        <v>1653.92</v>
      </c>
    </row>
    <row r="440" spans="1:29">
      <c r="A440" s="264">
        <v>40518</v>
      </c>
      <c r="B440">
        <v>603.98</v>
      </c>
      <c r="D440" s="264">
        <v>40518</v>
      </c>
      <c r="E440">
        <f t="shared" si="56"/>
        <v>1653.92</v>
      </c>
      <c r="F440">
        <v>603.98</v>
      </c>
      <c r="G440" s="246">
        <f t="shared" si="50"/>
        <v>3.7566834372135816E-3</v>
      </c>
      <c r="H440" s="246">
        <f t="shared" si="51"/>
        <v>1.8944814997383522E-3</v>
      </c>
      <c r="I440">
        <f t="shared" si="57"/>
        <v>11494.256068829882</v>
      </c>
      <c r="J440">
        <f t="shared" si="57"/>
        <v>14816.188371881755</v>
      </c>
      <c r="AB440" s="264">
        <v>40519</v>
      </c>
      <c r="AC440">
        <v>1640.23</v>
      </c>
    </row>
    <row r="441" spans="1:29">
      <c r="A441" s="264">
        <v>40519</v>
      </c>
      <c r="B441">
        <v>602.09</v>
      </c>
      <c r="D441" s="264">
        <v>40519</v>
      </c>
      <c r="E441">
        <f t="shared" si="56"/>
        <v>1640.23</v>
      </c>
      <c r="F441">
        <v>602.09</v>
      </c>
      <c r="G441" s="246">
        <f t="shared" si="50"/>
        <v>-8.277304827319365E-3</v>
      </c>
      <c r="H441" s="246">
        <f t="shared" si="51"/>
        <v>-3.1756712615838142E-3</v>
      </c>
      <c r="I441">
        <f t="shared" si="57"/>
        <v>11399.114607584912</v>
      </c>
      <c r="J441">
        <f t="shared" si="57"/>
        <v>14769.137028262958</v>
      </c>
      <c r="AB441" s="264">
        <v>40520</v>
      </c>
      <c r="AC441">
        <v>1635.81</v>
      </c>
    </row>
    <row r="442" spans="1:29">
      <c r="A442" s="264">
        <v>40520</v>
      </c>
      <c r="B442">
        <v>601.29</v>
      </c>
      <c r="D442" s="264">
        <v>40520</v>
      </c>
      <c r="E442">
        <f t="shared" si="56"/>
        <v>1635.81</v>
      </c>
      <c r="F442">
        <v>601.29</v>
      </c>
      <c r="G442" s="246">
        <f t="shared" si="50"/>
        <v>-2.6947440298007441E-3</v>
      </c>
      <c r="H442" s="246">
        <f t="shared" si="51"/>
        <v>-1.3751335823074659E-3</v>
      </c>
      <c r="I442">
        <f t="shared" si="57"/>
        <v>11368.396911551108</v>
      </c>
      <c r="J442">
        <f t="shared" si="57"/>
        <v>14748.827491953693</v>
      </c>
      <c r="AB442" s="264">
        <v>40521</v>
      </c>
      <c r="AC442">
        <v>1637.09</v>
      </c>
    </row>
    <row r="443" spans="1:29">
      <c r="A443" s="264">
        <v>40521</v>
      </c>
      <c r="B443">
        <v>601.30999999999995</v>
      </c>
      <c r="D443" s="264">
        <v>40521</v>
      </c>
      <c r="E443">
        <f t="shared" si="56"/>
        <v>1637.09</v>
      </c>
      <c r="F443">
        <v>601.30999999999995</v>
      </c>
      <c r="G443" s="246">
        <f t="shared" si="50"/>
        <v>7.8248696364480175E-4</v>
      </c>
      <c r="H443" s="246">
        <f t="shared" si="51"/>
        <v>-1.3166751009276722E-5</v>
      </c>
      <c r="I443">
        <f t="shared" si="57"/>
        <v>11377.292533931937</v>
      </c>
      <c r="J443">
        <f t="shared" si="57"/>
        <v>14748.633297814427</v>
      </c>
      <c r="AB443" s="264">
        <v>40522</v>
      </c>
      <c r="AC443">
        <v>1633.72</v>
      </c>
    </row>
    <row r="444" spans="1:29">
      <c r="A444" s="264">
        <v>40522</v>
      </c>
      <c r="B444">
        <v>601.36</v>
      </c>
      <c r="D444" s="264">
        <v>40522</v>
      </c>
      <c r="E444">
        <f t="shared" si="56"/>
        <v>1633.72</v>
      </c>
      <c r="F444">
        <v>601.36</v>
      </c>
      <c r="G444" s="246">
        <f t="shared" si="50"/>
        <v>-2.0585306855456231E-3</v>
      </c>
      <c r="H444" s="246">
        <f t="shared" si="51"/>
        <v>3.6723213840282044E-5</v>
      </c>
      <c r="I444">
        <f t="shared" si="57"/>
        <v>11353.872028132409</v>
      </c>
      <c r="J444">
        <f t="shared" si="57"/>
        <v>14749.174915028874</v>
      </c>
      <c r="AB444" s="264">
        <v>40525</v>
      </c>
      <c r="AC444">
        <v>1636.31</v>
      </c>
    </row>
    <row r="445" spans="1:29">
      <c r="A445" s="264">
        <v>40525</v>
      </c>
      <c r="B445">
        <v>601.34</v>
      </c>
      <c r="D445" s="264">
        <v>40525</v>
      </c>
      <c r="E445">
        <f t="shared" si="56"/>
        <v>1636.31</v>
      </c>
      <c r="F445">
        <v>601.34</v>
      </c>
      <c r="G445" s="246">
        <f t="shared" si="50"/>
        <v>1.5853389809759033E-3</v>
      </c>
      <c r="H445" s="246">
        <f t="shared" si="51"/>
        <v>-7.9686520078294513E-5</v>
      </c>
      <c r="I445">
        <f t="shared" si="57"/>
        <v>11371.871764043619</v>
      </c>
      <c r="J445">
        <f t="shared" si="57"/>
        <v>14747.99960460587</v>
      </c>
      <c r="AB445" s="264">
        <v>40526</v>
      </c>
      <c r="AC445">
        <v>1625.86</v>
      </c>
    </row>
    <row r="446" spans="1:29">
      <c r="A446" s="264">
        <v>40526</v>
      </c>
      <c r="B446">
        <v>601.27</v>
      </c>
      <c r="D446" s="264">
        <v>40526</v>
      </c>
      <c r="E446">
        <f t="shared" si="56"/>
        <v>1625.86</v>
      </c>
      <c r="F446">
        <v>601.27</v>
      </c>
      <c r="G446" s="246">
        <f t="shared" si="50"/>
        <v>-6.3863204405033569E-3</v>
      </c>
      <c r="H446" s="246">
        <f t="shared" si="51"/>
        <v>-1.6283526315043122E-4</v>
      </c>
      <c r="I446">
        <f t="shared" si="57"/>
        <v>11299.247346950124</v>
      </c>
      <c r="J446">
        <f t="shared" si="57"/>
        <v>14745.598110209312</v>
      </c>
      <c r="AB446" s="264">
        <v>40527</v>
      </c>
      <c r="AC446">
        <v>1621.7</v>
      </c>
    </row>
    <row r="447" spans="1:29">
      <c r="A447" s="264">
        <v>40527</v>
      </c>
      <c r="B447">
        <v>600.45000000000005</v>
      </c>
      <c r="D447" s="264">
        <v>40527</v>
      </c>
      <c r="E447">
        <f t="shared" si="56"/>
        <v>1621.7</v>
      </c>
      <c r="F447">
        <v>600.45000000000005</v>
      </c>
      <c r="G447" s="246">
        <f t="shared" si="50"/>
        <v>-2.5586458858695149E-3</v>
      </c>
      <c r="H447" s="246">
        <f t="shared" si="51"/>
        <v>-1.4102085704306285E-3</v>
      </c>
      <c r="I447">
        <f t="shared" si="57"/>
        <v>11270.336574212428</v>
      </c>
      <c r="J447">
        <f t="shared" si="57"/>
        <v>14724.803741378169</v>
      </c>
      <c r="AB447" s="264">
        <v>40528</v>
      </c>
      <c r="AC447">
        <v>1623.83</v>
      </c>
    </row>
    <row r="448" spans="1:29">
      <c r="A448" s="264">
        <v>40528</v>
      </c>
      <c r="B448">
        <v>602.64</v>
      </c>
      <c r="D448" s="264">
        <v>40528</v>
      </c>
      <c r="E448">
        <f t="shared" si="56"/>
        <v>1623.83</v>
      </c>
      <c r="F448">
        <v>602.64</v>
      </c>
      <c r="G448" s="246">
        <f t="shared" si="50"/>
        <v>1.3134365172349227E-3</v>
      </c>
      <c r="H448" s="246">
        <f t="shared" si="51"/>
        <v>3.6008359801575776E-3</v>
      </c>
      <c r="I448">
        <f t="shared" si="57"/>
        <v>11285.139445830528</v>
      </c>
      <c r="J448">
        <f t="shared" si="57"/>
        <v>14777.825344490882</v>
      </c>
      <c r="AB448" s="264">
        <v>40529</v>
      </c>
      <c r="AC448">
        <v>1635.03</v>
      </c>
    </row>
    <row r="449" spans="1:29">
      <c r="A449" s="264">
        <v>40529</v>
      </c>
      <c r="B449">
        <v>604.88</v>
      </c>
      <c r="D449" s="264">
        <v>40529</v>
      </c>
      <c r="E449">
        <f t="shared" si="56"/>
        <v>1635.03</v>
      </c>
      <c r="F449">
        <v>604.88</v>
      </c>
      <c r="G449" s="246">
        <f t="shared" si="50"/>
        <v>6.897273729392861E-3</v>
      </c>
      <c r="H449" s="246">
        <f t="shared" si="51"/>
        <v>3.6705500559443974E-3</v>
      </c>
      <c r="I449">
        <f t="shared" si="57"/>
        <v>11362.97614166279</v>
      </c>
      <c r="J449">
        <f t="shared" si="57"/>
        <v>14832.06809213584</v>
      </c>
      <c r="AB449" s="264">
        <v>40532</v>
      </c>
      <c r="AC449">
        <v>1633.97</v>
      </c>
    </row>
    <row r="450" spans="1:29">
      <c r="A450" s="264">
        <v>40532</v>
      </c>
      <c r="B450">
        <v>602.65</v>
      </c>
      <c r="D450" s="264">
        <v>40532</v>
      </c>
      <c r="E450">
        <f t="shared" si="56"/>
        <v>1633.97</v>
      </c>
      <c r="F450">
        <v>602.65</v>
      </c>
      <c r="G450" s="246">
        <f t="shared" si="50"/>
        <v>-6.4830614728783598E-4</v>
      </c>
      <c r="H450" s="246">
        <f t="shared" si="51"/>
        <v>-3.7331102272941804E-3</v>
      </c>
      <c r="I450">
        <f t="shared" si="57"/>
        <v>11355.609454378664</v>
      </c>
      <c r="J450">
        <f t="shared" si="57"/>
        <v>14776.698347049163</v>
      </c>
      <c r="AB450" s="264">
        <v>40533</v>
      </c>
      <c r="AC450">
        <v>1635.89</v>
      </c>
    </row>
    <row r="451" spans="1:29">
      <c r="A451" s="264">
        <v>40533</v>
      </c>
      <c r="B451">
        <v>602.88</v>
      </c>
      <c r="D451" s="264">
        <v>40533</v>
      </c>
      <c r="E451">
        <f t="shared" si="56"/>
        <v>1635.89</v>
      </c>
      <c r="F451">
        <v>602.88</v>
      </c>
      <c r="G451" s="246">
        <f t="shared" si="50"/>
        <v>1.175052173540525E-3</v>
      </c>
      <c r="H451" s="246">
        <f t="shared" si="51"/>
        <v>3.3521915113009308E-4</v>
      </c>
      <c r="I451">
        <f t="shared" si="57"/>
        <v>11368.952887949908</v>
      </c>
      <c r="J451">
        <f t="shared" si="57"/>
        <v>14781.651779325566</v>
      </c>
      <c r="AB451" s="264">
        <v>40534</v>
      </c>
      <c r="AC451">
        <v>1634.81</v>
      </c>
    </row>
    <row r="452" spans="1:29">
      <c r="A452" s="264">
        <v>40534</v>
      </c>
      <c r="B452">
        <v>604.32000000000005</v>
      </c>
      <c r="D452" s="264">
        <v>40534</v>
      </c>
      <c r="E452">
        <f t="shared" si="56"/>
        <v>1634.81</v>
      </c>
      <c r="F452">
        <v>604.32000000000005</v>
      </c>
      <c r="G452" s="246">
        <f t="shared" ref="G452:G515" si="58">E452/E451-1</f>
        <v>-6.6019108864301401E-4</v>
      </c>
      <c r="H452" s="246">
        <f t="shared" ref="H452:H515" si="59">(F452/F451-1)-($M$23/252)</f>
        <v>2.3421064604187561E-3</v>
      </c>
      <c r="I452">
        <f t="shared" ref="I452:J467" si="60">I451*(1+G452)</f>
        <v>11361.447206566081</v>
      </c>
      <c r="J452">
        <f t="shared" si="60"/>
        <v>14816.271981453585</v>
      </c>
      <c r="AB452" s="264">
        <v>40535</v>
      </c>
      <c r="AC452">
        <v>1631.7</v>
      </c>
    </row>
    <row r="453" spans="1:29">
      <c r="A453" s="264">
        <v>40535</v>
      </c>
      <c r="B453">
        <v>604.20000000000005</v>
      </c>
      <c r="D453" s="264">
        <v>40535</v>
      </c>
      <c r="E453">
        <f t="shared" si="56"/>
        <v>1631.7</v>
      </c>
      <c r="F453">
        <v>604.20000000000005</v>
      </c>
      <c r="G453" s="246">
        <f t="shared" si="58"/>
        <v>-1.9023617423430395E-3</v>
      </c>
      <c r="H453" s="246">
        <f t="shared" si="59"/>
        <v>-2.4499886531260869E-4</v>
      </c>
      <c r="I453">
        <f t="shared" si="60"/>
        <v>11339.83362406266</v>
      </c>
      <c r="J453">
        <f t="shared" si="60"/>
        <v>14812.642011629965</v>
      </c>
      <c r="AB453" s="264">
        <v>40539</v>
      </c>
      <c r="AC453">
        <v>1634.44</v>
      </c>
    </row>
    <row r="454" spans="1:29">
      <c r="A454" s="264">
        <v>40539</v>
      </c>
      <c r="B454">
        <v>605.04</v>
      </c>
      <c r="D454" s="264">
        <v>40539</v>
      </c>
      <c r="E454">
        <f t="shared" si="56"/>
        <v>1634.44</v>
      </c>
      <c r="F454">
        <v>605.04</v>
      </c>
      <c r="G454" s="246">
        <f t="shared" si="58"/>
        <v>1.6792302506587475E-3</v>
      </c>
      <c r="H454" s="246">
        <f t="shared" si="59"/>
        <v>1.3438395517093452E-3</v>
      </c>
      <c r="I454">
        <f t="shared" si="60"/>
        <v>11358.875815721623</v>
      </c>
      <c r="J454">
        <f t="shared" si="60"/>
        <v>14832.547825830505</v>
      </c>
      <c r="AB454" s="264">
        <v>40540</v>
      </c>
      <c r="AC454">
        <v>1626.15</v>
      </c>
    </row>
    <row r="455" spans="1:29">
      <c r="A455" s="264">
        <v>40540</v>
      </c>
      <c r="B455">
        <v>603.21</v>
      </c>
      <c r="D455" s="264">
        <v>40540</v>
      </c>
      <c r="E455">
        <f t="shared" si="56"/>
        <v>1626.15</v>
      </c>
      <c r="F455">
        <v>603.21</v>
      </c>
      <c r="G455" s="246">
        <f t="shared" si="58"/>
        <v>-5.0720736154279411E-3</v>
      </c>
      <c r="H455" s="246">
        <f t="shared" si="59"/>
        <v>-3.0710219867398211E-3</v>
      </c>
      <c r="I455">
        <f t="shared" si="60"/>
        <v>11301.262761395779</v>
      </c>
      <c r="J455">
        <f t="shared" si="60"/>
        <v>14786.996745338009</v>
      </c>
      <c r="AB455" s="264">
        <v>40541</v>
      </c>
      <c r="AC455">
        <v>1637.04</v>
      </c>
    </row>
    <row r="456" spans="1:29">
      <c r="A456" s="264">
        <v>40541</v>
      </c>
      <c r="B456">
        <v>603.64</v>
      </c>
      <c r="D456" s="264">
        <v>40541</v>
      </c>
      <c r="E456">
        <f t="shared" si="56"/>
        <v>1637.04</v>
      </c>
      <c r="F456">
        <v>603.64</v>
      </c>
      <c r="G456" s="246">
        <f t="shared" si="58"/>
        <v>6.6967991882667111E-3</v>
      </c>
      <c r="H456" s="246">
        <f t="shared" si="59"/>
        <v>6.6642433220363926E-4</v>
      </c>
      <c r="I456">
        <f t="shared" si="60"/>
        <v>11376.945048682683</v>
      </c>
      <c r="J456">
        <f t="shared" si="60"/>
        <v>14796.851159769318</v>
      </c>
      <c r="AB456" s="264">
        <v>40542</v>
      </c>
      <c r="AC456">
        <v>1635.46</v>
      </c>
    </row>
    <row r="457" spans="1:29">
      <c r="A457" s="264">
        <v>40542</v>
      </c>
      <c r="B457">
        <v>604.9</v>
      </c>
      <c r="D457" s="264">
        <v>40542</v>
      </c>
      <c r="E457">
        <f t="shared" si="56"/>
        <v>1635.46</v>
      </c>
      <c r="F457">
        <v>604.9</v>
      </c>
      <c r="G457" s="246">
        <f t="shared" si="58"/>
        <v>-9.6515662415086467E-4</v>
      </c>
      <c r="H457" s="246">
        <f t="shared" si="59"/>
        <v>2.0409082518435409E-3</v>
      </c>
      <c r="I457">
        <f t="shared" si="60"/>
        <v>11365.964514806346</v>
      </c>
      <c r="J457">
        <f t="shared" si="60"/>
        <v>14827.050175402592</v>
      </c>
      <c r="AB457" s="264">
        <v>40543</v>
      </c>
      <c r="AC457">
        <v>1641.1</v>
      </c>
    </row>
    <row r="458" spans="1:29">
      <c r="A458" s="264">
        <v>40543</v>
      </c>
      <c r="B458">
        <v>607.5</v>
      </c>
      <c r="D458" s="264">
        <v>40543</v>
      </c>
      <c r="E458">
        <f t="shared" si="56"/>
        <v>1641.1</v>
      </c>
      <c r="F458">
        <v>607.5</v>
      </c>
      <c r="G458" s="246">
        <f t="shared" si="58"/>
        <v>3.4485710442320183E-3</v>
      </c>
      <c r="H458" s="246">
        <f t="shared" si="59"/>
        <v>4.2518025411519703E-3</v>
      </c>
      <c r="I458">
        <f t="shared" si="60"/>
        <v>11405.160850921877</v>
      </c>
      <c r="J458">
        <f t="shared" si="60"/>
        <v>14890.091865016157</v>
      </c>
      <c r="AB458" s="264">
        <v>40546</v>
      </c>
      <c r="AC458">
        <v>1639.7</v>
      </c>
    </row>
    <row r="459" spans="1:29">
      <c r="A459" s="264">
        <v>40546</v>
      </c>
      <c r="B459">
        <v>608.85</v>
      </c>
      <c r="D459" s="264">
        <v>40546</v>
      </c>
      <c r="E459">
        <f t="shared" si="56"/>
        <v>1639.7</v>
      </c>
      <c r="F459">
        <v>608.85</v>
      </c>
      <c r="G459" s="246">
        <f t="shared" si="58"/>
        <v>-8.5308634452496701E-4</v>
      </c>
      <c r="H459" s="246">
        <f t="shared" si="59"/>
        <v>2.1757936507937762E-3</v>
      </c>
      <c r="I459">
        <f t="shared" si="60"/>
        <v>11395.431263942844</v>
      </c>
      <c r="J459">
        <f t="shared" si="60"/>
        <v>14922.489632355795</v>
      </c>
      <c r="AB459" s="264">
        <v>40547</v>
      </c>
      <c r="AC459">
        <v>1639.94</v>
      </c>
    </row>
    <row r="460" spans="1:29">
      <c r="A460" s="264">
        <v>40547</v>
      </c>
      <c r="B460">
        <v>610.36</v>
      </c>
      <c r="D460" s="264">
        <v>40547</v>
      </c>
      <c r="E460">
        <f t="shared" si="56"/>
        <v>1639.94</v>
      </c>
      <c r="F460">
        <v>610.36</v>
      </c>
      <c r="G460" s="246">
        <f t="shared" si="58"/>
        <v>1.4636823809244248E-4</v>
      </c>
      <c r="H460" s="246">
        <f t="shared" si="59"/>
        <v>2.433656835486118E-3</v>
      </c>
      <c r="I460">
        <f t="shared" si="60"/>
        <v>11397.099193139251</v>
      </c>
      <c r="J460">
        <f t="shared" si="60"/>
        <v>14958.805851252049</v>
      </c>
      <c r="AB460" s="264">
        <v>40548</v>
      </c>
      <c r="AC460">
        <v>1630.82</v>
      </c>
    </row>
    <row r="461" spans="1:29">
      <c r="A461" s="264">
        <v>40548</v>
      </c>
      <c r="B461">
        <v>609.66999999999996</v>
      </c>
      <c r="D461" s="264">
        <v>40548</v>
      </c>
      <c r="E461">
        <f t="shared" si="56"/>
        <v>1630.82</v>
      </c>
      <c r="F461">
        <v>609.66999999999996</v>
      </c>
      <c r="G461" s="246">
        <f t="shared" si="58"/>
        <v>-5.5611790675269557E-3</v>
      </c>
      <c r="H461" s="246">
        <f t="shared" si="59"/>
        <v>-1.1769089436679666E-3</v>
      </c>
      <c r="I461">
        <f t="shared" si="60"/>
        <v>11333.717883675836</v>
      </c>
      <c r="J461">
        <f t="shared" si="60"/>
        <v>14941.200698859118</v>
      </c>
      <c r="AB461" s="264">
        <v>40549</v>
      </c>
      <c r="AC461">
        <v>1634.79</v>
      </c>
    </row>
    <row r="462" spans="1:29">
      <c r="A462" s="264">
        <v>40549</v>
      </c>
      <c r="B462">
        <v>609.27</v>
      </c>
      <c r="D462" s="264">
        <v>40549</v>
      </c>
      <c r="E462">
        <f t="shared" si="56"/>
        <v>1634.79</v>
      </c>
      <c r="F462">
        <v>609.27</v>
      </c>
      <c r="G462" s="246">
        <f t="shared" si="58"/>
        <v>2.4343581756416377E-3</v>
      </c>
      <c r="H462" s="246">
        <f t="shared" si="59"/>
        <v>-7.0252121170934125E-4</v>
      </c>
      <c r="I462">
        <f t="shared" si="60"/>
        <v>11361.308212466378</v>
      </c>
      <c r="J462">
        <f t="shared" si="60"/>
        <v>14930.704188439764</v>
      </c>
      <c r="AB462" s="264">
        <v>40550</v>
      </c>
      <c r="AC462">
        <v>1641.36</v>
      </c>
    </row>
    <row r="463" spans="1:29">
      <c r="A463" s="264">
        <v>40550</v>
      </c>
      <c r="B463">
        <v>610.24</v>
      </c>
      <c r="D463" s="264">
        <v>40550</v>
      </c>
      <c r="E463">
        <f t="shared" si="56"/>
        <v>1641.36</v>
      </c>
      <c r="F463">
        <v>610.24</v>
      </c>
      <c r="G463" s="246">
        <f t="shared" si="58"/>
        <v>4.0188648083239187E-3</v>
      </c>
      <c r="H463" s="246">
        <f t="shared" si="59"/>
        <v>1.5456406261358116E-3</v>
      </c>
      <c r="I463">
        <f t="shared" si="60"/>
        <v>11406.967774217981</v>
      </c>
      <c r="J463">
        <f t="shared" si="60"/>
        <v>14953.781691410233</v>
      </c>
      <c r="AB463" s="264">
        <v>40553</v>
      </c>
      <c r="AC463">
        <v>1642.93</v>
      </c>
    </row>
    <row r="464" spans="1:29">
      <c r="A464" s="264">
        <v>40553</v>
      </c>
      <c r="B464">
        <v>608.61</v>
      </c>
      <c r="D464" s="264">
        <v>40553</v>
      </c>
      <c r="E464">
        <f t="shared" si="56"/>
        <v>1642.93</v>
      </c>
      <c r="F464">
        <v>608.61</v>
      </c>
      <c r="G464" s="246">
        <f t="shared" si="58"/>
        <v>9.5652385826405784E-4</v>
      </c>
      <c r="H464" s="246">
        <f t="shared" si="59"/>
        <v>-2.7175088021574997E-3</v>
      </c>
      <c r="I464">
        <f t="shared" si="60"/>
        <v>11417.878811044469</v>
      </c>
      <c r="J464">
        <f t="shared" si="60"/>
        <v>14913.144658038284</v>
      </c>
      <c r="AB464" s="264">
        <v>40554</v>
      </c>
      <c r="AC464">
        <v>1641.11</v>
      </c>
    </row>
    <row r="465" spans="1:29">
      <c r="A465" s="264">
        <v>40554</v>
      </c>
      <c r="B465">
        <v>610.89</v>
      </c>
      <c r="D465" s="264">
        <v>40554</v>
      </c>
      <c r="E465">
        <f t="shared" si="56"/>
        <v>1641.11</v>
      </c>
      <c r="F465">
        <v>610.89</v>
      </c>
      <c r="G465" s="246">
        <f t="shared" si="58"/>
        <v>-1.10777695945663E-3</v>
      </c>
      <c r="H465" s="246">
        <f t="shared" si="59"/>
        <v>3.6998128639733488E-3</v>
      </c>
      <c r="I465">
        <f t="shared" si="60"/>
        <v>11405.230347971727</v>
      </c>
      <c r="J465">
        <f t="shared" si="60"/>
        <v>14968.320502486389</v>
      </c>
      <c r="AB465" s="264">
        <v>40555</v>
      </c>
      <c r="AC465">
        <v>1640.73</v>
      </c>
    </row>
    <row r="466" spans="1:29">
      <c r="A466" s="264">
        <v>40555</v>
      </c>
      <c r="B466">
        <v>611.51</v>
      </c>
      <c r="D466" s="264">
        <v>40555</v>
      </c>
      <c r="E466">
        <f t="shared" si="56"/>
        <v>1640.73</v>
      </c>
      <c r="F466">
        <v>611.51</v>
      </c>
      <c r="G466" s="246">
        <f t="shared" si="58"/>
        <v>-2.3155059685209256E-4</v>
      </c>
      <c r="H466" s="246">
        <f t="shared" si="59"/>
        <v>9.6848409697324143E-4</v>
      </c>
      <c r="I466">
        <f t="shared" si="60"/>
        <v>11402.589460077417</v>
      </c>
      <c r="J466">
        <f t="shared" si="60"/>
        <v>14982.817082851447</v>
      </c>
      <c r="AB466" s="264">
        <v>40556</v>
      </c>
      <c r="AC466">
        <v>1644.81</v>
      </c>
    </row>
    <row r="467" spans="1:29">
      <c r="A467" s="264">
        <v>40556</v>
      </c>
      <c r="B467">
        <v>611.51</v>
      </c>
      <c r="D467" s="264">
        <v>40556</v>
      </c>
      <c r="E467">
        <f t="shared" si="56"/>
        <v>1644.81</v>
      </c>
      <c r="F467">
        <v>611.51</v>
      </c>
      <c r="G467" s="246">
        <f t="shared" si="58"/>
        <v>2.4866979941855494E-3</v>
      </c>
      <c r="H467" s="246">
        <f t="shared" si="59"/>
        <v>-4.6428571428571429E-5</v>
      </c>
      <c r="I467">
        <f t="shared" si="60"/>
        <v>11430.944256416313</v>
      </c>
      <c r="J467">
        <f t="shared" si="60"/>
        <v>14982.121452058314</v>
      </c>
      <c r="AB467" s="264">
        <v>40557</v>
      </c>
      <c r="AC467">
        <v>1643.17</v>
      </c>
    </row>
    <row r="468" spans="1:29">
      <c r="A468" s="264">
        <v>40557</v>
      </c>
      <c r="B468">
        <v>613.13</v>
      </c>
      <c r="D468" s="264">
        <v>40557</v>
      </c>
      <c r="E468">
        <f t="shared" si="56"/>
        <v>1643.17</v>
      </c>
      <c r="F468">
        <v>613.13</v>
      </c>
      <c r="G468" s="246">
        <f t="shared" si="58"/>
        <v>-9.9707565007500776E-4</v>
      </c>
      <c r="H468" s="246">
        <f t="shared" si="59"/>
        <v>2.6027513275101869E-3</v>
      </c>
      <c r="I468">
        <f t="shared" ref="I468:J483" si="61">I467*(1+G468)</f>
        <v>11419.546740240876</v>
      </c>
      <c r="J468">
        <f t="shared" si="61"/>
        <v>15021.116188556578</v>
      </c>
      <c r="AB468" s="264">
        <v>40561</v>
      </c>
      <c r="AC468">
        <v>1641.56</v>
      </c>
    </row>
    <row r="469" spans="1:29">
      <c r="A469" s="264">
        <v>40561</v>
      </c>
      <c r="B469">
        <v>613.20000000000005</v>
      </c>
      <c r="D469" s="264">
        <v>40561</v>
      </c>
      <c r="E469">
        <f t="shared" si="56"/>
        <v>1641.56</v>
      </c>
      <c r="F469">
        <v>613.20000000000005</v>
      </c>
      <c r="G469" s="246">
        <f t="shared" si="58"/>
        <v>-9.7981340944641726E-4</v>
      </c>
      <c r="H469" s="246">
        <f t="shared" si="59"/>
        <v>6.7739712622292566E-5</v>
      </c>
      <c r="I469">
        <f t="shared" si="61"/>
        <v>11408.357715214988</v>
      </c>
      <c r="J469">
        <f t="shared" si="61"/>
        <v>15022.133714650457</v>
      </c>
      <c r="AB469" s="264">
        <v>40562</v>
      </c>
      <c r="AC469">
        <v>1643.83</v>
      </c>
    </row>
    <row r="470" spans="1:29">
      <c r="A470" s="264">
        <v>40562</v>
      </c>
      <c r="B470">
        <v>612.29999999999995</v>
      </c>
      <c r="D470" s="264">
        <v>40562</v>
      </c>
      <c r="E470">
        <f t="shared" si="56"/>
        <v>1643.83</v>
      </c>
      <c r="F470">
        <v>612.29999999999995</v>
      </c>
      <c r="G470" s="246">
        <f t="shared" si="58"/>
        <v>1.3828309656667148E-3</v>
      </c>
      <c r="H470" s="246">
        <f t="shared" si="59"/>
        <v>-1.5141389432487126E-3</v>
      </c>
      <c r="I470">
        <f t="shared" si="61"/>
        <v>11424.133545530991</v>
      </c>
      <c r="J470">
        <f t="shared" si="61"/>
        <v>14999.388116982416</v>
      </c>
      <c r="AB470" s="264">
        <v>40563</v>
      </c>
      <c r="AC470">
        <v>1636.16</v>
      </c>
    </row>
    <row r="471" spans="1:29">
      <c r="A471" s="264">
        <v>40563</v>
      </c>
      <c r="B471">
        <v>611.87</v>
      </c>
      <c r="D471" s="264">
        <v>40563</v>
      </c>
      <c r="E471">
        <f t="shared" si="56"/>
        <v>1636.16</v>
      </c>
      <c r="F471">
        <v>611.87</v>
      </c>
      <c r="G471" s="246">
        <f t="shared" si="58"/>
        <v>-4.6659326086030406E-3</v>
      </c>
      <c r="H471" s="246">
        <f t="shared" si="59"/>
        <v>-7.4869870045025846E-4</v>
      </c>
      <c r="I471">
        <f t="shared" si="61"/>
        <v>11370.829308295863</v>
      </c>
      <c r="J471">
        <f t="shared" si="61"/>
        <v>14988.158094591683</v>
      </c>
      <c r="AB471" s="264">
        <v>40564</v>
      </c>
      <c r="AC471">
        <v>1639.12</v>
      </c>
    </row>
    <row r="472" spans="1:29">
      <c r="A472" s="264">
        <v>40564</v>
      </c>
      <c r="B472">
        <v>613.19000000000005</v>
      </c>
      <c r="D472" s="264">
        <v>40564</v>
      </c>
      <c r="E472">
        <f t="shared" si="56"/>
        <v>1639.12</v>
      </c>
      <c r="F472">
        <v>613.19000000000005</v>
      </c>
      <c r="G472" s="246">
        <f t="shared" si="58"/>
        <v>1.8091140230782621E-3</v>
      </c>
      <c r="H472" s="246">
        <f t="shared" si="59"/>
        <v>2.1108924281303268E-3</v>
      </c>
      <c r="I472">
        <f t="shared" si="61"/>
        <v>11391.40043505153</v>
      </c>
      <c r="J472">
        <f t="shared" si="61"/>
        <v>15019.796484025177</v>
      </c>
      <c r="AB472" s="264">
        <v>40567</v>
      </c>
      <c r="AC472">
        <v>1640.1</v>
      </c>
    </row>
    <row r="473" spans="1:29">
      <c r="A473" s="264">
        <v>40567</v>
      </c>
      <c r="B473">
        <v>614.79999999999995</v>
      </c>
      <c r="D473" s="264">
        <v>40567</v>
      </c>
      <c r="E473">
        <f t="shared" si="56"/>
        <v>1640.1</v>
      </c>
      <c r="F473">
        <v>614.79999999999995</v>
      </c>
      <c r="G473" s="246">
        <f t="shared" si="58"/>
        <v>5.9788179022901566E-4</v>
      </c>
      <c r="H473" s="246">
        <f t="shared" si="59"/>
        <v>2.5791850230525307E-3</v>
      </c>
      <c r="I473">
        <f t="shared" si="61"/>
        <v>11398.211145936853</v>
      </c>
      <c r="J473">
        <f t="shared" si="61"/>
        <v>15058.535318166072</v>
      </c>
      <c r="AB473" s="264">
        <v>40568</v>
      </c>
      <c r="AC473">
        <v>1645.52</v>
      </c>
    </row>
    <row r="474" spans="1:29">
      <c r="A474" s="264">
        <v>40568</v>
      </c>
      <c r="B474">
        <v>615.23</v>
      </c>
      <c r="D474" s="264">
        <v>40568</v>
      </c>
      <c r="E474">
        <f t="shared" si="56"/>
        <v>1645.52</v>
      </c>
      <c r="F474">
        <v>615.23</v>
      </c>
      <c r="G474" s="246">
        <f t="shared" si="58"/>
        <v>3.3046765441131498E-3</v>
      </c>
      <c r="H474" s="246">
        <f t="shared" si="59"/>
        <v>6.5298587229299741E-4</v>
      </c>
      <c r="I474">
        <f t="shared" si="61"/>
        <v>11435.878546955681</v>
      </c>
      <c r="J474">
        <f t="shared" si="61"/>
        <v>15068.36832898626</v>
      </c>
      <c r="AB474" s="264">
        <v>40569</v>
      </c>
      <c r="AC474">
        <v>1639.02</v>
      </c>
    </row>
    <row r="475" spans="1:29">
      <c r="A475" s="264">
        <v>40569</v>
      </c>
      <c r="B475">
        <v>616.33000000000004</v>
      </c>
      <c r="D475" s="264">
        <v>40569</v>
      </c>
      <c r="E475">
        <f t="shared" si="56"/>
        <v>1639.02</v>
      </c>
      <c r="F475">
        <v>616.33000000000004</v>
      </c>
      <c r="G475" s="246">
        <f t="shared" si="58"/>
        <v>-3.9501191112839562E-3</v>
      </c>
      <c r="H475" s="246">
        <f t="shared" si="59"/>
        <v>1.7415206508135531E-3</v>
      </c>
      <c r="I475">
        <f t="shared" si="61"/>
        <v>11390.705464553028</v>
      </c>
      <c r="J475">
        <f t="shared" si="61"/>
        <v>15094.610203605254</v>
      </c>
      <c r="AB475" s="264">
        <v>40570</v>
      </c>
      <c r="AC475">
        <v>1642.69</v>
      </c>
    </row>
    <row r="476" spans="1:29">
      <c r="A476" s="264">
        <v>40570</v>
      </c>
      <c r="B476">
        <v>618.16</v>
      </c>
      <c r="D476" s="264">
        <v>40570</v>
      </c>
      <c r="E476">
        <f t="shared" si="56"/>
        <v>1642.69</v>
      </c>
      <c r="F476">
        <v>618.16</v>
      </c>
      <c r="G476" s="246">
        <f t="shared" si="58"/>
        <v>2.2391429024661846E-3</v>
      </c>
      <c r="H476" s="246">
        <f t="shared" si="59"/>
        <v>2.9227600126091472E-3</v>
      </c>
      <c r="I476">
        <f t="shared" si="61"/>
        <v>11416.210881848065</v>
      </c>
      <c r="J476">
        <f t="shared" si="61"/>
        <v>15138.728126714273</v>
      </c>
      <c r="AB476" s="264">
        <v>40571</v>
      </c>
      <c r="AC476">
        <v>1645.59</v>
      </c>
    </row>
    <row r="477" spans="1:29">
      <c r="A477" s="264">
        <v>40571</v>
      </c>
      <c r="B477">
        <v>616.1</v>
      </c>
      <c r="D477" s="264">
        <v>40571</v>
      </c>
      <c r="E477">
        <f t="shared" si="56"/>
        <v>1645.59</v>
      </c>
      <c r="F477">
        <v>616.1</v>
      </c>
      <c r="G477" s="246">
        <f t="shared" si="58"/>
        <v>1.765397001260105E-3</v>
      </c>
      <c r="H477" s="246">
        <f t="shared" si="59"/>
        <v>-3.3788991292128664E-3</v>
      </c>
      <c r="I477">
        <f t="shared" si="61"/>
        <v>11436.365026304633</v>
      </c>
      <c r="J477">
        <f t="shared" si="61"/>
        <v>15087.575891429529</v>
      </c>
      <c r="AB477" s="264">
        <v>40574</v>
      </c>
      <c r="AC477">
        <v>1643.01</v>
      </c>
    </row>
    <row r="478" spans="1:29">
      <c r="A478" s="264">
        <v>40574</v>
      </c>
      <c r="B478">
        <v>617.38</v>
      </c>
      <c r="D478" s="264">
        <v>40574</v>
      </c>
      <c r="E478">
        <f t="shared" si="56"/>
        <v>1643.01</v>
      </c>
      <c r="F478">
        <v>617.38</v>
      </c>
      <c r="G478" s="246">
        <f t="shared" si="58"/>
        <v>-1.5678267369150234E-3</v>
      </c>
      <c r="H478" s="246">
        <f t="shared" si="59"/>
        <v>2.0311562362324989E-3</v>
      </c>
      <c r="I478">
        <f t="shared" si="61"/>
        <v>11418.434787443273</v>
      </c>
      <c r="J478">
        <f t="shared" si="61"/>
        <v>15118.221115291039</v>
      </c>
      <c r="AB478" s="264">
        <v>40575</v>
      </c>
      <c r="AC478">
        <v>1639.29</v>
      </c>
    </row>
    <row r="479" spans="1:29">
      <c r="A479" s="264">
        <v>40575</v>
      </c>
      <c r="B479">
        <v>617.69000000000005</v>
      </c>
      <c r="D479" s="264">
        <v>40575</v>
      </c>
      <c r="E479">
        <f t="shared" si="56"/>
        <v>1639.29</v>
      </c>
      <c r="F479">
        <v>617.69000000000005</v>
      </c>
      <c r="G479" s="246">
        <f t="shared" si="58"/>
        <v>-2.2641371628900897E-3</v>
      </c>
      <c r="H479" s="246">
        <f t="shared" si="59"/>
        <v>4.5569329840854182E-4</v>
      </c>
      <c r="I479">
        <f t="shared" si="61"/>
        <v>11392.581884898986</v>
      </c>
      <c r="J479">
        <f t="shared" si="61"/>
        <v>15125.110387337136</v>
      </c>
      <c r="AB479" s="264">
        <v>40576</v>
      </c>
      <c r="AC479">
        <v>1635.96</v>
      </c>
    </row>
    <row r="480" spans="1:29">
      <c r="A480" s="264">
        <v>40576</v>
      </c>
      <c r="B480">
        <v>615.85</v>
      </c>
      <c r="D480" s="264">
        <v>40576</v>
      </c>
      <c r="E480">
        <f t="shared" si="56"/>
        <v>1635.96</v>
      </c>
      <c r="F480">
        <v>615.85</v>
      </c>
      <c r="G480" s="246">
        <f t="shared" si="58"/>
        <v>-2.0313672382555881E-3</v>
      </c>
      <c r="H480" s="246">
        <f t="shared" si="59"/>
        <v>-3.0252690901354648E-3</v>
      </c>
      <c r="I480">
        <f t="shared" si="61"/>
        <v>11369.439367298857</v>
      </c>
      <c r="J480">
        <f t="shared" si="61"/>
        <v>15079.352858397438</v>
      </c>
      <c r="AB480" s="264">
        <v>40577</v>
      </c>
      <c r="AC480">
        <v>1632.58</v>
      </c>
    </row>
    <row r="481" spans="1:29">
      <c r="A481" s="264">
        <v>40577</v>
      </c>
      <c r="B481">
        <v>616.63</v>
      </c>
      <c r="D481" s="264">
        <v>40577</v>
      </c>
      <c r="E481">
        <f t="shared" si="56"/>
        <v>1632.58</v>
      </c>
      <c r="F481">
        <v>616.63</v>
      </c>
      <c r="G481" s="246">
        <f t="shared" si="58"/>
        <v>-2.0660651849678802E-3</v>
      </c>
      <c r="H481" s="246">
        <f t="shared" si="59"/>
        <v>1.2201136060496645E-3</v>
      </c>
      <c r="I481">
        <f t="shared" si="61"/>
        <v>11345.949364449478</v>
      </c>
      <c r="J481">
        <f t="shared" si="61"/>
        <v>15097.751381990392</v>
      </c>
      <c r="AB481" s="264">
        <v>40578</v>
      </c>
      <c r="AC481">
        <v>1626.29</v>
      </c>
    </row>
    <row r="482" spans="1:29">
      <c r="A482" s="264">
        <v>40578</v>
      </c>
      <c r="B482">
        <v>617.71</v>
      </c>
      <c r="D482" s="264">
        <v>40578</v>
      </c>
      <c r="E482">
        <f t="shared" si="56"/>
        <v>1626.29</v>
      </c>
      <c r="F482">
        <v>617.71</v>
      </c>
      <c r="G482" s="246">
        <f t="shared" si="58"/>
        <v>-3.8527974126841835E-3</v>
      </c>
      <c r="H482" s="246">
        <f t="shared" si="59"/>
        <v>1.7050269205196459E-3</v>
      </c>
      <c r="I482">
        <f t="shared" si="61"/>
        <v>11302.23572009368</v>
      </c>
      <c r="J482">
        <f t="shared" si="61"/>
        <v>15123.493454535999</v>
      </c>
      <c r="AB482" s="264">
        <v>40581</v>
      </c>
      <c r="AC482">
        <v>1627.45</v>
      </c>
    </row>
    <row r="483" spans="1:29">
      <c r="A483" s="264">
        <v>40581</v>
      </c>
      <c r="B483">
        <v>619.16999999999996</v>
      </c>
      <c r="D483" s="264">
        <v>40581</v>
      </c>
      <c r="E483">
        <f t="shared" si="56"/>
        <v>1627.45</v>
      </c>
      <c r="F483">
        <v>619.16999999999996</v>
      </c>
      <c r="G483" s="246">
        <f t="shared" si="58"/>
        <v>7.1327991932568224E-4</v>
      </c>
      <c r="H483" s="246">
        <f t="shared" si="59"/>
        <v>2.3171400934787071E-3</v>
      </c>
      <c r="I483">
        <f t="shared" si="61"/>
        <v>11310.297377876308</v>
      </c>
      <c r="J483">
        <f t="shared" si="61"/>
        <v>15158.536707572968</v>
      </c>
      <c r="AB483" s="264">
        <v>40582</v>
      </c>
      <c r="AC483">
        <v>1621.74</v>
      </c>
    </row>
    <row r="484" spans="1:29">
      <c r="A484" s="264">
        <v>40582</v>
      </c>
      <c r="B484">
        <v>618.9</v>
      </c>
      <c r="D484" s="264">
        <v>40582</v>
      </c>
      <c r="E484">
        <f t="shared" si="56"/>
        <v>1621.74</v>
      </c>
      <c r="F484">
        <v>618.9</v>
      </c>
      <c r="G484" s="246">
        <f t="shared" si="58"/>
        <v>-3.5085563304556588E-3</v>
      </c>
      <c r="H484" s="246">
        <f t="shared" si="59"/>
        <v>-4.824962103645711E-4</v>
      </c>
      <c r="I484">
        <f t="shared" ref="I484:J499" si="62">I483*(1+G484)</f>
        <v>11270.614562411823</v>
      </c>
      <c r="J484">
        <f t="shared" si="62"/>
        <v>15151.222771056891</v>
      </c>
      <c r="AB484" s="264">
        <v>40583</v>
      </c>
      <c r="AC484">
        <v>1626.63</v>
      </c>
    </row>
    <row r="485" spans="1:29">
      <c r="A485" s="264">
        <v>40583</v>
      </c>
      <c r="B485">
        <v>619.67999999999995</v>
      </c>
      <c r="D485" s="264">
        <v>40583</v>
      </c>
      <c r="E485">
        <f t="shared" si="56"/>
        <v>1626.63</v>
      </c>
      <c r="F485">
        <v>619.67999999999995</v>
      </c>
      <c r="G485" s="246">
        <f t="shared" si="58"/>
        <v>3.0152798845684003E-3</v>
      </c>
      <c r="H485" s="246">
        <f t="shared" si="59"/>
        <v>1.213871961775346E-3</v>
      </c>
      <c r="I485">
        <f t="shared" si="62"/>
        <v>11304.598619788587</v>
      </c>
      <c r="J485">
        <f t="shared" si="62"/>
        <v>15169.614415565289</v>
      </c>
      <c r="AB485" s="264">
        <v>40584</v>
      </c>
      <c r="AC485">
        <v>1621.84</v>
      </c>
    </row>
    <row r="486" spans="1:29">
      <c r="A486" s="264">
        <v>40584</v>
      </c>
      <c r="B486">
        <v>617.52</v>
      </c>
      <c r="D486" s="264">
        <v>40584</v>
      </c>
      <c r="E486">
        <f t="shared" si="56"/>
        <v>1621.84</v>
      </c>
      <c r="F486">
        <v>617.52</v>
      </c>
      <c r="G486" s="246">
        <f t="shared" si="58"/>
        <v>-2.9447385084501176E-3</v>
      </c>
      <c r="H486" s="246">
        <f t="shared" si="59"/>
        <v>-3.5320985946663127E-3</v>
      </c>
      <c r="I486">
        <f t="shared" si="62"/>
        <v>11271.309532910323</v>
      </c>
      <c r="J486">
        <f t="shared" si="62"/>
        <v>15116.033841806442</v>
      </c>
      <c r="AB486" s="264">
        <v>40585</v>
      </c>
      <c r="AC486">
        <v>1626.28</v>
      </c>
    </row>
    <row r="487" spans="1:29">
      <c r="A487" s="264">
        <v>40585</v>
      </c>
      <c r="B487">
        <v>617.52</v>
      </c>
      <c r="D487" s="264">
        <v>40585</v>
      </c>
      <c r="E487">
        <f t="shared" si="56"/>
        <v>1626.28</v>
      </c>
      <c r="F487">
        <v>617.52</v>
      </c>
      <c r="G487" s="246">
        <f t="shared" si="58"/>
        <v>2.7376313323139723E-3</v>
      </c>
      <c r="H487" s="246">
        <f t="shared" si="59"/>
        <v>-4.6428571428571429E-5</v>
      </c>
      <c r="I487">
        <f t="shared" si="62"/>
        <v>11302.166223043829</v>
      </c>
      <c r="J487">
        <f t="shared" si="62"/>
        <v>15115.332025949501</v>
      </c>
      <c r="AB487" s="264">
        <v>40588</v>
      </c>
      <c r="AC487">
        <v>1629.35</v>
      </c>
    </row>
    <row r="488" spans="1:29">
      <c r="A488" s="264">
        <v>40588</v>
      </c>
      <c r="B488">
        <v>619.35</v>
      </c>
      <c r="D488" s="264">
        <v>40588</v>
      </c>
      <c r="E488">
        <f t="shared" si="56"/>
        <v>1629.35</v>
      </c>
      <c r="F488">
        <v>619.35</v>
      </c>
      <c r="G488" s="246">
        <f t="shared" si="58"/>
        <v>1.8877438079543118E-3</v>
      </c>
      <c r="H488" s="246">
        <f t="shared" si="59"/>
        <v>2.9170381988785502E-3</v>
      </c>
      <c r="I488">
        <f t="shared" si="62"/>
        <v>11323.501817347849</v>
      </c>
      <c r="J488">
        <f t="shared" si="62"/>
        <v>15159.424026857929</v>
      </c>
      <c r="AB488" s="264">
        <v>40589</v>
      </c>
      <c r="AC488">
        <v>1630.45</v>
      </c>
    </row>
    <row r="489" spans="1:29">
      <c r="A489" s="264">
        <v>40589</v>
      </c>
      <c r="B489">
        <v>618.94000000000005</v>
      </c>
      <c r="D489" s="264">
        <v>40589</v>
      </c>
      <c r="E489">
        <f t="shared" ref="E489:E552" si="63">SUMIF(AB:AB,A489,AC:AC)</f>
        <v>1630.45</v>
      </c>
      <c r="F489">
        <v>618.94000000000005</v>
      </c>
      <c r="G489" s="246">
        <f t="shared" si="58"/>
        <v>6.7511584374146949E-4</v>
      </c>
      <c r="H489" s="246">
        <f t="shared" si="59"/>
        <v>-7.0841290984781282E-4</v>
      </c>
      <c r="I489">
        <f t="shared" si="62"/>
        <v>11331.146492831376</v>
      </c>
      <c r="J489">
        <f t="shared" si="62"/>
        <v>15148.684895171446</v>
      </c>
      <c r="AB489" s="264">
        <v>40590</v>
      </c>
      <c r="AC489">
        <v>1629.92</v>
      </c>
    </row>
    <row r="490" spans="1:29">
      <c r="A490" s="264">
        <v>40590</v>
      </c>
      <c r="B490">
        <v>618.62</v>
      </c>
      <c r="D490" s="264">
        <v>40590</v>
      </c>
      <c r="E490">
        <f t="shared" si="63"/>
        <v>1629.92</v>
      </c>
      <c r="F490">
        <v>618.62</v>
      </c>
      <c r="G490" s="246">
        <f t="shared" si="58"/>
        <v>-3.2506363273943073E-4</v>
      </c>
      <c r="H490" s="246">
        <f t="shared" si="59"/>
        <v>-5.6344152906585756E-4</v>
      </c>
      <c r="I490">
        <f t="shared" si="62"/>
        <v>11327.463149189314</v>
      </c>
      <c r="J490">
        <f t="shared" si="62"/>
        <v>15140.149496990773</v>
      </c>
      <c r="AB490" s="264">
        <v>40591</v>
      </c>
      <c r="AC490">
        <v>1633.99</v>
      </c>
    </row>
    <row r="491" spans="1:29">
      <c r="A491" s="264">
        <v>40591</v>
      </c>
      <c r="B491">
        <v>618.92999999999995</v>
      </c>
      <c r="D491" s="264">
        <v>40591</v>
      </c>
      <c r="E491">
        <f t="shared" si="63"/>
        <v>1633.99</v>
      </c>
      <c r="F491">
        <v>618.92999999999995</v>
      </c>
      <c r="G491" s="246">
        <f t="shared" si="58"/>
        <v>2.4970550701874927E-3</v>
      </c>
      <c r="H491" s="246">
        <f t="shared" si="59"/>
        <v>4.5468681443015883E-4</v>
      </c>
      <c r="I491">
        <f t="shared" si="62"/>
        <v>11355.74844847836</v>
      </c>
      <c r="J491">
        <f t="shared" si="62"/>
        <v>15147.033523335556</v>
      </c>
      <c r="AB491" s="264">
        <v>40592</v>
      </c>
      <c r="AC491">
        <v>1633.15</v>
      </c>
    </row>
    <row r="492" spans="1:29">
      <c r="A492" s="264">
        <v>40592</v>
      </c>
      <c r="B492">
        <v>620.48</v>
      </c>
      <c r="D492" s="264">
        <v>40592</v>
      </c>
      <c r="E492">
        <f t="shared" si="63"/>
        <v>1633.15</v>
      </c>
      <c r="F492">
        <v>620.48</v>
      </c>
      <c r="G492" s="246">
        <f t="shared" si="58"/>
        <v>-5.140790335314005E-4</v>
      </c>
      <c r="H492" s="246">
        <f t="shared" si="59"/>
        <v>2.4578934035930236E-3</v>
      </c>
      <c r="I492">
        <f t="shared" si="62"/>
        <v>11349.910696290941</v>
      </c>
      <c r="J492">
        <f t="shared" si="62"/>
        <v>15184.263317116565</v>
      </c>
      <c r="AB492" s="264">
        <v>40596</v>
      </c>
      <c r="AC492">
        <v>1640.94</v>
      </c>
    </row>
    <row r="493" spans="1:29">
      <c r="A493" s="264">
        <v>40596</v>
      </c>
      <c r="B493">
        <v>618.21</v>
      </c>
      <c r="D493" s="264">
        <v>40596</v>
      </c>
      <c r="E493">
        <f t="shared" si="63"/>
        <v>1640.94</v>
      </c>
      <c r="F493">
        <v>618.21</v>
      </c>
      <c r="G493" s="246">
        <f t="shared" si="58"/>
        <v>4.7699231546398657E-3</v>
      </c>
      <c r="H493" s="246">
        <f t="shared" si="59"/>
        <v>-3.7048865394533467E-3</v>
      </c>
      <c r="I493">
        <f t="shared" si="62"/>
        <v>11404.048898124274</v>
      </c>
      <c r="J493">
        <f t="shared" si="62"/>
        <v>15128.007344341466</v>
      </c>
      <c r="AB493" s="264">
        <v>40597</v>
      </c>
      <c r="AC493">
        <v>1640.13</v>
      </c>
    </row>
    <row r="494" spans="1:29">
      <c r="A494" s="264">
        <v>40597</v>
      </c>
      <c r="B494">
        <v>617.95000000000005</v>
      </c>
      <c r="D494" s="264">
        <v>40597</v>
      </c>
      <c r="E494">
        <f t="shared" si="63"/>
        <v>1640.13</v>
      </c>
      <c r="F494">
        <v>617.95000000000005</v>
      </c>
      <c r="G494" s="246">
        <f t="shared" si="58"/>
        <v>-4.936195107682062E-4</v>
      </c>
      <c r="H494" s="246">
        <f t="shared" si="59"/>
        <v>-4.6699763372127975E-4</v>
      </c>
      <c r="I494">
        <f t="shared" si="62"/>
        <v>11398.419637086405</v>
      </c>
      <c r="J494">
        <f t="shared" si="62"/>
        <v>15120.94260070874</v>
      </c>
      <c r="AB494" s="264">
        <v>40598</v>
      </c>
      <c r="AC494">
        <v>1643</v>
      </c>
    </row>
    <row r="495" spans="1:29">
      <c r="A495" s="264">
        <v>40598</v>
      </c>
      <c r="B495">
        <v>617.37</v>
      </c>
      <c r="D495" s="264">
        <v>40598</v>
      </c>
      <c r="E495">
        <f t="shared" si="63"/>
        <v>1643</v>
      </c>
      <c r="F495">
        <v>617.37</v>
      </c>
      <c r="G495" s="246">
        <f t="shared" si="58"/>
        <v>1.7498612914830236E-3</v>
      </c>
      <c r="H495" s="246">
        <f t="shared" si="59"/>
        <v>-9.8501583577038834E-4</v>
      </c>
      <c r="I495">
        <f t="shared" si="62"/>
        <v>11418.365290393422</v>
      </c>
      <c r="J495">
        <f t="shared" si="62"/>
        <v>15106.048232795267</v>
      </c>
      <c r="AB495" s="264">
        <v>40599</v>
      </c>
      <c r="AC495">
        <v>1644.53</v>
      </c>
    </row>
    <row r="496" spans="1:29">
      <c r="A496" s="264">
        <v>40599</v>
      </c>
      <c r="B496">
        <v>621.07000000000005</v>
      </c>
      <c r="D496" s="264">
        <v>40599</v>
      </c>
      <c r="E496">
        <f t="shared" si="63"/>
        <v>1644.53</v>
      </c>
      <c r="F496">
        <v>621.07000000000005</v>
      </c>
      <c r="G496" s="246">
        <f t="shared" si="58"/>
        <v>9.3122337188078497E-4</v>
      </c>
      <c r="H496" s="246">
        <f t="shared" si="59"/>
        <v>5.9467359814329027E-3</v>
      </c>
      <c r="I496">
        <f t="shared" si="62"/>
        <v>11428.998339020509</v>
      </c>
      <c r="J496">
        <f t="shared" si="62"/>
        <v>15195.879913358491</v>
      </c>
      <c r="AB496" s="264">
        <v>40602</v>
      </c>
      <c r="AC496">
        <v>1647.12</v>
      </c>
    </row>
    <row r="497" spans="1:29">
      <c r="A497" s="264">
        <v>40602</v>
      </c>
      <c r="B497">
        <v>623.33000000000004</v>
      </c>
      <c r="D497" s="264">
        <v>40602</v>
      </c>
      <c r="E497">
        <f t="shared" si="63"/>
        <v>1647.12</v>
      </c>
      <c r="F497">
        <v>623.33000000000004</v>
      </c>
      <c r="G497" s="246">
        <f t="shared" si="58"/>
        <v>1.5749180616952962E-3</v>
      </c>
      <c r="H497" s="246">
        <f t="shared" si="59"/>
        <v>3.592452714094683E-3</v>
      </c>
      <c r="I497">
        <f t="shared" si="62"/>
        <v>11446.998074931718</v>
      </c>
      <c r="J497">
        <f t="shared" si="62"/>
        <v>15250.470393396292</v>
      </c>
      <c r="AB497" s="264">
        <v>40603</v>
      </c>
      <c r="AC497">
        <v>1647.89</v>
      </c>
    </row>
    <row r="498" spans="1:29">
      <c r="A498" s="264">
        <v>40603</v>
      </c>
      <c r="B498">
        <v>621.66</v>
      </c>
      <c r="D498" s="264">
        <v>40603</v>
      </c>
      <c r="E498">
        <f t="shared" si="63"/>
        <v>1647.89</v>
      </c>
      <c r="F498">
        <v>621.66</v>
      </c>
      <c r="G498" s="246">
        <f t="shared" si="58"/>
        <v>4.6748263635931764E-4</v>
      </c>
      <c r="H498" s="246">
        <f t="shared" si="59"/>
        <v>-2.725587283507371E-3</v>
      </c>
      <c r="I498">
        <f t="shared" si="62"/>
        <v>11452.349347770187</v>
      </c>
      <c r="J498">
        <f t="shared" si="62"/>
        <v>15208.903905224546</v>
      </c>
      <c r="AB498" s="264">
        <v>40604</v>
      </c>
      <c r="AC498">
        <v>1644.22</v>
      </c>
    </row>
    <row r="499" spans="1:29">
      <c r="A499" s="264">
        <v>40604</v>
      </c>
      <c r="B499">
        <v>622.29999999999995</v>
      </c>
      <c r="D499" s="264">
        <v>40604</v>
      </c>
      <c r="E499">
        <f t="shared" si="63"/>
        <v>1644.22</v>
      </c>
      <c r="F499">
        <v>622.29999999999995</v>
      </c>
      <c r="G499" s="246">
        <f t="shared" si="58"/>
        <v>-2.2270904004515479E-3</v>
      </c>
      <c r="H499" s="246">
        <f t="shared" si="59"/>
        <v>9.830730854256545E-4</v>
      </c>
      <c r="I499">
        <f t="shared" si="62"/>
        <v>11426.84393047515</v>
      </c>
      <c r="J499">
        <f t="shared" si="62"/>
        <v>15223.855369312598</v>
      </c>
      <c r="AB499" s="264">
        <v>40605</v>
      </c>
      <c r="AC499">
        <v>1636.8</v>
      </c>
    </row>
    <row r="500" spans="1:29">
      <c r="A500" s="264">
        <v>40605</v>
      </c>
      <c r="B500">
        <v>624.70000000000005</v>
      </c>
      <c r="D500" s="264">
        <v>40605</v>
      </c>
      <c r="E500">
        <f t="shared" si="63"/>
        <v>1636.8</v>
      </c>
      <c r="F500">
        <v>624.70000000000005</v>
      </c>
      <c r="G500" s="246">
        <f t="shared" si="58"/>
        <v>-4.5127780953887475E-3</v>
      </c>
      <c r="H500" s="246">
        <f t="shared" si="59"/>
        <v>3.8102322031177008E-3</v>
      </c>
      <c r="I500">
        <f t="shared" ref="I500:J515" si="64">I499*(1+G500)</f>
        <v>11375.277119486276</v>
      </c>
      <c r="J500">
        <f t="shared" si="64"/>
        <v>15281.861793296359</v>
      </c>
      <c r="AB500" s="264">
        <v>40606</v>
      </c>
      <c r="AC500">
        <v>1643.64</v>
      </c>
    </row>
    <row r="501" spans="1:29">
      <c r="A501" s="264">
        <v>40606</v>
      </c>
      <c r="B501">
        <v>624.35</v>
      </c>
      <c r="D501" s="264">
        <v>40606</v>
      </c>
      <c r="E501">
        <f t="shared" si="63"/>
        <v>1643.64</v>
      </c>
      <c r="F501">
        <v>624.35</v>
      </c>
      <c r="G501" s="246">
        <f t="shared" si="58"/>
        <v>4.1788856304987299E-3</v>
      </c>
      <c r="H501" s="246">
        <f t="shared" si="59"/>
        <v>-6.0669750051457663E-4</v>
      </c>
      <c r="I501">
        <f t="shared" si="64"/>
        <v>11422.813101583839</v>
      </c>
      <c r="J501">
        <f t="shared" si="64"/>
        <v>15272.590325943156</v>
      </c>
      <c r="AB501" s="264">
        <v>40609</v>
      </c>
      <c r="AC501">
        <v>1643.84</v>
      </c>
    </row>
    <row r="502" spans="1:29">
      <c r="A502" s="264">
        <v>40609</v>
      </c>
      <c r="B502">
        <v>621.41</v>
      </c>
      <c r="D502" s="264">
        <v>40609</v>
      </c>
      <c r="E502">
        <f t="shared" si="63"/>
        <v>1643.84</v>
      </c>
      <c r="F502">
        <v>621.41</v>
      </c>
      <c r="G502" s="246">
        <f t="shared" si="58"/>
        <v>1.2168114672306274E-4</v>
      </c>
      <c r="H502" s="246">
        <f t="shared" si="59"/>
        <v>-4.7553258245719562E-3</v>
      </c>
      <c r="I502">
        <f t="shared" si="64"/>
        <v>11424.203042580843</v>
      </c>
      <c r="J502">
        <f t="shared" si="64"/>
        <v>15199.964182758091</v>
      </c>
      <c r="AB502" s="264">
        <v>40610</v>
      </c>
      <c r="AC502">
        <v>1640.7</v>
      </c>
    </row>
    <row r="503" spans="1:29">
      <c r="A503" s="264">
        <v>40610</v>
      </c>
      <c r="B503">
        <v>621.75</v>
      </c>
      <c r="D503" s="264">
        <v>40610</v>
      </c>
      <c r="E503">
        <f t="shared" si="63"/>
        <v>1640.7</v>
      </c>
      <c r="F503">
        <v>621.75</v>
      </c>
      <c r="G503" s="246">
        <f t="shared" si="58"/>
        <v>-1.910161572902358E-3</v>
      </c>
      <c r="H503" s="246">
        <f t="shared" si="59"/>
        <v>5.0071421674678738E-4</v>
      </c>
      <c r="I503">
        <f t="shared" si="64"/>
        <v>11402.38096892787</v>
      </c>
      <c r="J503">
        <f t="shared" si="64"/>
        <v>15207.575020918441</v>
      </c>
      <c r="AB503" s="264">
        <v>40611</v>
      </c>
      <c r="AC503">
        <v>1645.83</v>
      </c>
    </row>
    <row r="504" spans="1:29">
      <c r="A504" s="264">
        <v>40611</v>
      </c>
      <c r="B504">
        <v>622.54</v>
      </c>
      <c r="D504" s="264">
        <v>40611</v>
      </c>
      <c r="E504">
        <f t="shared" si="63"/>
        <v>1645.83</v>
      </c>
      <c r="F504">
        <v>622.54</v>
      </c>
      <c r="G504" s="246">
        <f t="shared" si="58"/>
        <v>3.1267142073505561E-3</v>
      </c>
      <c r="H504" s="246">
        <f t="shared" si="59"/>
        <v>1.2241785857889246E-3</v>
      </c>
      <c r="I504">
        <f t="shared" si="64"/>
        <v>11438.032955501039</v>
      </c>
      <c r="J504">
        <f t="shared" si="64"/>
        <v>15226.191808600828</v>
      </c>
      <c r="AB504" s="264">
        <v>40612</v>
      </c>
      <c r="AC504">
        <v>1650.97</v>
      </c>
    </row>
    <row r="505" spans="1:29">
      <c r="A505" s="264">
        <v>40612</v>
      </c>
      <c r="B505">
        <v>623.07000000000005</v>
      </c>
      <c r="D505" s="264">
        <v>40612</v>
      </c>
      <c r="E505">
        <f t="shared" si="63"/>
        <v>1650.97</v>
      </c>
      <c r="F505">
        <v>623.07000000000005</v>
      </c>
      <c r="G505" s="246">
        <f t="shared" si="58"/>
        <v>3.1230442998366748E-3</v>
      </c>
      <c r="H505" s="246">
        <f t="shared" si="59"/>
        <v>8.0492234578176478E-4</v>
      </c>
      <c r="I505">
        <f t="shared" si="64"/>
        <v>11473.754439124061</v>
      </c>
      <c r="J505">
        <f t="shared" si="64"/>
        <v>15238.44771062873</v>
      </c>
      <c r="AB505" s="264">
        <v>40613</v>
      </c>
      <c r="AC505">
        <v>1650.7</v>
      </c>
    </row>
    <row r="506" spans="1:29">
      <c r="A506" s="264">
        <v>40613</v>
      </c>
      <c r="B506">
        <v>623.05999999999995</v>
      </c>
      <c r="D506" s="264">
        <v>40613</v>
      </c>
      <c r="E506">
        <f t="shared" si="63"/>
        <v>1650.7</v>
      </c>
      <c r="F506">
        <v>623.05999999999995</v>
      </c>
      <c r="G506" s="246">
        <f t="shared" si="58"/>
        <v>-1.6354022180897765E-4</v>
      </c>
      <c r="H506" s="246">
        <f t="shared" si="59"/>
        <v>-6.2478132473300078E-5</v>
      </c>
      <c r="I506">
        <f t="shared" si="64"/>
        <v>11471.878018778105</v>
      </c>
      <c r="J506">
        <f t="shared" si="64"/>
        <v>15237.495640873978</v>
      </c>
      <c r="AB506" s="264">
        <v>40616</v>
      </c>
      <c r="AC506">
        <v>1654.46</v>
      </c>
    </row>
    <row r="507" spans="1:29">
      <c r="A507" s="264">
        <v>40616</v>
      </c>
      <c r="B507">
        <v>619.66999999999996</v>
      </c>
      <c r="D507" s="264">
        <v>40616</v>
      </c>
      <c r="E507">
        <f t="shared" si="63"/>
        <v>1654.46</v>
      </c>
      <c r="F507">
        <v>619.66999999999996</v>
      </c>
      <c r="G507" s="246">
        <f t="shared" si="58"/>
        <v>2.2778215302599047E-3</v>
      </c>
      <c r="H507" s="246">
        <f t="shared" si="59"/>
        <v>-5.4873170893883346E-3</v>
      </c>
      <c r="I507">
        <f t="shared" si="64"/>
        <v>11498.008909521794</v>
      </c>
      <c r="J507">
        <f t="shared" si="64"/>
        <v>15153.882670644331</v>
      </c>
      <c r="AB507" s="264">
        <v>40617</v>
      </c>
      <c r="AC507">
        <v>1654.59</v>
      </c>
    </row>
    <row r="508" spans="1:29">
      <c r="A508" s="264">
        <v>40617</v>
      </c>
      <c r="B508">
        <v>617.83000000000004</v>
      </c>
      <c r="D508" s="264">
        <v>40617</v>
      </c>
      <c r="E508">
        <f t="shared" si="63"/>
        <v>1654.59</v>
      </c>
      <c r="F508">
        <v>617.83000000000004</v>
      </c>
      <c r="G508" s="246">
        <f t="shared" si="58"/>
        <v>7.8575486865739563E-5</v>
      </c>
      <c r="H508" s="246">
        <f t="shared" si="59"/>
        <v>-3.0157509526959189E-3</v>
      </c>
      <c r="I508">
        <f t="shared" si="64"/>
        <v>11498.912371169847</v>
      </c>
      <c r="J508">
        <f t="shared" si="64"/>
        <v>15108.182334543293</v>
      </c>
      <c r="AB508" s="264">
        <v>40618</v>
      </c>
      <c r="AC508">
        <v>1661.05</v>
      </c>
    </row>
    <row r="509" spans="1:29">
      <c r="A509" s="264">
        <v>40618</v>
      </c>
      <c r="B509">
        <v>617.26</v>
      </c>
      <c r="D509" s="264">
        <v>40618</v>
      </c>
      <c r="E509">
        <f t="shared" si="63"/>
        <v>1661.05</v>
      </c>
      <c r="F509">
        <v>617.26</v>
      </c>
      <c r="G509" s="246">
        <f t="shared" si="58"/>
        <v>3.9042904888824115E-3</v>
      </c>
      <c r="H509" s="246">
        <f t="shared" si="59"/>
        <v>-9.6901245372639413E-4</v>
      </c>
      <c r="I509">
        <f t="shared" si="64"/>
        <v>11543.807465373098</v>
      </c>
      <c r="J509">
        <f t="shared" si="64"/>
        <v>15093.542317707952</v>
      </c>
      <c r="AB509" s="264">
        <v>40619</v>
      </c>
      <c r="AC509">
        <v>1657.95</v>
      </c>
    </row>
    <row r="510" spans="1:29">
      <c r="A510" s="264">
        <v>40619</v>
      </c>
      <c r="B510">
        <v>618.99</v>
      </c>
      <c r="D510" s="264">
        <v>40619</v>
      </c>
      <c r="E510">
        <f t="shared" si="63"/>
        <v>1657.95</v>
      </c>
      <c r="F510">
        <v>618.99</v>
      </c>
      <c r="G510" s="246">
        <f t="shared" si="58"/>
        <v>-1.8662893952620108E-3</v>
      </c>
      <c r="H510" s="246">
        <f t="shared" si="59"/>
        <v>2.7562801736706758E-3</v>
      </c>
      <c r="I510">
        <f t="shared" si="64"/>
        <v>11522.263379919526</v>
      </c>
      <c r="J510">
        <f t="shared" si="64"/>
        <v>15135.14434914871</v>
      </c>
      <c r="AB510" s="264">
        <v>40620</v>
      </c>
      <c r="AC510">
        <v>1657.26</v>
      </c>
    </row>
    <row r="511" spans="1:29">
      <c r="A511" s="264">
        <v>40620</v>
      </c>
      <c r="B511">
        <v>618.96</v>
      </c>
      <c r="D511" s="264">
        <v>40620</v>
      </c>
      <c r="E511">
        <f t="shared" si="63"/>
        <v>1657.26</v>
      </c>
      <c r="F511">
        <v>618.96</v>
      </c>
      <c r="G511" s="246">
        <f t="shared" si="58"/>
        <v>-4.1617660363701958E-4</v>
      </c>
      <c r="H511" s="246">
        <f t="shared" si="59"/>
        <v>-9.4894620960807855E-5</v>
      </c>
      <c r="I511">
        <f t="shared" si="64"/>
        <v>11517.46808347986</v>
      </c>
      <c r="J511">
        <f t="shared" si="64"/>
        <v>15133.70810536251</v>
      </c>
      <c r="AB511" s="264">
        <v>40623</v>
      </c>
      <c r="AC511">
        <v>1654.15</v>
      </c>
    </row>
    <row r="512" spans="1:29">
      <c r="A512" s="264">
        <v>40623</v>
      </c>
      <c r="B512">
        <v>621.04</v>
      </c>
      <c r="D512" s="264">
        <v>40623</v>
      </c>
      <c r="E512">
        <f t="shared" si="63"/>
        <v>1654.15</v>
      </c>
      <c r="F512">
        <v>621.04</v>
      </c>
      <c r="G512" s="246">
        <f t="shared" si="58"/>
        <v>-1.8765914823262175E-3</v>
      </c>
      <c r="H512" s="246">
        <f t="shared" si="59"/>
        <v>3.3140470651229362E-3</v>
      </c>
      <c r="I512">
        <f t="shared" si="64"/>
        <v>11495.854500976438</v>
      </c>
      <c r="J512">
        <f t="shared" si="64"/>
        <v>15183.861926293514</v>
      </c>
      <c r="AB512" s="264">
        <v>40624</v>
      </c>
      <c r="AC512">
        <v>1652.92</v>
      </c>
    </row>
    <row r="513" spans="1:29">
      <c r="A513" s="264">
        <v>40624</v>
      </c>
      <c r="B513">
        <v>620.99</v>
      </c>
      <c r="D513" s="264">
        <v>40624</v>
      </c>
      <c r="E513">
        <f t="shared" si="63"/>
        <v>1652.92</v>
      </c>
      <c r="F513">
        <v>620.99</v>
      </c>
      <c r="G513" s="246">
        <f t="shared" si="58"/>
        <v>-7.4358431822996174E-4</v>
      </c>
      <c r="H513" s="246">
        <f t="shared" si="59"/>
        <v>-1.2693868349856945E-4</v>
      </c>
      <c r="I513">
        <f t="shared" si="64"/>
        <v>11487.306363844858</v>
      </c>
      <c r="J513">
        <f t="shared" si="64"/>
        <v>15181.934506850166</v>
      </c>
      <c r="AB513" s="264">
        <v>40625</v>
      </c>
      <c r="AC513">
        <v>1652.56</v>
      </c>
    </row>
    <row r="514" spans="1:29">
      <c r="A514" s="264">
        <v>40625</v>
      </c>
      <c r="B514">
        <v>620.11</v>
      </c>
      <c r="D514" s="264">
        <v>40625</v>
      </c>
      <c r="E514">
        <f t="shared" si="63"/>
        <v>1652.56</v>
      </c>
      <c r="F514">
        <v>620.11</v>
      </c>
      <c r="G514" s="246">
        <f t="shared" si="58"/>
        <v>-2.1779638458008233E-4</v>
      </c>
      <c r="H514" s="246">
        <f t="shared" si="59"/>
        <v>-1.4635206341027237E-3</v>
      </c>
      <c r="I514">
        <f t="shared" si="64"/>
        <v>11484.804470050249</v>
      </c>
      <c r="J514">
        <f t="shared" si="64"/>
        <v>15159.715432433795</v>
      </c>
      <c r="AB514" s="264">
        <v>40626</v>
      </c>
      <c r="AC514">
        <v>1650.1</v>
      </c>
    </row>
    <row r="515" spans="1:29">
      <c r="A515" s="264">
        <v>40626</v>
      </c>
      <c r="B515">
        <v>621.36</v>
      </c>
      <c r="D515" s="264">
        <v>40626</v>
      </c>
      <c r="E515">
        <f t="shared" si="63"/>
        <v>1650.1</v>
      </c>
      <c r="F515">
        <v>621.36</v>
      </c>
      <c r="G515" s="246">
        <f t="shared" si="58"/>
        <v>-1.4885995062207114E-3</v>
      </c>
      <c r="H515" s="246">
        <f t="shared" si="59"/>
        <v>1.9693428239690872E-3</v>
      </c>
      <c r="I515">
        <f t="shared" si="64"/>
        <v>11467.708195787091</v>
      </c>
      <c r="J515">
        <f t="shared" si="64"/>
        <v>15189.570109234073</v>
      </c>
      <c r="AB515" s="264">
        <v>40627</v>
      </c>
      <c r="AC515">
        <v>1647.3</v>
      </c>
    </row>
    <row r="516" spans="1:29">
      <c r="A516" s="264">
        <v>40627</v>
      </c>
      <c r="B516">
        <v>621.08000000000004</v>
      </c>
      <c r="D516" s="264">
        <v>40627</v>
      </c>
      <c r="E516">
        <f t="shared" si="63"/>
        <v>1647.3</v>
      </c>
      <c r="F516">
        <v>621.08000000000004</v>
      </c>
      <c r="G516" s="246">
        <f t="shared" ref="G516:G579" si="65">E516/E515-1</f>
        <v>-1.6968668565541245E-3</v>
      </c>
      <c r="H516" s="246">
        <f t="shared" ref="H516:H579" si="66">(F516/F515-1)-($M$23/252)</f>
        <v>-4.9705300814796485E-4</v>
      </c>
      <c r="I516">
        <f t="shared" ref="I516:J531" si="67">I515*(1+G516)</f>
        <v>11448.249021829026</v>
      </c>
      <c r="J516">
        <f t="shared" si="67"/>
        <v>15182.020087718804</v>
      </c>
      <c r="AB516" s="264">
        <v>40630</v>
      </c>
      <c r="AC516">
        <v>1647.31</v>
      </c>
    </row>
    <row r="517" spans="1:29">
      <c r="A517" s="264">
        <v>40630</v>
      </c>
      <c r="B517">
        <v>619.64</v>
      </c>
      <c r="D517" s="264">
        <v>40630</v>
      </c>
      <c r="E517">
        <f t="shared" si="63"/>
        <v>1647.31</v>
      </c>
      <c r="F517">
        <v>619.64</v>
      </c>
      <c r="G517" s="246">
        <f t="shared" si="65"/>
        <v>6.0705396709437309E-6</v>
      </c>
      <c r="H517" s="246">
        <f t="shared" si="66"/>
        <v>-2.3649704661925638E-3</v>
      </c>
      <c r="I517">
        <f t="shared" si="67"/>
        <v>11448.318518878876</v>
      </c>
      <c r="J517">
        <f t="shared" si="67"/>
        <v>15146.115058594207</v>
      </c>
      <c r="AB517" s="264">
        <v>40631</v>
      </c>
      <c r="AC517">
        <v>1644.4</v>
      </c>
    </row>
    <row r="518" spans="1:29">
      <c r="A518" s="264">
        <v>40631</v>
      </c>
      <c r="B518">
        <v>618.03</v>
      </c>
      <c r="D518" s="264">
        <v>40631</v>
      </c>
      <c r="E518">
        <f t="shared" si="63"/>
        <v>1644.4</v>
      </c>
      <c r="F518">
        <v>618.03</v>
      </c>
      <c r="G518" s="246">
        <f t="shared" si="65"/>
        <v>-1.7665163205466961E-3</v>
      </c>
      <c r="H518" s="246">
        <f t="shared" si="66"/>
        <v>-2.6447114453553985E-3</v>
      </c>
      <c r="I518">
        <f t="shared" si="67"/>
        <v>11428.094877372459</v>
      </c>
      <c r="J518">
        <f t="shared" si="67"/>
        <v>15106.057954746073</v>
      </c>
      <c r="AB518" s="264">
        <v>40632</v>
      </c>
      <c r="AC518">
        <v>1647.42</v>
      </c>
    </row>
    <row r="519" spans="1:29">
      <c r="A519" s="264">
        <v>40632</v>
      </c>
      <c r="B519">
        <v>620.66</v>
      </c>
      <c r="D519" s="264">
        <v>40632</v>
      </c>
      <c r="E519">
        <f t="shared" si="63"/>
        <v>1647.42</v>
      </c>
      <c r="F519">
        <v>620.66</v>
      </c>
      <c r="G519" s="246">
        <f t="shared" si="65"/>
        <v>1.8365361225978205E-3</v>
      </c>
      <c r="H519" s="246">
        <f t="shared" si="66"/>
        <v>4.209028283416614E-3</v>
      </c>
      <c r="I519">
        <f t="shared" si="67"/>
        <v>11449.082986427229</v>
      </c>
      <c r="J519">
        <f t="shared" si="67"/>
        <v>15169.63977992853</v>
      </c>
      <c r="AB519" s="264">
        <v>40633</v>
      </c>
      <c r="AC519">
        <v>1648.03</v>
      </c>
    </row>
    <row r="520" spans="1:29">
      <c r="A520" s="264">
        <v>40633</v>
      </c>
      <c r="B520">
        <v>620.51</v>
      </c>
      <c r="D520" s="264">
        <v>40633</v>
      </c>
      <c r="E520">
        <f t="shared" si="63"/>
        <v>1648.03</v>
      </c>
      <c r="F520">
        <v>620.51</v>
      </c>
      <c r="G520" s="246">
        <f t="shared" si="65"/>
        <v>3.7027594663174845E-4</v>
      </c>
      <c r="H520" s="246">
        <f t="shared" si="66"/>
        <v>-2.8810678494318927E-4</v>
      </c>
      <c r="I520">
        <f t="shared" si="67"/>
        <v>11453.322306468093</v>
      </c>
      <c r="J520">
        <f t="shared" si="67"/>
        <v>15165.269303782788</v>
      </c>
      <c r="AB520" s="264">
        <v>40634</v>
      </c>
      <c r="AC520">
        <v>1647.88</v>
      </c>
    </row>
    <row r="521" spans="1:29">
      <c r="A521" s="264">
        <v>40634</v>
      </c>
      <c r="B521">
        <v>622.75</v>
      </c>
      <c r="D521" s="264">
        <v>40634</v>
      </c>
      <c r="E521">
        <f t="shared" si="63"/>
        <v>1647.88</v>
      </c>
      <c r="F521">
        <v>622.75</v>
      </c>
      <c r="G521" s="246">
        <f t="shared" si="65"/>
        <v>-9.1017760598943731E-5</v>
      </c>
      <c r="H521" s="246">
        <f t="shared" si="66"/>
        <v>3.5635051927331721E-3</v>
      </c>
      <c r="I521">
        <f t="shared" si="67"/>
        <v>11452.279850720341</v>
      </c>
      <c r="J521">
        <f t="shared" si="67"/>
        <v>15219.310819696015</v>
      </c>
      <c r="AB521" s="264">
        <v>40637</v>
      </c>
      <c r="AC521">
        <v>1649.76</v>
      </c>
    </row>
    <row r="522" spans="1:29">
      <c r="A522" s="264">
        <v>40637</v>
      </c>
      <c r="B522">
        <v>623.19000000000005</v>
      </c>
      <c r="D522" s="264">
        <v>40637</v>
      </c>
      <c r="E522">
        <f t="shared" si="63"/>
        <v>1649.76</v>
      </c>
      <c r="F522">
        <v>623.19000000000005</v>
      </c>
      <c r="G522" s="246">
        <f t="shared" si="65"/>
        <v>1.140859771342484E-3</v>
      </c>
      <c r="H522" s="246">
        <f t="shared" si="66"/>
        <v>6.6011498537597944E-4</v>
      </c>
      <c r="I522">
        <f t="shared" si="67"/>
        <v>11465.345296092184</v>
      </c>
      <c r="J522">
        <f t="shared" si="67"/>
        <v>15229.357314835192</v>
      </c>
      <c r="AB522" s="264">
        <v>40638</v>
      </c>
      <c r="AC522">
        <v>1645.96</v>
      </c>
    </row>
    <row r="523" spans="1:29">
      <c r="A523" s="264">
        <v>40638</v>
      </c>
      <c r="B523">
        <v>623.46</v>
      </c>
      <c r="D523" s="264">
        <v>40638</v>
      </c>
      <c r="E523">
        <f t="shared" si="63"/>
        <v>1645.96</v>
      </c>
      <c r="F523">
        <v>623.46</v>
      </c>
      <c r="G523" s="246">
        <f t="shared" si="65"/>
        <v>-2.3033653379885832E-3</v>
      </c>
      <c r="H523" s="246">
        <f t="shared" si="66"/>
        <v>3.8682613419881244E-4</v>
      </c>
      <c r="I523">
        <f t="shared" si="67"/>
        <v>11438.936417149094</v>
      </c>
      <c r="J523">
        <f t="shared" si="67"/>
        <v>15235.248428251622</v>
      </c>
      <c r="AB523" s="264">
        <v>40639</v>
      </c>
      <c r="AC523">
        <v>1643.03</v>
      </c>
    </row>
    <row r="524" spans="1:29">
      <c r="A524" s="264">
        <v>40639</v>
      </c>
      <c r="B524">
        <v>624.32000000000005</v>
      </c>
      <c r="D524" s="264">
        <v>40639</v>
      </c>
      <c r="E524">
        <f t="shared" si="63"/>
        <v>1643.03</v>
      </c>
      <c r="F524">
        <v>624.32000000000005</v>
      </c>
      <c r="G524" s="246">
        <f t="shared" si="65"/>
        <v>-1.7801161632118312E-3</v>
      </c>
      <c r="H524" s="246">
        <f t="shared" si="66"/>
        <v>1.3329702673101499E-3</v>
      </c>
      <c r="I524">
        <f t="shared" si="67"/>
        <v>11418.573781542975</v>
      </c>
      <c r="J524">
        <f t="shared" si="67"/>
        <v>15255.556561421565</v>
      </c>
      <c r="AB524" s="264">
        <v>40640</v>
      </c>
      <c r="AC524">
        <v>1643.57</v>
      </c>
    </row>
    <row r="525" spans="1:29">
      <c r="A525" s="264">
        <v>40640</v>
      </c>
      <c r="B525">
        <v>623.92999999999995</v>
      </c>
      <c r="D525" s="264">
        <v>40640</v>
      </c>
      <c r="E525">
        <f t="shared" si="63"/>
        <v>1643.57</v>
      </c>
      <c r="F525">
        <v>623.92999999999995</v>
      </c>
      <c r="G525" s="246">
        <f t="shared" si="65"/>
        <v>3.2866107131335198E-4</v>
      </c>
      <c r="H525" s="246">
        <f t="shared" si="66"/>
        <v>-6.71108222889529E-4</v>
      </c>
      <c r="I525">
        <f t="shared" si="67"/>
        <v>11422.326622234887</v>
      </c>
      <c r="J525">
        <f t="shared" si="67"/>
        <v>15245.318431968439</v>
      </c>
      <c r="AB525" s="264">
        <v>40641</v>
      </c>
      <c r="AC525">
        <v>1643.07</v>
      </c>
    </row>
    <row r="526" spans="1:29">
      <c r="A526" s="264">
        <v>40641</v>
      </c>
      <c r="B526">
        <v>622.95000000000005</v>
      </c>
      <c r="D526" s="264">
        <v>40641</v>
      </c>
      <c r="E526">
        <f t="shared" si="63"/>
        <v>1643.07</v>
      </c>
      <c r="F526">
        <v>622.95000000000005</v>
      </c>
      <c r="G526" s="246">
        <f t="shared" si="65"/>
        <v>-3.0421582287343263E-4</v>
      </c>
      <c r="H526" s="246">
        <f t="shared" si="66"/>
        <v>-1.617117591030017E-3</v>
      </c>
      <c r="I526">
        <f t="shared" si="67"/>
        <v>11418.851769742374</v>
      </c>
      <c r="J526">
        <f t="shared" si="67"/>
        <v>15220.664959351248</v>
      </c>
      <c r="AB526" s="264">
        <v>40644</v>
      </c>
      <c r="AC526">
        <v>1643.75</v>
      </c>
    </row>
    <row r="527" spans="1:29">
      <c r="A527" s="264">
        <v>40644</v>
      </c>
      <c r="B527">
        <v>623.02</v>
      </c>
      <c r="D527" s="264">
        <v>40644</v>
      </c>
      <c r="E527">
        <f t="shared" si="63"/>
        <v>1643.75</v>
      </c>
      <c r="F527">
        <v>623.02</v>
      </c>
      <c r="G527" s="246">
        <f t="shared" si="65"/>
        <v>4.1385942169225309E-4</v>
      </c>
      <c r="H527" s="246">
        <f t="shared" si="66"/>
        <v>6.5939997477380282E-5</v>
      </c>
      <c r="I527">
        <f t="shared" si="67"/>
        <v>11423.577569132189</v>
      </c>
      <c r="J527">
        <f t="shared" si="67"/>
        <v>15221.668609960272</v>
      </c>
      <c r="AB527" s="264">
        <v>40645</v>
      </c>
      <c r="AC527">
        <v>1648.96</v>
      </c>
    </row>
    <row r="528" spans="1:29">
      <c r="A528" s="264">
        <v>40645</v>
      </c>
      <c r="B528">
        <v>624.02</v>
      </c>
      <c r="D528" s="264">
        <v>40645</v>
      </c>
      <c r="E528">
        <f t="shared" si="63"/>
        <v>1648.96</v>
      </c>
      <c r="F528">
        <v>624.02</v>
      </c>
      <c r="G528" s="246">
        <f t="shared" si="65"/>
        <v>3.169581749049355E-3</v>
      </c>
      <c r="H528" s="246">
        <f t="shared" si="66"/>
        <v>1.5586563375631227E-3</v>
      </c>
      <c r="I528">
        <f t="shared" si="67"/>
        <v>11459.785532104159</v>
      </c>
      <c r="J528">
        <f t="shared" si="67"/>
        <v>15245.393960207473</v>
      </c>
      <c r="AB528" s="264">
        <v>40646</v>
      </c>
      <c r="AC528">
        <v>1651.66</v>
      </c>
    </row>
    <row r="529" spans="1:29">
      <c r="A529" s="264">
        <v>40646</v>
      </c>
      <c r="B529">
        <v>624.02</v>
      </c>
      <c r="D529" s="264">
        <v>40646</v>
      </c>
      <c r="E529">
        <f t="shared" si="63"/>
        <v>1651.66</v>
      </c>
      <c r="F529">
        <v>624.02</v>
      </c>
      <c r="G529" s="246">
        <f t="shared" si="65"/>
        <v>1.6373956918300792E-3</v>
      </c>
      <c r="H529" s="246">
        <f t="shared" si="66"/>
        <v>-4.6428571428571429E-5</v>
      </c>
      <c r="I529">
        <f t="shared" si="67"/>
        <v>11478.549735563724</v>
      </c>
      <c r="J529">
        <f t="shared" si="67"/>
        <v>15244.686138345036</v>
      </c>
      <c r="AB529" s="264">
        <v>40647</v>
      </c>
      <c r="AC529">
        <v>1650.39</v>
      </c>
    </row>
    <row r="530" spans="1:29">
      <c r="A530" s="264">
        <v>40647</v>
      </c>
      <c r="B530">
        <v>624.41999999999996</v>
      </c>
      <c r="D530" s="264">
        <v>40647</v>
      </c>
      <c r="E530">
        <f t="shared" si="63"/>
        <v>1650.39</v>
      </c>
      <c r="F530">
        <v>624.41999999999996</v>
      </c>
      <c r="G530" s="246">
        <f t="shared" si="65"/>
        <v>-7.6892338616907363E-4</v>
      </c>
      <c r="H530" s="246">
        <f t="shared" si="66"/>
        <v>5.9457652456183872E-4</v>
      </c>
      <c r="I530">
        <f t="shared" si="67"/>
        <v>11469.723610232744</v>
      </c>
      <c r="J530">
        <f t="shared" si="67"/>
        <v>15253.750270847209</v>
      </c>
      <c r="AB530" s="264">
        <v>40648</v>
      </c>
      <c r="AC530">
        <v>1656.61</v>
      </c>
    </row>
    <row r="531" spans="1:29">
      <c r="A531" s="264">
        <v>40648</v>
      </c>
      <c r="B531">
        <v>626.26</v>
      </c>
      <c r="D531" s="264">
        <v>40648</v>
      </c>
      <c r="E531">
        <f t="shared" si="63"/>
        <v>1656.61</v>
      </c>
      <c r="F531">
        <v>626.26</v>
      </c>
      <c r="G531" s="246">
        <f t="shared" si="65"/>
        <v>3.7688061609679746E-3</v>
      </c>
      <c r="H531" s="246">
        <f t="shared" si="66"/>
        <v>2.900305998252182E-3</v>
      </c>
      <c r="I531">
        <f t="shared" si="67"/>
        <v>11512.950775239589</v>
      </c>
      <c r="J531">
        <f t="shared" si="67"/>
        <v>15297.990814253588</v>
      </c>
      <c r="AB531" s="264">
        <v>40651</v>
      </c>
      <c r="AC531">
        <v>1659.78</v>
      </c>
    </row>
    <row r="532" spans="1:29">
      <c r="A532" s="264">
        <v>40651</v>
      </c>
      <c r="B532">
        <v>624.29999999999995</v>
      </c>
      <c r="D532" s="264">
        <v>40651</v>
      </c>
      <c r="E532">
        <f t="shared" si="63"/>
        <v>1659.78</v>
      </c>
      <c r="F532">
        <v>624.29999999999995</v>
      </c>
      <c r="G532" s="246">
        <f t="shared" si="65"/>
        <v>1.9135463386072971E-3</v>
      </c>
      <c r="H532" s="246">
        <f t="shared" si="66"/>
        <v>-3.176119115292155E-3</v>
      </c>
      <c r="I532">
        <f t="shared" ref="I532:J547" si="68">I531*(1+G532)</f>
        <v>11534.981340042115</v>
      </c>
      <c r="J532">
        <f t="shared" si="68"/>
        <v>15249.402573202873</v>
      </c>
      <c r="AB532" s="264">
        <v>40652</v>
      </c>
      <c r="AC532">
        <v>1660.93</v>
      </c>
    </row>
    <row r="533" spans="1:29">
      <c r="A533" s="264">
        <v>40652</v>
      </c>
      <c r="B533">
        <v>625.14</v>
      </c>
      <c r="D533" s="264">
        <v>40652</v>
      </c>
      <c r="E533">
        <f t="shared" si="63"/>
        <v>1660.93</v>
      </c>
      <c r="F533">
        <v>625.14</v>
      </c>
      <c r="G533" s="246">
        <f t="shared" si="65"/>
        <v>6.9286290954218011E-4</v>
      </c>
      <c r="H533" s="246">
        <f t="shared" si="66"/>
        <v>1.2990783963753175E-3</v>
      </c>
      <c r="I533">
        <f t="shared" si="68"/>
        <v>11542.973500774891</v>
      </c>
      <c r="J533">
        <f t="shared" si="68"/>
        <v>15269.212742643351</v>
      </c>
      <c r="AB533" s="264">
        <v>40653</v>
      </c>
      <c r="AC533">
        <v>1658.6</v>
      </c>
    </row>
    <row r="534" spans="1:29">
      <c r="A534" s="264">
        <v>40653</v>
      </c>
      <c r="B534">
        <v>626.92999999999995</v>
      </c>
      <c r="D534" s="264">
        <v>40653</v>
      </c>
      <c r="E534">
        <f t="shared" si="63"/>
        <v>1658.6</v>
      </c>
      <c r="F534">
        <v>626.92999999999995</v>
      </c>
      <c r="G534" s="246">
        <f t="shared" si="65"/>
        <v>-1.4028285358204107E-3</v>
      </c>
      <c r="H534" s="246">
        <f t="shared" si="66"/>
        <v>2.8169300362432684E-3</v>
      </c>
      <c r="I534">
        <f t="shared" si="68"/>
        <v>11526.780688159786</v>
      </c>
      <c r="J534">
        <f t="shared" si="68"/>
        <v>15312.225046647891</v>
      </c>
      <c r="AB534" s="264">
        <v>40654</v>
      </c>
      <c r="AC534">
        <v>1658.46</v>
      </c>
    </row>
    <row r="535" spans="1:29">
      <c r="A535" s="264">
        <v>40654</v>
      </c>
      <c r="B535">
        <v>626.64</v>
      </c>
      <c r="D535" s="264">
        <v>40654</v>
      </c>
      <c r="E535">
        <f t="shared" si="63"/>
        <v>1658.46</v>
      </c>
      <c r="F535">
        <v>626.64</v>
      </c>
      <c r="G535" s="246">
        <f t="shared" si="65"/>
        <v>-8.4408537320501686E-5</v>
      </c>
      <c r="H535" s="246">
        <f t="shared" si="66"/>
        <v>-5.0900015039269299E-4</v>
      </c>
      <c r="I535">
        <f t="shared" si="68"/>
        <v>11525.807729461885</v>
      </c>
      <c r="J535">
        <f t="shared" si="68"/>
        <v>15304.4311217963</v>
      </c>
      <c r="AB535" s="264">
        <v>40658</v>
      </c>
      <c r="AC535">
        <v>1661.77</v>
      </c>
    </row>
    <row r="536" spans="1:29">
      <c r="A536" s="264">
        <v>40658</v>
      </c>
      <c r="B536">
        <v>626.87</v>
      </c>
      <c r="D536" s="264">
        <v>40658</v>
      </c>
      <c r="E536">
        <f t="shared" si="63"/>
        <v>1661.77</v>
      </c>
      <c r="F536">
        <v>626.87</v>
      </c>
      <c r="G536" s="246">
        <f t="shared" si="65"/>
        <v>1.9958274543854237E-3</v>
      </c>
      <c r="H536" s="246">
        <f t="shared" si="66"/>
        <v>3.2060832375856244E-4</v>
      </c>
      <c r="I536">
        <f t="shared" si="68"/>
        <v>11548.811252962312</v>
      </c>
      <c r="J536">
        <f t="shared" si="68"/>
        <v>15309.337849804338</v>
      </c>
      <c r="AB536" s="264">
        <v>40659</v>
      </c>
      <c r="AC536">
        <v>1665.24</v>
      </c>
    </row>
    <row r="537" spans="1:29">
      <c r="A537" s="264">
        <v>40659</v>
      </c>
      <c r="B537">
        <v>628.67999999999995</v>
      </c>
      <c r="D537" s="264">
        <v>40659</v>
      </c>
      <c r="E537">
        <f t="shared" si="63"/>
        <v>1665.24</v>
      </c>
      <c r="F537">
        <v>628.67999999999995</v>
      </c>
      <c r="G537" s="246">
        <f t="shared" si="65"/>
        <v>2.0881349404551219E-3</v>
      </c>
      <c r="H537" s="246">
        <f t="shared" si="66"/>
        <v>2.8409324444118459E-3</v>
      </c>
      <c r="I537">
        <f t="shared" si="68"/>
        <v>11572.926729260344</v>
      </c>
      <c r="J537">
        <f t="shared" si="68"/>
        <v>15352.83064440431</v>
      </c>
      <c r="AB537" s="264">
        <v>40660</v>
      </c>
      <c r="AC537">
        <v>1662.73</v>
      </c>
    </row>
    <row r="538" spans="1:29">
      <c r="A538" s="264">
        <v>40660</v>
      </c>
      <c r="B538">
        <v>629.75</v>
      </c>
      <c r="D538" s="264">
        <v>40660</v>
      </c>
      <c r="E538">
        <f t="shared" si="63"/>
        <v>1662.73</v>
      </c>
      <c r="F538">
        <v>629.75</v>
      </c>
      <c r="G538" s="246">
        <f t="shared" si="65"/>
        <v>-1.5072902404458244E-3</v>
      </c>
      <c r="H538" s="246">
        <f t="shared" si="66"/>
        <v>1.6555501776966833E-3</v>
      </c>
      <c r="I538">
        <f t="shared" si="68"/>
        <v>11555.482969747934</v>
      </c>
      <c r="J538">
        <f t="shared" si="68"/>
        <v>15378.248025905801</v>
      </c>
      <c r="AB538" s="264">
        <v>40661</v>
      </c>
      <c r="AC538">
        <v>1667.11</v>
      </c>
    </row>
    <row r="539" spans="1:29">
      <c r="A539" s="264">
        <v>40661</v>
      </c>
      <c r="B539">
        <v>630.55999999999995</v>
      </c>
      <c r="D539" s="264">
        <v>40661</v>
      </c>
      <c r="E539">
        <f t="shared" si="63"/>
        <v>1667.11</v>
      </c>
      <c r="F539">
        <v>630.55999999999995</v>
      </c>
      <c r="G539" s="246">
        <f t="shared" si="65"/>
        <v>2.6342220324404586E-3</v>
      </c>
      <c r="H539" s="246">
        <f t="shared" si="66"/>
        <v>1.2397961209096179E-3</v>
      </c>
      <c r="I539">
        <f t="shared" si="68"/>
        <v>11585.922677582335</v>
      </c>
      <c r="J539">
        <f t="shared" si="68"/>
        <v>15397.313918154705</v>
      </c>
      <c r="AB539" s="264">
        <v>40662</v>
      </c>
      <c r="AC539">
        <v>1668.95</v>
      </c>
    </row>
    <row r="540" spans="1:29">
      <c r="A540" s="264">
        <v>40662</v>
      </c>
      <c r="B540">
        <v>632.30999999999995</v>
      </c>
      <c r="D540" s="264">
        <v>40662</v>
      </c>
      <c r="E540">
        <f t="shared" si="63"/>
        <v>1668.95</v>
      </c>
      <c r="F540">
        <v>632.30999999999995</v>
      </c>
      <c r="G540" s="246">
        <f t="shared" si="65"/>
        <v>1.1037064140939634E-3</v>
      </c>
      <c r="H540" s="246">
        <f t="shared" si="66"/>
        <v>2.7288822633848445E-3</v>
      </c>
      <c r="I540">
        <f t="shared" si="68"/>
        <v>11598.71013475478</v>
      </c>
      <c r="J540">
        <f t="shared" si="68"/>
        <v>15439.331375009726</v>
      </c>
      <c r="AB540" s="264">
        <v>40665</v>
      </c>
      <c r="AC540">
        <v>1669.72</v>
      </c>
    </row>
    <row r="541" spans="1:29">
      <c r="A541" s="264">
        <v>40665</v>
      </c>
      <c r="B541">
        <v>631.59</v>
      </c>
      <c r="D541" s="264">
        <v>40665</v>
      </c>
      <c r="E541">
        <f t="shared" si="63"/>
        <v>1669.72</v>
      </c>
      <c r="F541">
        <v>631.59</v>
      </c>
      <c r="G541" s="246">
        <f t="shared" si="65"/>
        <v>4.6136792594153597E-4</v>
      </c>
      <c r="H541" s="246">
        <f t="shared" si="66"/>
        <v>-1.1851105470416365E-3</v>
      </c>
      <c r="I541">
        <f t="shared" si="68"/>
        <v>11604.061407593248</v>
      </c>
      <c r="J541">
        <f t="shared" si="68"/>
        <v>15421.034060557931</v>
      </c>
      <c r="AB541" s="264">
        <v>40666</v>
      </c>
      <c r="AC541">
        <v>1671.87</v>
      </c>
    </row>
    <row r="542" spans="1:29">
      <c r="A542" s="264">
        <v>40666</v>
      </c>
      <c r="B542">
        <v>633.04</v>
      </c>
      <c r="D542" s="264">
        <v>40666</v>
      </c>
      <c r="E542">
        <f t="shared" si="63"/>
        <v>1671.87</v>
      </c>
      <c r="F542">
        <v>633.04</v>
      </c>
      <c r="G542" s="246">
        <f t="shared" si="65"/>
        <v>1.2876410416116091E-3</v>
      </c>
      <c r="H542" s="246">
        <f t="shared" si="66"/>
        <v>2.2493645855243697E-3</v>
      </c>
      <c r="I542">
        <f t="shared" si="68"/>
        <v>11619.003273311046</v>
      </c>
      <c r="J542">
        <f t="shared" si="68"/>
        <v>15455.721588445915</v>
      </c>
      <c r="AB542" s="264">
        <v>40667</v>
      </c>
      <c r="AC542">
        <v>1673.68</v>
      </c>
    </row>
    <row r="543" spans="1:29">
      <c r="A543" s="264">
        <v>40667</v>
      </c>
      <c r="B543">
        <v>634.86</v>
      </c>
      <c r="D543" s="264">
        <v>40667</v>
      </c>
      <c r="E543">
        <f t="shared" si="63"/>
        <v>1673.68</v>
      </c>
      <c r="F543">
        <v>634.86</v>
      </c>
      <c r="G543" s="246">
        <f t="shared" si="65"/>
        <v>1.0826200601723457E-3</v>
      </c>
      <c r="H543" s="246">
        <f t="shared" si="66"/>
        <v>2.8285872253617098E-3</v>
      </c>
      <c r="I543">
        <f t="shared" si="68"/>
        <v>11631.58223933394</v>
      </c>
      <c r="J543">
        <f t="shared" si="68"/>
        <v>15499.43944508974</v>
      </c>
      <c r="AB543" s="264">
        <v>40668</v>
      </c>
      <c r="AC543">
        <v>1677.5</v>
      </c>
    </row>
    <row r="544" spans="1:29">
      <c r="A544" s="264">
        <v>40668</v>
      </c>
      <c r="B544">
        <v>635.24</v>
      </c>
      <c r="D544" s="264">
        <v>40668</v>
      </c>
      <c r="E544">
        <f t="shared" si="63"/>
        <v>1677.5</v>
      </c>
      <c r="F544">
        <v>635.24</v>
      </c>
      <c r="G544" s="246">
        <f t="shared" si="65"/>
        <v>2.282395678982807E-3</v>
      </c>
      <c r="H544" s="246">
        <f t="shared" si="66"/>
        <v>5.5212859078034113E-4</v>
      </c>
      <c r="I544">
        <f t="shared" si="68"/>
        <v>11658.13011237673</v>
      </c>
      <c r="J544">
        <f t="shared" si="68"/>
        <v>15507.997128748442</v>
      </c>
      <c r="AB544" s="264">
        <v>40669</v>
      </c>
      <c r="AC544">
        <v>1678.45</v>
      </c>
    </row>
    <row r="545" spans="1:29">
      <c r="A545" s="264">
        <v>40669</v>
      </c>
      <c r="B545">
        <v>636.29</v>
      </c>
      <c r="D545" s="264">
        <v>40669</v>
      </c>
      <c r="E545">
        <f t="shared" si="63"/>
        <v>1678.45</v>
      </c>
      <c r="F545">
        <v>636.29</v>
      </c>
      <c r="G545" s="246">
        <f t="shared" si="65"/>
        <v>5.6631892697467379E-4</v>
      </c>
      <c r="H545" s="246">
        <f t="shared" si="66"/>
        <v>1.6064900105245842E-3</v>
      </c>
      <c r="I545">
        <f t="shared" si="68"/>
        <v>11664.732332112502</v>
      </c>
      <c r="J545">
        <f t="shared" si="68"/>
        <v>15532.910571219021</v>
      </c>
      <c r="AB545" s="264">
        <v>40672</v>
      </c>
      <c r="AC545">
        <v>1680.04</v>
      </c>
    </row>
    <row r="546" spans="1:29">
      <c r="A546" s="264">
        <v>40672</v>
      </c>
      <c r="B546">
        <v>639.16999999999996</v>
      </c>
      <c r="D546" s="264">
        <v>40672</v>
      </c>
      <c r="E546">
        <f t="shared" si="63"/>
        <v>1680.04</v>
      </c>
      <c r="F546">
        <v>639.16999999999996</v>
      </c>
      <c r="G546" s="246">
        <f t="shared" si="65"/>
        <v>9.4730257082420444E-4</v>
      </c>
      <c r="H546" s="246">
        <f t="shared" si="66"/>
        <v>4.4798094646869438E-3</v>
      </c>
      <c r="I546">
        <f t="shared" si="68"/>
        <v>11675.782363038688</v>
      </c>
      <c r="J546">
        <f t="shared" si="68"/>
        <v>15602.495051010104</v>
      </c>
      <c r="AB546" s="264">
        <v>40673</v>
      </c>
      <c r="AC546">
        <v>1676.38</v>
      </c>
    </row>
    <row r="547" spans="1:29">
      <c r="A547" s="264">
        <v>40673</v>
      </c>
      <c r="B547">
        <v>640.41</v>
      </c>
      <c r="D547" s="264">
        <v>40673</v>
      </c>
      <c r="E547">
        <f t="shared" si="63"/>
        <v>1676.38</v>
      </c>
      <c r="F547">
        <v>640.41</v>
      </c>
      <c r="G547" s="246">
        <f t="shared" si="65"/>
        <v>-2.178519559058012E-3</v>
      </c>
      <c r="H547" s="246">
        <f t="shared" si="66"/>
        <v>1.8935873867671352E-3</v>
      </c>
      <c r="I547">
        <f t="shared" si="68"/>
        <v>11650.346442793503</v>
      </c>
      <c r="J547">
        <f t="shared" si="68"/>
        <v>15632.039738840795</v>
      </c>
      <c r="AB547" s="264">
        <v>40674</v>
      </c>
      <c r="AC547">
        <v>1679.34</v>
      </c>
    </row>
    <row r="548" spans="1:29">
      <c r="A548" s="264">
        <v>40674</v>
      </c>
      <c r="B548">
        <v>640.77</v>
      </c>
      <c r="D548" s="264">
        <v>40674</v>
      </c>
      <c r="E548">
        <f t="shared" si="63"/>
        <v>1679.34</v>
      </c>
      <c r="F548">
        <v>640.77</v>
      </c>
      <c r="G548" s="246">
        <f t="shared" si="65"/>
        <v>1.7657094453524813E-3</v>
      </c>
      <c r="H548" s="246">
        <f t="shared" si="66"/>
        <v>5.1571130771142868E-4</v>
      </c>
      <c r="I548">
        <f t="shared" ref="I548:J563" si="69">I547*(1+G548)</f>
        <v>11670.917569549172</v>
      </c>
      <c r="J548">
        <f t="shared" si="69"/>
        <v>15640.10135849671</v>
      </c>
      <c r="AB548" s="264">
        <v>40675</v>
      </c>
      <c r="AC548">
        <v>1676.66</v>
      </c>
    </row>
    <row r="549" spans="1:29">
      <c r="A549" s="264">
        <v>40675</v>
      </c>
      <c r="B549">
        <v>640.76</v>
      </c>
      <c r="D549" s="264">
        <v>40675</v>
      </c>
      <c r="E549">
        <f t="shared" si="63"/>
        <v>1676.66</v>
      </c>
      <c r="F549">
        <v>640.76</v>
      </c>
      <c r="G549" s="246">
        <f t="shared" si="65"/>
        <v>-1.5958650422188692E-3</v>
      </c>
      <c r="H549" s="246">
        <f t="shared" si="66"/>
        <v>-6.2034795190637197E-5</v>
      </c>
      <c r="I549">
        <f t="shared" si="69"/>
        <v>11652.292360189311</v>
      </c>
      <c r="J549">
        <f t="shared" si="69"/>
        <v>15639.131128012175</v>
      </c>
      <c r="AB549" s="264">
        <v>40676</v>
      </c>
      <c r="AC549">
        <v>1679.32</v>
      </c>
    </row>
    <row r="550" spans="1:29">
      <c r="A550" s="264">
        <v>40676</v>
      </c>
      <c r="B550">
        <v>640.67999999999995</v>
      </c>
      <c r="D550" s="264">
        <v>40676</v>
      </c>
      <c r="E550">
        <f t="shared" si="63"/>
        <v>1679.32</v>
      </c>
      <c r="F550">
        <v>640.67999999999995</v>
      </c>
      <c r="G550" s="246">
        <f t="shared" si="65"/>
        <v>1.58648742142109E-3</v>
      </c>
      <c r="H550" s="246">
        <f t="shared" si="66"/>
        <v>-1.7128030998904336E-4</v>
      </c>
      <c r="I550">
        <f t="shared" si="69"/>
        <v>11670.778575449473</v>
      </c>
      <c r="J550">
        <f t="shared" si="69"/>
        <v>15636.45245278461</v>
      </c>
      <c r="AB550" s="264">
        <v>40679</v>
      </c>
      <c r="AC550">
        <v>1682.68</v>
      </c>
    </row>
    <row r="551" spans="1:29">
      <c r="A551" s="264">
        <v>40679</v>
      </c>
      <c r="B551">
        <v>640.36</v>
      </c>
      <c r="D551" s="264">
        <v>40679</v>
      </c>
      <c r="E551">
        <f t="shared" si="63"/>
        <v>1682.68</v>
      </c>
      <c r="F551">
        <v>640.36</v>
      </c>
      <c r="G551" s="246">
        <f t="shared" si="65"/>
        <v>2.0008098516066664E-3</v>
      </c>
      <c r="H551" s="246">
        <f t="shared" si="66"/>
        <v>-5.4589788528248886E-4</v>
      </c>
      <c r="I551">
        <f t="shared" si="69"/>
        <v>11694.129584199152</v>
      </c>
      <c r="J551">
        <f t="shared" si="69"/>
        <v>15627.916546457314</v>
      </c>
      <c r="AB551" s="264">
        <v>40680</v>
      </c>
      <c r="AC551">
        <v>1685.03</v>
      </c>
    </row>
    <row r="552" spans="1:29">
      <c r="A552" s="264">
        <v>40680</v>
      </c>
      <c r="B552">
        <v>640.79</v>
      </c>
      <c r="D552" s="264">
        <v>40680</v>
      </c>
      <c r="E552">
        <f t="shared" si="63"/>
        <v>1685.03</v>
      </c>
      <c r="F552">
        <v>640.79</v>
      </c>
      <c r="G552" s="246">
        <f t="shared" si="65"/>
        <v>1.3965816435685952E-3</v>
      </c>
      <c r="H552" s="246">
        <f t="shared" si="66"/>
        <v>6.2506871134980577E-4</v>
      </c>
      <c r="I552">
        <f t="shared" si="69"/>
        <v>11710.461390913957</v>
      </c>
      <c r="J552">
        <f t="shared" si="69"/>
        <v>15637.685068114091</v>
      </c>
      <c r="AB552" s="264">
        <v>40681</v>
      </c>
      <c r="AC552">
        <v>1681.28</v>
      </c>
    </row>
    <row r="553" spans="1:29">
      <c r="A553" s="264">
        <v>40681</v>
      </c>
      <c r="B553">
        <v>640.85</v>
      </c>
      <c r="D553" s="264">
        <v>40681</v>
      </c>
      <c r="E553">
        <f t="shared" ref="E553:E616" si="70">SUMIF(AB:AB,A553,AC:AC)</f>
        <v>1681.28</v>
      </c>
      <c r="F553">
        <v>640.85</v>
      </c>
      <c r="G553" s="246">
        <f t="shared" si="65"/>
        <v>-2.2254796650504893E-3</v>
      </c>
      <c r="H553" s="246">
        <f t="shared" si="66"/>
        <v>4.7205848584295496E-5</v>
      </c>
      <c r="I553">
        <f t="shared" si="69"/>
        <v>11684.39999722012</v>
      </c>
      <c r="J553">
        <f t="shared" si="69"/>
        <v>15638.423258307626</v>
      </c>
      <c r="AB553" s="264">
        <v>40682</v>
      </c>
      <c r="AC553">
        <v>1681.54</v>
      </c>
    </row>
    <row r="554" spans="1:29">
      <c r="A554" s="264">
        <v>40682</v>
      </c>
      <c r="B554">
        <v>641.76</v>
      </c>
      <c r="D554" s="264">
        <v>40682</v>
      </c>
      <c r="E554">
        <f t="shared" si="70"/>
        <v>1681.54</v>
      </c>
      <c r="F554">
        <v>641.76</v>
      </c>
      <c r="G554" s="246">
        <f t="shared" si="65"/>
        <v>1.5464408070031688E-4</v>
      </c>
      <c r="H554" s="246">
        <f t="shared" si="66"/>
        <v>1.3735605055784509E-3</v>
      </c>
      <c r="I554">
        <f t="shared" si="69"/>
        <v>11686.206920516224</v>
      </c>
      <c r="J554">
        <f t="shared" si="69"/>
        <v>15659.903578864758</v>
      </c>
      <c r="AB554" s="264">
        <v>40683</v>
      </c>
      <c r="AC554">
        <v>1682.81</v>
      </c>
    </row>
    <row r="555" spans="1:29">
      <c r="A555" s="264">
        <v>40683</v>
      </c>
      <c r="B555">
        <v>642.1</v>
      </c>
      <c r="D555" s="264">
        <v>40683</v>
      </c>
      <c r="E555">
        <f t="shared" si="70"/>
        <v>1682.81</v>
      </c>
      <c r="F555">
        <v>642.1</v>
      </c>
      <c r="G555" s="246">
        <f t="shared" si="65"/>
        <v>7.5526005923132189E-4</v>
      </c>
      <c r="H555" s="246">
        <f t="shared" si="66"/>
        <v>4.8336449763163118E-4</v>
      </c>
      <c r="I555">
        <f t="shared" si="69"/>
        <v>11695.033045847204</v>
      </c>
      <c r="J555">
        <f t="shared" si="69"/>
        <v>15667.473020291116</v>
      </c>
      <c r="AB555" s="264">
        <v>40686</v>
      </c>
      <c r="AC555">
        <v>1684.03</v>
      </c>
    </row>
    <row r="556" spans="1:29">
      <c r="A556" s="264">
        <v>40686</v>
      </c>
      <c r="B556">
        <v>640.73</v>
      </c>
      <c r="D556" s="264">
        <v>40686</v>
      </c>
      <c r="E556">
        <f t="shared" si="70"/>
        <v>1684.03</v>
      </c>
      <c r="F556">
        <v>640.73</v>
      </c>
      <c r="G556" s="246">
        <f t="shared" si="65"/>
        <v>7.2497786440539613E-4</v>
      </c>
      <c r="H556" s="246">
        <f t="shared" si="66"/>
        <v>-2.180052617527308E-3</v>
      </c>
      <c r="I556">
        <f t="shared" si="69"/>
        <v>11703.511685928932</v>
      </c>
      <c r="J556">
        <f t="shared" si="69"/>
        <v>15633.317104723192</v>
      </c>
      <c r="AB556" s="264">
        <v>40687</v>
      </c>
      <c r="AC556">
        <v>1684.71</v>
      </c>
    </row>
    <row r="557" spans="1:29">
      <c r="A557" s="264">
        <v>40687</v>
      </c>
      <c r="B557">
        <v>640.28</v>
      </c>
      <c r="D557" s="264">
        <v>40687</v>
      </c>
      <c r="E557">
        <f t="shared" si="70"/>
        <v>1684.71</v>
      </c>
      <c r="F557">
        <v>640.28</v>
      </c>
      <c r="G557" s="246">
        <f t="shared" si="65"/>
        <v>4.0379328159234618E-4</v>
      </c>
      <c r="H557" s="246">
        <f t="shared" si="66"/>
        <v>-7.4875248321672108E-4</v>
      </c>
      <c r="I557">
        <f t="shared" si="69"/>
        <v>11708.237485318747</v>
      </c>
      <c r="J557">
        <f t="shared" si="69"/>
        <v>15621.611619720115</v>
      </c>
      <c r="AB557" s="264">
        <v>40688</v>
      </c>
      <c r="AC557">
        <v>1684.35</v>
      </c>
    </row>
    <row r="558" spans="1:29">
      <c r="A558" s="264">
        <v>40688</v>
      </c>
      <c r="B558">
        <v>640.89</v>
      </c>
      <c r="D558" s="264">
        <v>40688</v>
      </c>
      <c r="E558">
        <f t="shared" si="70"/>
        <v>1684.35</v>
      </c>
      <c r="F558">
        <v>640.89</v>
      </c>
      <c r="G558" s="246">
        <f t="shared" si="65"/>
        <v>-2.1368662855925091E-4</v>
      </c>
      <c r="H558" s="246">
        <f t="shared" si="66"/>
        <v>9.0627961873822414E-4</v>
      </c>
      <c r="I558">
        <f t="shared" si="69"/>
        <v>11705.735591524137</v>
      </c>
      <c r="J558">
        <f t="shared" si="69"/>
        <v>15635.769167942912</v>
      </c>
      <c r="AB558" s="264">
        <v>40689</v>
      </c>
      <c r="AC558">
        <v>1689.41</v>
      </c>
    </row>
    <row r="559" spans="1:29">
      <c r="A559" s="264">
        <v>40689</v>
      </c>
      <c r="B559">
        <v>640.89</v>
      </c>
      <c r="D559" s="264">
        <v>40689</v>
      </c>
      <c r="E559">
        <f t="shared" si="70"/>
        <v>1689.41</v>
      </c>
      <c r="F559">
        <v>640.89</v>
      </c>
      <c r="G559" s="246">
        <f t="shared" si="65"/>
        <v>3.0041262207973762E-3</v>
      </c>
      <c r="H559" s="246">
        <f t="shared" si="66"/>
        <v>-4.6428571428571429E-5</v>
      </c>
      <c r="I559">
        <f t="shared" si="69"/>
        <v>11740.901098748356</v>
      </c>
      <c r="J559">
        <f t="shared" si="69"/>
        <v>15635.043221517257</v>
      </c>
      <c r="AB559" s="264">
        <v>40690</v>
      </c>
      <c r="AC559">
        <v>1688.75</v>
      </c>
    </row>
    <row r="560" spans="1:29">
      <c r="A560" s="264">
        <v>40690</v>
      </c>
      <c r="B560">
        <v>640.42999999999995</v>
      </c>
      <c r="D560" s="264">
        <v>40690</v>
      </c>
      <c r="E560">
        <f t="shared" si="70"/>
        <v>1688.75</v>
      </c>
      <c r="F560">
        <v>640.42999999999995</v>
      </c>
      <c r="G560" s="246">
        <f t="shared" si="65"/>
        <v>-3.9066893175732087E-4</v>
      </c>
      <c r="H560" s="246">
        <f t="shared" si="66"/>
        <v>-7.6418044772565055E-4</v>
      </c>
      <c r="I560">
        <f t="shared" si="69"/>
        <v>11736.314293458239</v>
      </c>
      <c r="J560">
        <f t="shared" si="69"/>
        <v>15623.095227188029</v>
      </c>
      <c r="AB560" s="264">
        <v>40694</v>
      </c>
      <c r="AC560">
        <v>1690.73</v>
      </c>
    </row>
    <row r="561" spans="1:29">
      <c r="A561" s="264">
        <v>40694</v>
      </c>
      <c r="B561">
        <v>642.39</v>
      </c>
      <c r="D561" s="264">
        <v>40694</v>
      </c>
      <c r="E561">
        <f t="shared" si="70"/>
        <v>1690.73</v>
      </c>
      <c r="F561">
        <v>642.39</v>
      </c>
      <c r="G561" s="246">
        <f t="shared" si="65"/>
        <v>1.1724648408586447E-3</v>
      </c>
      <c r="H561" s="246">
        <f t="shared" si="66"/>
        <v>3.0140151929172057E-3</v>
      </c>
      <c r="I561">
        <f t="shared" si="69"/>
        <v>11750.074709328586</v>
      </c>
      <c r="J561">
        <f t="shared" si="69"/>
        <v>15670.183473563166</v>
      </c>
      <c r="AB561" s="264">
        <v>40695</v>
      </c>
      <c r="AC561">
        <v>1696.51</v>
      </c>
    </row>
    <row r="562" spans="1:29">
      <c r="A562" s="264">
        <v>40695</v>
      </c>
      <c r="B562">
        <v>641</v>
      </c>
      <c r="D562" s="264">
        <v>40695</v>
      </c>
      <c r="E562">
        <f t="shared" si="70"/>
        <v>1696.51</v>
      </c>
      <c r="F562">
        <v>641</v>
      </c>
      <c r="G562" s="246">
        <f t="shared" si="65"/>
        <v>3.4186416518309226E-3</v>
      </c>
      <c r="H562" s="246">
        <f t="shared" si="66"/>
        <v>-2.210223151045256E-3</v>
      </c>
      <c r="I562">
        <f t="shared" si="69"/>
        <v>11790.244004142021</v>
      </c>
      <c r="J562">
        <f t="shared" si="69"/>
        <v>15635.548871268769</v>
      </c>
      <c r="AB562" s="264">
        <v>40696</v>
      </c>
      <c r="AC562">
        <v>1691.38</v>
      </c>
    </row>
    <row r="563" spans="1:29">
      <c r="A563" s="264">
        <v>40696</v>
      </c>
      <c r="B563">
        <v>640.02</v>
      </c>
      <c r="D563" s="264">
        <v>40696</v>
      </c>
      <c r="E563">
        <f t="shared" si="70"/>
        <v>1691.38</v>
      </c>
      <c r="F563">
        <v>640.02</v>
      </c>
      <c r="G563" s="246">
        <f t="shared" si="65"/>
        <v>-3.0238548549669231E-3</v>
      </c>
      <c r="H563" s="246">
        <f t="shared" si="66"/>
        <v>-1.5752897258747419E-3</v>
      </c>
      <c r="I563">
        <f t="shared" si="69"/>
        <v>11754.592017568852</v>
      </c>
      <c r="J563">
        <f t="shared" si="69"/>
        <v>15610.918351773447</v>
      </c>
      <c r="AB563" s="264">
        <v>40697</v>
      </c>
      <c r="AC563">
        <v>1693.66</v>
      </c>
    </row>
    <row r="564" spans="1:29">
      <c r="A564" s="264">
        <v>40697</v>
      </c>
      <c r="B564">
        <v>638.49</v>
      </c>
      <c r="D564" s="264">
        <v>40697</v>
      </c>
      <c r="E564">
        <f t="shared" si="70"/>
        <v>1693.66</v>
      </c>
      <c r="F564">
        <v>638.49</v>
      </c>
      <c r="G564" s="246">
        <f t="shared" si="65"/>
        <v>1.3480116827679911E-3</v>
      </c>
      <c r="H564" s="246">
        <f t="shared" si="66"/>
        <v>-2.436978866731789E-3</v>
      </c>
      <c r="I564">
        <f t="shared" ref="I564:J579" si="71">I563*(1+G564)</f>
        <v>11770.437344934706</v>
      </c>
      <c r="J564">
        <f t="shared" si="71"/>
        <v>15572.874873659901</v>
      </c>
      <c r="AB564" s="264">
        <v>40700</v>
      </c>
      <c r="AC564">
        <v>1693.2</v>
      </c>
    </row>
    <row r="565" spans="1:29">
      <c r="A565" s="264">
        <v>40700</v>
      </c>
      <c r="B565">
        <v>635.63</v>
      </c>
      <c r="D565" s="264">
        <v>40700</v>
      </c>
      <c r="E565">
        <f t="shared" si="70"/>
        <v>1693.2</v>
      </c>
      <c r="F565">
        <v>635.63</v>
      </c>
      <c r="G565" s="246">
        <f t="shared" si="65"/>
        <v>-2.7160114781010769E-4</v>
      </c>
      <c r="H565" s="246">
        <f t="shared" si="66"/>
        <v>-4.5257469632593713E-3</v>
      </c>
      <c r="I565">
        <f t="shared" si="71"/>
        <v>11767.240480641594</v>
      </c>
      <c r="J565">
        <f t="shared" si="71"/>
        <v>15502.395982491216</v>
      </c>
      <c r="AB565" s="264">
        <v>40701</v>
      </c>
      <c r="AC565">
        <v>1693.82</v>
      </c>
    </row>
    <row r="566" spans="1:29">
      <c r="A566" s="264">
        <v>40701</v>
      </c>
      <c r="B566">
        <v>635.62</v>
      </c>
      <c r="D566" s="264">
        <v>40701</v>
      </c>
      <c r="E566">
        <f t="shared" si="70"/>
        <v>1693.82</v>
      </c>
      <c r="F566">
        <v>635.62</v>
      </c>
      <c r="G566" s="246">
        <f t="shared" si="65"/>
        <v>3.6617056461141217E-4</v>
      </c>
      <c r="H566" s="246">
        <f t="shared" si="66"/>
        <v>-6.2160994379069904E-5</v>
      </c>
      <c r="I566">
        <f t="shared" si="71"/>
        <v>11771.549297732308</v>
      </c>
      <c r="J566">
        <f t="shared" si="71"/>
        <v>15501.432338141687</v>
      </c>
      <c r="AB566" s="264">
        <v>40702</v>
      </c>
      <c r="AC566">
        <v>1697.39</v>
      </c>
    </row>
    <row r="567" spans="1:29">
      <c r="A567" s="264">
        <v>40702</v>
      </c>
      <c r="B567">
        <v>635.54</v>
      </c>
      <c r="D567" s="264">
        <v>40702</v>
      </c>
      <c r="E567">
        <f t="shared" si="70"/>
        <v>1697.39</v>
      </c>
      <c r="F567">
        <v>635.54</v>
      </c>
      <c r="G567" s="246">
        <f t="shared" si="65"/>
        <v>2.1076619711659639E-3</v>
      </c>
      <c r="H567" s="246">
        <f t="shared" si="66"/>
        <v>-1.7228993513652895E-4</v>
      </c>
      <c r="I567">
        <f t="shared" si="71"/>
        <v>11796.359744528843</v>
      </c>
      <c r="J567">
        <f t="shared" si="71"/>
        <v>15498.761597369625</v>
      </c>
      <c r="AB567" s="264">
        <v>40703</v>
      </c>
      <c r="AC567">
        <v>1693.9</v>
      </c>
    </row>
    <row r="568" spans="1:29">
      <c r="A568" s="264">
        <v>40703</v>
      </c>
      <c r="B568">
        <v>636.73</v>
      </c>
      <c r="D568" s="264">
        <v>40703</v>
      </c>
      <c r="E568">
        <f t="shared" si="70"/>
        <v>1693.9</v>
      </c>
      <c r="F568">
        <v>636.73</v>
      </c>
      <c r="G568" s="246">
        <f t="shared" si="65"/>
        <v>-2.0560978914686556E-3</v>
      </c>
      <c r="H568" s="246">
        <f t="shared" si="66"/>
        <v>1.8259948794951833E-3</v>
      </c>
      <c r="I568">
        <f t="shared" si="71"/>
        <v>11772.105274131112</v>
      </c>
      <c r="J568">
        <f t="shared" si="71"/>
        <v>15527.062256684938</v>
      </c>
      <c r="AB568" s="264">
        <v>40704</v>
      </c>
      <c r="AC568">
        <v>1695.37</v>
      </c>
    </row>
    <row r="569" spans="1:29">
      <c r="A569" s="264">
        <v>40704</v>
      </c>
      <c r="B569">
        <v>635.33000000000004</v>
      </c>
      <c r="D569" s="264">
        <v>40704</v>
      </c>
      <c r="E569">
        <f t="shared" si="70"/>
        <v>1695.37</v>
      </c>
      <c r="F569">
        <v>635.33000000000004</v>
      </c>
      <c r="G569" s="246">
        <f t="shared" si="65"/>
        <v>8.6781982407457825E-4</v>
      </c>
      <c r="H569" s="246">
        <f t="shared" si="66"/>
        <v>-2.2451627287636408E-3</v>
      </c>
      <c r="I569">
        <f t="shared" si="71"/>
        <v>11782.321340459097</v>
      </c>
      <c r="J569">
        <f t="shared" si="71"/>
        <v>15492.201475219037</v>
      </c>
      <c r="AB569" s="264">
        <v>40707</v>
      </c>
      <c r="AC569">
        <v>1694.23</v>
      </c>
    </row>
    <row r="570" spans="1:29">
      <c r="A570" s="264">
        <v>40707</v>
      </c>
      <c r="B570">
        <v>635.32000000000005</v>
      </c>
      <c r="D570" s="264">
        <v>40707</v>
      </c>
      <c r="E570">
        <f t="shared" si="70"/>
        <v>1694.23</v>
      </c>
      <c r="F570">
        <v>635.32000000000005</v>
      </c>
      <c r="G570" s="246">
        <f t="shared" si="65"/>
        <v>-6.7241958982400263E-4</v>
      </c>
      <c r="H570" s="246">
        <f t="shared" si="66"/>
        <v>-6.2168423159105472E-5</v>
      </c>
      <c r="I570">
        <f t="shared" si="71"/>
        <v>11774.398676776171</v>
      </c>
      <c r="J570">
        <f t="shared" si="71"/>
        <v>15491.238349482061</v>
      </c>
      <c r="AB570" s="264">
        <v>40708</v>
      </c>
      <c r="AC570">
        <v>1687.57</v>
      </c>
    </row>
    <row r="571" spans="1:29">
      <c r="A571" s="264">
        <v>40708</v>
      </c>
      <c r="B571">
        <v>635.12</v>
      </c>
      <c r="D571" s="264">
        <v>40708</v>
      </c>
      <c r="E571">
        <f t="shared" si="70"/>
        <v>1687.57</v>
      </c>
      <c r="F571">
        <v>635.12</v>
      </c>
      <c r="G571" s="246">
        <f t="shared" si="65"/>
        <v>-3.9309892989736195E-3</v>
      </c>
      <c r="H571" s="246">
        <f t="shared" si="66"/>
        <v>-3.6123056097726788E-4</v>
      </c>
      <c r="I571">
        <f t="shared" si="71"/>
        <v>11728.113641575914</v>
      </c>
      <c r="J571">
        <f t="shared" si="71"/>
        <v>15485.642440762846</v>
      </c>
      <c r="AB571" s="264">
        <v>40709</v>
      </c>
      <c r="AC571">
        <v>1695.35</v>
      </c>
    </row>
    <row r="572" spans="1:29">
      <c r="A572" s="264">
        <v>40709</v>
      </c>
      <c r="B572">
        <v>632.39</v>
      </c>
      <c r="D572" s="264">
        <v>40709</v>
      </c>
      <c r="E572">
        <f t="shared" si="70"/>
        <v>1695.35</v>
      </c>
      <c r="F572">
        <v>632.39</v>
      </c>
      <c r="G572" s="246">
        <f t="shared" si="65"/>
        <v>4.6101791333099662E-3</v>
      </c>
      <c r="H572" s="246">
        <f t="shared" si="66"/>
        <v>-4.3448288737336768E-3</v>
      </c>
      <c r="I572">
        <f t="shared" si="71"/>
        <v>11782.182346359396</v>
      </c>
      <c r="J572">
        <f t="shared" si="71"/>
        <v>15418.359974357903</v>
      </c>
      <c r="AB572" s="264">
        <v>40710</v>
      </c>
      <c r="AC572">
        <v>1697.02</v>
      </c>
    </row>
    <row r="573" spans="1:29">
      <c r="A573" s="264">
        <v>40710</v>
      </c>
      <c r="B573">
        <v>629.88</v>
      </c>
      <c r="D573" s="264">
        <v>40710</v>
      </c>
      <c r="E573">
        <f t="shared" si="70"/>
        <v>1697.02</v>
      </c>
      <c r="F573">
        <v>629.88</v>
      </c>
      <c r="G573" s="246">
        <f t="shared" si="65"/>
        <v>9.8504733535853539E-4</v>
      </c>
      <c r="H573" s="246">
        <f t="shared" si="66"/>
        <v>-4.0154982910636369E-3</v>
      </c>
      <c r="I573">
        <f t="shared" si="71"/>
        <v>11793.788353684386</v>
      </c>
      <c r="J573">
        <f t="shared" si="71"/>
        <v>15356.447576229866</v>
      </c>
      <c r="AB573" s="264">
        <v>40711</v>
      </c>
      <c r="AC573">
        <v>1695.31</v>
      </c>
    </row>
    <row r="574" spans="1:29">
      <c r="A574" s="264">
        <v>40711</v>
      </c>
      <c r="B574">
        <v>630.49</v>
      </c>
      <c r="D574" s="264">
        <v>40711</v>
      </c>
      <c r="E574">
        <f t="shared" si="70"/>
        <v>1695.31</v>
      </c>
      <c r="F574">
        <v>630.49</v>
      </c>
      <c r="G574" s="246">
        <f t="shared" si="65"/>
        <v>-1.0076487018421121E-3</v>
      </c>
      <c r="H574" s="246">
        <f t="shared" si="66"/>
        <v>9.2200986128875093E-4</v>
      </c>
      <c r="I574">
        <f t="shared" si="71"/>
        <v>11781.904358159994</v>
      </c>
      <c r="J574">
        <f t="shared" si="71"/>
        <v>15370.606372329514</v>
      </c>
      <c r="AB574" s="264">
        <v>40714</v>
      </c>
      <c r="AC574">
        <v>1694.83</v>
      </c>
    </row>
    <row r="575" spans="1:29">
      <c r="A575" s="264">
        <v>40714</v>
      </c>
      <c r="B575">
        <v>632.01</v>
      </c>
      <c r="D575" s="264">
        <v>40714</v>
      </c>
      <c r="E575">
        <f t="shared" si="70"/>
        <v>1694.83</v>
      </c>
      <c r="F575">
        <v>632.01</v>
      </c>
      <c r="G575" s="246">
        <f t="shared" si="65"/>
        <v>-2.8313405807789405E-4</v>
      </c>
      <c r="H575" s="246">
        <f t="shared" si="66"/>
        <v>2.3643947564593185E-3</v>
      </c>
      <c r="I575">
        <f t="shared" si="71"/>
        <v>11778.568499767183</v>
      </c>
      <c r="J575">
        <f t="shared" si="71"/>
        <v>15406.94855343985</v>
      </c>
      <c r="AB575" s="264">
        <v>40715</v>
      </c>
      <c r="AC575">
        <v>1694.32</v>
      </c>
    </row>
    <row r="576" spans="1:29">
      <c r="A576" s="264">
        <v>40715</v>
      </c>
      <c r="B576">
        <v>632.86</v>
      </c>
      <c r="D576" s="264">
        <v>40715</v>
      </c>
      <c r="E576">
        <f t="shared" si="70"/>
        <v>1694.32</v>
      </c>
      <c r="F576">
        <v>632.86</v>
      </c>
      <c r="G576" s="246">
        <f t="shared" si="65"/>
        <v>-3.0091513603136555E-4</v>
      </c>
      <c r="H576" s="246">
        <f t="shared" si="66"/>
        <v>1.2984868571248457E-3</v>
      </c>
      <c r="I576">
        <f t="shared" si="71"/>
        <v>11775.024150224821</v>
      </c>
      <c r="J576">
        <f t="shared" si="71"/>
        <v>15426.954273644891</v>
      </c>
      <c r="AB576" s="264">
        <v>40716</v>
      </c>
      <c r="AC576">
        <v>1695.35</v>
      </c>
    </row>
    <row r="577" spans="1:29">
      <c r="A577" s="264">
        <v>40716</v>
      </c>
      <c r="B577">
        <v>632.27</v>
      </c>
      <c r="D577" s="264">
        <v>40716</v>
      </c>
      <c r="E577">
        <f t="shared" si="70"/>
        <v>1695.35</v>
      </c>
      <c r="F577">
        <v>632.27</v>
      </c>
      <c r="G577" s="246">
        <f t="shared" si="65"/>
        <v>6.0791349922095783E-4</v>
      </c>
      <c r="H577" s="246">
        <f t="shared" si="66"/>
        <v>-9.7870427221548231E-4</v>
      </c>
      <c r="I577">
        <f t="shared" si="71"/>
        <v>11782.182346359396</v>
      </c>
      <c r="J577">
        <f t="shared" si="71"/>
        <v>15411.855847590003</v>
      </c>
      <c r="AB577" s="264">
        <v>40717</v>
      </c>
      <c r="AC577">
        <v>1699.98</v>
      </c>
    </row>
    <row r="578" spans="1:29">
      <c r="A578" s="264">
        <v>40717</v>
      </c>
      <c r="B578">
        <v>630.76</v>
      </c>
      <c r="D578" s="264">
        <v>40717</v>
      </c>
      <c r="E578">
        <f t="shared" si="70"/>
        <v>1699.98</v>
      </c>
      <c r="F578">
        <v>630.76</v>
      </c>
      <c r="G578" s="246">
        <f t="shared" si="65"/>
        <v>2.7309994986286501E-3</v>
      </c>
      <c r="H578" s="246">
        <f t="shared" si="66"/>
        <v>-2.4346487938019653E-3</v>
      </c>
      <c r="I578">
        <f t="shared" si="71"/>
        <v>11814.359480440055</v>
      </c>
      <c r="J578">
        <f t="shared" si="71"/>
        <v>15374.333391340419</v>
      </c>
      <c r="AB578" s="264">
        <v>40718</v>
      </c>
      <c r="AC578">
        <v>1700.85</v>
      </c>
    </row>
    <row r="579" spans="1:29">
      <c r="A579" s="264">
        <v>40718</v>
      </c>
      <c r="B579">
        <v>629.28</v>
      </c>
      <c r="D579" s="264">
        <v>40718</v>
      </c>
      <c r="E579">
        <f t="shared" si="70"/>
        <v>1700.85</v>
      </c>
      <c r="F579">
        <v>629.28</v>
      </c>
      <c r="G579" s="246">
        <f t="shared" si="65"/>
        <v>5.1177072671437784E-4</v>
      </c>
      <c r="H579" s="246">
        <f t="shared" si="66"/>
        <v>-2.3928043720500411E-3</v>
      </c>
      <c r="I579">
        <f t="shared" si="71"/>
        <v>11820.405723777025</v>
      </c>
      <c r="J579">
        <f t="shared" si="71"/>
        <v>15337.545619184264</v>
      </c>
      <c r="AB579" s="264">
        <v>40721</v>
      </c>
      <c r="AC579">
        <v>1696.12</v>
      </c>
    </row>
    <row r="580" spans="1:29">
      <c r="A580" s="264">
        <v>40721</v>
      </c>
      <c r="B580">
        <v>630.02</v>
      </c>
      <c r="D580" s="264">
        <v>40721</v>
      </c>
      <c r="E580">
        <f t="shared" si="70"/>
        <v>1696.12</v>
      </c>
      <c r="F580">
        <v>630.02</v>
      </c>
      <c r="G580" s="246">
        <f t="shared" ref="G580:G643" si="72">E580/E579-1</f>
        <v>-2.7809624599465232E-3</v>
      </c>
      <c r="H580" s="246">
        <f t="shared" ref="H580:H643" si="73">(F580/F579-1)-($M$23/252)</f>
        <v>1.1295185427335633E-3</v>
      </c>
      <c r="I580">
        <f t="shared" ref="I580:J595" si="74">I579*(1+G580)</f>
        <v>11787.533619197864</v>
      </c>
      <c r="J580">
        <f t="shared" si="74"/>
        <v>15354.869661361156</v>
      </c>
      <c r="AB580" s="264">
        <v>40722</v>
      </c>
      <c r="AC580">
        <v>1689.21</v>
      </c>
    </row>
    <row r="581" spans="1:29">
      <c r="A581" s="264">
        <v>40722</v>
      </c>
      <c r="B581">
        <v>629.59</v>
      </c>
      <c r="D581" s="264">
        <v>40722</v>
      </c>
      <c r="E581">
        <f t="shared" si="70"/>
        <v>1689.21</v>
      </c>
      <c r="F581">
        <v>629.59</v>
      </c>
      <c r="G581" s="246">
        <f t="shared" si="72"/>
        <v>-4.0740041978161168E-3</v>
      </c>
      <c r="H581" s="246">
        <f t="shared" si="73"/>
        <v>-7.2894658672963044E-4</v>
      </c>
      <c r="I581">
        <f t="shared" si="74"/>
        <v>11739.511157751353</v>
      </c>
      <c r="J581">
        <f t="shared" si="74"/>
        <v>15343.676781531829</v>
      </c>
      <c r="AB581" s="264">
        <v>40723</v>
      </c>
      <c r="AC581">
        <v>1687.23</v>
      </c>
    </row>
    <row r="582" spans="1:29">
      <c r="A582" s="264">
        <v>40723</v>
      </c>
      <c r="B582">
        <v>630.91</v>
      </c>
      <c r="D582" s="264">
        <v>40723</v>
      </c>
      <c r="E582">
        <f t="shared" si="70"/>
        <v>1687.23</v>
      </c>
      <c r="F582">
        <v>630.91</v>
      </c>
      <c r="G582" s="246">
        <f t="shared" si="72"/>
        <v>-1.1721455591666707E-3</v>
      </c>
      <c r="H582" s="246">
        <f t="shared" si="73"/>
        <v>2.0501739794378396E-3</v>
      </c>
      <c r="I582">
        <f t="shared" si="74"/>
        <v>11725.750741881007</v>
      </c>
      <c r="J582">
        <f t="shared" si="74"/>
        <v>15375.133988418231</v>
      </c>
      <c r="AB582" s="264">
        <v>40724</v>
      </c>
      <c r="AC582">
        <v>1685.78</v>
      </c>
    </row>
    <row r="583" spans="1:29">
      <c r="A583" s="264">
        <v>40724</v>
      </c>
      <c r="B583">
        <v>632.21</v>
      </c>
      <c r="D583" s="264">
        <v>40724</v>
      </c>
      <c r="E583">
        <f t="shared" si="70"/>
        <v>1685.78</v>
      </c>
      <c r="F583">
        <v>632.21</v>
      </c>
      <c r="G583" s="246">
        <f t="shared" si="72"/>
        <v>-8.593967627412713E-4</v>
      </c>
      <c r="H583" s="246">
        <f t="shared" si="73"/>
        <v>2.0140871915170647E-3</v>
      </c>
      <c r="I583">
        <f t="shared" si="74"/>
        <v>11715.673669652724</v>
      </c>
      <c r="J583">
        <f t="shared" si="74"/>
        <v>15406.100848852162</v>
      </c>
      <c r="AB583" s="264">
        <v>40725</v>
      </c>
      <c r="AC583">
        <v>1683.7</v>
      </c>
    </row>
    <row r="584" spans="1:29">
      <c r="A584" s="264">
        <v>40725</v>
      </c>
      <c r="B584">
        <v>634.04</v>
      </c>
      <c r="D584" s="264">
        <v>40725</v>
      </c>
      <c r="E584">
        <f t="shared" si="70"/>
        <v>1683.7</v>
      </c>
      <c r="F584">
        <v>634.04</v>
      </c>
      <c r="G584" s="246">
        <f t="shared" si="72"/>
        <v>-1.2338502058394374E-3</v>
      </c>
      <c r="H584" s="246">
        <f t="shared" si="73"/>
        <v>2.8481792329402159E-3</v>
      </c>
      <c r="I584">
        <f t="shared" si="74"/>
        <v>11701.218283283875</v>
      </c>
      <c r="J584">
        <f t="shared" si="74"/>
        <v>15449.980185350445</v>
      </c>
      <c r="AB584" s="264">
        <v>40729</v>
      </c>
      <c r="AC584">
        <v>1688.7</v>
      </c>
    </row>
    <row r="585" spans="1:29">
      <c r="A585" s="264">
        <v>40729</v>
      </c>
      <c r="B585">
        <v>636.70000000000005</v>
      </c>
      <c r="D585" s="264">
        <v>40729</v>
      </c>
      <c r="E585">
        <f t="shared" si="70"/>
        <v>1688.7</v>
      </c>
      <c r="F585">
        <v>636.70000000000005</v>
      </c>
      <c r="G585" s="246">
        <f t="shared" si="72"/>
        <v>2.9696501752094484E-3</v>
      </c>
      <c r="H585" s="246">
        <f t="shared" si="73"/>
        <v>4.1488903358959254E-3</v>
      </c>
      <c r="I585">
        <f t="shared" si="74"/>
        <v>11735.966808208994</v>
      </c>
      <c r="J585">
        <f t="shared" si="74"/>
        <v>15514.080458831229</v>
      </c>
      <c r="AB585" s="264">
        <v>40730</v>
      </c>
      <c r="AC585">
        <v>1690.88</v>
      </c>
    </row>
    <row r="586" spans="1:29">
      <c r="A586" s="264">
        <v>40730</v>
      </c>
      <c r="B586">
        <v>636.15</v>
      </c>
      <c r="D586" s="264">
        <v>40730</v>
      </c>
      <c r="E586">
        <f t="shared" si="70"/>
        <v>1690.88</v>
      </c>
      <c r="F586">
        <v>636.15</v>
      </c>
      <c r="G586" s="246">
        <f t="shared" si="72"/>
        <v>1.2909338544442317E-3</v>
      </c>
      <c r="H586" s="246">
        <f t="shared" si="73"/>
        <v>-9.1025769032294836E-4</v>
      </c>
      <c r="I586">
        <f t="shared" si="74"/>
        <v>11751.117165076344</v>
      </c>
      <c r="J586">
        <f t="shared" si="74"/>
        <v>15499.95864778529</v>
      </c>
      <c r="AB586" s="264">
        <v>40731</v>
      </c>
      <c r="AC586">
        <v>1686.98</v>
      </c>
    </row>
    <row r="587" spans="1:29">
      <c r="A587" s="264">
        <v>40731</v>
      </c>
      <c r="B587">
        <v>638.53</v>
      </c>
      <c r="D587" s="264">
        <v>40731</v>
      </c>
      <c r="E587">
        <f t="shared" si="70"/>
        <v>1686.98</v>
      </c>
      <c r="F587">
        <v>638.53</v>
      </c>
      <c r="G587" s="246">
        <f t="shared" si="72"/>
        <v>-2.3064912944739113E-3</v>
      </c>
      <c r="H587" s="246">
        <f t="shared" si="73"/>
        <v>3.6948274216548208E-3</v>
      </c>
      <c r="I587">
        <f t="shared" si="74"/>
        <v>11724.013315634753</v>
      </c>
      <c r="J587">
        <f t="shared" si="74"/>
        <v>15557.228320031643</v>
      </c>
      <c r="AB587" s="264">
        <v>40732</v>
      </c>
      <c r="AC587">
        <v>1697.03</v>
      </c>
    </row>
    <row r="588" spans="1:29">
      <c r="A588" s="264">
        <v>40732</v>
      </c>
      <c r="B588">
        <v>636.73</v>
      </c>
      <c r="D588" s="264">
        <v>40732</v>
      </c>
      <c r="E588">
        <f t="shared" si="70"/>
        <v>1697.03</v>
      </c>
      <c r="F588">
        <v>636.73</v>
      </c>
      <c r="G588" s="246">
        <f t="shared" si="72"/>
        <v>5.9573913146568902E-3</v>
      </c>
      <c r="H588" s="246">
        <f t="shared" si="73"/>
        <v>-2.8654034042475815E-3</v>
      </c>
      <c r="I588">
        <f t="shared" si="74"/>
        <v>11793.857850734237</v>
      </c>
      <c r="J588">
        <f t="shared" si="74"/>
        <v>15512.650585042767</v>
      </c>
      <c r="AB588" s="264">
        <v>40735</v>
      </c>
      <c r="AC588">
        <v>1701.98</v>
      </c>
    </row>
    <row r="589" spans="1:29">
      <c r="A589" s="264">
        <v>40735</v>
      </c>
      <c r="B589">
        <v>636.15</v>
      </c>
      <c r="D589" s="264">
        <v>40735</v>
      </c>
      <c r="E589">
        <f t="shared" si="70"/>
        <v>1701.98</v>
      </c>
      <c r="F589">
        <v>636.15</v>
      </c>
      <c r="G589" s="246">
        <f t="shared" si="72"/>
        <v>2.9168606329883495E-3</v>
      </c>
      <c r="H589" s="246">
        <f t="shared" si="73"/>
        <v>-9.5733272232457946E-4</v>
      </c>
      <c r="I589">
        <f t="shared" si="74"/>
        <v>11828.258890410105</v>
      </c>
      <c r="J589">
        <f t="shared" si="74"/>
        <v>15497.799817027719</v>
      </c>
      <c r="AB589" s="264">
        <v>40736</v>
      </c>
      <c r="AC589">
        <v>1702.57</v>
      </c>
    </row>
    <row r="590" spans="1:29">
      <c r="A590" s="264">
        <v>40736</v>
      </c>
      <c r="B590">
        <v>636.41999999999996</v>
      </c>
      <c r="D590" s="264">
        <v>40736</v>
      </c>
      <c r="E590">
        <f t="shared" si="70"/>
        <v>1702.57</v>
      </c>
      <c r="F590">
        <v>636.41999999999996</v>
      </c>
      <c r="G590" s="246">
        <f t="shared" si="72"/>
        <v>3.4665507232745085E-4</v>
      </c>
      <c r="H590" s="246">
        <f t="shared" si="73"/>
        <v>3.7799962946748281E-4</v>
      </c>
      <c r="I590">
        <f t="shared" si="74"/>
        <v>11832.359216351268</v>
      </c>
      <c r="J590">
        <f t="shared" si="74"/>
        <v>15503.657979616117</v>
      </c>
      <c r="AB590" s="264">
        <v>40737</v>
      </c>
      <c r="AC590">
        <v>1704.59</v>
      </c>
    </row>
    <row r="591" spans="1:29">
      <c r="A591" s="264">
        <v>40737</v>
      </c>
      <c r="B591">
        <v>637.53</v>
      </c>
      <c r="D591" s="264">
        <v>40737</v>
      </c>
      <c r="E591">
        <f t="shared" si="70"/>
        <v>1704.59</v>
      </c>
      <c r="F591">
        <v>637.53</v>
      </c>
      <c r="G591" s="246">
        <f t="shared" si="72"/>
        <v>1.1864416734701511E-3</v>
      </c>
      <c r="H591" s="246">
        <f t="shared" si="73"/>
        <v>1.697702662662102E-3</v>
      </c>
      <c r="I591">
        <f t="shared" si="74"/>
        <v>11846.397620421016</v>
      </c>
      <c r="J591">
        <f t="shared" si="74"/>
        <v>15529.978581049114</v>
      </c>
      <c r="AB591" s="264">
        <v>40738</v>
      </c>
      <c r="AC591">
        <v>1701.31</v>
      </c>
    </row>
    <row r="592" spans="1:29">
      <c r="A592" s="264">
        <v>40738</v>
      </c>
      <c r="B592">
        <v>637.53</v>
      </c>
      <c r="D592" s="264">
        <v>40738</v>
      </c>
      <c r="E592">
        <f t="shared" si="70"/>
        <v>1701.31</v>
      </c>
      <c r="F592">
        <v>637.53</v>
      </c>
      <c r="G592" s="246">
        <f t="shared" si="72"/>
        <v>-1.9242163804785717E-3</v>
      </c>
      <c r="H592" s="246">
        <f t="shared" si="73"/>
        <v>-4.6428571428571429E-5</v>
      </c>
      <c r="I592">
        <f t="shared" si="74"/>
        <v>11823.60258807014</v>
      </c>
      <c r="J592">
        <f t="shared" si="74"/>
        <v>15529.25754632928</v>
      </c>
      <c r="AB592" s="264">
        <v>40739</v>
      </c>
      <c r="AC592">
        <v>1702.38</v>
      </c>
    </row>
    <row r="593" spans="1:29">
      <c r="A593" s="264">
        <v>40739</v>
      </c>
      <c r="B593">
        <v>640.23</v>
      </c>
      <c r="D593" s="264">
        <v>40739</v>
      </c>
      <c r="E593">
        <f t="shared" si="70"/>
        <v>1702.38</v>
      </c>
      <c r="F593">
        <v>640.23</v>
      </c>
      <c r="G593" s="246">
        <f t="shared" si="72"/>
        <v>6.2892712086570768E-4</v>
      </c>
      <c r="H593" s="246">
        <f t="shared" si="73"/>
        <v>4.1886662476389039E-3</v>
      </c>
      <c r="I593">
        <f t="shared" si="74"/>
        <v>11831.038772404116</v>
      </c>
      <c r="J593">
        <f t="shared" si="74"/>
        <v>15594.304423264481</v>
      </c>
      <c r="AB593" s="264">
        <v>40742</v>
      </c>
      <c r="AC593">
        <v>1701.23</v>
      </c>
    </row>
    <row r="594" spans="1:29">
      <c r="A594" s="264">
        <v>40742</v>
      </c>
      <c r="B594">
        <v>639.97</v>
      </c>
      <c r="D594" s="264">
        <v>40742</v>
      </c>
      <c r="E594">
        <f t="shared" si="70"/>
        <v>1701.23</v>
      </c>
      <c r="F594">
        <v>639.97</v>
      </c>
      <c r="G594" s="246">
        <f t="shared" si="72"/>
        <v>-6.7552485344057889E-4</v>
      </c>
      <c r="H594" s="246">
        <f t="shared" si="73"/>
        <v>-4.5253262778334387E-4</v>
      </c>
      <c r="I594">
        <f t="shared" si="74"/>
        <v>11823.046611671338</v>
      </c>
      <c r="J594">
        <f t="shared" si="74"/>
        <v>15587.247491705368</v>
      </c>
      <c r="AB594" s="264">
        <v>40743</v>
      </c>
      <c r="AC594">
        <v>1703.27</v>
      </c>
    </row>
    <row r="595" spans="1:29">
      <c r="A595" s="264">
        <v>40743</v>
      </c>
      <c r="B595">
        <v>642.61</v>
      </c>
      <c r="D595" s="264">
        <v>40743</v>
      </c>
      <c r="E595">
        <f t="shared" si="70"/>
        <v>1703.27</v>
      </c>
      <c r="F595">
        <v>642.61</v>
      </c>
      <c r="G595" s="246">
        <f t="shared" si="72"/>
        <v>1.1991323924454012E-3</v>
      </c>
      <c r="H595" s="246">
        <f t="shared" si="73"/>
        <v>4.0787647970106236E-3</v>
      </c>
      <c r="I595">
        <f t="shared" si="74"/>
        <v>11837.224009840786</v>
      </c>
      <c r="J595">
        <f t="shared" si="74"/>
        <v>15650.824208056829</v>
      </c>
      <c r="AB595" s="264">
        <v>40744</v>
      </c>
      <c r="AC595">
        <v>1701.02</v>
      </c>
    </row>
    <row r="596" spans="1:29">
      <c r="A596" s="264">
        <v>40744</v>
      </c>
      <c r="B596">
        <v>643.32000000000005</v>
      </c>
      <c r="D596" s="264">
        <v>40744</v>
      </c>
      <c r="E596">
        <f t="shared" si="70"/>
        <v>1701.02</v>
      </c>
      <c r="F596">
        <v>643.32000000000005</v>
      </c>
      <c r="G596" s="246">
        <f t="shared" si="72"/>
        <v>-1.3209884516254267E-3</v>
      </c>
      <c r="H596" s="246">
        <f t="shared" si="73"/>
        <v>1.0584406338436251E-3</v>
      </c>
      <c r="I596">
        <f t="shared" ref="I596:J611" si="75">I595*(1+G596)</f>
        <v>11821.587173624483</v>
      </c>
      <c r="J596">
        <f t="shared" si="75"/>
        <v>15667.389676351781</v>
      </c>
      <c r="AB596" s="264">
        <v>40745</v>
      </c>
      <c r="AC596">
        <v>1697.61</v>
      </c>
    </row>
    <row r="597" spans="1:29">
      <c r="A597" s="264">
        <v>40745</v>
      </c>
      <c r="B597">
        <v>645.84</v>
      </c>
      <c r="D597" s="264">
        <v>40745</v>
      </c>
      <c r="E597">
        <f t="shared" si="70"/>
        <v>1697.61</v>
      </c>
      <c r="F597">
        <v>645.84</v>
      </c>
      <c r="G597" s="246">
        <f t="shared" si="72"/>
        <v>-2.0046795452141053E-3</v>
      </c>
      <c r="H597" s="246">
        <f t="shared" si="73"/>
        <v>3.8707510592372743E-3</v>
      </c>
      <c r="I597">
        <f t="shared" si="75"/>
        <v>11797.888679625552</v>
      </c>
      <c r="J597">
        <f t="shared" si="75"/>
        <v>15728.034241537003</v>
      </c>
      <c r="AB597" s="264">
        <v>40746</v>
      </c>
      <c r="AC597">
        <v>1701.41</v>
      </c>
    </row>
    <row r="598" spans="1:29">
      <c r="A598" s="264">
        <v>40746</v>
      </c>
      <c r="B598">
        <v>644.73</v>
      </c>
      <c r="D598" s="264">
        <v>40746</v>
      </c>
      <c r="E598">
        <f t="shared" si="70"/>
        <v>1701.41</v>
      </c>
      <c r="F598">
        <v>644.73</v>
      </c>
      <c r="G598" s="246">
        <f t="shared" si="72"/>
        <v>2.2384411024911621E-3</v>
      </c>
      <c r="H598" s="246">
        <f t="shared" si="73"/>
        <v>-1.7651205075118878E-3</v>
      </c>
      <c r="I598">
        <f t="shared" si="75"/>
        <v>11824.297558568642</v>
      </c>
      <c r="J598">
        <f t="shared" si="75"/>
        <v>15700.272365754417</v>
      </c>
      <c r="AB598" s="264">
        <v>40749</v>
      </c>
      <c r="AC598">
        <v>1698.52</v>
      </c>
    </row>
    <row r="599" spans="1:29">
      <c r="A599" s="264">
        <v>40749</v>
      </c>
      <c r="B599">
        <v>642.75</v>
      </c>
      <c r="D599" s="264">
        <v>40749</v>
      </c>
      <c r="E599">
        <f t="shared" si="70"/>
        <v>1698.52</v>
      </c>
      <c r="F599">
        <v>642.75</v>
      </c>
      <c r="G599" s="246">
        <f t="shared" si="72"/>
        <v>-1.6985911685014621E-3</v>
      </c>
      <c r="H599" s="246">
        <f t="shared" si="73"/>
        <v>-3.1174815703584177E-3</v>
      </c>
      <c r="I599">
        <f t="shared" si="75"/>
        <v>11804.212911161923</v>
      </c>
      <c r="J599">
        <f t="shared" si="75"/>
        <v>15651.327056004571</v>
      </c>
      <c r="AB599" s="264">
        <v>40750</v>
      </c>
      <c r="AC599">
        <v>1702.27</v>
      </c>
    </row>
    <row r="600" spans="1:29">
      <c r="A600" s="264">
        <v>40750</v>
      </c>
      <c r="B600">
        <v>643.9</v>
      </c>
      <c r="D600" s="264">
        <v>40750</v>
      </c>
      <c r="E600">
        <f t="shared" si="70"/>
        <v>1702.27</v>
      </c>
      <c r="F600">
        <v>643.9</v>
      </c>
      <c r="G600" s="246">
        <f t="shared" si="72"/>
        <v>2.2078044415136944E-3</v>
      </c>
      <c r="H600" s="246">
        <f t="shared" si="73"/>
        <v>1.7427585153080164E-3</v>
      </c>
      <c r="I600">
        <f t="shared" si="75"/>
        <v>11830.27430485576</v>
      </c>
      <c r="J600">
        <f t="shared" si="75"/>
        <v>15678.603539507294</v>
      </c>
      <c r="AB600" s="264">
        <v>40751</v>
      </c>
      <c r="AC600">
        <v>1699.78</v>
      </c>
    </row>
    <row r="601" spans="1:29">
      <c r="A601" s="264">
        <v>40751</v>
      </c>
      <c r="B601">
        <v>639.16</v>
      </c>
      <c r="D601" s="264">
        <v>40751</v>
      </c>
      <c r="E601">
        <f t="shared" si="70"/>
        <v>1699.78</v>
      </c>
      <c r="F601">
        <v>639.16</v>
      </c>
      <c r="G601" s="246">
        <f t="shared" si="72"/>
        <v>-1.4627526773073329E-3</v>
      </c>
      <c r="H601" s="246">
        <f t="shared" si="73"/>
        <v>-7.4078200918510492E-3</v>
      </c>
      <c r="I601">
        <f t="shared" si="75"/>
        <v>11812.969539443053</v>
      </c>
      <c r="J601">
        <f t="shared" si="75"/>
        <v>15562.459265195164</v>
      </c>
      <c r="AB601" s="264">
        <v>40752</v>
      </c>
      <c r="AC601">
        <v>1702.4</v>
      </c>
    </row>
    <row r="602" spans="1:29">
      <c r="A602" s="264">
        <v>40752</v>
      </c>
      <c r="B602">
        <v>640.52</v>
      </c>
      <c r="D602" s="264">
        <v>40752</v>
      </c>
      <c r="E602">
        <f t="shared" si="70"/>
        <v>1702.4</v>
      </c>
      <c r="F602">
        <v>640.52</v>
      </c>
      <c r="G602" s="246">
        <f t="shared" si="72"/>
        <v>1.541375942769152E-3</v>
      </c>
      <c r="H602" s="246">
        <f t="shared" si="73"/>
        <v>2.0813641565269195E-3</v>
      </c>
      <c r="I602">
        <f t="shared" si="75"/>
        <v>11831.177766503815</v>
      </c>
      <c r="J602">
        <f t="shared" si="75"/>
        <v>15594.850410097151</v>
      </c>
      <c r="AB602" s="264">
        <v>40753</v>
      </c>
      <c r="AC602">
        <v>1712.53</v>
      </c>
    </row>
    <row r="603" spans="1:29">
      <c r="A603" s="264">
        <v>40753</v>
      </c>
      <c r="B603">
        <v>639.42999999999995</v>
      </c>
      <c r="D603" s="264">
        <v>40753</v>
      </c>
      <c r="E603">
        <f t="shared" si="70"/>
        <v>1712.53</v>
      </c>
      <c r="F603">
        <v>639.42999999999995</v>
      </c>
      <c r="G603" s="246">
        <f t="shared" si="72"/>
        <v>5.9504229323308344E-3</v>
      </c>
      <c r="H603" s="246">
        <f t="shared" si="73"/>
        <v>-1.7481709057819558E-3</v>
      </c>
      <c r="I603">
        <f t="shared" si="75"/>
        <v>11901.578278002102</v>
      </c>
      <c r="J603">
        <f t="shared" si="75"/>
        <v>15567.587946330197</v>
      </c>
      <c r="AB603" s="264">
        <v>40756</v>
      </c>
      <c r="AC603">
        <v>1717.03</v>
      </c>
    </row>
    <row r="604" spans="1:29">
      <c r="A604" s="264">
        <v>40756</v>
      </c>
      <c r="B604">
        <v>643.51</v>
      </c>
      <c r="D604" s="264">
        <v>40756</v>
      </c>
      <c r="E604">
        <f t="shared" si="70"/>
        <v>1717.03</v>
      </c>
      <c r="F604">
        <v>643.51</v>
      </c>
      <c r="G604" s="246">
        <f t="shared" si="72"/>
        <v>2.6276911937308522E-3</v>
      </c>
      <c r="H604" s="246">
        <f t="shared" si="73"/>
        <v>6.3342542241864178E-3</v>
      </c>
      <c r="I604">
        <f t="shared" si="75"/>
        <v>11932.851950434706</v>
      </c>
      <c r="J604">
        <f t="shared" si="75"/>
        <v>15666.197006039632</v>
      </c>
      <c r="AB604" s="264">
        <v>40757</v>
      </c>
      <c r="AC604">
        <v>1725.03</v>
      </c>
    </row>
    <row r="605" spans="1:29">
      <c r="A605" s="264">
        <v>40757</v>
      </c>
      <c r="B605">
        <v>641.05999999999995</v>
      </c>
      <c r="D605" s="264">
        <v>40757</v>
      </c>
      <c r="E605">
        <f t="shared" si="70"/>
        <v>1725.03</v>
      </c>
      <c r="F605">
        <v>641.05999999999995</v>
      </c>
      <c r="G605" s="246">
        <f t="shared" si="72"/>
        <v>4.6592080511114187E-3</v>
      </c>
      <c r="H605" s="246">
        <f t="shared" si="73"/>
        <v>-3.8536732140915927E-3</v>
      </c>
      <c r="I605">
        <f t="shared" si="75"/>
        <v>11988.449590314893</v>
      </c>
      <c r="J605">
        <f t="shared" si="75"/>
        <v>15605.824602270775</v>
      </c>
      <c r="AB605" s="264">
        <v>40758</v>
      </c>
      <c r="AC605">
        <v>1726.04</v>
      </c>
    </row>
    <row r="606" spans="1:29">
      <c r="A606" s="264">
        <v>40758</v>
      </c>
      <c r="B606">
        <v>641.99</v>
      </c>
      <c r="D606" s="264">
        <v>40758</v>
      </c>
      <c r="E606">
        <f t="shared" si="70"/>
        <v>1726.04</v>
      </c>
      <c r="F606">
        <v>641.99</v>
      </c>
      <c r="G606" s="246">
        <f t="shared" si="72"/>
        <v>5.8549706381927358E-4</v>
      </c>
      <c r="H606" s="246">
        <f t="shared" si="73"/>
        <v>1.4042936698594891E-3</v>
      </c>
      <c r="I606">
        <f t="shared" si="75"/>
        <v>11995.468792349768</v>
      </c>
      <c r="J606">
        <f t="shared" si="75"/>
        <v>15627.739762972682</v>
      </c>
      <c r="AB606" s="264">
        <v>40759</v>
      </c>
      <c r="AC606">
        <v>1733.98</v>
      </c>
    </row>
    <row r="607" spans="1:29">
      <c r="A607" s="264">
        <v>40759</v>
      </c>
      <c r="B607">
        <v>635.48</v>
      </c>
      <c r="D607" s="264">
        <v>40759</v>
      </c>
      <c r="E607">
        <f t="shared" si="70"/>
        <v>1733.98</v>
      </c>
      <c r="F607">
        <v>635.48</v>
      </c>
      <c r="G607" s="246">
        <f t="shared" si="72"/>
        <v>4.6001251419434119E-3</v>
      </c>
      <c r="H607" s="246">
        <f t="shared" si="73"/>
        <v>-1.0186773436613353E-2</v>
      </c>
      <c r="I607">
        <f t="shared" si="75"/>
        <v>12050.649449930854</v>
      </c>
      <c r="J607">
        <f t="shared" si="75"/>
        <v>15468.543518680926</v>
      </c>
      <c r="AB607" s="264">
        <v>40760</v>
      </c>
      <c r="AC607">
        <v>1724.6</v>
      </c>
    </row>
    <row r="608" spans="1:29">
      <c r="A608" s="264">
        <v>40760</v>
      </c>
      <c r="B608">
        <v>630.89</v>
      </c>
      <c r="D608" s="264">
        <v>40760</v>
      </c>
      <c r="E608">
        <f t="shared" si="70"/>
        <v>1724.6</v>
      </c>
      <c r="F608">
        <v>630.89</v>
      </c>
      <c r="G608" s="246">
        <f t="shared" si="72"/>
        <v>-5.4095202943518217E-3</v>
      </c>
      <c r="H608" s="246">
        <f t="shared" si="73"/>
        <v>-7.2693152083015541E-3</v>
      </c>
      <c r="I608">
        <f t="shared" si="75"/>
        <v>11985.461217171332</v>
      </c>
      <c r="J608">
        <f t="shared" si="75"/>
        <v>15356.097800030306</v>
      </c>
      <c r="AB608" s="264">
        <v>40763</v>
      </c>
      <c r="AC608">
        <v>1732.23</v>
      </c>
    </row>
    <row r="609" spans="1:29">
      <c r="A609" s="264">
        <v>40763</v>
      </c>
      <c r="B609">
        <v>612.28</v>
      </c>
      <c r="D609" s="264">
        <v>40763</v>
      </c>
      <c r="E609">
        <f t="shared" si="70"/>
        <v>1732.23</v>
      </c>
      <c r="F609">
        <v>612.28</v>
      </c>
      <c r="G609" s="246">
        <f t="shared" si="72"/>
        <v>4.4242143105648335E-3</v>
      </c>
      <c r="H609" s="246">
        <f t="shared" si="73"/>
        <v>-2.9544439318151441E-2</v>
      </c>
      <c r="I609">
        <f t="shared" si="75"/>
        <v>12038.487466207062</v>
      </c>
      <c r="J609">
        <f t="shared" si="75"/>
        <v>14902.410500413711</v>
      </c>
      <c r="AB609" s="264">
        <v>40764</v>
      </c>
      <c r="AC609">
        <v>1740.96</v>
      </c>
    </row>
    <row r="610" spans="1:29">
      <c r="A610" s="264">
        <v>40764</v>
      </c>
      <c r="B610">
        <v>623.69000000000005</v>
      </c>
      <c r="D610" s="264">
        <v>40764</v>
      </c>
      <c r="E610">
        <f t="shared" si="70"/>
        <v>1740.96</v>
      </c>
      <c r="F610">
        <v>623.69000000000005</v>
      </c>
      <c r="G610" s="246">
        <f t="shared" si="72"/>
        <v>5.0397464539928549E-3</v>
      </c>
      <c r="H610" s="246">
        <f t="shared" si="73"/>
        <v>1.8588836340049916E-2</v>
      </c>
      <c r="I610">
        <f t="shared" si="75"/>
        <v>12099.158390726316</v>
      </c>
      <c r="J610">
        <f t="shared" si="75"/>
        <v>15179.428970278143</v>
      </c>
      <c r="AB610" s="264">
        <v>40765</v>
      </c>
      <c r="AC610">
        <v>1746.19</v>
      </c>
    </row>
    <row r="611" spans="1:29">
      <c r="A611" s="264">
        <v>40765</v>
      </c>
      <c r="B611">
        <v>619.62</v>
      </c>
      <c r="D611" s="264">
        <v>40765</v>
      </c>
      <c r="E611">
        <f t="shared" si="70"/>
        <v>1746.19</v>
      </c>
      <c r="F611">
        <v>619.62</v>
      </c>
      <c r="G611" s="246">
        <f t="shared" si="72"/>
        <v>3.0040896976379905E-3</v>
      </c>
      <c r="H611" s="246">
        <f t="shared" si="73"/>
        <v>-6.5721063921409103E-3</v>
      </c>
      <c r="I611">
        <f t="shared" si="75"/>
        <v>12135.505347797987</v>
      </c>
      <c r="J611">
        <f t="shared" si="75"/>
        <v>15079.668148113529</v>
      </c>
      <c r="AB611" s="264">
        <v>40766</v>
      </c>
      <c r="AC611">
        <v>1733.56</v>
      </c>
    </row>
    <row r="612" spans="1:29">
      <c r="A612" s="264">
        <v>40766</v>
      </c>
      <c r="B612">
        <v>619.61</v>
      </c>
      <c r="D612" s="264">
        <v>40766</v>
      </c>
      <c r="E612">
        <f t="shared" si="70"/>
        <v>1733.56</v>
      </c>
      <c r="F612">
        <v>619.61</v>
      </c>
      <c r="G612" s="246">
        <f t="shared" si="72"/>
        <v>-7.2328898917071172E-3</v>
      </c>
      <c r="H612" s="246">
        <f t="shared" si="73"/>
        <v>-6.2567495285117118E-5</v>
      </c>
      <c r="I612">
        <f t="shared" ref="I612:J627" si="76">I611*(1+G612)</f>
        <v>12047.730573837141</v>
      </c>
      <c r="J612">
        <f t="shared" si="76"/>
        <v>15078.724651047771</v>
      </c>
      <c r="AB612" s="264">
        <v>40767</v>
      </c>
      <c r="AC612">
        <v>1740.21</v>
      </c>
    </row>
    <row r="613" spans="1:29">
      <c r="A613" s="264">
        <v>40767</v>
      </c>
      <c r="B613">
        <v>621.28</v>
      </c>
      <c r="D613" s="264">
        <v>40767</v>
      </c>
      <c r="E613">
        <f t="shared" si="70"/>
        <v>1740.21</v>
      </c>
      <c r="F613">
        <v>621.28</v>
      </c>
      <c r="G613" s="246">
        <f t="shared" si="72"/>
        <v>3.8360368259535704E-3</v>
      </c>
      <c r="H613" s="246">
        <f t="shared" si="73"/>
        <v>2.6488152109504929E-3</v>
      </c>
      <c r="I613">
        <f t="shared" si="76"/>
        <v>12093.946111987547</v>
      </c>
      <c r="J613">
        <f t="shared" si="76"/>
        <v>15118.6654062652</v>
      </c>
      <c r="AB613" s="264">
        <v>40770</v>
      </c>
      <c r="AC613">
        <v>1736.43</v>
      </c>
    </row>
    <row r="614" spans="1:29">
      <c r="A614" s="264">
        <v>40770</v>
      </c>
      <c r="B614">
        <v>624.4</v>
      </c>
      <c r="D614" s="264">
        <v>40770</v>
      </c>
      <c r="E614">
        <f t="shared" si="70"/>
        <v>1736.43</v>
      </c>
      <c r="F614">
        <v>624.4</v>
      </c>
      <c r="G614" s="246">
        <f t="shared" si="72"/>
        <v>-2.1721516368713445E-3</v>
      </c>
      <c r="H614" s="246">
        <f t="shared" si="73"/>
        <v>4.9754617195836163E-3</v>
      </c>
      <c r="I614">
        <f t="shared" si="76"/>
        <v>12067.676227144158</v>
      </c>
      <c r="J614">
        <f t="shared" si="76"/>
        <v>15193.887747245266</v>
      </c>
      <c r="AB614" s="264">
        <v>40771</v>
      </c>
      <c r="AC614">
        <v>1740.95</v>
      </c>
    </row>
    <row r="615" spans="1:29">
      <c r="A615" s="264">
        <v>40771</v>
      </c>
      <c r="B615">
        <v>624.78</v>
      </c>
      <c r="D615" s="264">
        <v>40771</v>
      </c>
      <c r="E615">
        <f t="shared" si="70"/>
        <v>1740.95</v>
      </c>
      <c r="F615">
        <v>624.78</v>
      </c>
      <c r="G615" s="246">
        <f t="shared" si="72"/>
        <v>2.6030418732687632E-3</v>
      </c>
      <c r="H615" s="246">
        <f t="shared" si="73"/>
        <v>5.6215566944260806E-4</v>
      </c>
      <c r="I615">
        <f t="shared" si="76"/>
        <v>12099.088893676464</v>
      </c>
      <c r="J615">
        <f t="shared" si="76"/>
        <v>15202.429077383254</v>
      </c>
      <c r="AB615" s="264">
        <v>40772</v>
      </c>
      <c r="AC615">
        <v>1744.13</v>
      </c>
    </row>
    <row r="616" spans="1:29">
      <c r="A616" s="264">
        <v>40772</v>
      </c>
      <c r="B616">
        <v>622.54999999999995</v>
      </c>
      <c r="D616" s="264">
        <v>40772</v>
      </c>
      <c r="E616">
        <f t="shared" si="70"/>
        <v>1744.13</v>
      </c>
      <c r="F616">
        <v>622.54999999999995</v>
      </c>
      <c r="G616" s="246">
        <f t="shared" si="72"/>
        <v>1.8265889313306971E-3</v>
      </c>
      <c r="H616" s="246">
        <f t="shared" si="73"/>
        <v>-3.6156849496736939E-3</v>
      </c>
      <c r="I616">
        <f t="shared" si="76"/>
        <v>12121.18895552884</v>
      </c>
      <c r="J616">
        <f t="shared" si="76"/>
        <v>15147.461883369679</v>
      </c>
      <c r="AB616" s="264">
        <v>40773</v>
      </c>
      <c r="AC616">
        <v>1747.51</v>
      </c>
    </row>
    <row r="617" spans="1:29">
      <c r="A617" s="264">
        <v>40773</v>
      </c>
      <c r="B617">
        <v>614.32000000000005</v>
      </c>
      <c r="D617" s="264">
        <v>40773</v>
      </c>
      <c r="E617">
        <f t="shared" ref="E617:E652" si="77">SUMIF(AB:AB,A617,AC:AC)</f>
        <v>1747.51</v>
      </c>
      <c r="F617">
        <v>614.32000000000005</v>
      </c>
      <c r="G617" s="246">
        <f t="shared" si="72"/>
        <v>1.9379289387830845E-3</v>
      </c>
      <c r="H617" s="246">
        <f t="shared" si="73"/>
        <v>-1.326625027249663E-2</v>
      </c>
      <c r="I617">
        <f t="shared" si="76"/>
        <v>12144.678958378217</v>
      </c>
      <c r="J617">
        <f t="shared" si="76"/>
        <v>14946.511863031794</v>
      </c>
      <c r="AB617" s="264">
        <v>40774</v>
      </c>
      <c r="AC617">
        <v>1746.39</v>
      </c>
    </row>
    <row r="618" spans="1:29">
      <c r="A618" s="264">
        <v>40774</v>
      </c>
      <c r="B618">
        <v>605.91999999999996</v>
      </c>
      <c r="D618" s="264">
        <v>40774</v>
      </c>
      <c r="E618">
        <f t="shared" si="77"/>
        <v>1746.39</v>
      </c>
      <c r="F618">
        <v>605.91999999999996</v>
      </c>
      <c r="G618" s="246">
        <f t="shared" si="72"/>
        <v>-6.4091192611193115E-4</v>
      </c>
      <c r="H618" s="246">
        <f t="shared" si="73"/>
        <v>-1.3720083995312007E-2</v>
      </c>
      <c r="I618">
        <f t="shared" si="76"/>
        <v>12136.895288794993</v>
      </c>
      <c r="J618">
        <f t="shared" si="76"/>
        <v>14741.44446483407</v>
      </c>
      <c r="AB618" s="264">
        <v>40777</v>
      </c>
      <c r="AC618">
        <v>1744.36</v>
      </c>
    </row>
    <row r="619" spans="1:29">
      <c r="A619" s="264">
        <v>40777</v>
      </c>
      <c r="B619">
        <v>611.87</v>
      </c>
      <c r="D619" s="264">
        <v>40777</v>
      </c>
      <c r="E619">
        <f t="shared" si="77"/>
        <v>1744.36</v>
      </c>
      <c r="F619">
        <v>611.87</v>
      </c>
      <c r="G619" s="246">
        <f t="shared" si="72"/>
        <v>-1.1623978607299135E-3</v>
      </c>
      <c r="H619" s="246">
        <f t="shared" si="73"/>
        <v>9.7733496171112794E-3</v>
      </c>
      <c r="I619">
        <f t="shared" si="76"/>
        <v>12122.787387675395</v>
      </c>
      <c r="J619">
        <f t="shared" si="76"/>
        <v>14885.517755450124</v>
      </c>
      <c r="AB619" s="264">
        <v>40778</v>
      </c>
      <c r="AC619">
        <v>1738.86</v>
      </c>
    </row>
    <row r="620" spans="1:29">
      <c r="A620" s="264">
        <v>40778</v>
      </c>
      <c r="B620">
        <v>611.27</v>
      </c>
      <c r="D620" s="264">
        <v>40778</v>
      </c>
      <c r="E620">
        <f t="shared" si="77"/>
        <v>1738.86</v>
      </c>
      <c r="F620">
        <v>611.27</v>
      </c>
      <c r="G620" s="246">
        <f t="shared" si="72"/>
        <v>-3.1530188722511676E-3</v>
      </c>
      <c r="H620" s="246">
        <f t="shared" si="73"/>
        <v>-1.0270290257734646E-3</v>
      </c>
      <c r="I620">
        <f t="shared" si="76"/>
        <v>12084.564010257765</v>
      </c>
      <c r="J620">
        <f t="shared" si="76"/>
        <v>14870.22989665161</v>
      </c>
      <c r="AB620" s="264">
        <v>40779</v>
      </c>
      <c r="AC620">
        <v>1730.28</v>
      </c>
    </row>
    <row r="621" spans="1:29">
      <c r="A621" s="264">
        <v>40779</v>
      </c>
      <c r="B621">
        <v>613.19000000000005</v>
      </c>
      <c r="D621" s="264">
        <v>40779</v>
      </c>
      <c r="E621">
        <f t="shared" si="77"/>
        <v>1730.28</v>
      </c>
      <c r="F621">
        <v>613.19000000000005</v>
      </c>
      <c r="G621" s="246">
        <f t="shared" si="72"/>
        <v>-4.9342672785617214E-3</v>
      </c>
      <c r="H621" s="246">
        <f t="shared" si="73"/>
        <v>3.0945729499942546E-3</v>
      </c>
      <c r="I621">
        <f t="shared" si="76"/>
        <v>12024.935541486266</v>
      </c>
      <c r="J621">
        <f t="shared" si="76"/>
        <v>14916.246907849983</v>
      </c>
      <c r="AB621" s="264">
        <v>40780</v>
      </c>
      <c r="AC621">
        <v>1733.17</v>
      </c>
    </row>
    <row r="622" spans="1:29">
      <c r="A622" s="264">
        <v>40780</v>
      </c>
      <c r="B622">
        <v>614.57000000000005</v>
      </c>
      <c r="D622" s="264">
        <v>40780</v>
      </c>
      <c r="E622">
        <f t="shared" si="77"/>
        <v>1733.17</v>
      </c>
      <c r="F622">
        <v>614.57000000000005</v>
      </c>
      <c r="G622" s="246">
        <f t="shared" si="72"/>
        <v>1.6702499017500205E-3</v>
      </c>
      <c r="H622" s="246">
        <f t="shared" si="73"/>
        <v>2.2040973666983413E-3</v>
      </c>
      <c r="I622">
        <f t="shared" si="76"/>
        <v>12045.020188892984</v>
      </c>
      <c r="J622">
        <f t="shared" si="76"/>
        <v>14949.123768380598</v>
      </c>
      <c r="AB622" s="264">
        <v>40781</v>
      </c>
      <c r="AC622">
        <v>1736.42</v>
      </c>
    </row>
    <row r="623" spans="1:29">
      <c r="A623" s="264">
        <v>40781</v>
      </c>
      <c r="B623">
        <v>619.22</v>
      </c>
      <c r="D623" s="264">
        <v>40781</v>
      </c>
      <c r="E623">
        <f t="shared" si="77"/>
        <v>1736.42</v>
      </c>
      <c r="F623">
        <v>619.22</v>
      </c>
      <c r="G623" s="246">
        <f t="shared" si="72"/>
        <v>1.8751766993427843E-3</v>
      </c>
      <c r="H623" s="246">
        <f t="shared" si="73"/>
        <v>7.5198372729829857E-3</v>
      </c>
      <c r="I623">
        <f t="shared" si="76"/>
        <v>12067.60673009431</v>
      </c>
      <c r="J623">
        <f t="shared" si="76"/>
        <v>15061.538746492502</v>
      </c>
      <c r="AB623" s="264">
        <v>40784</v>
      </c>
      <c r="AC623">
        <v>1732.16</v>
      </c>
    </row>
    <row r="624" spans="1:29">
      <c r="A624" s="264">
        <v>40784</v>
      </c>
      <c r="B624">
        <v>621.92999999999995</v>
      </c>
      <c r="D624" s="264">
        <v>40784</v>
      </c>
      <c r="E624">
        <f t="shared" si="77"/>
        <v>1732.16</v>
      </c>
      <c r="F624">
        <v>621.92999999999995</v>
      </c>
      <c r="G624" s="246">
        <f t="shared" si="72"/>
        <v>-2.4533235046820812E-3</v>
      </c>
      <c r="H624" s="246">
        <f t="shared" si="73"/>
        <v>4.3300450566840934E-3</v>
      </c>
      <c r="I624">
        <f t="shared" si="76"/>
        <v>12038.000986858111</v>
      </c>
      <c r="J624">
        <f t="shared" si="76"/>
        <v>15126.755887887808</v>
      </c>
      <c r="AB624" s="264">
        <v>40785</v>
      </c>
      <c r="AC624">
        <v>1739.53</v>
      </c>
    </row>
    <row r="625" spans="1:29">
      <c r="A625" s="264">
        <v>40785</v>
      </c>
      <c r="B625">
        <v>623.44000000000005</v>
      </c>
      <c r="D625" s="264">
        <v>40785</v>
      </c>
      <c r="E625">
        <f t="shared" si="77"/>
        <v>1739.53</v>
      </c>
      <c r="F625">
        <v>623.44000000000005</v>
      </c>
      <c r="G625" s="246">
        <f t="shared" si="72"/>
        <v>4.2548032514315715E-3</v>
      </c>
      <c r="H625" s="246">
        <f t="shared" si="73"/>
        <v>2.3814974009479387E-3</v>
      </c>
      <c r="I625">
        <f t="shared" si="76"/>
        <v>12089.220312597732</v>
      </c>
      <c r="J625">
        <f t="shared" si="76"/>
        <v>15162.780217719586</v>
      </c>
      <c r="AB625" s="264">
        <v>40786</v>
      </c>
      <c r="AC625">
        <v>1737.55</v>
      </c>
    </row>
    <row r="626" spans="1:29">
      <c r="A626" s="264">
        <v>40786</v>
      </c>
      <c r="B626">
        <v>619.77</v>
      </c>
      <c r="D626" s="264">
        <v>40786</v>
      </c>
      <c r="E626">
        <f t="shared" si="77"/>
        <v>1737.55</v>
      </c>
      <c r="F626">
        <v>619.77</v>
      </c>
      <c r="G626" s="246">
        <f t="shared" si="72"/>
        <v>-1.1382384897069553E-3</v>
      </c>
      <c r="H626" s="246">
        <f t="shared" si="73"/>
        <v>-5.9331217576214087E-3</v>
      </c>
      <c r="I626">
        <f t="shared" si="76"/>
        <v>12075.459896727387</v>
      </c>
      <c r="J626">
        <f t="shared" si="76"/>
        <v>15072.817596503803</v>
      </c>
      <c r="AB626" s="264">
        <v>40787</v>
      </c>
      <c r="AC626">
        <v>1743.2</v>
      </c>
    </row>
    <row r="627" spans="1:29">
      <c r="A627" s="264">
        <v>40787</v>
      </c>
      <c r="B627">
        <v>618.04</v>
      </c>
      <c r="D627" s="264">
        <v>40787</v>
      </c>
      <c r="E627">
        <f t="shared" si="77"/>
        <v>1743.2</v>
      </c>
      <c r="F627">
        <v>618.04</v>
      </c>
      <c r="G627" s="246">
        <f t="shared" si="72"/>
        <v>3.251704986906967E-3</v>
      </c>
      <c r="H627" s="246">
        <f t="shared" si="73"/>
        <v>-2.8377866558793171E-3</v>
      </c>
      <c r="I627">
        <f t="shared" si="76"/>
        <v>12114.725729892771</v>
      </c>
      <c r="J627">
        <f t="shared" si="76"/>
        <v>15030.044155861942</v>
      </c>
      <c r="AB627" s="264">
        <v>40788</v>
      </c>
      <c r="AC627">
        <v>1750.9</v>
      </c>
    </row>
    <row r="628" spans="1:29">
      <c r="A628" s="264">
        <v>40788</v>
      </c>
      <c r="B628">
        <v>616.67999999999995</v>
      </c>
      <c r="D628" s="264">
        <v>40788</v>
      </c>
      <c r="E628">
        <f t="shared" si="77"/>
        <v>1750.9</v>
      </c>
      <c r="F628">
        <v>616.67999999999995</v>
      </c>
      <c r="G628" s="246">
        <f t="shared" si="72"/>
        <v>4.4171638366223842E-3</v>
      </c>
      <c r="H628" s="246">
        <f t="shared" si="73"/>
        <v>-2.2469333931229981E-3</v>
      </c>
      <c r="I628">
        <f t="shared" ref="I628:J643" si="78">I627*(1+G628)</f>
        <v>12168.238458277452</v>
      </c>
      <c r="J628">
        <f t="shared" si="78"/>
        <v>14996.272647748023</v>
      </c>
      <c r="AB628" s="264">
        <v>40792</v>
      </c>
      <c r="AC628">
        <v>1751.17</v>
      </c>
    </row>
    <row r="629" spans="1:29">
      <c r="A629" s="264">
        <v>40792</v>
      </c>
      <c r="B629">
        <v>618.37</v>
      </c>
      <c r="D629" s="264">
        <v>40792</v>
      </c>
      <c r="E629">
        <f t="shared" si="77"/>
        <v>1751.17</v>
      </c>
      <c r="F629">
        <v>618.37</v>
      </c>
      <c r="G629" s="246">
        <f t="shared" si="72"/>
        <v>1.5420640813301745E-4</v>
      </c>
      <c r="H629" s="246">
        <f t="shared" si="73"/>
        <v>2.6940527154626229E-3</v>
      </c>
      <c r="I629">
        <f t="shared" si="78"/>
        <v>12170.11487862341</v>
      </c>
      <c r="J629">
        <f t="shared" si="78"/>
        <v>15036.673396796506</v>
      </c>
      <c r="AB629" s="264">
        <v>40793</v>
      </c>
      <c r="AC629">
        <v>1747.7</v>
      </c>
    </row>
    <row r="630" spans="1:29">
      <c r="A630" s="264">
        <v>40793</v>
      </c>
      <c r="B630">
        <v>620.42999999999995</v>
      </c>
      <c r="D630" s="264">
        <v>40793</v>
      </c>
      <c r="E630">
        <f t="shared" si="77"/>
        <v>1747.7</v>
      </c>
      <c r="F630">
        <v>620.42999999999995</v>
      </c>
      <c r="G630" s="246">
        <f t="shared" si="72"/>
        <v>-1.9815323469452029E-3</v>
      </c>
      <c r="H630" s="246">
        <f t="shared" si="73"/>
        <v>3.2849102710119519E-3</v>
      </c>
      <c r="I630">
        <f t="shared" si="78"/>
        <v>12145.999402325378</v>
      </c>
      <c r="J630">
        <f t="shared" si="78"/>
        <v>15086.067519679496</v>
      </c>
      <c r="AB630" s="264">
        <v>40794</v>
      </c>
      <c r="AC630">
        <v>1749.89</v>
      </c>
    </row>
    <row r="631" spans="1:29">
      <c r="A631" s="264">
        <v>40794</v>
      </c>
      <c r="B631">
        <v>618.91999999999996</v>
      </c>
      <c r="D631" s="264">
        <v>40794</v>
      </c>
      <c r="E631">
        <f t="shared" si="77"/>
        <v>1749.89</v>
      </c>
      <c r="F631">
        <v>618.91999999999996</v>
      </c>
      <c r="G631" s="246">
        <f t="shared" si="72"/>
        <v>1.253075470618592E-3</v>
      </c>
      <c r="H631" s="246">
        <f t="shared" si="73"/>
        <v>-2.4802244871644638E-3</v>
      </c>
      <c r="I631">
        <f t="shared" si="78"/>
        <v>12161.219256242581</v>
      </c>
      <c r="J631">
        <f t="shared" si="78"/>
        <v>15048.650685602172</v>
      </c>
      <c r="AB631" s="264">
        <v>40795</v>
      </c>
      <c r="AC631">
        <v>1754.07</v>
      </c>
    </row>
    <row r="632" spans="1:29">
      <c r="A632" s="264">
        <v>40795</v>
      </c>
      <c r="B632">
        <v>618.62</v>
      </c>
      <c r="D632" s="264">
        <v>40795</v>
      </c>
      <c r="E632">
        <f t="shared" si="77"/>
        <v>1754.07</v>
      </c>
      <c r="F632">
        <v>618.62</v>
      </c>
      <c r="G632" s="246">
        <f t="shared" si="72"/>
        <v>2.3887215767848247E-3</v>
      </c>
      <c r="H632" s="246">
        <f t="shared" si="73"/>
        <v>-5.3114388196941111E-4</v>
      </c>
      <c r="I632">
        <f t="shared" si="78"/>
        <v>12190.269023079978</v>
      </c>
      <c r="J632">
        <f t="shared" si="78"/>
        <v>15040.65768685862</v>
      </c>
      <c r="AB632" s="264">
        <v>40798</v>
      </c>
      <c r="AC632">
        <v>1751.37</v>
      </c>
    </row>
    <row r="633" spans="1:29">
      <c r="A633" s="264">
        <v>40798</v>
      </c>
      <c r="B633">
        <v>620.03</v>
      </c>
      <c r="D633" s="264">
        <v>40798</v>
      </c>
      <c r="E633">
        <f t="shared" si="77"/>
        <v>1751.37</v>
      </c>
      <c r="F633">
        <v>620.03</v>
      </c>
      <c r="G633" s="246">
        <f t="shared" si="72"/>
        <v>-1.5392772238280727E-3</v>
      </c>
      <c r="H633" s="246">
        <f t="shared" si="73"/>
        <v>2.2328381836067427E-3</v>
      </c>
      <c r="I633">
        <f t="shared" si="78"/>
        <v>12171.504819620413</v>
      </c>
      <c r="J633">
        <f t="shared" si="78"/>
        <v>15074.241041648396</v>
      </c>
      <c r="AB633" s="264">
        <v>40799</v>
      </c>
      <c r="AC633">
        <v>1747.57</v>
      </c>
    </row>
    <row r="634" spans="1:29">
      <c r="A634" s="264">
        <v>40799</v>
      </c>
      <c r="B634">
        <v>622.63</v>
      </c>
      <c r="D634" s="264">
        <v>40799</v>
      </c>
      <c r="E634">
        <f t="shared" si="77"/>
        <v>1747.57</v>
      </c>
      <c r="F634">
        <v>622.63</v>
      </c>
      <c r="G634" s="246">
        <f t="shared" si="72"/>
        <v>-2.1697299828133954E-3</v>
      </c>
      <c r="H634" s="246">
        <f t="shared" si="73"/>
        <v>4.1469169118546348E-3</v>
      </c>
      <c r="I634">
        <f t="shared" si="78"/>
        <v>12145.095940677325</v>
      </c>
      <c r="J634">
        <f t="shared" si="78"/>
        <v>15136.752666757382</v>
      </c>
      <c r="AB634" s="264">
        <v>40800</v>
      </c>
      <c r="AC634">
        <v>1747.71</v>
      </c>
    </row>
    <row r="635" spans="1:29">
      <c r="A635" s="264">
        <v>40800</v>
      </c>
      <c r="B635">
        <v>622.63</v>
      </c>
      <c r="D635" s="264">
        <v>40800</v>
      </c>
      <c r="E635">
        <f t="shared" si="77"/>
        <v>1747.71</v>
      </c>
      <c r="F635">
        <v>622.63</v>
      </c>
      <c r="G635" s="246">
        <f t="shared" si="72"/>
        <v>8.0111240179370213E-5</v>
      </c>
      <c r="H635" s="246">
        <f t="shared" si="73"/>
        <v>-4.6428571428571429E-5</v>
      </c>
      <c r="I635">
        <f t="shared" si="78"/>
        <v>12146.06889937523</v>
      </c>
      <c r="J635">
        <f t="shared" si="78"/>
        <v>15136.049888954996</v>
      </c>
      <c r="AB635" s="264">
        <v>40801</v>
      </c>
      <c r="AC635">
        <v>1744.25</v>
      </c>
    </row>
    <row r="636" spans="1:29">
      <c r="A636" s="264">
        <v>40801</v>
      </c>
      <c r="B636">
        <v>623.52</v>
      </c>
      <c r="D636" s="264">
        <v>40801</v>
      </c>
      <c r="E636">
        <f t="shared" si="77"/>
        <v>1744.25</v>
      </c>
      <c r="F636">
        <v>623.52</v>
      </c>
      <c r="G636" s="246">
        <f t="shared" si="72"/>
        <v>-1.9797334798107302E-3</v>
      </c>
      <c r="H636" s="246">
        <f t="shared" si="73"/>
        <v>1.3829917905840853E-3</v>
      </c>
      <c r="I636">
        <f t="shared" si="78"/>
        <v>12122.022920127049</v>
      </c>
      <c r="J636">
        <f t="shared" si="78"/>
        <v>15156.982921693292</v>
      </c>
      <c r="AB636" s="264">
        <v>40802</v>
      </c>
      <c r="AC636">
        <v>1745.11</v>
      </c>
    </row>
    <row r="637" spans="1:29">
      <c r="A637" s="264">
        <v>40802</v>
      </c>
      <c r="B637">
        <v>622.14</v>
      </c>
      <c r="D637" s="264">
        <v>40802</v>
      </c>
      <c r="E637">
        <f t="shared" si="77"/>
        <v>1745.11</v>
      </c>
      <c r="F637">
        <v>622.14</v>
      </c>
      <c r="G637" s="246">
        <f t="shared" si="72"/>
        <v>4.9304858821841435E-4</v>
      </c>
      <c r="H637" s="246">
        <f t="shared" si="73"/>
        <v>-2.2596695260089913E-3</v>
      </c>
      <c r="I637">
        <f t="shared" si="78"/>
        <v>12127.999666414169</v>
      </c>
      <c r="J637">
        <f t="shared" si="78"/>
        <v>15122.733149278904</v>
      </c>
      <c r="AB637" s="264">
        <v>40805</v>
      </c>
      <c r="AC637">
        <v>1753.14</v>
      </c>
    </row>
    <row r="638" spans="1:29">
      <c r="A638" s="264">
        <v>40805</v>
      </c>
      <c r="B638">
        <v>621.82000000000005</v>
      </c>
      <c r="D638" s="264">
        <v>40805</v>
      </c>
      <c r="E638">
        <f t="shared" si="77"/>
        <v>1753.14</v>
      </c>
      <c r="F638">
        <v>621.82000000000005</v>
      </c>
      <c r="G638" s="246">
        <f t="shared" si="72"/>
        <v>4.6014291362723725E-3</v>
      </c>
      <c r="H638" s="246">
        <f t="shared" si="73"/>
        <v>-5.6078225387935689E-4</v>
      </c>
      <c r="I638">
        <f t="shared" si="78"/>
        <v>12183.805797443909</v>
      </c>
      <c r="J638">
        <f t="shared" si="78"/>
        <v>15114.252588898635</v>
      </c>
      <c r="AB638" s="264">
        <v>40806</v>
      </c>
      <c r="AC638">
        <v>1751.92</v>
      </c>
    </row>
    <row r="639" spans="1:29">
      <c r="A639" s="264">
        <v>40806</v>
      </c>
      <c r="B639">
        <v>625.04999999999995</v>
      </c>
      <c r="D639" s="264">
        <v>40806</v>
      </c>
      <c r="E639">
        <f t="shared" si="77"/>
        <v>1751.92</v>
      </c>
      <c r="F639">
        <v>625.04999999999995</v>
      </c>
      <c r="G639" s="246">
        <f t="shared" si="72"/>
        <v>-6.9589422407800861E-4</v>
      </c>
      <c r="H639" s="246">
        <f t="shared" si="73"/>
        <v>5.148000684626051E-3</v>
      </c>
      <c r="I639">
        <f t="shared" si="78"/>
        <v>12175.327157362179</v>
      </c>
      <c r="J639">
        <f t="shared" si="78"/>
        <v>15192.060771573897</v>
      </c>
      <c r="AB639" s="264">
        <v>40807</v>
      </c>
      <c r="AC639">
        <v>1757.66</v>
      </c>
    </row>
    <row r="640" spans="1:29">
      <c r="A640" s="264">
        <v>40807</v>
      </c>
      <c r="B640">
        <v>620.88</v>
      </c>
      <c r="D640" s="264">
        <v>40807</v>
      </c>
      <c r="E640">
        <f t="shared" si="77"/>
        <v>1757.66</v>
      </c>
      <c r="F640">
        <v>620.88</v>
      </c>
      <c r="G640" s="246">
        <f t="shared" si="72"/>
        <v>3.2764053153111483E-3</v>
      </c>
      <c r="H640" s="246">
        <f t="shared" si="73"/>
        <v>-6.7178948541258962E-3</v>
      </c>
      <c r="I640">
        <f t="shared" si="78"/>
        <v>12215.218463976213</v>
      </c>
      <c r="J640">
        <f t="shared" si="78"/>
        <v>15090.002104692972</v>
      </c>
      <c r="AB640" s="264">
        <v>40808</v>
      </c>
      <c r="AC640">
        <v>1765.96</v>
      </c>
    </row>
    <row r="641" spans="1:29">
      <c r="A641" s="264">
        <v>40808</v>
      </c>
      <c r="B641">
        <v>616.61</v>
      </c>
      <c r="D641" s="264">
        <v>40808</v>
      </c>
      <c r="E641">
        <f t="shared" si="77"/>
        <v>1765.96</v>
      </c>
      <c r="F641">
        <v>616.61</v>
      </c>
      <c r="G641" s="246">
        <f t="shared" si="72"/>
        <v>4.7221874537737296E-3</v>
      </c>
      <c r="H641" s="246">
        <f t="shared" si="73"/>
        <v>-6.9237639663518721E-3</v>
      </c>
      <c r="I641">
        <f t="shared" si="78"/>
        <v>12272.901015351907</v>
      </c>
      <c r="J641">
        <f t="shared" si="78"/>
        <v>14985.522491868325</v>
      </c>
      <c r="AB641" s="264">
        <v>40809</v>
      </c>
      <c r="AC641">
        <v>1756.99</v>
      </c>
    </row>
    <row r="642" spans="1:29">
      <c r="A642" s="264">
        <v>40809</v>
      </c>
      <c r="B642">
        <v>616.59</v>
      </c>
      <c r="D642" s="264">
        <v>40809</v>
      </c>
      <c r="E642">
        <f t="shared" si="77"/>
        <v>1756.99</v>
      </c>
      <c r="F642">
        <v>616.59</v>
      </c>
      <c r="G642" s="246">
        <f t="shared" si="72"/>
        <v>-5.0793902466647056E-3</v>
      </c>
      <c r="H642" s="246">
        <f t="shared" si="73"/>
        <v>-7.8863984412382563E-5</v>
      </c>
      <c r="I642">
        <f t="shared" si="78"/>
        <v>12210.562161636246</v>
      </c>
      <c r="J642">
        <f t="shared" si="78"/>
        <v>14984.340673856115</v>
      </c>
      <c r="AB642" s="264">
        <v>40812</v>
      </c>
      <c r="AC642">
        <v>1750</v>
      </c>
    </row>
    <row r="643" spans="1:29">
      <c r="A643" s="264">
        <v>40812</v>
      </c>
      <c r="B643">
        <v>618.67999999999995</v>
      </c>
      <c r="D643" s="264">
        <v>40812</v>
      </c>
      <c r="E643">
        <f t="shared" si="77"/>
        <v>1750</v>
      </c>
      <c r="F643">
        <v>618.67999999999995</v>
      </c>
      <c r="G643" s="246">
        <f t="shared" si="72"/>
        <v>-3.9783948684967152E-3</v>
      </c>
      <c r="H643" s="246">
        <f t="shared" si="73"/>
        <v>3.3431820288081096E-3</v>
      </c>
      <c r="I643">
        <f t="shared" si="78"/>
        <v>12161.983723790932</v>
      </c>
      <c r="J643">
        <f t="shared" si="78"/>
        <v>15034.43605231049</v>
      </c>
      <c r="AB643" s="264">
        <v>40813</v>
      </c>
      <c r="AC643">
        <v>1743.45</v>
      </c>
    </row>
    <row r="644" spans="1:29">
      <c r="A644" s="264">
        <v>40813</v>
      </c>
      <c r="B644">
        <v>620.54</v>
      </c>
      <c r="D644" s="264">
        <v>40813</v>
      </c>
      <c r="E644">
        <f t="shared" si="77"/>
        <v>1743.45</v>
      </c>
      <c r="F644">
        <v>620.54</v>
      </c>
      <c r="G644" s="246">
        <f t="shared" ref="G644:G707" si="79">E644/E643-1</f>
        <v>-3.7428571428571589E-3</v>
      </c>
      <c r="H644" s="246">
        <f t="shared" ref="H644:H707" si="80">(F644/F643-1)-($M$23/252)</f>
        <v>2.9599721526938219E-3</v>
      </c>
      <c r="I644">
        <f t="shared" ref="I644:J659" si="81">I643*(1+G644)</f>
        <v>12116.463156139029</v>
      </c>
      <c r="J644">
        <f t="shared" si="81"/>
        <v>15078.937564356786</v>
      </c>
      <c r="AB644" s="264">
        <v>40814</v>
      </c>
      <c r="AC644">
        <v>1744.96</v>
      </c>
    </row>
    <row r="645" spans="1:29">
      <c r="A645" s="264">
        <v>40814</v>
      </c>
      <c r="B645">
        <v>619.03</v>
      </c>
      <c r="D645" s="264">
        <v>40814</v>
      </c>
      <c r="E645">
        <f t="shared" si="77"/>
        <v>1744.96</v>
      </c>
      <c r="F645">
        <v>619.03</v>
      </c>
      <c r="G645" s="246">
        <f t="shared" si="79"/>
        <v>8.6609882703836405E-4</v>
      </c>
      <c r="H645" s="246">
        <f t="shared" si="80"/>
        <v>-2.4797930604220217E-3</v>
      </c>
      <c r="I645">
        <f t="shared" si="81"/>
        <v>12126.957210666415</v>
      </c>
      <c r="J645">
        <f t="shared" si="81"/>
        <v>15041.544919626156</v>
      </c>
      <c r="AB645" s="264">
        <v>40815</v>
      </c>
      <c r="AC645">
        <v>1747.99</v>
      </c>
    </row>
    <row r="646" spans="1:29">
      <c r="A646" s="264">
        <v>40815</v>
      </c>
      <c r="B646">
        <v>621.41</v>
      </c>
      <c r="D646" s="264">
        <v>40815</v>
      </c>
      <c r="E646">
        <f t="shared" si="77"/>
        <v>1747.99</v>
      </c>
      <c r="F646">
        <v>621.41</v>
      </c>
      <c r="G646" s="246">
        <f t="shared" si="79"/>
        <v>1.7364294883550624E-3</v>
      </c>
      <c r="H646" s="246">
        <f t="shared" si="80"/>
        <v>3.7982962399698431E-3</v>
      </c>
      <c r="I646">
        <f t="shared" si="81"/>
        <v>12148.014816771036</v>
      </c>
      <c r="J646">
        <f t="shared" si="81"/>
        <v>15098.677163137711</v>
      </c>
      <c r="AB646" s="264">
        <v>40816</v>
      </c>
      <c r="AC646">
        <v>1750.19</v>
      </c>
    </row>
    <row r="647" spans="1:29">
      <c r="A647" s="264">
        <v>40816</v>
      </c>
      <c r="B647">
        <v>619.49</v>
      </c>
      <c r="D647" s="264">
        <v>40816</v>
      </c>
      <c r="E647">
        <f t="shared" si="77"/>
        <v>1750.19</v>
      </c>
      <c r="F647">
        <v>619.49</v>
      </c>
      <c r="G647" s="246">
        <f t="shared" si="79"/>
        <v>1.2585884358606858E-3</v>
      </c>
      <c r="H647" s="246">
        <f t="shared" si="80"/>
        <v>-3.1361760811241665E-3</v>
      </c>
      <c r="I647">
        <f t="shared" si="81"/>
        <v>12163.304167738088</v>
      </c>
      <c r="J647">
        <f t="shared" si="81"/>
        <v>15051.325052962062</v>
      </c>
      <c r="AB647" s="264">
        <v>40819</v>
      </c>
      <c r="AC647">
        <v>1758.32</v>
      </c>
    </row>
    <row r="648" spans="1:29">
      <c r="A648" s="264">
        <v>40819</v>
      </c>
      <c r="B648">
        <v>616.61</v>
      </c>
      <c r="D648" s="264">
        <v>40819</v>
      </c>
      <c r="E648">
        <f t="shared" si="77"/>
        <v>1758.32</v>
      </c>
      <c r="F648">
        <v>616.61</v>
      </c>
      <c r="G648" s="246">
        <f t="shared" si="79"/>
        <v>4.6452099486340437E-3</v>
      </c>
      <c r="H648" s="246">
        <f t="shared" si="80"/>
        <v>-4.6954140272067587E-3</v>
      </c>
      <c r="I648">
        <f t="shared" si="81"/>
        <v>12219.805269266326</v>
      </c>
      <c r="J648">
        <f t="shared" si="81"/>
        <v>14980.652850180335</v>
      </c>
      <c r="AB648" s="264">
        <v>40820</v>
      </c>
      <c r="AC648">
        <v>1754.71</v>
      </c>
    </row>
    <row r="649" spans="1:29">
      <c r="A649" s="264">
        <v>40820</v>
      </c>
      <c r="B649">
        <v>614.39</v>
      </c>
      <c r="D649" s="264">
        <v>40820</v>
      </c>
      <c r="E649">
        <f t="shared" si="77"/>
        <v>1754.71</v>
      </c>
      <c r="F649">
        <v>614.39</v>
      </c>
      <c r="G649" s="246">
        <f t="shared" si="79"/>
        <v>-2.0530961372218215E-3</v>
      </c>
      <c r="H649" s="246">
        <f t="shared" si="80"/>
        <v>-3.6467594126410449E-3</v>
      </c>
      <c r="I649">
        <f t="shared" si="81"/>
        <v>12194.716834270392</v>
      </c>
      <c r="J649">
        <f t="shared" si="81"/>
        <v>14926.022013391432</v>
      </c>
      <c r="AB649" s="264">
        <v>40821</v>
      </c>
      <c r="AC649">
        <v>1747.86</v>
      </c>
    </row>
    <row r="650" spans="1:29">
      <c r="A650" s="264">
        <v>40821</v>
      </c>
      <c r="B650">
        <v>612.53</v>
      </c>
      <c r="D650" s="264">
        <v>40821</v>
      </c>
      <c r="E650">
        <f t="shared" si="77"/>
        <v>1747.86</v>
      </c>
      <c r="F650">
        <v>612.53</v>
      </c>
      <c r="G650" s="246">
        <f t="shared" si="79"/>
        <v>-3.9037789720239857E-3</v>
      </c>
      <c r="H650" s="246">
        <f t="shared" si="80"/>
        <v>-3.0738215954036049E-3</v>
      </c>
      <c r="I650">
        <f t="shared" si="81"/>
        <v>12147.111355122979</v>
      </c>
      <c r="J650">
        <f t="shared" si="81"/>
        <v>14880.142084593199</v>
      </c>
      <c r="AB650" s="264">
        <v>40822</v>
      </c>
      <c r="AC650">
        <v>1744.03</v>
      </c>
    </row>
    <row r="651" spans="1:29">
      <c r="A651" s="264">
        <v>40822</v>
      </c>
      <c r="B651">
        <v>614.01</v>
      </c>
      <c r="D651" s="264">
        <v>40822</v>
      </c>
      <c r="E651">
        <f t="shared" si="77"/>
        <v>1744.03</v>
      </c>
      <c r="F651">
        <v>614.01</v>
      </c>
      <c r="G651" s="246">
        <f t="shared" si="79"/>
        <v>-2.1912510155275289E-3</v>
      </c>
      <c r="H651" s="246">
        <f t="shared" si="80"/>
        <v>2.3697796142929531E-3</v>
      </c>
      <c r="I651">
        <f t="shared" si="81"/>
        <v>12120.49398503034</v>
      </c>
      <c r="J651">
        <f t="shared" si="81"/>
        <v>14915.404741963051</v>
      </c>
      <c r="AB651" s="264">
        <v>40823</v>
      </c>
      <c r="AC651">
        <v>1739.38</v>
      </c>
    </row>
    <row r="652" spans="1:29">
      <c r="A652" s="264">
        <v>40823</v>
      </c>
      <c r="B652">
        <v>614.76</v>
      </c>
      <c r="D652" s="264">
        <v>40823</v>
      </c>
      <c r="E652">
        <f t="shared" si="77"/>
        <v>1739.38</v>
      </c>
      <c r="F652">
        <v>614.76</v>
      </c>
      <c r="G652" s="246">
        <f t="shared" si="79"/>
        <v>-2.6662385394745636E-3</v>
      </c>
      <c r="H652" s="246">
        <f t="shared" si="80"/>
        <v>1.1750499061207046E-3</v>
      </c>
      <c r="I652">
        <f t="shared" si="81"/>
        <v>12088.177856849983</v>
      </c>
      <c r="J652">
        <f t="shared" si="81"/>
        <v>14932.931086904848</v>
      </c>
      <c r="AB652" s="264">
        <v>40827</v>
      </c>
      <c r="AC652">
        <v>1737.03</v>
      </c>
    </row>
    <row r="653" spans="1:29">
      <c r="A653" s="264">
        <v>40826</v>
      </c>
      <c r="B653">
        <v>618.9</v>
      </c>
      <c r="D653" s="264">
        <v>40826</v>
      </c>
      <c r="E653" s="265">
        <f>E652</f>
        <v>1739.38</v>
      </c>
      <c r="F653">
        <v>618.9</v>
      </c>
      <c r="G653" s="246">
        <f t="shared" si="79"/>
        <v>0</v>
      </c>
      <c r="H653" s="246">
        <f t="shared" si="80"/>
        <v>6.6879067789520222E-3</v>
      </c>
      <c r="I653">
        <f t="shared" si="81"/>
        <v>12088.177856849983</v>
      </c>
      <c r="J653">
        <f t="shared" si="81"/>
        <v>15032.801137950582</v>
      </c>
      <c r="AB653" s="264">
        <v>40828</v>
      </c>
      <c r="AC653">
        <v>1734.22</v>
      </c>
    </row>
    <row r="654" spans="1:29">
      <c r="A654" s="264">
        <v>40827</v>
      </c>
      <c r="B654">
        <v>615.79999999999995</v>
      </c>
      <c r="D654" s="264">
        <v>40827</v>
      </c>
      <c r="E654">
        <f t="shared" ref="E654:E676" si="82">SUMIF(AB:AB,A654,AC:AC)</f>
        <v>1737.03</v>
      </c>
      <c r="F654">
        <v>615.79999999999995</v>
      </c>
      <c r="G654" s="246">
        <f t="shared" si="79"/>
        <v>-1.3510561234463259E-3</v>
      </c>
      <c r="H654" s="246">
        <f t="shared" si="80"/>
        <v>-5.0553153059576103E-3</v>
      </c>
      <c r="I654">
        <f t="shared" si="81"/>
        <v>12071.846050135178</v>
      </c>
      <c r="J654">
        <f t="shared" si="81"/>
        <v>14956.805588266485</v>
      </c>
      <c r="AB654" s="264">
        <v>40829</v>
      </c>
      <c r="AC654">
        <v>1739.54</v>
      </c>
    </row>
    <row r="655" spans="1:29">
      <c r="A655" s="264">
        <v>40828</v>
      </c>
      <c r="B655">
        <v>617.30999999999995</v>
      </c>
      <c r="D655" s="264">
        <v>40828</v>
      </c>
      <c r="E655">
        <f t="shared" si="82"/>
        <v>1734.22</v>
      </c>
      <c r="F655">
        <v>617.30999999999995</v>
      </c>
      <c r="G655" s="246">
        <f t="shared" si="79"/>
        <v>-1.6177037817424189E-3</v>
      </c>
      <c r="H655" s="246">
        <f t="shared" si="80"/>
        <v>2.4056662645570584E-3</v>
      </c>
      <c r="I655">
        <f t="shared" si="81"/>
        <v>12052.317379127262</v>
      </c>
      <c r="J655">
        <f t="shared" si="81"/>
        <v>14992.786670895715</v>
      </c>
      <c r="AB655" s="264">
        <v>40830</v>
      </c>
      <c r="AC655">
        <v>1736.33</v>
      </c>
    </row>
    <row r="656" spans="1:29">
      <c r="A656" s="264">
        <v>40829</v>
      </c>
      <c r="B656">
        <v>617.30999999999995</v>
      </c>
      <c r="D656" s="264">
        <v>40829</v>
      </c>
      <c r="E656">
        <f t="shared" si="82"/>
        <v>1739.54</v>
      </c>
      <c r="F656">
        <v>617.30999999999995</v>
      </c>
      <c r="G656" s="246">
        <f t="shared" si="79"/>
        <v>3.067661542364819E-3</v>
      </c>
      <c r="H656" s="246">
        <f t="shared" si="80"/>
        <v>-4.6428571428571429E-5</v>
      </c>
      <c r="I656">
        <f t="shared" si="81"/>
        <v>12089.289809647586</v>
      </c>
      <c r="J656">
        <f t="shared" si="81"/>
        <v>14992.090577228853</v>
      </c>
      <c r="AB656" s="264">
        <v>40833</v>
      </c>
      <c r="AC656">
        <v>1741.56</v>
      </c>
    </row>
    <row r="657" spans="1:29">
      <c r="A657" s="264">
        <v>40830</v>
      </c>
      <c r="B657">
        <v>616.74</v>
      </c>
      <c r="D657" s="264">
        <v>40830</v>
      </c>
      <c r="E657">
        <f t="shared" si="82"/>
        <v>1736.33</v>
      </c>
      <c r="F657">
        <v>616.74</v>
      </c>
      <c r="G657" s="246">
        <f t="shared" si="79"/>
        <v>-1.8453154282166429E-3</v>
      </c>
      <c r="H657" s="246">
        <f t="shared" si="80"/>
        <v>-9.6978960559280982E-4</v>
      </c>
      <c r="I657">
        <f t="shared" si="81"/>
        <v>12066.98125664566</v>
      </c>
      <c r="J657">
        <f t="shared" si="81"/>
        <v>14977.551403620952</v>
      </c>
      <c r="AB657" s="264">
        <v>40834</v>
      </c>
      <c r="AC657">
        <v>1741.69</v>
      </c>
    </row>
    <row r="658" spans="1:29">
      <c r="A658" s="264">
        <v>40833</v>
      </c>
      <c r="B658">
        <v>617.54999999999995</v>
      </c>
      <c r="D658" s="264">
        <v>40833</v>
      </c>
      <c r="E658">
        <f t="shared" si="82"/>
        <v>1741.56</v>
      </c>
      <c r="F658">
        <v>617.54999999999995</v>
      </c>
      <c r="G658" s="246">
        <f t="shared" si="79"/>
        <v>3.0121002344023484E-3</v>
      </c>
      <c r="H658" s="246">
        <f t="shared" si="80"/>
        <v>1.2669287590509762E-3</v>
      </c>
      <c r="I658">
        <f t="shared" si="81"/>
        <v>12103.328213717332</v>
      </c>
      <c r="J658">
        <f t="shared" si="81"/>
        <v>14996.526894234363</v>
      </c>
      <c r="AB658" s="264">
        <v>40835</v>
      </c>
      <c r="AC658">
        <v>1742.89</v>
      </c>
    </row>
    <row r="659" spans="1:29">
      <c r="A659" s="264">
        <v>40834</v>
      </c>
      <c r="B659">
        <v>620.66</v>
      </c>
      <c r="D659" s="264">
        <v>40834</v>
      </c>
      <c r="E659">
        <f t="shared" si="82"/>
        <v>1741.69</v>
      </c>
      <c r="F659">
        <v>620.66</v>
      </c>
      <c r="G659" s="246">
        <f t="shared" si="79"/>
        <v>7.4645719929211651E-5</v>
      </c>
      <c r="H659" s="246">
        <f t="shared" si="80"/>
        <v>4.9896008998693156E-3</v>
      </c>
      <c r="I659">
        <f t="shared" si="81"/>
        <v>12104.231675365385</v>
      </c>
      <c r="J659">
        <f t="shared" si="81"/>
        <v>15071.35357832075</v>
      </c>
      <c r="AB659" s="264">
        <v>40836</v>
      </c>
      <c r="AC659">
        <v>1742.19</v>
      </c>
    </row>
    <row r="660" spans="1:29">
      <c r="A660" s="264">
        <v>40835</v>
      </c>
      <c r="B660">
        <v>621.57000000000005</v>
      </c>
      <c r="D660" s="264">
        <v>40835</v>
      </c>
      <c r="E660">
        <f t="shared" si="82"/>
        <v>1742.89</v>
      </c>
      <c r="F660">
        <v>621.57000000000005</v>
      </c>
      <c r="G660" s="246">
        <f t="shared" si="79"/>
        <v>6.8898598487687757E-4</v>
      </c>
      <c r="H660" s="246">
        <f t="shared" si="80"/>
        <v>1.4197525905603617E-3</v>
      </c>
      <c r="I660">
        <f t="shared" ref="I660:J675" si="83">I659*(1+G660)</f>
        <v>12112.571321347414</v>
      </c>
      <c r="J660">
        <f t="shared" si="83"/>
        <v>15092.751171606822</v>
      </c>
      <c r="AB660" s="264">
        <v>40837</v>
      </c>
      <c r="AC660">
        <v>1741.35</v>
      </c>
    </row>
    <row r="661" spans="1:29">
      <c r="A661" s="264">
        <v>40836</v>
      </c>
      <c r="B661">
        <v>621.22</v>
      </c>
      <c r="D661" s="264">
        <v>40836</v>
      </c>
      <c r="E661">
        <f t="shared" si="82"/>
        <v>1742.19</v>
      </c>
      <c r="F661">
        <v>621.22</v>
      </c>
      <c r="G661" s="246">
        <f t="shared" si="79"/>
        <v>-4.0163177251584248E-4</v>
      </c>
      <c r="H661" s="246">
        <f t="shared" si="80"/>
        <v>-6.0951881066152649E-4</v>
      </c>
      <c r="I661">
        <f t="shared" si="83"/>
        <v>12107.706527857896</v>
      </c>
      <c r="J661">
        <f t="shared" si="83"/>
        <v>15083.551855863094</v>
      </c>
      <c r="AB661" s="264">
        <v>40840</v>
      </c>
      <c r="AC661">
        <v>1739.71</v>
      </c>
    </row>
    <row r="662" spans="1:29">
      <c r="A662" s="264">
        <v>40837</v>
      </c>
      <c r="B662">
        <v>627.32000000000005</v>
      </c>
      <c r="D662" s="264">
        <v>40837</v>
      </c>
      <c r="E662">
        <f t="shared" si="82"/>
        <v>1741.35</v>
      </c>
      <c r="F662">
        <v>627.32000000000005</v>
      </c>
      <c r="G662" s="246">
        <f t="shared" si="79"/>
        <v>-4.8215177449084656E-4</v>
      </c>
      <c r="H662" s="246">
        <f t="shared" si="80"/>
        <v>9.7729590851183129E-3</v>
      </c>
      <c r="I662">
        <f t="shared" si="83"/>
        <v>12101.868775670475</v>
      </c>
      <c r="J662">
        <f t="shared" si="83"/>
        <v>15230.962791008704</v>
      </c>
      <c r="AB662" s="264">
        <v>40841</v>
      </c>
      <c r="AC662">
        <v>1748.57</v>
      </c>
    </row>
    <row r="663" spans="1:29">
      <c r="A663" s="264">
        <v>40840</v>
      </c>
      <c r="B663">
        <v>629.80999999999995</v>
      </c>
      <c r="D663" s="264">
        <v>40840</v>
      </c>
      <c r="E663">
        <f t="shared" si="82"/>
        <v>1739.71</v>
      </c>
      <c r="F663">
        <v>629.80999999999995</v>
      </c>
      <c r="G663" s="246">
        <f t="shared" si="79"/>
        <v>-9.4179803026384068E-4</v>
      </c>
      <c r="H663" s="246">
        <f t="shared" si="80"/>
        <v>3.9228375128663598E-3</v>
      </c>
      <c r="I663">
        <f t="shared" si="83"/>
        <v>12090.471259495036</v>
      </c>
      <c r="J663">
        <f t="shared" si="83"/>
        <v>15290.711383202344</v>
      </c>
      <c r="AB663" s="264">
        <v>40842</v>
      </c>
      <c r="AC663">
        <v>1744.46</v>
      </c>
    </row>
    <row r="664" spans="1:29">
      <c r="A664" s="264">
        <v>40841</v>
      </c>
      <c r="B664">
        <v>630.1</v>
      </c>
      <c r="D664" s="264">
        <v>40841</v>
      </c>
      <c r="E664">
        <f t="shared" si="82"/>
        <v>1748.57</v>
      </c>
      <c r="F664">
        <v>630.1</v>
      </c>
      <c r="G664" s="246">
        <f t="shared" si="79"/>
        <v>5.0928028234589195E-3</v>
      </c>
      <c r="H664" s="246">
        <f t="shared" si="80"/>
        <v>4.1402775667041895E-4</v>
      </c>
      <c r="I664">
        <f t="shared" si="83"/>
        <v>12152.045645662341</v>
      </c>
      <c r="J664">
        <f t="shared" si="83"/>
        <v>15297.042162134227</v>
      </c>
      <c r="AB664" s="264">
        <v>40843</v>
      </c>
      <c r="AC664">
        <v>1736.32</v>
      </c>
    </row>
    <row r="665" spans="1:29">
      <c r="A665" s="264">
        <v>40842</v>
      </c>
      <c r="B665">
        <v>630.85</v>
      </c>
      <c r="D665" s="264">
        <v>40842</v>
      </c>
      <c r="E665">
        <f t="shared" si="82"/>
        <v>1744.46</v>
      </c>
      <c r="F665">
        <v>630.85</v>
      </c>
      <c r="G665" s="246">
        <f t="shared" si="79"/>
        <v>-2.3504921164150261E-3</v>
      </c>
      <c r="H665" s="246">
        <f t="shared" si="80"/>
        <v>1.1438586845624469E-3</v>
      </c>
      <c r="I665">
        <f t="shared" si="83"/>
        <v>12123.482358173897</v>
      </c>
      <c r="J665">
        <f t="shared" si="83"/>
        <v>15314.539816659502</v>
      </c>
      <c r="AB665" s="264">
        <v>40844</v>
      </c>
      <c r="AC665">
        <v>1743.95</v>
      </c>
    </row>
    <row r="666" spans="1:29">
      <c r="A666" s="264">
        <v>40843</v>
      </c>
      <c r="B666">
        <v>634.47</v>
      </c>
      <c r="D666" s="264">
        <v>40843</v>
      </c>
      <c r="E666">
        <f t="shared" si="82"/>
        <v>1736.32</v>
      </c>
      <c r="F666">
        <v>634.47</v>
      </c>
      <c r="G666" s="246">
        <f t="shared" si="79"/>
        <v>-4.6662004287860714E-3</v>
      </c>
      <c r="H666" s="246">
        <f t="shared" si="80"/>
        <v>5.6918610378286919E-3</v>
      </c>
      <c r="I666">
        <f t="shared" si="83"/>
        <v>12066.911759595805</v>
      </c>
      <c r="J666">
        <f t="shared" si="83"/>
        <v>15401.708049154224</v>
      </c>
      <c r="AB666" s="264">
        <v>40847</v>
      </c>
      <c r="AC666">
        <v>1752.07</v>
      </c>
    </row>
    <row r="667" spans="1:29">
      <c r="A667" s="264">
        <v>40844</v>
      </c>
      <c r="B667">
        <v>634.22</v>
      </c>
      <c r="D667" s="264">
        <v>40844</v>
      </c>
      <c r="E667">
        <f t="shared" si="82"/>
        <v>1743.95</v>
      </c>
      <c r="F667">
        <v>634.22</v>
      </c>
      <c r="G667" s="246">
        <f t="shared" si="79"/>
        <v>4.3943512716551059E-3</v>
      </c>
      <c r="H667" s="246">
        <f t="shared" si="80"/>
        <v>-4.4045823398154634E-4</v>
      </c>
      <c r="I667">
        <f t="shared" si="83"/>
        <v>12119.938008631534</v>
      </c>
      <c r="J667">
        <f t="shared" si="83"/>
        <v>15394.924240026594</v>
      </c>
      <c r="AB667" s="264">
        <v>40848</v>
      </c>
      <c r="AC667">
        <v>1761.14</v>
      </c>
    </row>
    <row r="668" spans="1:29">
      <c r="A668" s="264">
        <v>40847</v>
      </c>
      <c r="B668">
        <v>636.24</v>
      </c>
      <c r="D668" s="264">
        <v>40847</v>
      </c>
      <c r="E668">
        <f t="shared" si="82"/>
        <v>1752.07</v>
      </c>
      <c r="F668">
        <v>636.24</v>
      </c>
      <c r="G668" s="246">
        <f t="shared" si="79"/>
        <v>4.656096791765707E-3</v>
      </c>
      <c r="H668" s="246">
        <f t="shared" si="80"/>
        <v>3.1385860922528023E-3</v>
      </c>
      <c r="I668">
        <f t="shared" si="83"/>
        <v>12176.369613109922</v>
      </c>
      <c r="J668">
        <f t="shared" si="83"/>
        <v>15443.242535137628</v>
      </c>
      <c r="AB668" s="264">
        <v>40849</v>
      </c>
      <c r="AC668">
        <v>1760.44</v>
      </c>
    </row>
    <row r="669" spans="1:29">
      <c r="A669" s="264">
        <v>40848</v>
      </c>
      <c r="B669">
        <v>633.62</v>
      </c>
      <c r="D669" s="264">
        <v>40848</v>
      </c>
      <c r="E669">
        <f t="shared" si="82"/>
        <v>1761.14</v>
      </c>
      <c r="F669">
        <v>633.62</v>
      </c>
      <c r="G669" s="246">
        <f t="shared" si="79"/>
        <v>5.1767338062977952E-3</v>
      </c>
      <c r="H669" s="246">
        <f t="shared" si="80"/>
        <v>-4.1643714860519895E-3</v>
      </c>
      <c r="I669">
        <f t="shared" si="83"/>
        <v>12239.403437324085</v>
      </c>
      <c r="J669">
        <f t="shared" si="83"/>
        <v>15378.931136272116</v>
      </c>
      <c r="AB669" s="264">
        <v>40850</v>
      </c>
      <c r="AC669">
        <v>1756.91</v>
      </c>
    </row>
    <row r="670" spans="1:29">
      <c r="A670" s="264">
        <v>40849</v>
      </c>
      <c r="B670">
        <v>634.83000000000004</v>
      </c>
      <c r="D670" s="264">
        <v>40849</v>
      </c>
      <c r="E670">
        <f t="shared" si="82"/>
        <v>1760.44</v>
      </c>
      <c r="F670">
        <v>634.83000000000004</v>
      </c>
      <c r="G670" s="246">
        <f t="shared" si="79"/>
        <v>-3.9746982068433745E-4</v>
      </c>
      <c r="H670" s="246">
        <f t="shared" si="80"/>
        <v>1.8632333710606333E-3</v>
      </c>
      <c r="I670">
        <f t="shared" si="83"/>
        <v>12234.538643834569</v>
      </c>
      <c r="J670">
        <f t="shared" si="83"/>
        <v>15407.585673976462</v>
      </c>
      <c r="AB670" s="264">
        <v>40851</v>
      </c>
      <c r="AC670">
        <v>1758.59</v>
      </c>
    </row>
    <row r="671" spans="1:29">
      <c r="A671" s="264">
        <v>40850</v>
      </c>
      <c r="B671">
        <v>637.97</v>
      </c>
      <c r="D671" s="264">
        <v>40850</v>
      </c>
      <c r="E671">
        <f t="shared" si="82"/>
        <v>1756.91</v>
      </c>
      <c r="F671">
        <v>637.97</v>
      </c>
      <c r="G671" s="246">
        <f t="shared" si="79"/>
        <v>-2.0051805230509867E-3</v>
      </c>
      <c r="H671" s="246">
        <f t="shared" si="80"/>
        <v>4.8997774994880986E-3</v>
      </c>
      <c r="I671">
        <f t="shared" si="83"/>
        <v>12210.006185237437</v>
      </c>
      <c r="J671">
        <f t="shared" si="83"/>
        <v>15483.079415583248</v>
      </c>
      <c r="AB671" s="264">
        <v>40854</v>
      </c>
      <c r="AC671">
        <v>1760.83</v>
      </c>
    </row>
    <row r="672" spans="1:29">
      <c r="A672" s="264">
        <v>40851</v>
      </c>
      <c r="B672">
        <v>639.59</v>
      </c>
      <c r="D672" s="264">
        <v>40851</v>
      </c>
      <c r="E672">
        <f t="shared" si="82"/>
        <v>1758.59</v>
      </c>
      <c r="F672">
        <v>639.59</v>
      </c>
      <c r="G672" s="246">
        <f t="shared" si="79"/>
        <v>9.5622428012798188E-4</v>
      </c>
      <c r="H672" s="246">
        <f t="shared" si="80"/>
        <v>2.4928757845756747E-3</v>
      </c>
      <c r="I672">
        <f t="shared" si="83"/>
        <v>12221.681689612273</v>
      </c>
      <c r="J672">
        <f t="shared" si="83"/>
        <v>15521.676809329017</v>
      </c>
      <c r="AB672" s="264">
        <v>40855</v>
      </c>
      <c r="AC672">
        <v>1755.8</v>
      </c>
    </row>
    <row r="673" spans="1:29">
      <c r="A673" s="264">
        <v>40854</v>
      </c>
      <c r="B673">
        <v>639.20000000000005</v>
      </c>
      <c r="D673" s="264">
        <v>40854</v>
      </c>
      <c r="E673">
        <f t="shared" si="82"/>
        <v>1760.83</v>
      </c>
      <c r="F673">
        <v>639.20000000000005</v>
      </c>
      <c r="G673" s="246">
        <f t="shared" si="79"/>
        <v>1.2737477183424328E-3</v>
      </c>
      <c r="H673" s="246">
        <f t="shared" si="80"/>
        <v>-6.5619420253594431E-4</v>
      </c>
      <c r="I673">
        <f t="shared" si="83"/>
        <v>12237.249028778724</v>
      </c>
      <c r="J673">
        <f t="shared" si="83"/>
        <v>15511.491574993099</v>
      </c>
      <c r="AB673" s="264">
        <v>40856</v>
      </c>
      <c r="AC673">
        <v>1759.63</v>
      </c>
    </row>
    <row r="674" spans="1:29">
      <c r="A674" s="264">
        <v>40855</v>
      </c>
      <c r="B674">
        <v>639.22</v>
      </c>
      <c r="D674" s="264">
        <v>40855</v>
      </c>
      <c r="E674">
        <f t="shared" si="82"/>
        <v>1755.8</v>
      </c>
      <c r="F674">
        <v>639.22</v>
      </c>
      <c r="G674" s="246">
        <f t="shared" si="79"/>
        <v>-2.8566073953760762E-3</v>
      </c>
      <c r="H674" s="246">
        <f t="shared" si="80"/>
        <v>-1.513946003940586E-5</v>
      </c>
      <c r="I674">
        <f t="shared" si="83"/>
        <v>12202.292012704056</v>
      </c>
      <c r="J674">
        <f t="shared" si="83"/>
        <v>15511.256739386248</v>
      </c>
      <c r="AB674" s="264">
        <v>40857</v>
      </c>
      <c r="AC674">
        <v>1754.27</v>
      </c>
    </row>
    <row r="675" spans="1:29">
      <c r="A675" s="264">
        <v>40856</v>
      </c>
      <c r="B675">
        <v>639.24</v>
      </c>
      <c r="D675" s="264">
        <v>40856</v>
      </c>
      <c r="E675">
        <f t="shared" si="82"/>
        <v>1759.63</v>
      </c>
      <c r="F675">
        <v>639.24</v>
      </c>
      <c r="G675" s="246">
        <f t="shared" si="79"/>
        <v>2.1813418384781791E-3</v>
      </c>
      <c r="H675" s="246">
        <f t="shared" si="80"/>
        <v>-1.5140439017193585E-5</v>
      </c>
      <c r="I675">
        <f t="shared" si="83"/>
        <v>12228.909382796695</v>
      </c>
      <c r="J675">
        <f t="shared" si="83"/>
        <v>15511.021892149505</v>
      </c>
      <c r="AB675" s="264">
        <v>40861</v>
      </c>
      <c r="AC675">
        <v>1755.32</v>
      </c>
    </row>
    <row r="676" spans="1:29">
      <c r="A676" s="264">
        <v>40857</v>
      </c>
      <c r="B676">
        <v>640.34</v>
      </c>
      <c r="D676" s="264">
        <v>40857</v>
      </c>
      <c r="E676">
        <f t="shared" si="82"/>
        <v>1754.27</v>
      </c>
      <c r="F676">
        <v>640.34</v>
      </c>
      <c r="G676" s="246">
        <f t="shared" si="79"/>
        <v>-3.0460949176815966E-3</v>
      </c>
      <c r="H676" s="246">
        <f t="shared" si="80"/>
        <v>1.6743648707841933E-3</v>
      </c>
      <c r="I676">
        <f t="shared" ref="I676:J691" si="84">I675*(1+G676)</f>
        <v>12191.658964076969</v>
      </c>
      <c r="J676">
        <f t="shared" si="84"/>
        <v>15536.993002315685</v>
      </c>
      <c r="AB676" s="264">
        <v>40862</v>
      </c>
      <c r="AC676">
        <v>1753.29</v>
      </c>
    </row>
    <row r="677" spans="1:29">
      <c r="A677" s="264">
        <v>40858</v>
      </c>
      <c r="B677">
        <v>640.34</v>
      </c>
      <c r="D677" s="264">
        <v>40858</v>
      </c>
      <c r="E677" s="265">
        <f>E676</f>
        <v>1754.27</v>
      </c>
      <c r="F677">
        <v>640.34</v>
      </c>
      <c r="G677" s="246">
        <f t="shared" si="79"/>
        <v>0</v>
      </c>
      <c r="H677" s="246">
        <f t="shared" si="80"/>
        <v>-4.6428571428571429E-5</v>
      </c>
      <c r="I677">
        <f t="shared" si="84"/>
        <v>12191.658964076969</v>
      </c>
      <c r="J677">
        <f t="shared" si="84"/>
        <v>15536.271641926292</v>
      </c>
      <c r="AB677" s="264">
        <v>40863</v>
      </c>
      <c r="AC677">
        <v>1755.22</v>
      </c>
    </row>
    <row r="678" spans="1:29">
      <c r="A678" s="264">
        <v>40861</v>
      </c>
      <c r="B678">
        <v>637.38</v>
      </c>
      <c r="D678" s="264">
        <v>40861</v>
      </c>
      <c r="E678">
        <f t="shared" ref="E678:E741" si="85">SUMIF(AB:AB,A678,AC:AC)</f>
        <v>1755.32</v>
      </c>
      <c r="F678">
        <v>637.38</v>
      </c>
      <c r="G678" s="246">
        <f t="shared" si="79"/>
        <v>5.9853956346511694E-4</v>
      </c>
      <c r="H678" s="246">
        <f t="shared" si="80"/>
        <v>-4.6689728447834164E-3</v>
      </c>
      <c r="I678">
        <f t="shared" si="84"/>
        <v>12198.956154311243</v>
      </c>
      <c r="J678">
        <f t="shared" si="84"/>
        <v>15463.733211520959</v>
      </c>
      <c r="AB678" s="264">
        <v>40864</v>
      </c>
      <c r="AC678">
        <v>1757.37</v>
      </c>
    </row>
    <row r="679" spans="1:29">
      <c r="A679" s="264">
        <v>40862</v>
      </c>
      <c r="B679">
        <v>639.1</v>
      </c>
      <c r="D679" s="264">
        <v>40862</v>
      </c>
      <c r="E679">
        <f t="shared" si="85"/>
        <v>1753.29</v>
      </c>
      <c r="F679">
        <v>639.1</v>
      </c>
      <c r="G679" s="246">
        <f t="shared" si="79"/>
        <v>-1.1564842877651582E-3</v>
      </c>
      <c r="H679" s="246">
        <f t="shared" si="80"/>
        <v>2.652118606079488E-3</v>
      </c>
      <c r="I679">
        <f t="shared" si="84"/>
        <v>12184.848253191647</v>
      </c>
      <c r="J679">
        <f t="shared" si="84"/>
        <v>15504.744866090683</v>
      </c>
      <c r="AB679" s="264">
        <v>40865</v>
      </c>
      <c r="AC679">
        <v>1754.46</v>
      </c>
    </row>
    <row r="680" spans="1:29">
      <c r="A680" s="264">
        <v>40863</v>
      </c>
      <c r="B680">
        <v>639.6</v>
      </c>
      <c r="D680" s="264">
        <v>40863</v>
      </c>
      <c r="E680">
        <f t="shared" si="85"/>
        <v>1755.22</v>
      </c>
      <c r="F680">
        <v>639.6</v>
      </c>
      <c r="G680" s="246">
        <f t="shared" si="79"/>
        <v>1.1007876620525714E-3</v>
      </c>
      <c r="H680" s="246">
        <f t="shared" si="80"/>
        <v>7.3592160851186725E-4</v>
      </c>
      <c r="I680">
        <f t="shared" si="84"/>
        <v>12198.261183812743</v>
      </c>
      <c r="J680">
        <f t="shared" si="84"/>
        <v>15516.155142872103</v>
      </c>
      <c r="AB680" s="264">
        <v>40868</v>
      </c>
      <c r="AC680">
        <v>1755.92</v>
      </c>
    </row>
    <row r="681" spans="1:29">
      <c r="A681" s="264">
        <v>40864</v>
      </c>
      <c r="B681">
        <v>637.02</v>
      </c>
      <c r="D681" s="264">
        <v>40864</v>
      </c>
      <c r="E681">
        <f t="shared" si="85"/>
        <v>1757.37</v>
      </c>
      <c r="F681">
        <v>637.02</v>
      </c>
      <c r="G681" s="246">
        <f t="shared" si="79"/>
        <v>1.2249176741376822E-3</v>
      </c>
      <c r="H681" s="246">
        <f t="shared" si="80"/>
        <v>-4.0801996783704905E-3</v>
      </c>
      <c r="I681">
        <f t="shared" si="84"/>
        <v>12213.203049530543</v>
      </c>
      <c r="J681">
        <f t="shared" si="84"/>
        <v>15452.84613164861</v>
      </c>
      <c r="AB681" s="264">
        <v>40869</v>
      </c>
      <c r="AC681">
        <v>1756.46</v>
      </c>
    </row>
    <row r="682" spans="1:29">
      <c r="A682" s="264">
        <v>40865</v>
      </c>
      <c r="B682">
        <v>638.08000000000004</v>
      </c>
      <c r="D682" s="264">
        <v>40865</v>
      </c>
      <c r="E682">
        <f t="shared" si="85"/>
        <v>1754.46</v>
      </c>
      <c r="F682">
        <v>638.08000000000004</v>
      </c>
      <c r="G682" s="246">
        <f t="shared" si="79"/>
        <v>-1.6558835077415957E-3</v>
      </c>
      <c r="H682" s="246">
        <f t="shared" si="80"/>
        <v>1.6175694192155235E-3</v>
      </c>
      <c r="I682">
        <f t="shared" si="84"/>
        <v>12192.979408024126</v>
      </c>
      <c r="J682">
        <f t="shared" si="84"/>
        <v>15477.842182991008</v>
      </c>
      <c r="AB682" s="264">
        <v>40870</v>
      </c>
      <c r="AC682">
        <v>1758.46</v>
      </c>
    </row>
    <row r="683" spans="1:29">
      <c r="A683" s="264">
        <v>40868</v>
      </c>
      <c r="B683">
        <v>636.52</v>
      </c>
      <c r="D683" s="264">
        <v>40868</v>
      </c>
      <c r="E683">
        <f t="shared" si="85"/>
        <v>1755.92</v>
      </c>
      <c r="F683">
        <v>636.52</v>
      </c>
      <c r="G683" s="246">
        <f t="shared" si="79"/>
        <v>8.3216488264192812E-4</v>
      </c>
      <c r="H683" s="246">
        <f t="shared" si="80"/>
        <v>-2.4912630749392003E-3</v>
      </c>
      <c r="I683">
        <f t="shared" si="84"/>
        <v>12203.125977302259</v>
      </c>
      <c r="J683">
        <f t="shared" si="84"/>
        <v>15439.282806280786</v>
      </c>
      <c r="AB683" s="264">
        <v>40872</v>
      </c>
      <c r="AC683">
        <v>1752.58</v>
      </c>
    </row>
    <row r="684" spans="1:29">
      <c r="A684" s="264">
        <v>40869</v>
      </c>
      <c r="B684">
        <v>631.77</v>
      </c>
      <c r="D684" s="264">
        <v>40869</v>
      </c>
      <c r="E684">
        <f t="shared" si="85"/>
        <v>1756.46</v>
      </c>
      <c r="F684">
        <v>631.77</v>
      </c>
      <c r="G684" s="246">
        <f t="shared" si="79"/>
        <v>3.0753109481063134E-4</v>
      </c>
      <c r="H684" s="246">
        <f t="shared" si="80"/>
        <v>-7.5088806546309691E-3</v>
      </c>
      <c r="I684">
        <f t="shared" si="84"/>
        <v>12206.878817994171</v>
      </c>
      <c r="J684">
        <f t="shared" si="84"/>
        <v>15323.351074295328</v>
      </c>
      <c r="AB684" s="264">
        <v>40875</v>
      </c>
      <c r="AC684">
        <v>1755.09</v>
      </c>
    </row>
    <row r="685" spans="1:29">
      <c r="A685" s="264">
        <v>40870</v>
      </c>
      <c r="B685">
        <v>628.80999999999995</v>
      </c>
      <c r="D685" s="264">
        <v>40870</v>
      </c>
      <c r="E685">
        <f t="shared" si="85"/>
        <v>1758.46</v>
      </c>
      <c r="F685">
        <v>628.80999999999995</v>
      </c>
      <c r="G685" s="246">
        <f t="shared" si="79"/>
        <v>1.1386538833790816E-3</v>
      </c>
      <c r="H685" s="246">
        <f t="shared" si="80"/>
        <v>-4.7316779501581771E-3</v>
      </c>
      <c r="I685">
        <f t="shared" si="84"/>
        <v>12220.778227964218</v>
      </c>
      <c r="J685">
        <f t="shared" si="84"/>
        <v>15250.845911894552</v>
      </c>
      <c r="AB685" s="264">
        <v>40876</v>
      </c>
      <c r="AC685">
        <v>1753.47</v>
      </c>
    </row>
    <row r="686" spans="1:29">
      <c r="A686" s="264">
        <v>40872</v>
      </c>
      <c r="B686">
        <v>630.16</v>
      </c>
      <c r="D686" s="264">
        <v>40872</v>
      </c>
      <c r="E686">
        <f t="shared" si="85"/>
        <v>1752.58</v>
      </c>
      <c r="F686">
        <v>630.16</v>
      </c>
      <c r="G686" s="246">
        <f t="shared" si="79"/>
        <v>-3.3438349464873784E-3</v>
      </c>
      <c r="H686" s="246">
        <f t="shared" si="80"/>
        <v>2.1004838504476856E-3</v>
      </c>
      <c r="I686">
        <f t="shared" si="84"/>
        <v>12179.913962652279</v>
      </c>
      <c r="J686">
        <f t="shared" si="84"/>
        <v>15282.880067438153</v>
      </c>
      <c r="AB686" s="264">
        <v>40877</v>
      </c>
      <c r="AC686">
        <v>1750.55</v>
      </c>
    </row>
    <row r="687" spans="1:29">
      <c r="A687" s="264">
        <v>40875</v>
      </c>
      <c r="B687">
        <v>632.52</v>
      </c>
      <c r="D687" s="264">
        <v>40875</v>
      </c>
      <c r="E687">
        <f t="shared" si="85"/>
        <v>1755.09</v>
      </c>
      <c r="F687">
        <v>632.52</v>
      </c>
      <c r="G687" s="246">
        <f t="shared" si="79"/>
        <v>1.4321742802041459E-3</v>
      </c>
      <c r="H687" s="246">
        <f t="shared" si="80"/>
        <v>3.6986520430186557E-3</v>
      </c>
      <c r="I687">
        <f t="shared" si="84"/>
        <v>12197.357722164688</v>
      </c>
      <c r="J687">
        <f t="shared" si="84"/>
        <v>15339.406123022793</v>
      </c>
      <c r="AB687" s="264">
        <v>40878</v>
      </c>
      <c r="AC687">
        <v>1747.64</v>
      </c>
    </row>
    <row r="688" spans="1:29">
      <c r="A688" s="264">
        <v>40876</v>
      </c>
      <c r="B688">
        <v>634.33000000000004</v>
      </c>
      <c r="D688" s="264">
        <v>40876</v>
      </c>
      <c r="E688">
        <f t="shared" si="85"/>
        <v>1753.47</v>
      </c>
      <c r="F688">
        <v>634.33000000000004</v>
      </c>
      <c r="G688" s="246">
        <f t="shared" si="79"/>
        <v>-9.2302958822620962E-4</v>
      </c>
      <c r="H688" s="246">
        <f t="shared" si="80"/>
        <v>2.8151410232088872E-3</v>
      </c>
      <c r="I688">
        <f t="shared" si="84"/>
        <v>12186.099200088951</v>
      </c>
      <c r="J688">
        <f t="shared" si="84"/>
        <v>15382.588714471376</v>
      </c>
      <c r="AB688" s="264">
        <v>40879</v>
      </c>
      <c r="AC688">
        <v>1754.03</v>
      </c>
    </row>
    <row r="689" spans="1:29">
      <c r="A689" s="264">
        <v>40877</v>
      </c>
      <c r="B689">
        <v>636.82000000000005</v>
      </c>
      <c r="D689" s="264">
        <v>40877</v>
      </c>
      <c r="E689">
        <f t="shared" si="85"/>
        <v>1750.55</v>
      </c>
      <c r="F689">
        <v>636.82000000000005</v>
      </c>
      <c r="G689" s="246">
        <f t="shared" si="79"/>
        <v>-1.6652694371731558E-3</v>
      </c>
      <c r="H689" s="246">
        <f t="shared" si="80"/>
        <v>3.8789730334143216E-3</v>
      </c>
      <c r="I689">
        <f t="shared" si="84"/>
        <v>12165.806061532683</v>
      </c>
      <c r="J689">
        <f t="shared" si="84"/>
        <v>15442.257361278915</v>
      </c>
      <c r="AB689" s="264">
        <v>40882</v>
      </c>
      <c r="AC689">
        <v>1755.79</v>
      </c>
    </row>
    <row r="690" spans="1:29">
      <c r="A690" s="264">
        <v>40878</v>
      </c>
      <c r="B690">
        <v>633.97</v>
      </c>
      <c r="D690" s="264">
        <v>40878</v>
      </c>
      <c r="E690">
        <f t="shared" si="85"/>
        <v>1747.64</v>
      </c>
      <c r="F690">
        <v>633.97</v>
      </c>
      <c r="G690" s="246">
        <f t="shared" si="79"/>
        <v>-1.6623346948101414E-3</v>
      </c>
      <c r="H690" s="246">
        <f t="shared" si="80"/>
        <v>-4.5217905261411137E-3</v>
      </c>
      <c r="I690">
        <f t="shared" si="84"/>
        <v>12145.582420026265</v>
      </c>
      <c r="J690">
        <f t="shared" si="84"/>
        <v>15372.43070824045</v>
      </c>
      <c r="AB690" s="264">
        <v>40883</v>
      </c>
      <c r="AC690">
        <v>1753.62</v>
      </c>
    </row>
    <row r="691" spans="1:29">
      <c r="A691" s="264">
        <v>40879</v>
      </c>
      <c r="B691">
        <v>634.13</v>
      </c>
      <c r="D691" s="264">
        <v>40879</v>
      </c>
      <c r="E691">
        <f t="shared" si="85"/>
        <v>1754.03</v>
      </c>
      <c r="F691">
        <v>634.13</v>
      </c>
      <c r="G691" s="246">
        <f t="shared" si="79"/>
        <v>3.6563594332927885E-3</v>
      </c>
      <c r="H691" s="246">
        <f t="shared" si="80"/>
        <v>2.0594930134131079E-4</v>
      </c>
      <c r="I691">
        <f t="shared" si="84"/>
        <v>12189.991034880562</v>
      </c>
      <c r="J691">
        <f t="shared" si="84"/>
        <v>15375.596649604729</v>
      </c>
      <c r="AB691" s="264">
        <v>40884</v>
      </c>
      <c r="AC691">
        <v>1759.1</v>
      </c>
    </row>
    <row r="692" spans="1:29">
      <c r="A692" s="264">
        <v>40882</v>
      </c>
      <c r="B692">
        <v>633.63</v>
      </c>
      <c r="D692" s="264">
        <v>40882</v>
      </c>
      <c r="E692">
        <f t="shared" si="85"/>
        <v>1755.79</v>
      </c>
      <c r="F692">
        <v>633.63</v>
      </c>
      <c r="G692" s="246">
        <f t="shared" si="79"/>
        <v>1.0034035905885919E-3</v>
      </c>
      <c r="H692" s="246">
        <f t="shared" si="80"/>
        <v>-8.3491042846107946E-4</v>
      </c>
      <c r="I692">
        <f t="shared" ref="I692:J707" si="86">I691*(1+G692)</f>
        <v>12202.222515654204</v>
      </c>
      <c r="J692">
        <f t="shared" si="86"/>
        <v>15362.759403618164</v>
      </c>
      <c r="AB692" s="264">
        <v>40885</v>
      </c>
      <c r="AC692">
        <v>1762.52</v>
      </c>
    </row>
    <row r="693" spans="1:29">
      <c r="A693" s="264">
        <v>40883</v>
      </c>
      <c r="B693">
        <v>633.62</v>
      </c>
      <c r="D693" s="264">
        <v>40883</v>
      </c>
      <c r="E693">
        <f t="shared" si="85"/>
        <v>1753.62</v>
      </c>
      <c r="F693">
        <v>633.62</v>
      </c>
      <c r="G693" s="246">
        <f t="shared" si="79"/>
        <v>-1.2359109005063429E-3</v>
      </c>
      <c r="H693" s="246">
        <f t="shared" si="80"/>
        <v>-6.2210652453722196E-5</v>
      </c>
      <c r="I693">
        <f t="shared" si="86"/>
        <v>12187.141655836704</v>
      </c>
      <c r="J693">
        <f t="shared" si="86"/>
        <v>15361.803676332174</v>
      </c>
      <c r="AB693" s="264">
        <v>40886</v>
      </c>
      <c r="AC693">
        <v>1756.75</v>
      </c>
    </row>
    <row r="694" spans="1:29">
      <c r="A694" s="264">
        <v>40884</v>
      </c>
      <c r="B694">
        <v>632.01</v>
      </c>
      <c r="D694" s="264">
        <v>40884</v>
      </c>
      <c r="E694">
        <f t="shared" si="85"/>
        <v>1759.1</v>
      </c>
      <c r="F694">
        <v>632.01</v>
      </c>
      <c r="G694" s="246">
        <f t="shared" si="79"/>
        <v>3.1249643594393195E-3</v>
      </c>
      <c r="H694" s="246">
        <f t="shared" si="80"/>
        <v>-2.5873837180464673E-3</v>
      </c>
      <c r="I694">
        <f t="shared" si="86"/>
        <v>12225.226039154632</v>
      </c>
      <c r="J694">
        <f t="shared" si="86"/>
        <v>15322.056795620207</v>
      </c>
      <c r="AB694" s="264">
        <v>40889</v>
      </c>
      <c r="AC694">
        <v>1759.68</v>
      </c>
    </row>
    <row r="695" spans="1:29">
      <c r="A695" s="264">
        <v>40885</v>
      </c>
      <c r="B695">
        <v>629.79</v>
      </c>
      <c r="D695" s="264">
        <v>40885</v>
      </c>
      <c r="E695">
        <f t="shared" si="85"/>
        <v>1762.52</v>
      </c>
      <c r="F695">
        <v>629.79</v>
      </c>
      <c r="G695" s="246">
        <f t="shared" si="79"/>
        <v>1.9441759990905805E-3</v>
      </c>
      <c r="H695" s="246">
        <f t="shared" si="80"/>
        <v>-3.5590312201209248E-3</v>
      </c>
      <c r="I695">
        <f t="shared" si="86"/>
        <v>12248.994030203414</v>
      </c>
      <c r="J695">
        <f t="shared" si="86"/>
        <v>15267.525117128129</v>
      </c>
      <c r="AB695" s="264">
        <v>40890</v>
      </c>
      <c r="AC695">
        <v>1762.37</v>
      </c>
    </row>
    <row r="696" spans="1:29">
      <c r="A696" s="264">
        <v>40886</v>
      </c>
      <c r="B696">
        <v>634.33000000000004</v>
      </c>
      <c r="D696" s="264">
        <v>40886</v>
      </c>
      <c r="E696">
        <f t="shared" si="85"/>
        <v>1756.75</v>
      </c>
      <c r="F696">
        <v>634.33000000000004</v>
      </c>
      <c r="G696" s="246">
        <f t="shared" si="79"/>
        <v>-3.2737217166329824E-3</v>
      </c>
      <c r="H696" s="246">
        <f t="shared" si="80"/>
        <v>7.162323552295278E-3</v>
      </c>
      <c r="I696">
        <f t="shared" si="86"/>
        <v>12208.894232439829</v>
      </c>
      <c r="J696">
        <f t="shared" si="86"/>
        <v>15376.876071859795</v>
      </c>
      <c r="AB696" s="264">
        <v>40891</v>
      </c>
      <c r="AC696">
        <v>1765.88</v>
      </c>
    </row>
    <row r="697" spans="1:29">
      <c r="A697" s="264">
        <v>40889</v>
      </c>
      <c r="B697">
        <v>632.55999999999995</v>
      </c>
      <c r="D697" s="264">
        <v>40889</v>
      </c>
      <c r="E697">
        <f t="shared" si="85"/>
        <v>1759.68</v>
      </c>
      <c r="F697">
        <v>632.55999999999995</v>
      </c>
      <c r="G697" s="246">
        <f t="shared" si="79"/>
        <v>1.6678525686637524E-3</v>
      </c>
      <c r="H697" s="246">
        <f t="shared" si="80"/>
        <v>-2.8367742905338741E-3</v>
      </c>
      <c r="I697">
        <f t="shared" si="86"/>
        <v>12229.256868045948</v>
      </c>
      <c r="J697">
        <f t="shared" si="86"/>
        <v>15333.255345150417</v>
      </c>
      <c r="AB697" s="264">
        <v>40892</v>
      </c>
      <c r="AC697">
        <v>1764.39</v>
      </c>
    </row>
    <row r="698" spans="1:29">
      <c r="A698" s="264">
        <v>40890</v>
      </c>
      <c r="B698">
        <v>632.55999999999995</v>
      </c>
      <c r="D698" s="264">
        <v>40890</v>
      </c>
      <c r="E698">
        <f t="shared" si="85"/>
        <v>1762.37</v>
      </c>
      <c r="F698">
        <v>632.55999999999995</v>
      </c>
      <c r="G698" s="246">
        <f t="shared" si="79"/>
        <v>1.5286870340061043E-3</v>
      </c>
      <c r="H698" s="246">
        <f t="shared" si="80"/>
        <v>-4.6428571428571429E-5</v>
      </c>
      <c r="I698">
        <f t="shared" si="86"/>
        <v>12247.951574455659</v>
      </c>
      <c r="J698">
        <f t="shared" si="86"/>
        <v>15332.543444009392</v>
      </c>
      <c r="AB698" s="264">
        <v>40893</v>
      </c>
      <c r="AC698">
        <v>1767.84</v>
      </c>
    </row>
    <row r="699" spans="1:29">
      <c r="A699" s="264">
        <v>40891</v>
      </c>
      <c r="B699">
        <v>633.17999999999995</v>
      </c>
      <c r="D699" s="264">
        <v>40891</v>
      </c>
      <c r="E699">
        <f t="shared" si="85"/>
        <v>1765.88</v>
      </c>
      <c r="F699">
        <v>633.17999999999995</v>
      </c>
      <c r="G699" s="246">
        <f t="shared" si="79"/>
        <v>1.9916362625329587E-3</v>
      </c>
      <c r="H699" s="246">
        <f t="shared" si="80"/>
        <v>9.3371560461806644E-4</v>
      </c>
      <c r="I699">
        <f t="shared" si="86"/>
        <v>12272.345038953094</v>
      </c>
      <c r="J699">
        <f t="shared" si="86"/>
        <v>15346.859679081548</v>
      </c>
      <c r="AB699" s="264">
        <v>40896</v>
      </c>
      <c r="AC699">
        <v>1770.12</v>
      </c>
    </row>
    <row r="700" spans="1:29">
      <c r="A700" s="264">
        <v>40892</v>
      </c>
      <c r="B700">
        <v>634.69000000000005</v>
      </c>
      <c r="D700" s="264">
        <v>40892</v>
      </c>
      <c r="E700">
        <f t="shared" si="85"/>
        <v>1764.39</v>
      </c>
      <c r="F700">
        <v>634.69000000000005</v>
      </c>
      <c r="G700" s="246">
        <f t="shared" si="79"/>
        <v>-8.4377194373341791E-4</v>
      </c>
      <c r="H700" s="246">
        <f t="shared" si="80"/>
        <v>2.3383593245884663E-3</v>
      </c>
      <c r="I700">
        <f t="shared" si="86"/>
        <v>12261.989978525409</v>
      </c>
      <c r="J700">
        <f t="shared" si="86"/>
        <v>15382.746151515279</v>
      </c>
      <c r="AB700" s="264">
        <v>40897</v>
      </c>
      <c r="AC700">
        <v>1764.21</v>
      </c>
    </row>
    <row r="701" spans="1:29">
      <c r="A701" s="264">
        <v>40893</v>
      </c>
      <c r="B701">
        <v>636.34</v>
      </c>
      <c r="D701" s="264">
        <v>40893</v>
      </c>
      <c r="E701">
        <f t="shared" si="85"/>
        <v>1767.84</v>
      </c>
      <c r="F701">
        <v>636.34</v>
      </c>
      <c r="G701" s="246">
        <f t="shared" si="79"/>
        <v>1.9553500076512353E-3</v>
      </c>
      <c r="H701" s="246">
        <f t="shared" si="80"/>
        <v>2.5532657675399898E-3</v>
      </c>
      <c r="I701">
        <f t="shared" si="86"/>
        <v>12285.966460723739</v>
      </c>
      <c r="J701">
        <f t="shared" si="86"/>
        <v>15422.022390674701</v>
      </c>
      <c r="AB701" s="264">
        <v>40898</v>
      </c>
      <c r="AC701">
        <v>1760.87</v>
      </c>
    </row>
    <row r="702" spans="1:29">
      <c r="A702" s="264">
        <v>40896</v>
      </c>
      <c r="B702">
        <v>636.22</v>
      </c>
      <c r="D702" s="264">
        <v>40896</v>
      </c>
      <c r="E702">
        <f t="shared" si="85"/>
        <v>1770.12</v>
      </c>
      <c r="F702">
        <v>636.22</v>
      </c>
      <c r="G702" s="246">
        <f t="shared" si="79"/>
        <v>1.289709475970735E-3</v>
      </c>
      <c r="H702" s="246">
        <f t="shared" si="80"/>
        <v>-2.3500700434177151E-4</v>
      </c>
      <c r="I702">
        <f t="shared" si="86"/>
        <v>12301.811788089593</v>
      </c>
      <c r="J702">
        <f t="shared" si="86"/>
        <v>15418.398107391777</v>
      </c>
      <c r="AB702" s="264">
        <v>40899</v>
      </c>
      <c r="AC702">
        <v>1762.03</v>
      </c>
    </row>
    <row r="703" spans="1:29">
      <c r="A703" s="264">
        <v>40897</v>
      </c>
      <c r="B703">
        <v>638.88</v>
      </c>
      <c r="D703" s="264">
        <v>40897</v>
      </c>
      <c r="E703">
        <f t="shared" si="85"/>
        <v>1764.21</v>
      </c>
      <c r="F703">
        <v>638.88</v>
      </c>
      <c r="G703" s="246">
        <f t="shared" si="79"/>
        <v>-3.3387566944612646E-3</v>
      </c>
      <c r="H703" s="246">
        <f t="shared" si="80"/>
        <v>4.1345151272920025E-3</v>
      </c>
      <c r="I703">
        <f t="shared" si="86"/>
        <v>12260.739031628107</v>
      </c>
      <c r="J703">
        <f t="shared" si="86"/>
        <v>15482.145707605399</v>
      </c>
      <c r="AB703" s="264">
        <v>40900</v>
      </c>
      <c r="AC703">
        <v>1756.74</v>
      </c>
    </row>
    <row r="704" spans="1:29">
      <c r="A704" s="264">
        <v>40898</v>
      </c>
      <c r="B704">
        <v>637.34</v>
      </c>
      <c r="D704" s="264">
        <v>40898</v>
      </c>
      <c r="E704">
        <f t="shared" si="85"/>
        <v>1760.87</v>
      </c>
      <c r="F704">
        <v>637.34</v>
      </c>
      <c r="G704" s="246">
        <f t="shared" si="79"/>
        <v>-1.8931986554889813E-3</v>
      </c>
      <c r="H704" s="246">
        <f t="shared" si="80"/>
        <v>-2.4568968909877273E-3</v>
      </c>
      <c r="I704">
        <f t="shared" si="86"/>
        <v>12237.527016978127</v>
      </c>
      <c r="J704">
        <f t="shared" si="86"/>
        <v>15444.107671950565</v>
      </c>
      <c r="AB704" s="264">
        <v>40904</v>
      </c>
      <c r="AC704">
        <v>1759.13</v>
      </c>
    </row>
    <row r="705" spans="1:29">
      <c r="A705" s="264">
        <v>40899</v>
      </c>
      <c r="B705">
        <v>640.62</v>
      </c>
      <c r="D705" s="264">
        <v>40899</v>
      </c>
      <c r="E705">
        <f t="shared" si="85"/>
        <v>1762.03</v>
      </c>
      <c r="F705">
        <v>640.62</v>
      </c>
      <c r="G705" s="246">
        <f t="shared" si="79"/>
        <v>6.5876526944075309E-4</v>
      </c>
      <c r="H705" s="246">
        <f t="shared" si="80"/>
        <v>5.0999611106876544E-3</v>
      </c>
      <c r="I705">
        <f t="shared" si="86"/>
        <v>12245.588674760755</v>
      </c>
      <c r="J705">
        <f t="shared" si="86"/>
        <v>15522.872020466786</v>
      </c>
      <c r="AB705" s="264">
        <v>40905</v>
      </c>
      <c r="AC705">
        <v>1766.61</v>
      </c>
    </row>
    <row r="706" spans="1:29">
      <c r="A706" s="264">
        <v>40900</v>
      </c>
      <c r="B706">
        <v>639.17999999999995</v>
      </c>
      <c r="D706" s="264">
        <v>40900</v>
      </c>
      <c r="E706">
        <f t="shared" si="85"/>
        <v>1756.74</v>
      </c>
      <c r="F706">
        <v>639.17999999999995</v>
      </c>
      <c r="G706" s="246">
        <f t="shared" si="79"/>
        <v>-3.002219031458031E-3</v>
      </c>
      <c r="H706" s="246">
        <f t="shared" si="80"/>
        <v>-2.2942509934572716E-3</v>
      </c>
      <c r="I706">
        <f t="shared" si="86"/>
        <v>12208.824735389981</v>
      </c>
      <c r="J706">
        <f t="shared" si="86"/>
        <v>15487.258655912521</v>
      </c>
      <c r="AB706" s="264">
        <v>40906</v>
      </c>
      <c r="AC706">
        <v>1767.74</v>
      </c>
    </row>
    <row r="707" spans="1:29">
      <c r="A707" s="264">
        <v>40904</v>
      </c>
      <c r="B707">
        <v>638.66</v>
      </c>
      <c r="D707" s="264">
        <v>40904</v>
      </c>
      <c r="E707">
        <f t="shared" si="85"/>
        <v>1759.13</v>
      </c>
      <c r="F707">
        <v>638.66</v>
      </c>
      <c r="G707" s="246">
        <f t="shared" si="79"/>
        <v>1.3604745152955289E-3</v>
      </c>
      <c r="H707" s="246">
        <f t="shared" si="80"/>
        <v>-8.5997092256596876E-4</v>
      </c>
      <c r="I707">
        <f t="shared" si="86"/>
        <v>12225.434530304188</v>
      </c>
      <c r="J707">
        <f t="shared" si="86"/>
        <v>15473.940063798178</v>
      </c>
      <c r="AB707" s="264">
        <v>40907</v>
      </c>
      <c r="AC707">
        <v>1769.79</v>
      </c>
    </row>
    <row r="708" spans="1:29">
      <c r="A708" s="264">
        <v>40905</v>
      </c>
      <c r="B708">
        <v>637.98</v>
      </c>
      <c r="D708" s="264">
        <v>40905</v>
      </c>
      <c r="E708">
        <f t="shared" si="85"/>
        <v>1766.61</v>
      </c>
      <c r="F708">
        <v>637.98</v>
      </c>
      <c r="G708" s="246">
        <f t="shared" ref="G708:G771" si="87">E708/E707-1</f>
        <v>4.2521018912757835E-3</v>
      </c>
      <c r="H708" s="246">
        <f t="shared" ref="H708:H771" si="88">(F708/F707-1)-($M$23/252)</f>
        <v>-1.111157848352042E-3</v>
      </c>
      <c r="I708">
        <f t="shared" ref="I708:J723" si="89">I707*(1+G708)</f>
        <v>12277.418323592163</v>
      </c>
      <c r="J708">
        <f t="shared" si="89"/>
        <v>15456.74607385136</v>
      </c>
      <c r="AB708" s="264">
        <v>40911</v>
      </c>
      <c r="AC708">
        <v>1765.75</v>
      </c>
    </row>
    <row r="709" spans="1:29">
      <c r="A709" s="264">
        <v>40906</v>
      </c>
      <c r="B709">
        <v>638.58000000000004</v>
      </c>
      <c r="D709" s="264">
        <v>40906</v>
      </c>
      <c r="E709">
        <f t="shared" si="85"/>
        <v>1767.74</v>
      </c>
      <c r="F709">
        <v>638.58000000000004</v>
      </c>
      <c r="G709" s="246">
        <f t="shared" si="87"/>
        <v>6.3964315836551044E-4</v>
      </c>
      <c r="H709" s="246">
        <f t="shared" si="88"/>
        <v>8.9403978181133801E-4</v>
      </c>
      <c r="I709">
        <f t="shared" si="89"/>
        <v>12285.271490225239</v>
      </c>
      <c r="J709">
        <f t="shared" si="89"/>
        <v>15470.56501973874</v>
      </c>
      <c r="AB709" s="264">
        <v>40912</v>
      </c>
      <c r="AC709">
        <v>1764.68</v>
      </c>
    </row>
    <row r="710" spans="1:29">
      <c r="A710" s="264">
        <v>40907</v>
      </c>
      <c r="B710">
        <v>639.72</v>
      </c>
      <c r="D710" s="264">
        <v>40907</v>
      </c>
      <c r="E710">
        <f t="shared" si="85"/>
        <v>1769.79</v>
      </c>
      <c r="F710">
        <v>639.72</v>
      </c>
      <c r="G710" s="246">
        <f t="shared" si="87"/>
        <v>1.1596728025613512E-3</v>
      </c>
      <c r="H710" s="246">
        <f t="shared" si="88"/>
        <v>1.7387823653374082E-3</v>
      </c>
      <c r="I710">
        <f t="shared" si="89"/>
        <v>12299.518385444535</v>
      </c>
      <c r="J710">
        <f t="shared" si="89"/>
        <v>15497.464965376868</v>
      </c>
      <c r="AB710" s="264">
        <v>40913</v>
      </c>
      <c r="AC710">
        <v>1764.59</v>
      </c>
    </row>
    <row r="711" spans="1:29">
      <c r="A711" s="264">
        <v>40911</v>
      </c>
      <c r="B711">
        <v>639.07000000000005</v>
      </c>
      <c r="D711" s="264">
        <v>40911</v>
      </c>
      <c r="E711">
        <f t="shared" si="85"/>
        <v>1765.75</v>
      </c>
      <c r="F711">
        <v>639.07000000000005</v>
      </c>
      <c r="G711" s="246">
        <f t="shared" si="87"/>
        <v>-2.2827567112482239E-3</v>
      </c>
      <c r="H711" s="246">
        <f t="shared" si="88"/>
        <v>-1.0624981018481213E-3</v>
      </c>
      <c r="I711">
        <f t="shared" si="89"/>
        <v>12271.44157730504</v>
      </c>
      <c r="J711">
        <f t="shared" si="89"/>
        <v>15480.998938267698</v>
      </c>
      <c r="AB711" s="264">
        <v>40914</v>
      </c>
      <c r="AC711">
        <v>1767.33</v>
      </c>
    </row>
    <row r="712" spans="1:29">
      <c r="A712" s="264">
        <v>40912</v>
      </c>
      <c r="B712">
        <v>641.1</v>
      </c>
      <c r="D712" s="264">
        <v>40912</v>
      </c>
      <c r="E712">
        <f t="shared" si="85"/>
        <v>1764.68</v>
      </c>
      <c r="F712">
        <v>641.1</v>
      </c>
      <c r="G712" s="246">
        <f t="shared" si="87"/>
        <v>-6.0597479824431311E-4</v>
      </c>
      <c r="H712" s="246">
        <f t="shared" si="88"/>
        <v>3.1300622668206527E-3</v>
      </c>
      <c r="I712">
        <f t="shared" si="89"/>
        <v>12264.005392971067</v>
      </c>
      <c r="J712">
        <f t="shared" si="89"/>
        <v>15529.455428897059</v>
      </c>
      <c r="AB712" s="264">
        <v>40917</v>
      </c>
      <c r="AC712">
        <v>1768.59</v>
      </c>
    </row>
    <row r="713" spans="1:29">
      <c r="A713" s="264">
        <v>40913</v>
      </c>
      <c r="B713">
        <v>640.12</v>
      </c>
      <c r="D713" s="264">
        <v>40913</v>
      </c>
      <c r="E713">
        <f t="shared" si="85"/>
        <v>1764.59</v>
      </c>
      <c r="F713">
        <v>640.12</v>
      </c>
      <c r="G713" s="246">
        <f t="shared" si="87"/>
        <v>-5.1000748011009733E-5</v>
      </c>
      <c r="H713" s="246">
        <f t="shared" si="88"/>
        <v>-1.5750512511977363E-3</v>
      </c>
      <c r="I713">
        <f t="shared" si="89"/>
        <v>12263.379919522415</v>
      </c>
      <c r="J713">
        <f t="shared" si="89"/>
        <v>15504.995740693355</v>
      </c>
      <c r="AB713" s="264">
        <v>40918</v>
      </c>
      <c r="AC713">
        <v>1768.65</v>
      </c>
    </row>
    <row r="714" spans="1:29">
      <c r="A714" s="264">
        <v>40914</v>
      </c>
      <c r="B714">
        <v>642.07000000000005</v>
      </c>
      <c r="D714" s="264">
        <v>40914</v>
      </c>
      <c r="E714">
        <f t="shared" si="85"/>
        <v>1767.33</v>
      </c>
      <c r="F714">
        <v>642.07000000000005</v>
      </c>
      <c r="G714" s="246">
        <f t="shared" si="87"/>
        <v>1.5527686318068668E-3</v>
      </c>
      <c r="H714" s="246">
        <f t="shared" si="88"/>
        <v>2.999875246605597E-3</v>
      </c>
      <c r="I714">
        <f t="shared" si="89"/>
        <v>12282.422111181379</v>
      </c>
      <c r="J714">
        <f t="shared" si="89"/>
        <v>15551.508793614586</v>
      </c>
      <c r="AB714" s="264">
        <v>40919</v>
      </c>
      <c r="AC714">
        <v>1772.76</v>
      </c>
    </row>
    <row r="715" spans="1:29">
      <c r="A715" s="264">
        <v>40917</v>
      </c>
      <c r="B715">
        <v>643.72</v>
      </c>
      <c r="D715" s="264">
        <v>40917</v>
      </c>
      <c r="E715">
        <f t="shared" si="85"/>
        <v>1768.59</v>
      </c>
      <c r="F715">
        <v>643.72</v>
      </c>
      <c r="G715" s="246">
        <f t="shared" si="87"/>
        <v>7.1293985843046137E-4</v>
      </c>
      <c r="H715" s="246">
        <f t="shared" si="88"/>
        <v>2.5233846888077375E-3</v>
      </c>
      <c r="I715">
        <f t="shared" si="89"/>
        <v>12291.178739462508</v>
      </c>
      <c r="J715">
        <f t="shared" si="89"/>
        <v>15590.751232792252</v>
      </c>
      <c r="AB715" s="264">
        <v>40920</v>
      </c>
      <c r="AC715">
        <v>1772.05</v>
      </c>
    </row>
    <row r="716" spans="1:29">
      <c r="A716" s="264">
        <v>40918</v>
      </c>
      <c r="B716">
        <v>644.6</v>
      </c>
      <c r="D716" s="264">
        <v>40918</v>
      </c>
      <c r="E716">
        <f t="shared" si="85"/>
        <v>1768.65</v>
      </c>
      <c r="F716">
        <v>644.6</v>
      </c>
      <c r="G716" s="246">
        <f t="shared" si="87"/>
        <v>3.3925330348072436E-5</v>
      </c>
      <c r="H716" s="246">
        <f t="shared" si="88"/>
        <v>1.3206254272044452E-3</v>
      </c>
      <c r="I716">
        <f t="shared" si="89"/>
        <v>12291.595721761612</v>
      </c>
      <c r="J716">
        <f t="shared" si="89"/>
        <v>15611.340775299497</v>
      </c>
      <c r="AB716" s="264">
        <v>40921</v>
      </c>
      <c r="AC716">
        <v>1776.96</v>
      </c>
    </row>
    <row r="717" spans="1:29">
      <c r="A717" s="264">
        <v>40919</v>
      </c>
      <c r="B717">
        <v>644.41999999999996</v>
      </c>
      <c r="D717" s="264">
        <v>40919</v>
      </c>
      <c r="E717">
        <f t="shared" si="85"/>
        <v>1772.76</v>
      </c>
      <c r="F717">
        <v>644.41999999999996</v>
      </c>
      <c r="G717" s="246">
        <f t="shared" si="87"/>
        <v>2.3238062929351599E-3</v>
      </c>
      <c r="H717" s="246">
        <f t="shared" si="88"/>
        <v>-3.2567151278763059E-4</v>
      </c>
      <c r="I717">
        <f t="shared" si="89"/>
        <v>12320.159009250057</v>
      </c>
      <c r="J717">
        <f t="shared" si="89"/>
        <v>15606.256606332563</v>
      </c>
      <c r="AB717" s="264">
        <v>40925</v>
      </c>
      <c r="AC717">
        <v>1777.87</v>
      </c>
    </row>
    <row r="718" spans="1:29">
      <c r="A718" s="264">
        <v>40920</v>
      </c>
      <c r="B718">
        <v>646.08000000000004</v>
      </c>
      <c r="D718" s="264">
        <v>40920</v>
      </c>
      <c r="E718">
        <f t="shared" si="85"/>
        <v>1772.05</v>
      </c>
      <c r="F718">
        <v>646.08000000000004</v>
      </c>
      <c r="G718" s="246">
        <f t="shared" si="87"/>
        <v>-4.005054265665553E-4</v>
      </c>
      <c r="H718" s="246">
        <f t="shared" si="88"/>
        <v>2.5295312063562262E-3</v>
      </c>
      <c r="I718">
        <f t="shared" si="89"/>
        <v>12315.22471871069</v>
      </c>
      <c r="J718">
        <f t="shared" si="89"/>
        <v>15645.733119432685</v>
      </c>
      <c r="AB718" s="264">
        <v>40926</v>
      </c>
      <c r="AC718">
        <v>1774.64</v>
      </c>
    </row>
    <row r="719" spans="1:29">
      <c r="A719" s="264">
        <v>40921</v>
      </c>
      <c r="B719">
        <v>646.07000000000005</v>
      </c>
      <c r="D719" s="264">
        <v>40921</v>
      </c>
      <c r="E719">
        <f t="shared" si="85"/>
        <v>1776.96</v>
      </c>
      <c r="F719">
        <v>646.07000000000005</v>
      </c>
      <c r="G719" s="246">
        <f t="shared" si="87"/>
        <v>2.7708021782681946E-3</v>
      </c>
      <c r="H719" s="246">
        <f t="shared" si="88"/>
        <v>-6.1906530814405939E-5</v>
      </c>
      <c r="I719">
        <f t="shared" si="89"/>
        <v>12349.347770187156</v>
      </c>
      <c r="J719">
        <f t="shared" si="89"/>
        <v>15644.764546373213</v>
      </c>
      <c r="AB719" s="264">
        <v>40927</v>
      </c>
      <c r="AC719">
        <v>1771.08</v>
      </c>
    </row>
    <row r="720" spans="1:29">
      <c r="A720" s="264">
        <v>40925</v>
      </c>
      <c r="B720">
        <v>648.30999999999995</v>
      </c>
      <c r="D720" s="264">
        <v>40925</v>
      </c>
      <c r="E720">
        <f t="shared" si="85"/>
        <v>1777.87</v>
      </c>
      <c r="F720">
        <v>648.30999999999995</v>
      </c>
      <c r="G720" s="246">
        <f t="shared" si="87"/>
        <v>5.1211057086253398E-4</v>
      </c>
      <c r="H720" s="246">
        <f t="shared" si="88"/>
        <v>3.4206879948876926E-3</v>
      </c>
      <c r="I720">
        <f t="shared" si="89"/>
        <v>12355.672001723528</v>
      </c>
      <c r="J720">
        <f t="shared" si="89"/>
        <v>15698.280404639838</v>
      </c>
      <c r="AB720" s="264">
        <v>40928</v>
      </c>
      <c r="AC720">
        <v>1768.11</v>
      </c>
    </row>
    <row r="721" spans="1:29">
      <c r="A721" s="264">
        <v>40926</v>
      </c>
      <c r="B721">
        <v>648.98</v>
      </c>
      <c r="D721" s="264">
        <v>40926</v>
      </c>
      <c r="E721">
        <f t="shared" si="85"/>
        <v>1774.64</v>
      </c>
      <c r="F721">
        <v>648.98</v>
      </c>
      <c r="G721" s="246">
        <f t="shared" si="87"/>
        <v>-1.816780754498204E-3</v>
      </c>
      <c r="H721" s="246">
        <f t="shared" si="88"/>
        <v>9.8702764550483244E-4</v>
      </c>
      <c r="I721">
        <f t="shared" si="89"/>
        <v>12333.224454621904</v>
      </c>
      <c r="J721">
        <f t="shared" si="89"/>
        <v>15713.775041386105</v>
      </c>
      <c r="AB721" s="264">
        <v>40931</v>
      </c>
      <c r="AC721">
        <v>1766.8</v>
      </c>
    </row>
    <row r="722" spans="1:29">
      <c r="A722" s="264">
        <v>40927</v>
      </c>
      <c r="B722">
        <v>649.78</v>
      </c>
      <c r="D722" s="264">
        <v>40927</v>
      </c>
      <c r="E722">
        <f t="shared" si="85"/>
        <v>1771.08</v>
      </c>
      <c r="F722">
        <v>649.78</v>
      </c>
      <c r="G722" s="246">
        <f t="shared" si="87"/>
        <v>-2.006040661768127E-3</v>
      </c>
      <c r="H722" s="246">
        <f t="shared" si="88"/>
        <v>1.186275055801809E-3</v>
      </c>
      <c r="I722">
        <f t="shared" si="89"/>
        <v>12308.483504875219</v>
      </c>
      <c r="J722">
        <f t="shared" si="89"/>
        <v>15732.415900750182</v>
      </c>
      <c r="AB722" s="264">
        <v>40932</v>
      </c>
      <c r="AC722">
        <v>1767.07</v>
      </c>
    </row>
    <row r="723" spans="1:29">
      <c r="A723" s="264">
        <v>40928</v>
      </c>
      <c r="B723">
        <v>649.73</v>
      </c>
      <c r="D723" s="264">
        <v>40928</v>
      </c>
      <c r="E723">
        <f t="shared" si="85"/>
        <v>1768.11</v>
      </c>
      <c r="F723">
        <v>649.73</v>
      </c>
      <c r="G723" s="246">
        <f t="shared" si="87"/>
        <v>-1.6769428823091292E-3</v>
      </c>
      <c r="H723" s="246">
        <f t="shared" si="88"/>
        <v>-1.2337769266958148E-4</v>
      </c>
      <c r="I723">
        <f t="shared" si="89"/>
        <v>12287.842881069699</v>
      </c>
      <c r="J723">
        <f t="shared" si="89"/>
        <v>15730.474871576229</v>
      </c>
      <c r="AB723" s="264">
        <v>40933</v>
      </c>
      <c r="AC723">
        <v>1770.9</v>
      </c>
    </row>
    <row r="724" spans="1:29">
      <c r="A724" s="264">
        <v>40931</v>
      </c>
      <c r="B724">
        <v>650.16</v>
      </c>
      <c r="D724" s="264">
        <v>40931</v>
      </c>
      <c r="E724">
        <f t="shared" si="85"/>
        <v>1766.8</v>
      </c>
      <c r="F724">
        <v>650.16</v>
      </c>
      <c r="G724" s="246">
        <f t="shared" si="87"/>
        <v>-7.4090412926797189E-4</v>
      </c>
      <c r="H724" s="246">
        <f t="shared" si="88"/>
        <v>6.1538479720145509E-4</v>
      </c>
      <c r="I724">
        <f t="shared" ref="I724:J739" si="90">I723*(1+G724)</f>
        <v>12278.738767539318</v>
      </c>
      <c r="J724">
        <f t="shared" si="90"/>
        <v>15740.155166664958</v>
      </c>
      <c r="AB724" s="264">
        <v>40934</v>
      </c>
      <c r="AC724">
        <v>1776.88</v>
      </c>
    </row>
    <row r="725" spans="1:29">
      <c r="A725" s="264">
        <v>40932</v>
      </c>
      <c r="B725">
        <v>650.85</v>
      </c>
      <c r="D725" s="264">
        <v>40932</v>
      </c>
      <c r="E725">
        <f t="shared" si="85"/>
        <v>1767.07</v>
      </c>
      <c r="F725">
        <v>650.85</v>
      </c>
      <c r="G725" s="246">
        <f t="shared" si="87"/>
        <v>1.5281865519578552E-4</v>
      </c>
      <c r="H725" s="246">
        <f t="shared" si="88"/>
        <v>1.0148486526393311E-3</v>
      </c>
      <c r="I725">
        <f t="shared" si="90"/>
        <v>12280.615187885274</v>
      </c>
      <c r="J725">
        <f t="shared" si="90"/>
        <v>15756.129041928181</v>
      </c>
      <c r="AB725" s="264">
        <v>40935</v>
      </c>
      <c r="AC725">
        <v>1778.82</v>
      </c>
    </row>
    <row r="726" spans="1:29">
      <c r="A726" s="264">
        <v>40933</v>
      </c>
      <c r="B726">
        <v>654.11</v>
      </c>
      <c r="D726" s="264">
        <v>40933</v>
      </c>
      <c r="E726">
        <f t="shared" si="85"/>
        <v>1770.9</v>
      </c>
      <c r="F726">
        <v>654.11</v>
      </c>
      <c r="G726" s="246">
        <f t="shared" si="87"/>
        <v>2.1674297000120468E-3</v>
      </c>
      <c r="H726" s="246">
        <f t="shared" si="88"/>
        <v>4.9624060294779374E-3</v>
      </c>
      <c r="I726">
        <f t="shared" si="90"/>
        <v>12307.232557977915</v>
      </c>
      <c r="J726">
        <f t="shared" si="90"/>
        <v>15834.317351687077</v>
      </c>
      <c r="AB726" s="264">
        <v>40938</v>
      </c>
      <c r="AC726">
        <v>1782.61</v>
      </c>
    </row>
    <row r="727" spans="1:29">
      <c r="A727" s="264">
        <v>40934</v>
      </c>
      <c r="B727">
        <v>655.22</v>
      </c>
      <c r="D727" s="264">
        <v>40934</v>
      </c>
      <c r="E727">
        <f t="shared" si="85"/>
        <v>1776.88</v>
      </c>
      <c r="F727">
        <v>655.22</v>
      </c>
      <c r="G727" s="246">
        <f t="shared" si="87"/>
        <v>3.376814049353527E-3</v>
      </c>
      <c r="H727" s="246">
        <f t="shared" si="88"/>
        <v>1.6505337132024381E-3</v>
      </c>
      <c r="I727">
        <f t="shared" si="90"/>
        <v>12348.791793788356</v>
      </c>
      <c r="J727">
        <f t="shared" si="90"/>
        <v>15860.452426301583</v>
      </c>
      <c r="AB727" s="264">
        <v>40939</v>
      </c>
      <c r="AC727">
        <v>1785.33</v>
      </c>
    </row>
    <row r="728" spans="1:29">
      <c r="A728" s="264">
        <v>40935</v>
      </c>
      <c r="B728">
        <v>655.72</v>
      </c>
      <c r="D728" s="264">
        <v>40935</v>
      </c>
      <c r="E728">
        <f t="shared" si="85"/>
        <v>1778.82</v>
      </c>
      <c r="F728">
        <v>655.72</v>
      </c>
      <c r="G728" s="246">
        <f t="shared" si="87"/>
        <v>1.0918013596865617E-3</v>
      </c>
      <c r="H728" s="246">
        <f t="shared" si="88"/>
        <v>7.1667389797112988E-4</v>
      </c>
      <c r="I728">
        <f t="shared" si="90"/>
        <v>12362.2742214593</v>
      </c>
      <c r="J728">
        <f t="shared" si="90"/>
        <v>15871.819198565527</v>
      </c>
      <c r="AB728" s="264">
        <v>40940</v>
      </c>
      <c r="AC728">
        <v>1782.8</v>
      </c>
    </row>
    <row r="729" spans="1:29">
      <c r="A729" s="264">
        <v>40938</v>
      </c>
      <c r="B729">
        <v>655.93</v>
      </c>
      <c r="D729" s="264">
        <v>40938</v>
      </c>
      <c r="E729">
        <f t="shared" si="85"/>
        <v>1782.61</v>
      </c>
      <c r="F729">
        <v>655.93</v>
      </c>
      <c r="G729" s="246">
        <f t="shared" si="87"/>
        <v>2.130625920554019E-3</v>
      </c>
      <c r="H729" s="246">
        <f t="shared" si="88"/>
        <v>2.73830075554691E-4</v>
      </c>
      <c r="I729">
        <f t="shared" si="90"/>
        <v>12388.613603352538</v>
      </c>
      <c r="J729">
        <f t="shared" si="90"/>
        <v>15876.16538001586</v>
      </c>
      <c r="AB729" s="264">
        <v>40941</v>
      </c>
      <c r="AC729">
        <v>1784.18</v>
      </c>
    </row>
    <row r="730" spans="1:29">
      <c r="A730" s="264">
        <v>40939</v>
      </c>
      <c r="B730">
        <v>658.74</v>
      </c>
      <c r="D730" s="264">
        <v>40939</v>
      </c>
      <c r="E730">
        <f t="shared" si="85"/>
        <v>1785.33</v>
      </c>
      <c r="F730">
        <v>658.74</v>
      </c>
      <c r="G730" s="246">
        <f t="shared" si="87"/>
        <v>1.5258525420591695E-3</v>
      </c>
      <c r="H730" s="246">
        <f t="shared" si="88"/>
        <v>4.237565147413567E-3</v>
      </c>
      <c r="I730">
        <f t="shared" si="90"/>
        <v>12407.516800911802</v>
      </c>
      <c r="J730">
        <f t="shared" si="90"/>
        <v>15943.441665104789</v>
      </c>
      <c r="AB730" s="264">
        <v>40942</v>
      </c>
      <c r="AC730">
        <v>1777.68</v>
      </c>
    </row>
    <row r="731" spans="1:29">
      <c r="A731" s="264">
        <v>40940</v>
      </c>
      <c r="B731">
        <v>659.71</v>
      </c>
      <c r="D731" s="264">
        <v>40940</v>
      </c>
      <c r="E731">
        <f t="shared" si="85"/>
        <v>1782.8</v>
      </c>
      <c r="F731">
        <v>659.71</v>
      </c>
      <c r="G731" s="246">
        <f t="shared" si="87"/>
        <v>-1.4171049609875697E-3</v>
      </c>
      <c r="H731" s="246">
        <f t="shared" si="88"/>
        <v>1.4260795501368365E-3</v>
      </c>
      <c r="I731">
        <f t="shared" si="90"/>
        <v>12389.934047299694</v>
      </c>
      <c r="J731">
        <f t="shared" si="90"/>
        <v>15966.178281222194</v>
      </c>
      <c r="AB731" s="264">
        <v>40945</v>
      </c>
      <c r="AC731">
        <v>1782.23</v>
      </c>
    </row>
    <row r="732" spans="1:29">
      <c r="A732" s="264">
        <v>40941</v>
      </c>
      <c r="B732">
        <v>659.37</v>
      </c>
      <c r="D732" s="264">
        <v>40941</v>
      </c>
      <c r="E732">
        <f t="shared" si="85"/>
        <v>1784.18</v>
      </c>
      <c r="F732">
        <v>659.37</v>
      </c>
      <c r="G732" s="246">
        <f t="shared" si="87"/>
        <v>7.740632712587292E-4</v>
      </c>
      <c r="H732" s="246">
        <f t="shared" si="88"/>
        <v>-5.6180654053629344E-4</v>
      </c>
      <c r="I732">
        <f t="shared" si="90"/>
        <v>12399.524640179026</v>
      </c>
      <c r="J732">
        <f t="shared" si="90"/>
        <v>15957.208377836434</v>
      </c>
      <c r="AB732" s="264">
        <v>40946</v>
      </c>
      <c r="AC732">
        <v>1778.91</v>
      </c>
    </row>
    <row r="733" spans="1:29">
      <c r="A733" s="264">
        <v>40942</v>
      </c>
      <c r="B733">
        <v>659.87</v>
      </c>
      <c r="D733" s="264">
        <v>40942</v>
      </c>
      <c r="E733">
        <f t="shared" si="85"/>
        <v>1777.68</v>
      </c>
      <c r="F733">
        <v>659.87</v>
      </c>
      <c r="G733" s="246">
        <f t="shared" si="87"/>
        <v>-3.6431301774484393E-3</v>
      </c>
      <c r="H733" s="246">
        <f t="shared" si="88"/>
        <v>7.1187101757307168E-4</v>
      </c>
      <c r="I733">
        <f t="shared" si="90"/>
        <v>12354.351557776376</v>
      </c>
      <c r="J733">
        <f t="shared" si="90"/>
        <v>15968.56785200199</v>
      </c>
      <c r="AB733" s="264">
        <v>40947</v>
      </c>
      <c r="AC733">
        <v>1779.52</v>
      </c>
    </row>
    <row r="734" spans="1:29">
      <c r="A734" s="264">
        <v>40945</v>
      </c>
      <c r="B734">
        <v>660.19</v>
      </c>
      <c r="D734" s="264">
        <v>40945</v>
      </c>
      <c r="E734">
        <f t="shared" si="85"/>
        <v>1782.23</v>
      </c>
      <c r="F734">
        <v>660.19</v>
      </c>
      <c r="G734" s="246">
        <f t="shared" si="87"/>
        <v>2.5595157733675489E-3</v>
      </c>
      <c r="H734" s="246">
        <f t="shared" si="88"/>
        <v>4.3851543269356278E-4</v>
      </c>
      <c r="I734">
        <f t="shared" si="90"/>
        <v>12385.972715458232</v>
      </c>
      <c r="J734">
        <f t="shared" si="90"/>
        <v>15975.570315443107</v>
      </c>
      <c r="AB734" s="264">
        <v>40948</v>
      </c>
      <c r="AC734">
        <v>1776.77</v>
      </c>
    </row>
    <row r="735" spans="1:29">
      <c r="A735" s="264">
        <v>40946</v>
      </c>
      <c r="B735">
        <v>661.85</v>
      </c>
      <c r="D735" s="264">
        <v>40946</v>
      </c>
      <c r="E735">
        <f t="shared" si="85"/>
        <v>1778.91</v>
      </c>
      <c r="F735">
        <v>661.85</v>
      </c>
      <c r="G735" s="246">
        <f t="shared" si="87"/>
        <v>-1.8628347631899356E-3</v>
      </c>
      <c r="H735" s="246">
        <f t="shared" si="88"/>
        <v>2.4679990933344923E-3</v>
      </c>
      <c r="I735">
        <f t="shared" si="90"/>
        <v>12362.899694907956</v>
      </c>
      <c r="J735">
        <f t="shared" si="90"/>
        <v>16014.998008497121</v>
      </c>
      <c r="AB735" s="264">
        <v>40949</v>
      </c>
      <c r="AC735">
        <v>1781.01</v>
      </c>
    </row>
    <row r="736" spans="1:29">
      <c r="A736" s="264">
        <v>40947</v>
      </c>
      <c r="B736">
        <v>662.26</v>
      </c>
      <c r="D736" s="264">
        <v>40947</v>
      </c>
      <c r="E736">
        <f t="shared" si="85"/>
        <v>1779.52</v>
      </c>
      <c r="F736">
        <v>662.26</v>
      </c>
      <c r="G736" s="246">
        <f t="shared" si="87"/>
        <v>3.429066113518342E-4</v>
      </c>
      <c r="H736" s="246">
        <f t="shared" si="88"/>
        <v>5.7304714059068593E-4</v>
      </c>
      <c r="I736">
        <f t="shared" si="90"/>
        <v>12367.13901494882</v>
      </c>
      <c r="J736">
        <f t="shared" si="90"/>
        <v>16024.175357312457</v>
      </c>
      <c r="AB736" s="264">
        <v>40952</v>
      </c>
      <c r="AC736">
        <v>1780.35</v>
      </c>
    </row>
    <row r="737" spans="1:29">
      <c r="A737" s="264">
        <v>40948</v>
      </c>
      <c r="B737">
        <v>662.73</v>
      </c>
      <c r="D737" s="264">
        <v>40948</v>
      </c>
      <c r="E737">
        <f t="shared" si="85"/>
        <v>1776.77</v>
      </c>
      <c r="F737">
        <v>662.73</v>
      </c>
      <c r="G737" s="246">
        <f t="shared" si="87"/>
        <v>-1.5453605466643205E-3</v>
      </c>
      <c r="H737" s="246">
        <f t="shared" si="88"/>
        <v>6.6326248646418704E-4</v>
      </c>
      <c r="I737">
        <f t="shared" si="90"/>
        <v>12348.027326240004</v>
      </c>
      <c r="J737">
        <f t="shared" si="90"/>
        <v>16034.803591703487</v>
      </c>
      <c r="AB737" s="264">
        <v>40953</v>
      </c>
      <c r="AC737">
        <v>1784.6</v>
      </c>
    </row>
    <row r="738" spans="1:29">
      <c r="A738" s="264">
        <v>40949</v>
      </c>
      <c r="B738">
        <v>662.24</v>
      </c>
      <c r="D738" s="264">
        <v>40949</v>
      </c>
      <c r="E738">
        <f t="shared" si="85"/>
        <v>1781.01</v>
      </c>
      <c r="F738">
        <v>662.24</v>
      </c>
      <c r="G738" s="246">
        <f t="shared" si="87"/>
        <v>2.3863527637228987E-3</v>
      </c>
      <c r="H738" s="246">
        <f t="shared" si="88"/>
        <v>-7.8579452739858859E-4</v>
      </c>
      <c r="I738">
        <f t="shared" si="90"/>
        <v>12377.494075376502</v>
      </c>
      <c r="J738">
        <f t="shared" si="90"/>
        <v>16022.203530793215</v>
      </c>
      <c r="AB738" s="264">
        <v>40954</v>
      </c>
      <c r="AC738">
        <v>1784.01</v>
      </c>
    </row>
    <row r="739" spans="1:29">
      <c r="A739" s="264">
        <v>40952</v>
      </c>
      <c r="B739">
        <v>662.22</v>
      </c>
      <c r="D739" s="264">
        <v>40952</v>
      </c>
      <c r="E739">
        <f t="shared" si="85"/>
        <v>1780.35</v>
      </c>
      <c r="F739">
        <v>662.22</v>
      </c>
      <c r="G739" s="246">
        <f t="shared" si="87"/>
        <v>-3.7057624606262607E-4</v>
      </c>
      <c r="H739" s="246">
        <f t="shared" si="88"/>
        <v>-7.6629102957927734E-5</v>
      </c>
      <c r="I739">
        <f t="shared" si="90"/>
        <v>12372.907270086387</v>
      </c>
      <c r="J739">
        <f t="shared" si="90"/>
        <v>16020.975763709241</v>
      </c>
      <c r="AB739" s="264">
        <v>40955</v>
      </c>
      <c r="AC739">
        <v>1778.52</v>
      </c>
    </row>
    <row r="740" spans="1:29">
      <c r="A740" s="264">
        <v>40953</v>
      </c>
      <c r="B740">
        <v>662.91</v>
      </c>
      <c r="D740" s="264">
        <v>40953</v>
      </c>
      <c r="E740">
        <f t="shared" si="85"/>
        <v>1784.6</v>
      </c>
      <c r="F740">
        <v>662.91</v>
      </c>
      <c r="G740" s="246">
        <f t="shared" si="87"/>
        <v>2.3871710618699193E-3</v>
      </c>
      <c r="H740" s="246">
        <f t="shared" si="88"/>
        <v>9.9552123377198796E-4</v>
      </c>
      <c r="I740">
        <f t="shared" ref="I740:J755" si="91">I739*(1+G740)</f>
        <v>12402.443516272737</v>
      </c>
      <c r="J740">
        <f t="shared" si="91"/>
        <v>16036.92498526776</v>
      </c>
      <c r="AB740" s="264">
        <v>40956</v>
      </c>
      <c r="AC740">
        <v>1778.3</v>
      </c>
    </row>
    <row r="741" spans="1:29">
      <c r="A741" s="264">
        <v>40954</v>
      </c>
      <c r="B741">
        <v>663.23</v>
      </c>
      <c r="D741" s="264">
        <v>40954</v>
      </c>
      <c r="E741">
        <f t="shared" si="85"/>
        <v>1784.01</v>
      </c>
      <c r="F741">
        <v>663.23</v>
      </c>
      <c r="G741" s="246">
        <f t="shared" si="87"/>
        <v>-3.3060629833014943E-4</v>
      </c>
      <c r="H741" s="246">
        <f t="shared" si="88"/>
        <v>4.362915564923722E-4</v>
      </c>
      <c r="I741">
        <f t="shared" si="91"/>
        <v>12398.343190331572</v>
      </c>
      <c r="J741">
        <f t="shared" si="91"/>
        <v>16043.921760230935</v>
      </c>
      <c r="AB741" s="264">
        <v>40960</v>
      </c>
      <c r="AC741">
        <v>1776.7</v>
      </c>
    </row>
    <row r="742" spans="1:29">
      <c r="A742" s="264">
        <v>40955</v>
      </c>
      <c r="B742">
        <v>665.3</v>
      </c>
      <c r="D742" s="264">
        <v>40955</v>
      </c>
      <c r="E742">
        <f t="shared" ref="E742:E805" si="92">SUMIF(AB:AB,A742,AC:AC)</f>
        <v>1778.52</v>
      </c>
      <c r="F742">
        <v>665.3</v>
      </c>
      <c r="G742" s="246">
        <f t="shared" si="87"/>
        <v>-3.0773370104427711E-3</v>
      </c>
      <c r="H742" s="246">
        <f t="shared" si="88"/>
        <v>3.0746606434741567E-3</v>
      </c>
      <c r="I742">
        <f t="shared" si="91"/>
        <v>12360.189309963795</v>
      </c>
      <c r="J742">
        <f t="shared" si="91"/>
        <v>16093.251375034095</v>
      </c>
      <c r="AB742" s="264">
        <v>40961</v>
      </c>
      <c r="AC742">
        <v>1780.04</v>
      </c>
    </row>
    <row r="743" spans="1:29">
      <c r="A743" s="264">
        <v>40956</v>
      </c>
      <c r="B743">
        <v>665.47</v>
      </c>
      <c r="D743" s="264">
        <v>40956</v>
      </c>
      <c r="E743">
        <f t="shared" si="92"/>
        <v>1778.3</v>
      </c>
      <c r="F743">
        <v>665.47</v>
      </c>
      <c r="G743" s="246">
        <f t="shared" si="87"/>
        <v>-1.2369835593639689E-4</v>
      </c>
      <c r="H743" s="246">
        <f t="shared" si="88"/>
        <v>2.0909525241051636E-4</v>
      </c>
      <c r="I743">
        <f t="shared" si="91"/>
        <v>12358.66037486709</v>
      </c>
      <c r="J743">
        <f t="shared" si="91"/>
        <v>16096.616397492464</v>
      </c>
      <c r="AB743" s="264">
        <v>40962</v>
      </c>
      <c r="AC743">
        <v>1781.38</v>
      </c>
    </row>
    <row r="744" spans="1:29">
      <c r="A744" s="264">
        <v>40960</v>
      </c>
      <c r="B744">
        <v>665.18</v>
      </c>
      <c r="D744" s="264">
        <v>40960</v>
      </c>
      <c r="E744">
        <f t="shared" si="92"/>
        <v>1776.7</v>
      </c>
      <c r="F744">
        <v>665.18</v>
      </c>
      <c r="G744" s="246">
        <f t="shared" si="87"/>
        <v>-8.9973570263734981E-4</v>
      </c>
      <c r="H744" s="246">
        <f t="shared" si="88"/>
        <v>-4.8221080052991613E-4</v>
      </c>
      <c r="I744">
        <f t="shared" si="91"/>
        <v>12347.540846891052</v>
      </c>
      <c r="J744">
        <f t="shared" si="91"/>
        <v>16088.854435213607</v>
      </c>
      <c r="AB744" s="264">
        <v>40963</v>
      </c>
      <c r="AC744">
        <v>1782.09</v>
      </c>
    </row>
    <row r="745" spans="1:29">
      <c r="A745" s="264">
        <v>40961</v>
      </c>
      <c r="B745">
        <v>665.85</v>
      </c>
      <c r="D745" s="264">
        <v>40961</v>
      </c>
      <c r="E745">
        <f t="shared" si="92"/>
        <v>1780.04</v>
      </c>
      <c r="F745">
        <v>665.85</v>
      </c>
      <c r="G745" s="246">
        <f t="shared" si="87"/>
        <v>1.8798896831202505E-3</v>
      </c>
      <c r="H745" s="246">
        <f t="shared" si="88"/>
        <v>9.6081758750597799E-4</v>
      </c>
      <c r="I745">
        <f t="shared" si="91"/>
        <v>12370.752861541028</v>
      </c>
      <c r="J745">
        <f t="shared" si="91"/>
        <v>16104.312889517783</v>
      </c>
      <c r="AB745" s="264">
        <v>40966</v>
      </c>
      <c r="AC745">
        <v>1786.12</v>
      </c>
    </row>
    <row r="746" spans="1:29">
      <c r="A746" s="264">
        <v>40962</v>
      </c>
      <c r="B746">
        <v>666.67</v>
      </c>
      <c r="D746" s="264">
        <v>40962</v>
      </c>
      <c r="E746">
        <f t="shared" si="92"/>
        <v>1781.38</v>
      </c>
      <c r="F746">
        <v>666.67</v>
      </c>
      <c r="G746" s="246">
        <f t="shared" si="87"/>
        <v>7.5279207208844845E-4</v>
      </c>
      <c r="H746" s="246">
        <f t="shared" si="88"/>
        <v>1.1850800266039888E-3</v>
      </c>
      <c r="I746">
        <f t="shared" si="91"/>
        <v>12380.065466220962</v>
      </c>
      <c r="J746">
        <f t="shared" si="91"/>
        <v>16123.397789065331</v>
      </c>
      <c r="AB746" s="264">
        <v>40967</v>
      </c>
      <c r="AC746">
        <v>1786.34</v>
      </c>
    </row>
    <row r="747" spans="1:29">
      <c r="A747" s="264">
        <v>40963</v>
      </c>
      <c r="B747">
        <v>667</v>
      </c>
      <c r="D747" s="264">
        <v>40963</v>
      </c>
      <c r="E747">
        <f t="shared" si="92"/>
        <v>1782.09</v>
      </c>
      <c r="F747">
        <v>667</v>
      </c>
      <c r="G747" s="246">
        <f t="shared" si="87"/>
        <v>3.9856740279997638E-4</v>
      </c>
      <c r="H747" s="246">
        <f t="shared" si="88"/>
        <v>4.4856895358379249E-4</v>
      </c>
      <c r="I747">
        <f t="shared" si="91"/>
        <v>12384.999756760328</v>
      </c>
      <c r="J747">
        <f t="shared" si="91"/>
        <v>16130.630244739788</v>
      </c>
      <c r="AB747" s="264">
        <v>40968</v>
      </c>
      <c r="AC747">
        <v>1784.92</v>
      </c>
    </row>
    <row r="748" spans="1:29">
      <c r="A748" s="264">
        <v>40966</v>
      </c>
      <c r="B748">
        <v>668.96</v>
      </c>
      <c r="D748" s="264">
        <v>40966</v>
      </c>
      <c r="E748">
        <f t="shared" si="92"/>
        <v>1786.12</v>
      </c>
      <c r="F748">
        <v>668.96</v>
      </c>
      <c r="G748" s="246">
        <f t="shared" si="87"/>
        <v>2.2613897165686403E-3</v>
      </c>
      <c r="H748" s="246">
        <f t="shared" si="88"/>
        <v>2.8921021632042224E-3</v>
      </c>
      <c r="I748">
        <f t="shared" si="91"/>
        <v>12413.007067849971</v>
      </c>
      <c r="J748">
        <f t="shared" si="91"/>
        <v>16177.281675364447</v>
      </c>
      <c r="AB748" s="264">
        <v>40969</v>
      </c>
      <c r="AC748">
        <v>1781.82</v>
      </c>
    </row>
    <row r="749" spans="1:29">
      <c r="A749" s="264">
        <v>40967</v>
      </c>
      <c r="B749">
        <v>669.53</v>
      </c>
      <c r="D749" s="264">
        <v>40967</v>
      </c>
      <c r="E749">
        <f t="shared" si="92"/>
        <v>1786.34</v>
      </c>
      <c r="F749">
        <v>669.53</v>
      </c>
      <c r="G749" s="246">
        <f t="shared" si="87"/>
        <v>1.2317201531808486E-4</v>
      </c>
      <c r="H749" s="246">
        <f t="shared" si="88"/>
        <v>8.0564031161366265E-4</v>
      </c>
      <c r="I749">
        <f t="shared" si="91"/>
        <v>12414.536002946676</v>
      </c>
      <c r="J749">
        <f t="shared" si="91"/>
        <v>16190.314745614451</v>
      </c>
      <c r="AB749" s="264">
        <v>40970</v>
      </c>
      <c r="AC749">
        <v>1785.49</v>
      </c>
    </row>
    <row r="750" spans="1:29">
      <c r="A750" s="264">
        <v>40968</v>
      </c>
      <c r="B750">
        <v>668.16</v>
      </c>
      <c r="D750" s="264">
        <v>40968</v>
      </c>
      <c r="E750">
        <f t="shared" si="92"/>
        <v>1784.92</v>
      </c>
      <c r="F750">
        <v>668.16</v>
      </c>
      <c r="G750" s="246">
        <f t="shared" si="87"/>
        <v>-7.9492145952053672E-4</v>
      </c>
      <c r="H750" s="246">
        <f t="shared" si="88"/>
        <v>-2.0926400929436447E-3</v>
      </c>
      <c r="I750">
        <f t="shared" si="91"/>
        <v>12404.667421867944</v>
      </c>
      <c r="J750">
        <f t="shared" si="91"/>
        <v>16156.434243860402</v>
      </c>
      <c r="AB750" s="264">
        <v>40973</v>
      </c>
      <c r="AC750">
        <v>1783.75</v>
      </c>
    </row>
    <row r="751" spans="1:29">
      <c r="A751" s="264">
        <v>40969</v>
      </c>
      <c r="B751">
        <v>669.91</v>
      </c>
      <c r="D751" s="264">
        <v>40969</v>
      </c>
      <c r="E751">
        <f t="shared" si="92"/>
        <v>1781.82</v>
      </c>
      <c r="F751">
        <v>669.91</v>
      </c>
      <c r="G751" s="246">
        <f t="shared" si="87"/>
        <v>-1.7367725164153525E-3</v>
      </c>
      <c r="H751" s="246">
        <f t="shared" si="88"/>
        <v>2.5727045703338594E-3</v>
      </c>
      <c r="I751">
        <f t="shared" si="91"/>
        <v>12383.12333641437</v>
      </c>
      <c r="J751">
        <f t="shared" si="91"/>
        <v>16197.99997607988</v>
      </c>
      <c r="AB751" s="264">
        <v>40974</v>
      </c>
      <c r="AC751">
        <v>1786.65</v>
      </c>
    </row>
    <row r="752" spans="1:29">
      <c r="A752" s="264">
        <v>40970</v>
      </c>
      <c r="B752">
        <v>669.7</v>
      </c>
      <c r="D752" s="264">
        <v>40970</v>
      </c>
      <c r="E752">
        <f t="shared" si="92"/>
        <v>1785.49</v>
      </c>
      <c r="F752">
        <v>669.7</v>
      </c>
      <c r="G752" s="246">
        <f t="shared" si="87"/>
        <v>2.0596917758246569E-3</v>
      </c>
      <c r="H752" s="246">
        <f t="shared" si="88"/>
        <v>-3.5990351582394694E-4</v>
      </c>
      <c r="I752">
        <f t="shared" si="91"/>
        <v>12408.628753709405</v>
      </c>
      <c r="J752">
        <f t="shared" si="91"/>
        <v>16192.170258939173</v>
      </c>
      <c r="AB752" s="264">
        <v>40975</v>
      </c>
      <c r="AC752">
        <v>1784.08</v>
      </c>
    </row>
    <row r="753" spans="1:29">
      <c r="A753" s="264">
        <v>40973</v>
      </c>
      <c r="B753">
        <v>669.14</v>
      </c>
      <c r="D753" s="264">
        <v>40973</v>
      </c>
      <c r="E753">
        <f t="shared" si="92"/>
        <v>1783.75</v>
      </c>
      <c r="F753">
        <v>669.14</v>
      </c>
      <c r="G753" s="246">
        <f t="shared" si="87"/>
        <v>-9.7452240001349999E-4</v>
      </c>
      <c r="H753" s="246">
        <f t="shared" si="88"/>
        <v>-8.8262388276206995E-4</v>
      </c>
      <c r="I753">
        <f t="shared" si="91"/>
        <v>12396.536267035464</v>
      </c>
      <c r="J753">
        <f t="shared" si="91"/>
        <v>16177.878662754883</v>
      </c>
      <c r="AB753" s="264">
        <v>40976</v>
      </c>
      <c r="AC753">
        <v>1782.34</v>
      </c>
    </row>
    <row r="754" spans="1:29">
      <c r="A754" s="264">
        <v>40974</v>
      </c>
      <c r="B754">
        <v>667.19</v>
      </c>
      <c r="D754" s="264">
        <v>40974</v>
      </c>
      <c r="E754">
        <f t="shared" si="92"/>
        <v>1786.65</v>
      </c>
      <c r="F754">
        <v>667.19</v>
      </c>
      <c r="G754" s="246">
        <f t="shared" si="87"/>
        <v>1.6257883672039508E-3</v>
      </c>
      <c r="H754" s="246">
        <f t="shared" si="88"/>
        <v>-2.9606169326085304E-3</v>
      </c>
      <c r="I754">
        <f t="shared" si="91"/>
        <v>12416.690411492033</v>
      </c>
      <c r="J754">
        <f t="shared" si="91"/>
        <v>16129.982161252245</v>
      </c>
      <c r="AB754" s="264">
        <v>40977</v>
      </c>
      <c r="AC754">
        <v>1781.37</v>
      </c>
    </row>
    <row r="755" spans="1:29">
      <c r="A755" s="264">
        <v>40975</v>
      </c>
      <c r="B755">
        <v>668.76</v>
      </c>
      <c r="D755" s="264">
        <v>40975</v>
      </c>
      <c r="E755">
        <f t="shared" si="92"/>
        <v>1784.08</v>
      </c>
      <c r="F755">
        <v>668.76</v>
      </c>
      <c r="G755" s="246">
        <f t="shared" si="87"/>
        <v>-1.4384462541628951E-3</v>
      </c>
      <c r="H755" s="246">
        <f t="shared" si="88"/>
        <v>2.3067242036429606E-3</v>
      </c>
      <c r="I755">
        <f t="shared" si="91"/>
        <v>12398.829669680521</v>
      </c>
      <c r="J755">
        <f t="shared" si="91"/>
        <v>16167.189581507935</v>
      </c>
      <c r="AB755" s="264">
        <v>40980</v>
      </c>
      <c r="AC755">
        <v>1782.38</v>
      </c>
    </row>
    <row r="756" spans="1:29">
      <c r="A756" s="264">
        <v>40976</v>
      </c>
      <c r="B756">
        <v>670.53</v>
      </c>
      <c r="D756" s="264">
        <v>40976</v>
      </c>
      <c r="E756">
        <f t="shared" si="92"/>
        <v>1782.34</v>
      </c>
      <c r="F756">
        <v>670.53</v>
      </c>
      <c r="G756" s="246">
        <f t="shared" si="87"/>
        <v>-9.7529258777628858E-4</v>
      </c>
      <c r="H756" s="246">
        <f t="shared" si="88"/>
        <v>2.6002608238702022E-3</v>
      </c>
      <c r="I756">
        <f t="shared" ref="I756:J771" si="93">I755*(1+G756)</f>
        <v>12386.73718300658</v>
      </c>
      <c r="J756">
        <f t="shared" si="93"/>
        <v>16209.228491208813</v>
      </c>
      <c r="AB756" s="264">
        <v>40981</v>
      </c>
      <c r="AC756">
        <v>1777.75</v>
      </c>
    </row>
    <row r="757" spans="1:29">
      <c r="A757" s="264">
        <v>40977</v>
      </c>
      <c r="B757">
        <v>672</v>
      </c>
      <c r="D757" s="264">
        <v>40977</v>
      </c>
      <c r="E757">
        <f t="shared" si="92"/>
        <v>1781.37</v>
      </c>
      <c r="F757">
        <v>672</v>
      </c>
      <c r="G757" s="246">
        <f t="shared" si="87"/>
        <v>-5.4422837393541812E-4</v>
      </c>
      <c r="H757" s="246">
        <f t="shared" si="88"/>
        <v>2.1458670752987222E-3</v>
      </c>
      <c r="I757">
        <f t="shared" si="93"/>
        <v>12379.995969171106</v>
      </c>
      <c r="J757">
        <f t="shared" si="93"/>
        <v>16244.011340944091</v>
      </c>
      <c r="AB757" s="264">
        <v>40982</v>
      </c>
      <c r="AC757">
        <v>1767.62</v>
      </c>
    </row>
    <row r="758" spans="1:29">
      <c r="A758" s="264">
        <v>40980</v>
      </c>
      <c r="B758">
        <v>673.31</v>
      </c>
      <c r="D758" s="264">
        <v>40980</v>
      </c>
      <c r="E758">
        <f t="shared" si="92"/>
        <v>1782.38</v>
      </c>
      <c r="F758">
        <v>673.31</v>
      </c>
      <c r="G758" s="246">
        <f t="shared" si="87"/>
        <v>5.6697934735638889E-4</v>
      </c>
      <c r="H758" s="246">
        <f t="shared" si="88"/>
        <v>1.902976190476067E-3</v>
      </c>
      <c r="I758">
        <f t="shared" si="93"/>
        <v>12387.015171205981</v>
      </c>
      <c r="J758">
        <f t="shared" si="93"/>
        <v>16274.923307763731</v>
      </c>
      <c r="AB758" s="264">
        <v>40983</v>
      </c>
      <c r="AC758">
        <v>1769.02</v>
      </c>
    </row>
    <row r="759" spans="1:29">
      <c r="A759" s="264">
        <v>40981</v>
      </c>
      <c r="B759">
        <v>673.3</v>
      </c>
      <c r="D759" s="264">
        <v>40981</v>
      </c>
      <c r="E759">
        <f t="shared" si="92"/>
        <v>1777.75</v>
      </c>
      <c r="F759">
        <v>673.3</v>
      </c>
      <c r="G759" s="246">
        <f t="shared" si="87"/>
        <v>-2.5976503327013178E-3</v>
      </c>
      <c r="H759" s="246">
        <f t="shared" si="88"/>
        <v>-6.1280571250334751E-5</v>
      </c>
      <c r="I759">
        <f t="shared" si="93"/>
        <v>12354.838037125322</v>
      </c>
      <c r="J759">
        <f t="shared" si="93"/>
        <v>16273.925971166376</v>
      </c>
      <c r="AB759" s="264">
        <v>40984</v>
      </c>
      <c r="AC759">
        <v>1769.08</v>
      </c>
    </row>
    <row r="760" spans="1:29">
      <c r="A760" s="264">
        <v>40982</v>
      </c>
      <c r="B760">
        <v>671.58</v>
      </c>
      <c r="D760" s="264">
        <v>40982</v>
      </c>
      <c r="E760">
        <f t="shared" si="92"/>
        <v>1767.62</v>
      </c>
      <c r="F760">
        <v>671.58</v>
      </c>
      <c r="G760" s="246">
        <f t="shared" si="87"/>
        <v>-5.6982140345943622E-3</v>
      </c>
      <c r="H760" s="246">
        <f t="shared" si="88"/>
        <v>-2.6010104814240395E-3</v>
      </c>
      <c r="I760">
        <f t="shared" si="93"/>
        <v>12284.437525627034</v>
      </c>
      <c r="J760">
        <f t="shared" si="93"/>
        <v>16231.597319141454</v>
      </c>
      <c r="AB760" s="264">
        <v>40987</v>
      </c>
      <c r="AC760">
        <v>1764.24</v>
      </c>
    </row>
    <row r="761" spans="1:29">
      <c r="A761" s="264">
        <v>40983</v>
      </c>
      <c r="B761">
        <v>671.95</v>
      </c>
      <c r="D761" s="264">
        <v>40983</v>
      </c>
      <c r="E761">
        <f t="shared" si="92"/>
        <v>1769.02</v>
      </c>
      <c r="F761">
        <v>671.95</v>
      </c>
      <c r="G761" s="246">
        <f t="shared" si="87"/>
        <v>7.920254353310785E-4</v>
      </c>
      <c r="H761" s="246">
        <f t="shared" si="88"/>
        <v>5.0451100390124046E-4</v>
      </c>
      <c r="I761">
        <f t="shared" si="93"/>
        <v>12294.167112606066</v>
      </c>
      <c r="J761">
        <f t="shared" si="93"/>
        <v>16239.786338599855</v>
      </c>
      <c r="AB761" s="264">
        <v>40988</v>
      </c>
      <c r="AC761">
        <v>1764.47</v>
      </c>
    </row>
    <row r="762" spans="1:29">
      <c r="A762" s="264">
        <v>40984</v>
      </c>
      <c r="B762">
        <v>670.84</v>
      </c>
      <c r="D762" s="264">
        <v>40984</v>
      </c>
      <c r="E762">
        <f t="shared" si="92"/>
        <v>1769.08</v>
      </c>
      <c r="F762">
        <v>670.84</v>
      </c>
      <c r="G762" s="246">
        <f t="shared" si="87"/>
        <v>3.3917084035106626E-5</v>
      </c>
      <c r="H762" s="246">
        <f t="shared" si="88"/>
        <v>-1.6983371955822243E-3</v>
      </c>
      <c r="I762">
        <f t="shared" si="93"/>
        <v>12294.584094905167</v>
      </c>
      <c r="J762">
        <f t="shared" si="93"/>
        <v>16212.205705412704</v>
      </c>
      <c r="AB762" s="264">
        <v>40989</v>
      </c>
      <c r="AC762">
        <v>1770.12</v>
      </c>
    </row>
    <row r="763" spans="1:29">
      <c r="A763" s="264">
        <v>40987</v>
      </c>
      <c r="B763">
        <v>668.97</v>
      </c>
      <c r="D763" s="264">
        <v>40987</v>
      </c>
      <c r="E763">
        <f t="shared" si="92"/>
        <v>1764.24</v>
      </c>
      <c r="F763">
        <v>668.97</v>
      </c>
      <c r="G763" s="246">
        <f t="shared" si="87"/>
        <v>-2.7358853189227705E-3</v>
      </c>
      <c r="H763" s="246">
        <f t="shared" si="88"/>
        <v>-2.8339785088205135E-3</v>
      </c>
      <c r="I763">
        <f t="shared" si="93"/>
        <v>12260.947522777655</v>
      </c>
      <c r="J763">
        <f t="shared" si="93"/>
        <v>16166.260662862987</v>
      </c>
      <c r="AB763" s="264">
        <v>40990</v>
      </c>
      <c r="AC763">
        <v>1770.66</v>
      </c>
    </row>
    <row r="764" spans="1:29">
      <c r="A764" s="264">
        <v>40988</v>
      </c>
      <c r="B764">
        <v>669.67</v>
      </c>
      <c r="D764" s="264">
        <v>40988</v>
      </c>
      <c r="E764">
        <f t="shared" si="92"/>
        <v>1764.47</v>
      </c>
      <c r="F764">
        <v>669.67</v>
      </c>
      <c r="G764" s="246">
        <f t="shared" si="87"/>
        <v>1.303677504194134E-4</v>
      </c>
      <c r="H764" s="246">
        <f t="shared" si="88"/>
        <v>9.999561692921469E-4</v>
      </c>
      <c r="I764">
        <f t="shared" si="93"/>
        <v>12262.54595492421</v>
      </c>
      <c r="J764">
        <f t="shared" si="93"/>
        <v>16182.426214947202</v>
      </c>
      <c r="AB764" s="264">
        <v>40991</v>
      </c>
      <c r="AC764">
        <v>1772.95</v>
      </c>
    </row>
    <row r="765" spans="1:29">
      <c r="A765" s="264">
        <v>40989</v>
      </c>
      <c r="B765">
        <v>670.85</v>
      </c>
      <c r="D765" s="264">
        <v>40989</v>
      </c>
      <c r="E765">
        <f t="shared" si="92"/>
        <v>1770.12</v>
      </c>
      <c r="F765">
        <v>670.85</v>
      </c>
      <c r="G765" s="246">
        <f t="shared" si="87"/>
        <v>3.2020946799888872E-3</v>
      </c>
      <c r="H765" s="246">
        <f t="shared" si="88"/>
        <v>1.7156333396621684E-3</v>
      </c>
      <c r="I765">
        <f t="shared" si="93"/>
        <v>12301.811788089592</v>
      </c>
      <c r="J765">
        <f t="shared" si="93"/>
        <v>16210.189324878189</v>
      </c>
      <c r="AB765" s="264">
        <v>40994</v>
      </c>
      <c r="AC765">
        <v>1773.3</v>
      </c>
    </row>
    <row r="766" spans="1:29">
      <c r="A766" s="264">
        <v>40990</v>
      </c>
      <c r="B766">
        <v>670.66</v>
      </c>
      <c r="D766" s="264">
        <v>40990</v>
      </c>
      <c r="E766">
        <f t="shared" si="92"/>
        <v>1770.66</v>
      </c>
      <c r="F766">
        <v>670.66</v>
      </c>
      <c r="G766" s="246">
        <f t="shared" si="87"/>
        <v>3.0506406345343073E-4</v>
      </c>
      <c r="H766" s="246">
        <f t="shared" si="88"/>
        <v>-3.2965134850250407E-4</v>
      </c>
      <c r="I766">
        <f t="shared" si="93"/>
        <v>12305.564628781505</v>
      </c>
      <c r="J766">
        <f t="shared" si="93"/>
        <v>16204.845614107762</v>
      </c>
      <c r="AB766" s="264">
        <v>40995</v>
      </c>
      <c r="AC766">
        <v>1777.14</v>
      </c>
    </row>
    <row r="767" spans="1:29">
      <c r="A767" s="264">
        <v>40991</v>
      </c>
      <c r="B767">
        <v>671.96</v>
      </c>
      <c r="D767" s="264">
        <v>40991</v>
      </c>
      <c r="E767">
        <f t="shared" si="92"/>
        <v>1772.95</v>
      </c>
      <c r="F767">
        <v>671.96</v>
      </c>
      <c r="G767" s="246">
        <f t="shared" si="87"/>
        <v>1.2933030621349317E-3</v>
      </c>
      <c r="H767" s="246">
        <f t="shared" si="88"/>
        <v>1.8919604781644098E-3</v>
      </c>
      <c r="I767">
        <f t="shared" si="93"/>
        <v>12321.479453197207</v>
      </c>
      <c r="J767">
        <f t="shared" si="93"/>
        <v>16235.504541564411</v>
      </c>
      <c r="AB767" s="264">
        <v>40996</v>
      </c>
      <c r="AC767">
        <v>1776.86</v>
      </c>
    </row>
    <row r="768" spans="1:29">
      <c r="A768" s="264">
        <v>40994</v>
      </c>
      <c r="B768">
        <v>674.91</v>
      </c>
      <c r="D768" s="264">
        <v>40994</v>
      </c>
      <c r="E768">
        <f t="shared" si="92"/>
        <v>1773.3</v>
      </c>
      <c r="F768">
        <v>674.91</v>
      </c>
      <c r="G768" s="246">
        <f t="shared" si="87"/>
        <v>1.9741109450355232E-4</v>
      </c>
      <c r="H768" s="246">
        <f t="shared" si="88"/>
        <v>4.3437136989445827E-3</v>
      </c>
      <c r="I768">
        <f t="shared" si="93"/>
        <v>12323.911849941966</v>
      </c>
      <c r="J768">
        <f t="shared" si="93"/>
        <v>16306.026925050881</v>
      </c>
      <c r="AB768" s="264">
        <v>40997</v>
      </c>
      <c r="AC768">
        <v>1778.95</v>
      </c>
    </row>
    <row r="769" spans="1:29">
      <c r="A769" s="264">
        <v>40995</v>
      </c>
      <c r="B769">
        <v>673.99</v>
      </c>
      <c r="D769" s="264">
        <v>40995</v>
      </c>
      <c r="E769">
        <f t="shared" si="92"/>
        <v>1777.14</v>
      </c>
      <c r="F769">
        <v>673.99</v>
      </c>
      <c r="G769" s="246">
        <f t="shared" si="87"/>
        <v>2.1654542378617414E-3</v>
      </c>
      <c r="H769" s="246">
        <f t="shared" si="88"/>
        <v>-1.4095732870201957E-3</v>
      </c>
      <c r="I769">
        <f t="shared" si="93"/>
        <v>12350.598717084456</v>
      </c>
      <c r="J769">
        <f t="shared" si="93"/>
        <v>16283.042385079898</v>
      </c>
      <c r="AB769" s="264">
        <v>40998</v>
      </c>
      <c r="AC769">
        <v>1775.14</v>
      </c>
    </row>
    <row r="770" spans="1:29">
      <c r="A770" s="264">
        <v>40996</v>
      </c>
      <c r="B770">
        <v>673.46</v>
      </c>
      <c r="D770" s="264">
        <v>40996</v>
      </c>
      <c r="E770">
        <f t="shared" si="92"/>
        <v>1776.86</v>
      </c>
      <c r="F770">
        <v>673.46</v>
      </c>
      <c r="G770" s="246">
        <f t="shared" si="87"/>
        <v>-1.5755652340287973E-4</v>
      </c>
      <c r="H770" s="246">
        <f t="shared" si="88"/>
        <v>-8.3279038688578635E-4</v>
      </c>
      <c r="I770">
        <f t="shared" si="93"/>
        <v>12348.652799688649</v>
      </c>
      <c r="J770">
        <f t="shared" si="93"/>
        <v>16269.482023912349</v>
      </c>
      <c r="AB770" s="264">
        <v>41001</v>
      </c>
      <c r="AC770">
        <v>1776.71</v>
      </c>
    </row>
    <row r="771" spans="1:29">
      <c r="A771" s="264">
        <v>40997</v>
      </c>
      <c r="B771">
        <v>673.93</v>
      </c>
      <c r="D771" s="264">
        <v>40997</v>
      </c>
      <c r="E771">
        <f t="shared" si="92"/>
        <v>1778.95</v>
      </c>
      <c r="F771">
        <v>673.93</v>
      </c>
      <c r="G771" s="246">
        <f t="shared" si="87"/>
        <v>1.1762322298887185E-3</v>
      </c>
      <c r="H771" s="246">
        <f t="shared" si="88"/>
        <v>6.5145994459302279E-4</v>
      </c>
      <c r="I771">
        <f t="shared" si="93"/>
        <v>12363.177683107348</v>
      </c>
      <c r="J771">
        <f t="shared" si="93"/>
        <v>16280.080939770205</v>
      </c>
      <c r="AB771" s="264">
        <v>41002</v>
      </c>
      <c r="AC771">
        <v>1770.74</v>
      </c>
    </row>
    <row r="772" spans="1:29">
      <c r="A772" s="264">
        <v>40998</v>
      </c>
      <c r="B772">
        <v>673.65</v>
      </c>
      <c r="D772" s="264">
        <v>40998</v>
      </c>
      <c r="E772">
        <f t="shared" si="92"/>
        <v>1775.14</v>
      </c>
      <c r="F772">
        <v>673.65</v>
      </c>
      <c r="G772" s="246">
        <f t="shared" ref="G772:G835" si="94">E772/E771-1</f>
        <v>-2.1417128081171466E-3</v>
      </c>
      <c r="H772" s="246">
        <f t="shared" ref="H772:H835" si="95">(F772/F771-1)-($M$23/252)</f>
        <v>-4.6190198854902028E-4</v>
      </c>
      <c r="I772">
        <f t="shared" ref="I772:J787" si="96">I771*(1+G772)</f>
        <v>12336.699307114408</v>
      </c>
      <c r="J772">
        <f t="shared" si="96"/>
        <v>16272.561138010386</v>
      </c>
      <c r="AB772" s="264">
        <v>41003</v>
      </c>
      <c r="AC772">
        <v>1773.07</v>
      </c>
    </row>
    <row r="773" spans="1:29">
      <c r="A773" s="264">
        <v>41001</v>
      </c>
      <c r="B773">
        <v>674.48</v>
      </c>
      <c r="D773" s="264">
        <v>41001</v>
      </c>
      <c r="E773">
        <f t="shared" si="92"/>
        <v>1776.71</v>
      </c>
      <c r="F773">
        <v>674.48</v>
      </c>
      <c r="G773" s="246">
        <f t="shared" si="94"/>
        <v>8.844372838199277E-4</v>
      </c>
      <c r="H773" s="246">
        <f t="shared" si="95"/>
        <v>1.1856652458357301E-3</v>
      </c>
      <c r="I773">
        <f t="shared" si="96"/>
        <v>12347.610343940896</v>
      </c>
      <c r="J773">
        <f t="shared" si="96"/>
        <v>16291.854948212462</v>
      </c>
      <c r="AB773" s="264">
        <v>41004</v>
      </c>
      <c r="AC773">
        <v>1776.62</v>
      </c>
    </row>
    <row r="774" spans="1:29">
      <c r="A774" s="264">
        <v>41002</v>
      </c>
      <c r="B774">
        <v>674.35</v>
      </c>
      <c r="D774" s="264">
        <v>41002</v>
      </c>
      <c r="E774">
        <f t="shared" si="92"/>
        <v>1770.74</v>
      </c>
      <c r="F774">
        <v>674.35</v>
      </c>
      <c r="G774" s="246">
        <f t="shared" si="94"/>
        <v>-3.3601431860010855E-3</v>
      </c>
      <c r="H774" s="246">
        <f t="shared" si="95"/>
        <v>-2.3916964603422269E-4</v>
      </c>
      <c r="I774">
        <f t="shared" si="96"/>
        <v>12306.120605180307</v>
      </c>
      <c r="J774">
        <f t="shared" si="96"/>
        <v>16287.958431031257</v>
      </c>
      <c r="AB774" s="264">
        <v>41005</v>
      </c>
      <c r="AC774">
        <v>1785.02</v>
      </c>
    </row>
    <row r="775" spans="1:29">
      <c r="A775" s="264">
        <v>41003</v>
      </c>
      <c r="B775">
        <v>673.63</v>
      </c>
      <c r="D775" s="264">
        <v>41003</v>
      </c>
      <c r="E775">
        <f t="shared" si="92"/>
        <v>1773.07</v>
      </c>
      <c r="F775">
        <v>673.63</v>
      </c>
      <c r="G775" s="246">
        <f t="shared" si="94"/>
        <v>1.3158340580774475E-3</v>
      </c>
      <c r="H775" s="246">
        <f t="shared" si="95"/>
        <v>-1.1141233886600285E-3</v>
      </c>
      <c r="I775">
        <f t="shared" si="96"/>
        <v>12322.313417795413</v>
      </c>
      <c r="J775">
        <f t="shared" si="96"/>
        <v>16269.811635589722</v>
      </c>
      <c r="AB775" s="264">
        <v>41008</v>
      </c>
      <c r="AC775">
        <v>1786.18</v>
      </c>
    </row>
    <row r="776" spans="1:29">
      <c r="A776" s="264">
        <v>41004</v>
      </c>
      <c r="B776">
        <v>674.42</v>
      </c>
      <c r="D776" s="264">
        <v>41004</v>
      </c>
      <c r="E776">
        <f t="shared" si="92"/>
        <v>1776.62</v>
      </c>
      <c r="F776">
        <v>674.42</v>
      </c>
      <c r="G776" s="246">
        <f t="shared" si="94"/>
        <v>2.0021770150078222E-3</v>
      </c>
      <c r="H776" s="246">
        <f t="shared" si="95"/>
        <v>1.1263220483477146E-3</v>
      </c>
      <c r="I776">
        <f t="shared" si="96"/>
        <v>12346.984870492244</v>
      </c>
      <c r="J776">
        <f t="shared" si="96"/>
        <v>16288.13668315735</v>
      </c>
      <c r="AB776" s="264">
        <v>41009</v>
      </c>
      <c r="AC776">
        <v>1788.86</v>
      </c>
    </row>
    <row r="777" spans="1:29">
      <c r="A777" s="264">
        <v>41008</v>
      </c>
      <c r="B777">
        <v>675.99</v>
      </c>
      <c r="D777" s="264">
        <v>41008</v>
      </c>
      <c r="E777">
        <f t="shared" si="92"/>
        <v>1786.18</v>
      </c>
      <c r="F777">
        <v>675.99</v>
      </c>
      <c r="G777" s="246">
        <f t="shared" si="94"/>
        <v>5.3810043791020501E-3</v>
      </c>
      <c r="H777" s="246">
        <f t="shared" si="95"/>
        <v>2.281497646655182E-3</v>
      </c>
      <c r="I777">
        <f t="shared" si="96"/>
        <v>12413.424050149069</v>
      </c>
      <c r="J777">
        <f t="shared" si="96"/>
        <v>16325.298028668372</v>
      </c>
      <c r="AB777" s="264">
        <v>41010</v>
      </c>
      <c r="AC777">
        <v>1786.15</v>
      </c>
    </row>
    <row r="778" spans="1:29">
      <c r="A778" s="264">
        <v>41009</v>
      </c>
      <c r="B778">
        <v>674.39</v>
      </c>
      <c r="D778" s="264">
        <v>41009</v>
      </c>
      <c r="E778">
        <f t="shared" si="92"/>
        <v>1788.86</v>
      </c>
      <c r="F778">
        <v>674.39</v>
      </c>
      <c r="G778" s="246">
        <f t="shared" si="94"/>
        <v>1.5004086934127248E-3</v>
      </c>
      <c r="H778" s="246">
        <f t="shared" si="95"/>
        <v>-2.4133274900516441E-3</v>
      </c>
      <c r="I778">
        <f t="shared" si="96"/>
        <v>12432.049259508931</v>
      </c>
      <c r="J778">
        <f t="shared" si="96"/>
        <v>16285.899738152501</v>
      </c>
      <c r="AB778" s="264">
        <v>41011</v>
      </c>
      <c r="AC778">
        <v>1785.6</v>
      </c>
    </row>
    <row r="779" spans="1:29">
      <c r="A779" s="264">
        <v>41010</v>
      </c>
      <c r="B779">
        <v>674.2</v>
      </c>
      <c r="D779" s="264">
        <v>41010</v>
      </c>
      <c r="E779">
        <f t="shared" si="92"/>
        <v>1786.15</v>
      </c>
      <c r="F779">
        <v>674.2</v>
      </c>
      <c r="G779" s="246">
        <f t="shared" si="94"/>
        <v>-1.5149312970270667E-3</v>
      </c>
      <c r="H779" s="246">
        <f t="shared" si="95"/>
        <v>-3.2816465885566944E-4</v>
      </c>
      <c r="I779">
        <f t="shared" si="96"/>
        <v>12413.215558999518</v>
      </c>
      <c r="J779">
        <f t="shared" si="96"/>
        <v>16280.555281420773</v>
      </c>
      <c r="AB779" s="264">
        <v>41012</v>
      </c>
      <c r="AC779">
        <v>1789.47</v>
      </c>
    </row>
    <row r="780" spans="1:29">
      <c r="A780" s="264">
        <v>41011</v>
      </c>
      <c r="B780">
        <v>676.43</v>
      </c>
      <c r="D780" s="264">
        <v>41011</v>
      </c>
      <c r="E780">
        <f t="shared" si="92"/>
        <v>1785.6</v>
      </c>
      <c r="F780">
        <v>676.43</v>
      </c>
      <c r="G780" s="246">
        <f t="shared" si="94"/>
        <v>-3.0792486633268723E-4</v>
      </c>
      <c r="H780" s="246">
        <f t="shared" si="95"/>
        <v>3.261195279060645E-3</v>
      </c>
      <c r="I780">
        <f t="shared" si="96"/>
        <v>12409.393221257755</v>
      </c>
      <c r="J780">
        <f t="shared" si="96"/>
        <v>16333.649351445029</v>
      </c>
      <c r="AB780" s="264">
        <v>41015</v>
      </c>
      <c r="AC780">
        <v>1791.19</v>
      </c>
    </row>
    <row r="781" spans="1:29">
      <c r="A781" s="264">
        <v>41012</v>
      </c>
      <c r="B781">
        <v>676.43</v>
      </c>
      <c r="D781" s="264">
        <v>41012</v>
      </c>
      <c r="E781">
        <f t="shared" si="92"/>
        <v>1789.47</v>
      </c>
      <c r="F781">
        <v>676.43</v>
      </c>
      <c r="G781" s="246">
        <f t="shared" si="94"/>
        <v>2.1673387096774466E-3</v>
      </c>
      <c r="H781" s="246">
        <f t="shared" si="95"/>
        <v>-4.6428571428571429E-5</v>
      </c>
      <c r="I781">
        <f t="shared" si="96"/>
        <v>12436.288579549795</v>
      </c>
      <c r="J781">
        <f t="shared" si="96"/>
        <v>16332.891003439427</v>
      </c>
      <c r="AB781" s="264">
        <v>41016</v>
      </c>
      <c r="AC781">
        <v>1789.07</v>
      </c>
    </row>
    <row r="782" spans="1:29">
      <c r="A782" s="264">
        <v>41015</v>
      </c>
      <c r="B782">
        <v>678.25</v>
      </c>
      <c r="D782" s="264">
        <v>41015</v>
      </c>
      <c r="E782">
        <f t="shared" si="92"/>
        <v>1791.19</v>
      </c>
      <c r="F782">
        <v>678.25</v>
      </c>
      <c r="G782" s="246">
        <f t="shared" si="94"/>
        <v>9.6117844948495623E-4</v>
      </c>
      <c r="H782" s="246">
        <f t="shared" si="95"/>
        <v>2.6441676469532863E-3</v>
      </c>
      <c r="I782">
        <f t="shared" si="96"/>
        <v>12448.242072124034</v>
      </c>
      <c r="J782">
        <f t="shared" si="96"/>
        <v>16376.077905411936</v>
      </c>
      <c r="AB782" s="264">
        <v>41017</v>
      </c>
      <c r="AC782">
        <v>1790.87</v>
      </c>
    </row>
    <row r="783" spans="1:29">
      <c r="A783" s="264">
        <v>41016</v>
      </c>
      <c r="B783">
        <v>679.09</v>
      </c>
      <c r="D783" s="264">
        <v>41016</v>
      </c>
      <c r="E783">
        <f t="shared" si="92"/>
        <v>1789.07</v>
      </c>
      <c r="F783">
        <v>679.09</v>
      </c>
      <c r="G783" s="246">
        <f t="shared" si="94"/>
        <v>-1.1835706988092554E-3</v>
      </c>
      <c r="H783" s="246">
        <f t="shared" si="95"/>
        <v>1.1920528144910717E-3</v>
      </c>
      <c r="I783">
        <f t="shared" si="96"/>
        <v>12433.508697555784</v>
      </c>
      <c r="J783">
        <f t="shared" si="96"/>
        <v>16395.599055169409</v>
      </c>
      <c r="AB783" s="264">
        <v>41018</v>
      </c>
      <c r="AC783">
        <v>1792.41</v>
      </c>
    </row>
    <row r="784" spans="1:29">
      <c r="A784" s="264">
        <v>41017</v>
      </c>
      <c r="B784">
        <v>677.25</v>
      </c>
      <c r="D784" s="264">
        <v>41017</v>
      </c>
      <c r="E784">
        <f t="shared" si="92"/>
        <v>1790.87</v>
      </c>
      <c r="F784">
        <v>677.25</v>
      </c>
      <c r="G784" s="246">
        <f t="shared" si="94"/>
        <v>1.0061093193669546E-3</v>
      </c>
      <c r="H784" s="246">
        <f t="shared" si="95"/>
        <v>-2.7559368840234374E-3</v>
      </c>
      <c r="I784">
        <f t="shared" si="96"/>
        <v>12446.018166528826</v>
      </c>
      <c r="J784">
        <f t="shared" si="96"/>
        <v>16350.413818997607</v>
      </c>
      <c r="AB784" s="264">
        <v>41019</v>
      </c>
      <c r="AC784">
        <v>1791.08</v>
      </c>
    </row>
    <row r="785" spans="1:29">
      <c r="A785" s="264">
        <v>41018</v>
      </c>
      <c r="B785">
        <v>677.79</v>
      </c>
      <c r="D785" s="264">
        <v>41018</v>
      </c>
      <c r="E785">
        <f t="shared" si="92"/>
        <v>1792.41</v>
      </c>
      <c r="F785">
        <v>677.79</v>
      </c>
      <c r="G785" s="246">
        <f t="shared" si="94"/>
        <v>8.5991724692480176E-4</v>
      </c>
      <c r="H785" s="246">
        <f t="shared" si="95"/>
        <v>7.5091362126243708E-4</v>
      </c>
      <c r="I785">
        <f t="shared" si="96"/>
        <v>12456.720712205763</v>
      </c>
      <c r="J785">
        <f t="shared" si="96"/>
        <v>16362.691567447571</v>
      </c>
      <c r="AB785" s="264">
        <v>41022</v>
      </c>
      <c r="AC785">
        <v>1793.16</v>
      </c>
    </row>
    <row r="786" spans="1:29">
      <c r="A786" s="264">
        <v>41019</v>
      </c>
      <c r="B786">
        <v>678.52</v>
      </c>
      <c r="D786" s="264">
        <v>41019</v>
      </c>
      <c r="E786">
        <f t="shared" si="92"/>
        <v>1791.08</v>
      </c>
      <c r="F786">
        <v>678.52</v>
      </c>
      <c r="G786" s="246">
        <f t="shared" si="94"/>
        <v>-7.4201773031845608E-4</v>
      </c>
      <c r="H786" s="246">
        <f t="shared" si="95"/>
        <v>1.0306011870513257E-3</v>
      </c>
      <c r="I786">
        <f t="shared" si="96"/>
        <v>12447.477604575681</v>
      </c>
      <c r="J786">
        <f t="shared" si="96"/>
        <v>16379.554976800338</v>
      </c>
      <c r="AB786" s="264">
        <v>41023</v>
      </c>
      <c r="AC786">
        <v>1791.5</v>
      </c>
    </row>
    <row r="787" spans="1:29">
      <c r="A787" s="264">
        <v>41022</v>
      </c>
      <c r="B787">
        <v>675.88</v>
      </c>
      <c r="D787" s="264">
        <v>41022</v>
      </c>
      <c r="E787">
        <f t="shared" si="92"/>
        <v>1793.16</v>
      </c>
      <c r="F787">
        <v>675.88</v>
      </c>
      <c r="G787" s="246">
        <f t="shared" si="94"/>
        <v>1.1613104942269636E-3</v>
      </c>
      <c r="H787" s="246">
        <f t="shared" si="95"/>
        <v>-3.9372497705089235E-3</v>
      </c>
      <c r="I787">
        <f t="shared" si="96"/>
        <v>12461.93299094453</v>
      </c>
      <c r="J787">
        <f t="shared" si="96"/>
        <v>16315.064577726893</v>
      </c>
      <c r="AB787" s="264">
        <v>41024</v>
      </c>
      <c r="AC787">
        <v>1790.54</v>
      </c>
    </row>
    <row r="788" spans="1:29">
      <c r="A788" s="264">
        <v>41023</v>
      </c>
      <c r="B788">
        <v>677.3</v>
      </c>
      <c r="D788" s="264">
        <v>41023</v>
      </c>
      <c r="E788">
        <f t="shared" si="92"/>
        <v>1791.5</v>
      </c>
      <c r="F788">
        <v>677.3</v>
      </c>
      <c r="G788" s="246">
        <f t="shared" si="94"/>
        <v>-9.2574003435286212E-4</v>
      </c>
      <c r="H788" s="246">
        <f t="shared" si="95"/>
        <v>2.0545360968557838E-3</v>
      </c>
      <c r="I788">
        <f t="shared" ref="I788:J803" si="97">I787*(1+G788)</f>
        <v>12450.396480669389</v>
      </c>
      <c r="J788">
        <f t="shared" si="97"/>
        <v>16348.584466824366</v>
      </c>
      <c r="AB788" s="264">
        <v>41025</v>
      </c>
      <c r="AC788">
        <v>1791.98</v>
      </c>
    </row>
    <row r="789" spans="1:29">
      <c r="A789" s="264">
        <v>41024</v>
      </c>
      <c r="B789">
        <v>680.61</v>
      </c>
      <c r="D789" s="264">
        <v>41024</v>
      </c>
      <c r="E789">
        <f t="shared" si="92"/>
        <v>1790.54</v>
      </c>
      <c r="F789">
        <v>680.61</v>
      </c>
      <c r="G789" s="246">
        <f t="shared" si="94"/>
        <v>-5.3586380128389788E-4</v>
      </c>
      <c r="H789" s="246">
        <f t="shared" si="95"/>
        <v>4.8406229566979467E-3</v>
      </c>
      <c r="I789">
        <f t="shared" si="97"/>
        <v>12443.724763883767</v>
      </c>
      <c r="J789">
        <f t="shared" si="97"/>
        <v>16427.721800103991</v>
      </c>
      <c r="AB789" s="264">
        <v>41026</v>
      </c>
      <c r="AC789">
        <v>1793.39</v>
      </c>
    </row>
    <row r="790" spans="1:29">
      <c r="A790" s="264">
        <v>41025</v>
      </c>
      <c r="B790">
        <v>680.36</v>
      </c>
      <c r="D790" s="264">
        <v>41025</v>
      </c>
      <c r="E790">
        <f t="shared" si="92"/>
        <v>1791.98</v>
      </c>
      <c r="F790">
        <v>680.36</v>
      </c>
      <c r="G790" s="246">
        <f t="shared" si="94"/>
        <v>8.0422665787982517E-4</v>
      </c>
      <c r="H790" s="246">
        <f t="shared" si="95"/>
        <v>-4.1374612479984282E-4</v>
      </c>
      <c r="I790">
        <f t="shared" si="97"/>
        <v>12453.732339062202</v>
      </c>
      <c r="J790">
        <f t="shared" si="97"/>
        <v>16420.924893869909</v>
      </c>
      <c r="AB790" s="264">
        <v>41029</v>
      </c>
      <c r="AC790">
        <v>1794.82</v>
      </c>
    </row>
    <row r="791" spans="1:29">
      <c r="A791" s="264">
        <v>41026</v>
      </c>
      <c r="B791">
        <v>680.51</v>
      </c>
      <c r="D791" s="264">
        <v>41026</v>
      </c>
      <c r="E791">
        <f t="shared" si="92"/>
        <v>1793.39</v>
      </c>
      <c r="F791">
        <v>680.51</v>
      </c>
      <c r="G791" s="246">
        <f t="shared" si="94"/>
        <v>7.8683913882970913E-4</v>
      </c>
      <c r="H791" s="246">
        <f t="shared" si="95"/>
        <v>1.7404294365162915E-4</v>
      </c>
      <c r="I791">
        <f t="shared" si="97"/>
        <v>12463.531423091086</v>
      </c>
      <c r="J791">
        <f t="shared" si="97"/>
        <v>16423.78283997592</v>
      </c>
      <c r="AB791" s="264">
        <v>41030</v>
      </c>
      <c r="AC791">
        <v>1792.43</v>
      </c>
    </row>
    <row r="792" spans="1:29">
      <c r="A792" s="264">
        <v>41029</v>
      </c>
      <c r="B792">
        <v>682.51</v>
      </c>
      <c r="D792" s="264">
        <v>41029</v>
      </c>
      <c r="E792">
        <f t="shared" si="92"/>
        <v>1794.82</v>
      </c>
      <c r="F792">
        <v>682.51</v>
      </c>
      <c r="G792" s="246">
        <f t="shared" si="94"/>
        <v>7.9737257372891612E-4</v>
      </c>
      <c r="H792" s="246">
        <f t="shared" si="95"/>
        <v>2.8925436699786958E-3</v>
      </c>
      <c r="I792">
        <f t="shared" si="97"/>
        <v>12473.469501219668</v>
      </c>
      <c r="J792">
        <f t="shared" si="97"/>
        <v>16471.289349066796</v>
      </c>
      <c r="AB792" s="264">
        <v>41031</v>
      </c>
      <c r="AC792">
        <v>1795.45</v>
      </c>
    </row>
    <row r="793" spans="1:29">
      <c r="A793" s="264">
        <v>41030</v>
      </c>
      <c r="B793">
        <v>683.22</v>
      </c>
      <c r="D793" s="264">
        <v>41030</v>
      </c>
      <c r="E793">
        <f t="shared" si="92"/>
        <v>1792.43</v>
      </c>
      <c r="F793">
        <v>683.22</v>
      </c>
      <c r="G793" s="246">
        <f t="shared" si="94"/>
        <v>-1.3316098550272271E-3</v>
      </c>
      <c r="H793" s="246">
        <f t="shared" si="95"/>
        <v>9.93849226698971E-4</v>
      </c>
      <c r="I793">
        <f t="shared" si="97"/>
        <v>12456.859706305462</v>
      </c>
      <c r="J793">
        <f t="shared" si="97"/>
        <v>16487.659327249101</v>
      </c>
      <c r="AB793" s="264">
        <v>41032</v>
      </c>
      <c r="AC793">
        <v>1796.29</v>
      </c>
    </row>
    <row r="794" spans="1:29">
      <c r="A794" s="264">
        <v>41031</v>
      </c>
      <c r="B794">
        <v>682.1</v>
      </c>
      <c r="D794" s="264">
        <v>41031</v>
      </c>
      <c r="E794">
        <f t="shared" si="92"/>
        <v>1795.45</v>
      </c>
      <c r="F794">
        <v>682.1</v>
      </c>
      <c r="G794" s="246">
        <f t="shared" si="94"/>
        <v>1.6848635651043331E-3</v>
      </c>
      <c r="H794" s="246">
        <f t="shared" si="95"/>
        <v>-1.6857248449568948E-3</v>
      </c>
      <c r="I794">
        <f t="shared" si="97"/>
        <v>12477.847815360232</v>
      </c>
      <c r="J794">
        <f t="shared" si="97"/>
        <v>16459.865670285973</v>
      </c>
      <c r="AB794" s="264">
        <v>41033</v>
      </c>
      <c r="AC794">
        <v>1798.98</v>
      </c>
    </row>
    <row r="795" spans="1:29">
      <c r="A795" s="264">
        <v>41032</v>
      </c>
      <c r="B795">
        <v>681.26</v>
      </c>
      <c r="D795" s="264">
        <v>41032</v>
      </c>
      <c r="E795">
        <f t="shared" si="92"/>
        <v>1796.29</v>
      </c>
      <c r="F795">
        <v>681.26</v>
      </c>
      <c r="G795" s="246">
        <f t="shared" si="94"/>
        <v>4.6784928569443274E-4</v>
      </c>
      <c r="H795" s="246">
        <f t="shared" si="95"/>
        <v>-1.2779195551553399E-3</v>
      </c>
      <c r="I795">
        <f t="shared" si="97"/>
        <v>12483.685567547653</v>
      </c>
      <c r="J795">
        <f t="shared" si="97"/>
        <v>16438.831286070686</v>
      </c>
      <c r="AB795" s="264">
        <v>41036</v>
      </c>
      <c r="AC795">
        <v>1799.11</v>
      </c>
    </row>
    <row r="796" spans="1:29">
      <c r="A796" s="264">
        <v>41033</v>
      </c>
      <c r="B796">
        <v>679.86</v>
      </c>
      <c r="D796" s="264">
        <v>41033</v>
      </c>
      <c r="E796">
        <f t="shared" si="92"/>
        <v>1798.98</v>
      </c>
      <c r="F796">
        <v>679.86</v>
      </c>
      <c r="G796" s="246">
        <f t="shared" si="94"/>
        <v>1.4975310222737903E-3</v>
      </c>
      <c r="H796" s="246">
        <f t="shared" si="95"/>
        <v>-2.1014442776200589E-3</v>
      </c>
      <c r="I796">
        <f t="shared" si="97"/>
        <v>12502.380273957368</v>
      </c>
      <c r="J796">
        <f t="shared" si="97"/>
        <v>16404.285998133812</v>
      </c>
      <c r="AB796" s="264">
        <v>41037</v>
      </c>
      <c r="AC796">
        <v>1801.12</v>
      </c>
    </row>
    <row r="797" spans="1:29">
      <c r="A797" s="264">
        <v>41036</v>
      </c>
      <c r="B797">
        <v>679.85</v>
      </c>
      <c r="D797" s="264">
        <v>41036</v>
      </c>
      <c r="E797">
        <f t="shared" si="92"/>
        <v>1799.11</v>
      </c>
      <c r="F797">
        <v>679.85</v>
      </c>
      <c r="G797" s="246">
        <f t="shared" si="94"/>
        <v>7.2263171352560107E-5</v>
      </c>
      <c r="H797" s="246">
        <f t="shared" si="95"/>
        <v>-6.11374820865948E-5</v>
      </c>
      <c r="I797">
        <f t="shared" si="97"/>
        <v>12503.283735605419</v>
      </c>
      <c r="J797">
        <f t="shared" si="97"/>
        <v>16403.283081392456</v>
      </c>
      <c r="AB797" s="264">
        <v>41038</v>
      </c>
      <c r="AC797">
        <v>1799.64</v>
      </c>
    </row>
    <row r="798" spans="1:29">
      <c r="A798" s="264">
        <v>41037</v>
      </c>
      <c r="B798">
        <v>682.12</v>
      </c>
      <c r="D798" s="264">
        <v>41037</v>
      </c>
      <c r="E798">
        <f t="shared" si="92"/>
        <v>1801.12</v>
      </c>
      <c r="F798">
        <v>682.12</v>
      </c>
      <c r="G798" s="246">
        <f t="shared" si="94"/>
        <v>1.1172190694288542E-3</v>
      </c>
      <c r="H798" s="246">
        <f t="shared" si="95"/>
        <v>3.2925432605932373E-3</v>
      </c>
      <c r="I798">
        <f t="shared" si="97"/>
        <v>12517.252642625317</v>
      </c>
      <c r="J798">
        <f t="shared" si="97"/>
        <v>16457.291600553697</v>
      </c>
      <c r="AB798" s="264">
        <v>41039</v>
      </c>
      <c r="AC798">
        <v>1798.54</v>
      </c>
    </row>
    <row r="799" spans="1:29">
      <c r="A799" s="264">
        <v>41038</v>
      </c>
      <c r="B799">
        <v>682.33</v>
      </c>
      <c r="D799" s="264">
        <v>41038</v>
      </c>
      <c r="E799">
        <f t="shared" si="92"/>
        <v>1799.64</v>
      </c>
      <c r="F799">
        <v>682.33</v>
      </c>
      <c r="G799" s="246">
        <f t="shared" si="94"/>
        <v>-8.217109354178298E-4</v>
      </c>
      <c r="H799" s="246">
        <f t="shared" si="95"/>
        <v>2.6143514756514578E-4</v>
      </c>
      <c r="I799">
        <f t="shared" si="97"/>
        <v>12506.967079247484</v>
      </c>
      <c r="J799">
        <f t="shared" si="97"/>
        <v>16461.594115011812</v>
      </c>
      <c r="AB799" s="264">
        <v>41040</v>
      </c>
      <c r="AC799">
        <v>1800.54</v>
      </c>
    </row>
    <row r="800" spans="1:29">
      <c r="A800" s="264">
        <v>41039</v>
      </c>
      <c r="B800">
        <v>682.97</v>
      </c>
      <c r="D800" s="264">
        <v>41039</v>
      </c>
      <c r="E800">
        <f t="shared" si="92"/>
        <v>1798.54</v>
      </c>
      <c r="F800">
        <v>682.97</v>
      </c>
      <c r="G800" s="246">
        <f t="shared" si="94"/>
        <v>-6.112333577827922E-4</v>
      </c>
      <c r="H800" s="246">
        <f t="shared" si="95"/>
        <v>8.915339980026674E-4</v>
      </c>
      <c r="I800">
        <f t="shared" si="97"/>
        <v>12499.322403763957</v>
      </c>
      <c r="J800">
        <f t="shared" si="97"/>
        <v>16476.270185826666</v>
      </c>
      <c r="AB800" s="264">
        <v>41043</v>
      </c>
      <c r="AC800">
        <v>1802.92</v>
      </c>
    </row>
    <row r="801" spans="1:29">
      <c r="A801" s="264">
        <v>41040</v>
      </c>
      <c r="B801">
        <v>682.97</v>
      </c>
      <c r="D801" s="264">
        <v>41040</v>
      </c>
      <c r="E801">
        <f t="shared" si="92"/>
        <v>1800.54</v>
      </c>
      <c r="F801">
        <v>682.97</v>
      </c>
      <c r="G801" s="246">
        <f t="shared" si="94"/>
        <v>1.1120130772737102E-3</v>
      </c>
      <c r="H801" s="246">
        <f t="shared" si="95"/>
        <v>-4.6428571428571429E-5</v>
      </c>
      <c r="I801">
        <f t="shared" si="97"/>
        <v>12513.221813734004</v>
      </c>
      <c r="J801">
        <f t="shared" si="97"/>
        <v>16475.505216139467</v>
      </c>
      <c r="AB801" s="264">
        <v>41044</v>
      </c>
      <c r="AC801">
        <v>1802.84</v>
      </c>
    </row>
    <row r="802" spans="1:29">
      <c r="A802" s="264">
        <v>41043</v>
      </c>
      <c r="B802">
        <v>681.58</v>
      </c>
      <c r="D802" s="264">
        <v>41043</v>
      </c>
      <c r="E802">
        <f t="shared" si="92"/>
        <v>1802.92</v>
      </c>
      <c r="F802">
        <v>681.58</v>
      </c>
      <c r="G802" s="246">
        <f t="shared" si="94"/>
        <v>1.3218256745199941E-3</v>
      </c>
      <c r="H802" s="246">
        <f t="shared" si="95"/>
        <v>-2.081657058770627E-3</v>
      </c>
      <c r="I802">
        <f t="shared" si="97"/>
        <v>12529.762111598362</v>
      </c>
      <c r="J802">
        <f t="shared" si="97"/>
        <v>16441.208864409477</v>
      </c>
      <c r="AB802" s="264">
        <v>41045</v>
      </c>
      <c r="AC802">
        <v>1802.69</v>
      </c>
    </row>
    <row r="803" spans="1:29">
      <c r="A803" s="264">
        <v>41044</v>
      </c>
      <c r="B803">
        <v>680.83</v>
      </c>
      <c r="D803" s="264">
        <v>41044</v>
      </c>
      <c r="E803">
        <f t="shared" si="92"/>
        <v>1802.84</v>
      </c>
      <c r="F803">
        <v>680.83</v>
      </c>
      <c r="G803" s="246">
        <f t="shared" si="94"/>
        <v>-4.4372462449926431E-5</v>
      </c>
      <c r="H803" s="246">
        <f t="shared" si="95"/>
        <v>-1.1468129723792983E-3</v>
      </c>
      <c r="I803">
        <f t="shared" si="97"/>
        <v>12529.206135199558</v>
      </c>
      <c r="J803">
        <f t="shared" si="97"/>
        <v>16422.353872802174</v>
      </c>
      <c r="AB803" s="264">
        <v>41046</v>
      </c>
      <c r="AC803">
        <v>1805.19</v>
      </c>
    </row>
    <row r="804" spans="1:29">
      <c r="A804" s="264">
        <v>41045</v>
      </c>
      <c r="B804">
        <v>678.79</v>
      </c>
      <c r="D804" s="264">
        <v>41045</v>
      </c>
      <c r="E804">
        <f t="shared" si="92"/>
        <v>1802.69</v>
      </c>
      <c r="F804">
        <v>678.79</v>
      </c>
      <c r="G804" s="246">
        <f t="shared" si="94"/>
        <v>-8.3202058973497195E-5</v>
      </c>
      <c r="H804" s="246">
        <f t="shared" si="95"/>
        <v>-3.0427712707809104E-3</v>
      </c>
      <c r="I804">
        <f t="shared" ref="I804:J819" si="98">I803*(1+G804)</f>
        <v>12528.163679451805</v>
      </c>
      <c r="J804">
        <f t="shared" si="98"/>
        <v>16372.384406239415</v>
      </c>
      <c r="AB804" s="264">
        <v>41047</v>
      </c>
      <c r="AC804">
        <v>1804.09</v>
      </c>
    </row>
    <row r="805" spans="1:29">
      <c r="A805" s="264">
        <v>41046</v>
      </c>
      <c r="B805">
        <v>673.05</v>
      </c>
      <c r="D805" s="264">
        <v>41046</v>
      </c>
      <c r="E805">
        <f t="shared" si="92"/>
        <v>1805.19</v>
      </c>
      <c r="F805">
        <v>673.05</v>
      </c>
      <c r="G805" s="246">
        <f t="shared" si="94"/>
        <v>1.3868163688710577E-3</v>
      </c>
      <c r="H805" s="246">
        <f t="shared" si="95"/>
        <v>-8.5026521457298859E-3</v>
      </c>
      <c r="I805">
        <f t="shared" si="98"/>
        <v>12545.537941914365</v>
      </c>
      <c r="J805">
        <f t="shared" si="98"/>
        <v>16233.17571683699</v>
      </c>
      <c r="AB805" s="264">
        <v>41050</v>
      </c>
      <c r="AC805">
        <v>1802.86</v>
      </c>
    </row>
    <row r="806" spans="1:29">
      <c r="A806" s="264">
        <v>41047</v>
      </c>
      <c r="B806">
        <v>671.51</v>
      </c>
      <c r="D806" s="264">
        <v>41047</v>
      </c>
      <c r="E806">
        <f t="shared" ref="E806:E869" si="99">SUMIF(AB:AB,A806,AC:AC)</f>
        <v>1804.09</v>
      </c>
      <c r="F806">
        <v>671.51</v>
      </c>
      <c r="G806" s="246">
        <f t="shared" si="94"/>
        <v>-6.0935414000751198E-4</v>
      </c>
      <c r="H806" s="246">
        <f t="shared" si="95"/>
        <v>-2.3345200950895114E-3</v>
      </c>
      <c r="I806">
        <f t="shared" si="98"/>
        <v>12537.893266430838</v>
      </c>
      <c r="J806">
        <f t="shared" si="98"/>
        <v>16195.279041918915</v>
      </c>
      <c r="AB806" s="264">
        <v>41051</v>
      </c>
      <c r="AC806">
        <v>1798.53</v>
      </c>
    </row>
    <row r="807" spans="1:29">
      <c r="A807" s="264">
        <v>41050</v>
      </c>
      <c r="B807">
        <v>673.82</v>
      </c>
      <c r="D807" s="264">
        <v>41050</v>
      </c>
      <c r="E807">
        <f t="shared" si="99"/>
        <v>1802.86</v>
      </c>
      <c r="F807">
        <v>673.82</v>
      </c>
      <c r="G807" s="246">
        <f t="shared" si="94"/>
        <v>-6.8178416819564269E-4</v>
      </c>
      <c r="H807" s="246">
        <f t="shared" si="95"/>
        <v>3.3935797679855864E-3</v>
      </c>
      <c r="I807">
        <f t="shared" si="98"/>
        <v>12529.345129299258</v>
      </c>
      <c r="J807">
        <f t="shared" si="98"/>
        <v>16250.239013212453</v>
      </c>
      <c r="AB807" s="264">
        <v>41052</v>
      </c>
      <c r="AC807">
        <v>1802.85</v>
      </c>
    </row>
    <row r="808" spans="1:29">
      <c r="A808" s="264">
        <v>41051</v>
      </c>
      <c r="B808">
        <v>673.52</v>
      </c>
      <c r="D808" s="264">
        <v>41051</v>
      </c>
      <c r="E808">
        <f t="shared" si="99"/>
        <v>1798.53</v>
      </c>
      <c r="F808">
        <v>673.52</v>
      </c>
      <c r="G808" s="246">
        <f t="shared" si="94"/>
        <v>-2.4017394584160412E-3</v>
      </c>
      <c r="H808" s="246">
        <f t="shared" si="95"/>
        <v>-4.9165133121610496E-4</v>
      </c>
      <c r="I808">
        <f t="shared" si="98"/>
        <v>12499.252906714108</v>
      </c>
      <c r="J808">
        <f t="shared" si="98"/>
        <v>16242.249561569028</v>
      </c>
      <c r="AB808" s="264">
        <v>41053</v>
      </c>
      <c r="AC808">
        <v>1800.18</v>
      </c>
    </row>
    <row r="809" spans="1:29">
      <c r="A809" s="264">
        <v>41052</v>
      </c>
      <c r="B809">
        <v>673.19</v>
      </c>
      <c r="D809" s="264">
        <v>41052</v>
      </c>
      <c r="E809">
        <f t="shared" si="99"/>
        <v>1802.85</v>
      </c>
      <c r="F809">
        <v>673.19</v>
      </c>
      <c r="G809" s="246">
        <f t="shared" si="94"/>
        <v>2.4019616019748113E-3</v>
      </c>
      <c r="H809" s="246">
        <f t="shared" si="95"/>
        <v>-5.3639174995324859E-4</v>
      </c>
      <c r="I809">
        <f t="shared" si="98"/>
        <v>12529.275632249408</v>
      </c>
      <c r="J809">
        <f t="shared" si="98"/>
        <v>16233.537352903521</v>
      </c>
      <c r="AB809" s="264">
        <v>41054</v>
      </c>
      <c r="AC809">
        <v>1800.93</v>
      </c>
    </row>
    <row r="810" spans="1:29">
      <c r="A810" s="264">
        <v>41053</v>
      </c>
      <c r="B810">
        <v>673.8</v>
      </c>
      <c r="D810" s="264">
        <v>41053</v>
      </c>
      <c r="E810">
        <f t="shared" si="99"/>
        <v>1800.18</v>
      </c>
      <c r="F810">
        <v>673.8</v>
      </c>
      <c r="G810" s="246">
        <f t="shared" si="94"/>
        <v>-1.4809884349779034E-3</v>
      </c>
      <c r="H810" s="246">
        <f t="shared" si="95"/>
        <v>8.5970491243168943E-4</v>
      </c>
      <c r="I810">
        <f t="shared" si="98"/>
        <v>12510.719919939396</v>
      </c>
      <c r="J810">
        <f t="shared" si="98"/>
        <v>16247.493404711955</v>
      </c>
      <c r="AB810" s="264">
        <v>41058</v>
      </c>
      <c r="AC810">
        <v>1801.99</v>
      </c>
    </row>
    <row r="811" spans="1:29">
      <c r="A811" s="264">
        <v>41054</v>
      </c>
      <c r="B811">
        <v>673.21</v>
      </c>
      <c r="D811" s="264">
        <v>41054</v>
      </c>
      <c r="E811">
        <f t="shared" si="99"/>
        <v>1800.93</v>
      </c>
      <c r="F811">
        <v>673.21</v>
      </c>
      <c r="G811" s="246">
        <f t="shared" si="94"/>
        <v>4.1662500416617121E-4</v>
      </c>
      <c r="H811" s="246">
        <f t="shared" si="95"/>
        <v>-9.2205932239310031E-4</v>
      </c>
      <c r="I811">
        <f t="shared" si="98"/>
        <v>12515.932198678163</v>
      </c>
      <c r="J811">
        <f t="shared" si="98"/>
        <v>16232.512251952619</v>
      </c>
      <c r="AB811" s="264">
        <v>41059</v>
      </c>
      <c r="AC811">
        <v>1808.79</v>
      </c>
    </row>
    <row r="812" spans="1:29">
      <c r="A812" s="264">
        <v>41058</v>
      </c>
      <c r="B812">
        <v>674.11</v>
      </c>
      <c r="D812" s="264">
        <v>41058</v>
      </c>
      <c r="E812">
        <f t="shared" si="99"/>
        <v>1801.99</v>
      </c>
      <c r="F812">
        <v>674.11</v>
      </c>
      <c r="G812" s="246">
        <f t="shared" si="94"/>
        <v>5.885847867490579E-4</v>
      </c>
      <c r="H812" s="246">
        <f t="shared" si="95"/>
        <v>1.2904499657291216E-3</v>
      </c>
      <c r="I812">
        <f t="shared" si="98"/>
        <v>12523.298885962287</v>
      </c>
      <c r="J812">
        <f t="shared" si="98"/>
        <v>16253.459496831849</v>
      </c>
      <c r="AB812" s="264">
        <v>41060</v>
      </c>
      <c r="AC812">
        <v>1811.06</v>
      </c>
    </row>
    <row r="813" spans="1:29">
      <c r="A813" s="264">
        <v>41059</v>
      </c>
      <c r="B813">
        <v>672.52</v>
      </c>
      <c r="D813" s="264">
        <v>41059</v>
      </c>
      <c r="E813">
        <f t="shared" si="99"/>
        <v>1808.79</v>
      </c>
      <c r="F813">
        <v>672.52</v>
      </c>
      <c r="G813" s="246">
        <f t="shared" si="94"/>
        <v>3.7736058468693656E-3</v>
      </c>
      <c r="H813" s="246">
        <f t="shared" si="95"/>
        <v>-2.4050940711245602E-3</v>
      </c>
      <c r="I813">
        <f t="shared" si="98"/>
        <v>12570.556879860447</v>
      </c>
      <c r="J813">
        <f t="shared" si="98"/>
        <v>16214.368397760756</v>
      </c>
      <c r="AB813" s="264">
        <v>41061</v>
      </c>
      <c r="AC813">
        <v>1816.25</v>
      </c>
    </row>
    <row r="814" spans="1:29">
      <c r="A814" s="264">
        <v>41060</v>
      </c>
      <c r="B814">
        <v>670.28</v>
      </c>
      <c r="D814" s="264">
        <v>41060</v>
      </c>
      <c r="E814">
        <f t="shared" si="99"/>
        <v>1811.06</v>
      </c>
      <c r="F814">
        <v>670.28</v>
      </c>
      <c r="G814" s="246">
        <f t="shared" si="94"/>
        <v>1.2549826126857511E-3</v>
      </c>
      <c r="H814" s="246">
        <f t="shared" si="95"/>
        <v>-3.3771845340765513E-3</v>
      </c>
      <c r="I814">
        <f t="shared" si="98"/>
        <v>12586.33271017645</v>
      </c>
      <c r="J814">
        <f t="shared" si="98"/>
        <v>16159.609483578019</v>
      </c>
      <c r="AB814" s="264">
        <v>41064</v>
      </c>
      <c r="AC814">
        <v>1812.2</v>
      </c>
    </row>
    <row r="815" spans="1:29">
      <c r="A815" s="264">
        <v>41061</v>
      </c>
      <c r="B815">
        <v>666.46</v>
      </c>
      <c r="D815" s="264">
        <v>41061</v>
      </c>
      <c r="E815">
        <f t="shared" si="99"/>
        <v>1816.25</v>
      </c>
      <c r="F815">
        <v>666.46</v>
      </c>
      <c r="G815" s="246">
        <f t="shared" si="94"/>
        <v>2.8657250450012661E-3</v>
      </c>
      <c r="H815" s="246">
        <f t="shared" si="95"/>
        <v>-5.7455393907876037E-3</v>
      </c>
      <c r="I815">
        <f t="shared" si="98"/>
        <v>12622.40167904872</v>
      </c>
      <c r="J815">
        <f t="shared" si="98"/>
        <v>16066.763810750377</v>
      </c>
      <c r="AB815" s="264">
        <v>41065</v>
      </c>
      <c r="AC815">
        <v>1810.05</v>
      </c>
    </row>
    <row r="816" spans="1:29">
      <c r="A816" s="264">
        <v>41064</v>
      </c>
      <c r="B816">
        <v>668.82</v>
      </c>
      <c r="D816" s="264">
        <v>41064</v>
      </c>
      <c r="E816">
        <f t="shared" si="99"/>
        <v>1812.2</v>
      </c>
      <c r="F816">
        <v>668.82</v>
      </c>
      <c r="G816" s="246">
        <f t="shared" si="94"/>
        <v>-2.2298692360632755E-3</v>
      </c>
      <c r="H816" s="246">
        <f t="shared" si="95"/>
        <v>3.4946691688708545E-3</v>
      </c>
      <c r="I816">
        <f t="shared" si="98"/>
        <v>12594.255373859376</v>
      </c>
      <c r="J816">
        <f t="shared" si="98"/>
        <v>16122.911834883336</v>
      </c>
      <c r="AB816" s="264">
        <v>41066</v>
      </c>
      <c r="AC816">
        <v>1805.68</v>
      </c>
    </row>
    <row r="817" spans="1:29">
      <c r="A817" s="264">
        <v>41065</v>
      </c>
      <c r="B817">
        <v>669.4</v>
      </c>
      <c r="D817" s="264">
        <v>41065</v>
      </c>
      <c r="E817">
        <f t="shared" si="99"/>
        <v>1810.05</v>
      </c>
      <c r="F817">
        <v>669.4</v>
      </c>
      <c r="G817" s="246">
        <f t="shared" si="94"/>
        <v>-1.186403266747682E-3</v>
      </c>
      <c r="H817" s="246">
        <f t="shared" si="95"/>
        <v>8.2077037597126732E-4</v>
      </c>
      <c r="I817">
        <f t="shared" si="98"/>
        <v>12579.313508141575</v>
      </c>
      <c r="J817">
        <f t="shared" si="98"/>
        <v>16136.145043291805</v>
      </c>
      <c r="AB817" s="264">
        <v>41067</v>
      </c>
      <c r="AC817">
        <v>1806.28</v>
      </c>
    </row>
    <row r="818" spans="1:29">
      <c r="A818" s="264">
        <v>41066</v>
      </c>
      <c r="B818">
        <v>672.06</v>
      </c>
      <c r="D818" s="264">
        <v>41066</v>
      </c>
      <c r="E818">
        <f t="shared" si="99"/>
        <v>1805.68</v>
      </c>
      <c r="F818">
        <v>672.06</v>
      </c>
      <c r="G818" s="246">
        <f t="shared" si="94"/>
        <v>-2.4142979475704207E-3</v>
      </c>
      <c r="H818" s="246">
        <f t="shared" si="95"/>
        <v>3.9272792265993986E-3</v>
      </c>
      <c r="I818">
        <f t="shared" si="98"/>
        <v>12548.943297357024</v>
      </c>
      <c r="J818">
        <f t="shared" si="98"/>
        <v>16199.516190517719</v>
      </c>
      <c r="AB818" s="264">
        <v>41068</v>
      </c>
      <c r="AC818">
        <v>1806.59</v>
      </c>
    </row>
    <row r="819" spans="1:29">
      <c r="A819" s="264">
        <v>41067</v>
      </c>
      <c r="B819">
        <v>672.41</v>
      </c>
      <c r="D819" s="264">
        <v>41067</v>
      </c>
      <c r="E819">
        <f t="shared" si="99"/>
        <v>1806.28</v>
      </c>
      <c r="F819">
        <v>672.41</v>
      </c>
      <c r="G819" s="246">
        <f t="shared" si="94"/>
        <v>3.3228479021740753E-4</v>
      </c>
      <c r="H819" s="246">
        <f t="shared" si="95"/>
        <v>4.7435826308038579E-4</v>
      </c>
      <c r="I819">
        <f t="shared" si="98"/>
        <v>12553.113120348036</v>
      </c>
      <c r="J819">
        <f t="shared" si="98"/>
        <v>16207.200564880595</v>
      </c>
      <c r="AB819" s="264">
        <v>41071</v>
      </c>
      <c r="AC819">
        <v>1810.3</v>
      </c>
    </row>
    <row r="820" spans="1:29">
      <c r="A820" s="264">
        <v>41068</v>
      </c>
      <c r="B820">
        <v>673.74</v>
      </c>
      <c r="D820" s="264">
        <v>41068</v>
      </c>
      <c r="E820">
        <f t="shared" si="99"/>
        <v>1806.59</v>
      </c>
      <c r="F820">
        <v>673.74</v>
      </c>
      <c r="G820" s="246">
        <f t="shared" si="94"/>
        <v>1.7162344708454569E-4</v>
      </c>
      <c r="H820" s="246">
        <f t="shared" si="95"/>
        <v>1.9315313042424934E-3</v>
      </c>
      <c r="I820">
        <f t="shared" ref="I820:J835" si="100">I819*(1+G820)</f>
        <v>12555.267528893393</v>
      </c>
      <c r="J820">
        <f t="shared" si="100"/>
        <v>16238.505280125799</v>
      </c>
      <c r="AB820" s="264">
        <v>41072</v>
      </c>
      <c r="AC820">
        <v>1806.43</v>
      </c>
    </row>
    <row r="821" spans="1:29">
      <c r="A821" s="264">
        <v>41071</v>
      </c>
      <c r="B821">
        <v>673.82</v>
      </c>
      <c r="D821" s="264">
        <v>41071</v>
      </c>
      <c r="E821">
        <f t="shared" si="99"/>
        <v>1810.3</v>
      </c>
      <c r="F821">
        <v>673.82</v>
      </c>
      <c r="G821" s="246">
        <f t="shared" si="94"/>
        <v>2.0535926801321658E-3</v>
      </c>
      <c r="H821" s="246">
        <f t="shared" si="95"/>
        <v>7.2311595401317882E-5</v>
      </c>
      <c r="I821">
        <f t="shared" si="100"/>
        <v>12581.050934387829</v>
      </c>
      <c r="J821">
        <f t="shared" si="100"/>
        <v>16239.679512349538</v>
      </c>
      <c r="AB821" s="264">
        <v>41073</v>
      </c>
      <c r="AC821">
        <v>1810.05</v>
      </c>
    </row>
    <row r="822" spans="1:29">
      <c r="A822" s="264">
        <v>41072</v>
      </c>
      <c r="B822">
        <v>674.33</v>
      </c>
      <c r="D822" s="264">
        <v>41072</v>
      </c>
      <c r="E822">
        <f t="shared" si="99"/>
        <v>1806.43</v>
      </c>
      <c r="F822">
        <v>674.33</v>
      </c>
      <c r="G822" s="246">
        <f t="shared" si="94"/>
        <v>-2.1377672209025311E-3</v>
      </c>
      <c r="H822" s="246">
        <f t="shared" si="95"/>
        <v>7.1045012021019125E-4</v>
      </c>
      <c r="I822">
        <f t="shared" si="100"/>
        <v>12554.155576095789</v>
      </c>
      <c r="J822">
        <f t="shared" si="100"/>
        <v>16251.216994611261</v>
      </c>
      <c r="AB822" s="264">
        <v>41074</v>
      </c>
      <c r="AC822">
        <v>1809.34</v>
      </c>
    </row>
    <row r="823" spans="1:29">
      <c r="A823" s="264">
        <v>41073</v>
      </c>
      <c r="B823">
        <v>674.33</v>
      </c>
      <c r="D823" s="264">
        <v>41073</v>
      </c>
      <c r="E823">
        <f t="shared" si="99"/>
        <v>1810.05</v>
      </c>
      <c r="F823">
        <v>674.33</v>
      </c>
      <c r="G823" s="246">
        <f t="shared" si="94"/>
        <v>2.003952547289245E-3</v>
      </c>
      <c r="H823" s="246">
        <f t="shared" si="95"/>
        <v>-4.6428571428571429E-5</v>
      </c>
      <c r="I823">
        <f t="shared" si="100"/>
        <v>12579.313508141571</v>
      </c>
      <c r="J823">
        <f t="shared" si="100"/>
        <v>16250.462473822225</v>
      </c>
      <c r="AB823" s="264">
        <v>41075</v>
      </c>
      <c r="AC823">
        <v>1811.9</v>
      </c>
    </row>
    <row r="824" spans="1:29">
      <c r="A824" s="264">
        <v>41074</v>
      </c>
      <c r="B824">
        <v>673.17</v>
      </c>
      <c r="D824" s="264">
        <v>41074</v>
      </c>
      <c r="E824">
        <f t="shared" si="99"/>
        <v>1809.34</v>
      </c>
      <c r="F824">
        <v>673.17</v>
      </c>
      <c r="G824" s="246">
        <f t="shared" si="94"/>
        <v>-3.9225435761447436E-4</v>
      </c>
      <c r="H824" s="246">
        <f t="shared" si="95"/>
        <v>-1.7666545735344338E-3</v>
      </c>
      <c r="I824">
        <f t="shared" si="100"/>
        <v>12574.379217602203</v>
      </c>
      <c r="J824">
        <f t="shared" si="100"/>
        <v>16221.753519970796</v>
      </c>
      <c r="AB824" s="264">
        <v>41078</v>
      </c>
      <c r="AC824">
        <v>1812.57</v>
      </c>
    </row>
    <row r="825" spans="1:29">
      <c r="A825" s="264">
        <v>41075</v>
      </c>
      <c r="B825">
        <v>674.44</v>
      </c>
      <c r="D825" s="264">
        <v>41075</v>
      </c>
      <c r="E825">
        <f t="shared" si="99"/>
        <v>1811.9</v>
      </c>
      <c r="F825">
        <v>674.44</v>
      </c>
      <c r="G825" s="246">
        <f t="shared" si="94"/>
        <v>1.414880564183818E-3</v>
      </c>
      <c r="H825" s="246">
        <f t="shared" si="95"/>
        <v>1.8401676821182414E-3</v>
      </c>
      <c r="I825">
        <f t="shared" si="100"/>
        <v>12592.170462363865</v>
      </c>
      <c r="J825">
        <f t="shared" si="100"/>
        <v>16251.604266545535</v>
      </c>
      <c r="AB825" s="264">
        <v>41079</v>
      </c>
      <c r="AC825">
        <v>1810.68</v>
      </c>
    </row>
    <row r="826" spans="1:29">
      <c r="A826" s="264">
        <v>41078</v>
      </c>
      <c r="B826">
        <v>675.27</v>
      </c>
      <c r="D826" s="264">
        <v>41078</v>
      </c>
      <c r="E826">
        <f t="shared" si="99"/>
        <v>1812.57</v>
      </c>
      <c r="F826">
        <v>675.27</v>
      </c>
      <c r="G826" s="246">
        <f t="shared" si="94"/>
        <v>3.6977758154410623E-4</v>
      </c>
      <c r="H826" s="246">
        <f t="shared" si="95"/>
        <v>1.1842220424138497E-3</v>
      </c>
      <c r="I826">
        <f t="shared" si="100"/>
        <v>12596.82676470383</v>
      </c>
      <c r="J826">
        <f t="shared" si="100"/>
        <v>16270.849774542565</v>
      </c>
      <c r="AB826" s="264">
        <v>41080</v>
      </c>
      <c r="AC826">
        <v>1810.11</v>
      </c>
    </row>
    <row r="827" spans="1:29">
      <c r="A827" s="264">
        <v>41079</v>
      </c>
      <c r="B827">
        <v>678.07</v>
      </c>
      <c r="D827" s="264">
        <v>41079</v>
      </c>
      <c r="E827">
        <f t="shared" si="99"/>
        <v>1810.68</v>
      </c>
      <c r="F827">
        <v>678.07</v>
      </c>
      <c r="G827" s="246">
        <f t="shared" si="94"/>
        <v>-1.0427183501877657E-3</v>
      </c>
      <c r="H827" s="246">
        <f t="shared" si="95"/>
        <v>4.1000609808987546E-3</v>
      </c>
      <c r="I827">
        <f t="shared" si="100"/>
        <v>12583.691822282137</v>
      </c>
      <c r="J827">
        <f t="shared" si="100"/>
        <v>16337.561250829232</v>
      </c>
      <c r="AB827" s="264">
        <v>41081</v>
      </c>
      <c r="AC827">
        <v>1812.92</v>
      </c>
    </row>
    <row r="828" spans="1:29">
      <c r="A828" s="264">
        <v>41080</v>
      </c>
      <c r="B828">
        <v>678.02</v>
      </c>
      <c r="D828" s="264">
        <v>41080</v>
      </c>
      <c r="E828">
        <f t="shared" si="99"/>
        <v>1810.11</v>
      </c>
      <c r="F828">
        <v>678.02</v>
      </c>
      <c r="G828" s="246">
        <f t="shared" si="94"/>
        <v>-3.1479886009688762E-4</v>
      </c>
      <c r="H828" s="246">
        <f t="shared" si="95"/>
        <v>-1.2016727097298368E-4</v>
      </c>
      <c r="I828">
        <f t="shared" si="100"/>
        <v>12579.730490440672</v>
      </c>
      <c r="J828">
        <f t="shared" si="100"/>
        <v>16335.598010679367</v>
      </c>
      <c r="AB828" s="264">
        <v>41082</v>
      </c>
      <c r="AC828">
        <v>1809.75</v>
      </c>
    </row>
    <row r="829" spans="1:29">
      <c r="A829" s="264">
        <v>41081</v>
      </c>
      <c r="B829">
        <v>676.98</v>
      </c>
      <c r="D829" s="264">
        <v>41081</v>
      </c>
      <c r="E829">
        <f t="shared" si="99"/>
        <v>1812.92</v>
      </c>
      <c r="F829">
        <v>676.98</v>
      </c>
      <c r="G829" s="246">
        <f t="shared" si="94"/>
        <v>1.5523918435897954E-3</v>
      </c>
      <c r="H829" s="246">
        <f t="shared" si="95"/>
        <v>-1.5803066281230424E-3</v>
      </c>
      <c r="I829">
        <f t="shared" si="100"/>
        <v>12599.25916144859</v>
      </c>
      <c r="J829">
        <f t="shared" si="100"/>
        <v>16309.782756868737</v>
      </c>
      <c r="AB829" s="264">
        <v>41085</v>
      </c>
      <c r="AC829">
        <v>1814.37</v>
      </c>
    </row>
    <row r="830" spans="1:29">
      <c r="A830" s="264">
        <v>41082</v>
      </c>
      <c r="B830">
        <v>676.33</v>
      </c>
      <c r="D830" s="264">
        <v>41082</v>
      </c>
      <c r="E830">
        <f t="shared" si="99"/>
        <v>1809.75</v>
      </c>
      <c r="F830">
        <v>676.33</v>
      </c>
      <c r="G830" s="246">
        <f t="shared" si="94"/>
        <v>-1.7485603336054867E-3</v>
      </c>
      <c r="H830" s="246">
        <f t="shared" si="95"/>
        <v>-1.006575104560938E-3</v>
      </c>
      <c r="I830">
        <f t="shared" si="100"/>
        <v>12577.228596646066</v>
      </c>
      <c r="J830">
        <f t="shared" si="100"/>
        <v>16293.365735584875</v>
      </c>
      <c r="AB830" s="264">
        <v>41086</v>
      </c>
      <c r="AC830">
        <v>1812.79</v>
      </c>
    </row>
    <row r="831" spans="1:29">
      <c r="A831" s="264">
        <v>41085</v>
      </c>
      <c r="B831">
        <v>676.62</v>
      </c>
      <c r="D831" s="264">
        <v>41085</v>
      </c>
      <c r="E831">
        <f t="shared" si="99"/>
        <v>1814.37</v>
      </c>
      <c r="F831">
        <v>676.62</v>
      </c>
      <c r="G831" s="246">
        <f t="shared" si="94"/>
        <v>2.5528387898881011E-3</v>
      </c>
      <c r="H831" s="246">
        <f t="shared" si="95"/>
        <v>3.8235619340508479E-4</v>
      </c>
      <c r="I831">
        <f t="shared" si="100"/>
        <v>12609.336233676873</v>
      </c>
      <c r="J831">
        <f t="shared" si="100"/>
        <v>16299.595604885291</v>
      </c>
      <c r="AB831" s="264">
        <v>41087</v>
      </c>
      <c r="AC831">
        <v>1813.49</v>
      </c>
    </row>
    <row r="832" spans="1:29">
      <c r="A832" s="264">
        <v>41086</v>
      </c>
      <c r="B832">
        <v>676.6</v>
      </c>
      <c r="D832" s="264">
        <v>41086</v>
      </c>
      <c r="E832">
        <f t="shared" si="99"/>
        <v>1812.79</v>
      </c>
      <c r="F832">
        <v>676.6</v>
      </c>
      <c r="G832" s="246">
        <f t="shared" si="94"/>
        <v>-8.7082568605079125E-4</v>
      </c>
      <c r="H832" s="246">
        <f t="shared" si="95"/>
        <v>-7.5987260205092325E-5</v>
      </c>
      <c r="I832">
        <f t="shared" si="100"/>
        <v>12598.355699800537</v>
      </c>
      <c r="J832">
        <f t="shared" si="100"/>
        <v>16298.357043272825</v>
      </c>
      <c r="AB832" s="264">
        <v>41088</v>
      </c>
      <c r="AC832">
        <v>1815.88</v>
      </c>
    </row>
    <row r="833" spans="1:29">
      <c r="A833" s="264">
        <v>41087</v>
      </c>
      <c r="B833">
        <v>678.78</v>
      </c>
      <c r="D833" s="264">
        <v>41087</v>
      </c>
      <c r="E833">
        <f t="shared" si="99"/>
        <v>1813.49</v>
      </c>
      <c r="F833">
        <v>678.78</v>
      </c>
      <c r="G833" s="246">
        <f t="shared" si="94"/>
        <v>3.8614511333356916E-4</v>
      </c>
      <c r="H833" s="246">
        <f t="shared" si="95"/>
        <v>3.1755637430850173E-3</v>
      </c>
      <c r="I833">
        <f t="shared" si="100"/>
        <v>12603.220493290053</v>
      </c>
      <c r="J833">
        <f t="shared" si="100"/>
        <v>16350.113514971297</v>
      </c>
      <c r="AB833" s="264">
        <v>41089</v>
      </c>
      <c r="AC833">
        <v>1811.77</v>
      </c>
    </row>
    <row r="834" spans="1:29">
      <c r="A834" s="264">
        <v>41088</v>
      </c>
      <c r="B834">
        <v>681.21</v>
      </c>
      <c r="D834" s="264">
        <v>41088</v>
      </c>
      <c r="E834">
        <f t="shared" si="99"/>
        <v>1815.88</v>
      </c>
      <c r="F834">
        <v>681.21</v>
      </c>
      <c r="G834" s="246">
        <f t="shared" si="94"/>
        <v>1.3179008431256634E-3</v>
      </c>
      <c r="H834" s="246">
        <f t="shared" si="95"/>
        <v>3.5335236958746611E-3</v>
      </c>
      <c r="I834">
        <f t="shared" si="100"/>
        <v>12619.830288204259</v>
      </c>
      <c r="J834">
        <f t="shared" si="100"/>
        <v>16407.887028506688</v>
      </c>
      <c r="AB834" s="264">
        <v>41092</v>
      </c>
      <c r="AC834">
        <v>1817.9</v>
      </c>
    </row>
    <row r="835" spans="1:29">
      <c r="A835" s="264">
        <v>41089</v>
      </c>
      <c r="B835">
        <v>684.36</v>
      </c>
      <c r="D835" s="264">
        <v>41089</v>
      </c>
      <c r="E835">
        <f t="shared" si="99"/>
        <v>1811.77</v>
      </c>
      <c r="F835">
        <v>684.36</v>
      </c>
      <c r="G835" s="246">
        <f t="shared" si="94"/>
        <v>-2.263365420622554E-3</v>
      </c>
      <c r="H835" s="246">
        <f t="shared" si="95"/>
        <v>4.5776961478209846E-3</v>
      </c>
      <c r="I835">
        <f t="shared" si="100"/>
        <v>12591.267000715812</v>
      </c>
      <c r="J835">
        <f t="shared" si="100"/>
        <v>16482.997349750964</v>
      </c>
      <c r="AB835" s="264">
        <v>41093</v>
      </c>
      <c r="AC835">
        <v>1815.19</v>
      </c>
    </row>
    <row r="836" spans="1:29">
      <c r="A836" s="264">
        <v>41092</v>
      </c>
      <c r="B836">
        <v>687.37</v>
      </c>
      <c r="D836" s="264">
        <v>41092</v>
      </c>
      <c r="E836">
        <f t="shared" si="99"/>
        <v>1817.9</v>
      </c>
      <c r="F836">
        <v>687.37</v>
      </c>
      <c r="G836" s="246">
        <f t="shared" ref="G836:G899" si="101">E836/E835-1</f>
        <v>3.3834316717906709E-3</v>
      </c>
      <c r="H836" s="246">
        <f t="shared" ref="H836:H899" si="102">(F836/F835-1)-($M$23/252)</f>
        <v>4.3518413449896579E-3</v>
      </c>
      <c r="I836">
        <f t="shared" ref="I836:J851" si="103">I835*(1+G836)</f>
        <v>12633.868692274007</v>
      </c>
      <c r="J836">
        <f t="shared" si="103"/>
        <v>16554.728739106966</v>
      </c>
      <c r="AB836" s="264">
        <v>41095</v>
      </c>
      <c r="AC836">
        <v>1817.69</v>
      </c>
    </row>
    <row r="837" spans="1:29">
      <c r="A837" s="264">
        <v>41093</v>
      </c>
      <c r="B837">
        <v>687.29</v>
      </c>
      <c r="D837" s="264">
        <v>41093</v>
      </c>
      <c r="E837">
        <f t="shared" si="99"/>
        <v>1815.19</v>
      </c>
      <c r="F837">
        <v>687.29</v>
      </c>
      <c r="G837" s="246">
        <f t="shared" si="101"/>
        <v>-1.4907310633148763E-3</v>
      </c>
      <c r="H837" s="246">
        <f t="shared" si="102"/>
        <v>-1.6281421525944555E-4</v>
      </c>
      <c r="I837">
        <f t="shared" si="103"/>
        <v>12615.034991764593</v>
      </c>
      <c r="J837">
        <f t="shared" si="103"/>
        <v>16552.033393938476</v>
      </c>
      <c r="AB837" s="264">
        <v>41096</v>
      </c>
      <c r="AC837">
        <v>1821.26</v>
      </c>
    </row>
    <row r="838" spans="1:29">
      <c r="A838" s="264">
        <v>41095</v>
      </c>
      <c r="B838">
        <v>684.54</v>
      </c>
      <c r="D838" s="264">
        <v>41095</v>
      </c>
      <c r="E838">
        <f t="shared" si="99"/>
        <v>1817.69</v>
      </c>
      <c r="F838">
        <v>684.54</v>
      </c>
      <c r="G838" s="246">
        <f t="shared" si="101"/>
        <v>1.3772662916828882E-3</v>
      </c>
      <c r="H838" s="246">
        <f t="shared" si="102"/>
        <v>-4.0476507629343536E-3</v>
      </c>
      <c r="I838">
        <f t="shared" si="103"/>
        <v>12632.40925422715</v>
      </c>
      <c r="J838">
        <f t="shared" si="103"/>
        <v>16485.036543343387</v>
      </c>
      <c r="AB838" s="264">
        <v>41099</v>
      </c>
      <c r="AC838">
        <v>1824.08</v>
      </c>
    </row>
    <row r="839" spans="1:29">
      <c r="A839" s="264">
        <v>41096</v>
      </c>
      <c r="B839">
        <v>685.45</v>
      </c>
      <c r="D839" s="264">
        <v>41096</v>
      </c>
      <c r="E839">
        <f t="shared" si="99"/>
        <v>1821.26</v>
      </c>
      <c r="F839">
        <v>685.45</v>
      </c>
      <c r="G839" s="246">
        <f t="shared" si="101"/>
        <v>1.9640312704585217E-3</v>
      </c>
      <c r="H839" s="246">
        <f t="shared" si="102"/>
        <v>1.2829312906687965E-3</v>
      </c>
      <c r="I839">
        <f t="shared" si="103"/>
        <v>12657.219701023681</v>
      </c>
      <c r="J839">
        <f t="shared" si="103"/>
        <v>16506.185712552662</v>
      </c>
      <c r="AB839" s="264">
        <v>41100</v>
      </c>
      <c r="AC839">
        <v>1826.45</v>
      </c>
    </row>
    <row r="840" spans="1:29">
      <c r="A840" s="264">
        <v>41099</v>
      </c>
      <c r="B840">
        <v>683.91</v>
      </c>
      <c r="D840" s="264">
        <v>41099</v>
      </c>
      <c r="E840">
        <f t="shared" si="99"/>
        <v>1824.08</v>
      </c>
      <c r="F840">
        <v>683.91</v>
      </c>
      <c r="G840" s="246">
        <f t="shared" si="101"/>
        <v>1.5483785950385354E-3</v>
      </c>
      <c r="H840" s="246">
        <f t="shared" si="102"/>
        <v>-2.2931278200973978E-3</v>
      </c>
      <c r="I840">
        <f t="shared" si="103"/>
        <v>12676.817869081446</v>
      </c>
      <c r="J840">
        <f t="shared" si="103"/>
        <v>16468.334918891513</v>
      </c>
      <c r="AB840" s="264">
        <v>41101</v>
      </c>
      <c r="AC840">
        <v>1827.34</v>
      </c>
    </row>
    <row r="841" spans="1:29">
      <c r="A841" s="264">
        <v>41100</v>
      </c>
      <c r="B841">
        <v>683.62</v>
      </c>
      <c r="D841" s="264">
        <v>41100</v>
      </c>
      <c r="E841">
        <f t="shared" si="99"/>
        <v>1826.45</v>
      </c>
      <c r="F841">
        <v>683.62</v>
      </c>
      <c r="G841" s="246">
        <f t="shared" si="101"/>
        <v>1.2992851190738453E-3</v>
      </c>
      <c r="H841" s="246">
        <f t="shared" si="102"/>
        <v>-4.7046097335269517E-4</v>
      </c>
      <c r="I841">
        <f t="shared" si="103"/>
        <v>12693.288669895952</v>
      </c>
      <c r="J841">
        <f t="shared" si="103"/>
        <v>16460.587210016074</v>
      </c>
      <c r="AB841" s="264">
        <v>41102</v>
      </c>
      <c r="AC841">
        <v>1828.73</v>
      </c>
    </row>
    <row r="842" spans="1:29">
      <c r="A842" s="264">
        <v>41101</v>
      </c>
      <c r="B842">
        <v>685.31</v>
      </c>
      <c r="D842" s="264">
        <v>41101</v>
      </c>
      <c r="E842">
        <f t="shared" si="99"/>
        <v>1827.34</v>
      </c>
      <c r="F842">
        <v>685.31</v>
      </c>
      <c r="G842" s="246">
        <f t="shared" si="101"/>
        <v>4.8728407566578369E-4</v>
      </c>
      <c r="H842" s="246">
        <f t="shared" si="102"/>
        <v>2.4257050700679942E-3</v>
      </c>
      <c r="I842">
        <f t="shared" si="103"/>
        <v>12699.473907332622</v>
      </c>
      <c r="J842">
        <f t="shared" si="103"/>
        <v>16500.515739867707</v>
      </c>
      <c r="AB842" s="264">
        <v>41103</v>
      </c>
      <c r="AC842">
        <v>1828.15</v>
      </c>
    </row>
    <row r="843" spans="1:29">
      <c r="A843" s="264">
        <v>41102</v>
      </c>
      <c r="B843">
        <v>684.88</v>
      </c>
      <c r="D843" s="264">
        <v>41102</v>
      </c>
      <c r="E843">
        <f t="shared" si="99"/>
        <v>1828.73</v>
      </c>
      <c r="F843">
        <v>684.88</v>
      </c>
      <c r="G843" s="246">
        <f t="shared" si="101"/>
        <v>7.6066851270151226E-4</v>
      </c>
      <c r="H843" s="246">
        <f t="shared" si="102"/>
        <v>-6.7388184075191284E-4</v>
      </c>
      <c r="I843">
        <f t="shared" si="103"/>
        <v>12709.133997261804</v>
      </c>
      <c r="J843">
        <f t="shared" si="103"/>
        <v>16489.396341947569</v>
      </c>
      <c r="AB843" s="264">
        <v>41106</v>
      </c>
      <c r="AC843">
        <v>1831.64</v>
      </c>
    </row>
    <row r="844" spans="1:29">
      <c r="A844" s="264">
        <v>41103</v>
      </c>
      <c r="B844">
        <v>684.87</v>
      </c>
      <c r="D844" s="264">
        <v>41103</v>
      </c>
      <c r="E844">
        <f t="shared" si="99"/>
        <v>1828.15</v>
      </c>
      <c r="F844">
        <v>684.87</v>
      </c>
      <c r="G844" s="246">
        <f t="shared" si="101"/>
        <v>-3.1715999628156855E-4</v>
      </c>
      <c r="H844" s="246">
        <f t="shared" si="102"/>
        <v>-6.1029669431124921E-5</v>
      </c>
      <c r="I844">
        <f t="shared" si="103"/>
        <v>12705.103168370491</v>
      </c>
      <c r="J844">
        <f t="shared" si="103"/>
        <v>16488.389999539701</v>
      </c>
      <c r="AB844" s="264">
        <v>41107</v>
      </c>
      <c r="AC844">
        <v>1829.95</v>
      </c>
    </row>
    <row r="845" spans="1:29">
      <c r="A845" s="264">
        <v>41106</v>
      </c>
      <c r="B845">
        <v>686.08</v>
      </c>
      <c r="D845" s="264">
        <v>41106</v>
      </c>
      <c r="E845">
        <f t="shared" si="99"/>
        <v>1831.64</v>
      </c>
      <c r="F845">
        <v>686.08</v>
      </c>
      <c r="G845" s="246">
        <f t="shared" si="101"/>
        <v>1.9090337226157494E-3</v>
      </c>
      <c r="H845" s="246">
        <f t="shared" si="102"/>
        <v>1.7203300834986871E-3</v>
      </c>
      <c r="I845">
        <f t="shared" si="103"/>
        <v>12729.357638768222</v>
      </c>
      <c r="J845">
        <f t="shared" si="103"/>
        <v>16516.755472884368</v>
      </c>
      <c r="AB845" s="264">
        <v>41108</v>
      </c>
      <c r="AC845">
        <v>1833.42</v>
      </c>
    </row>
    <row r="846" spans="1:29">
      <c r="A846" s="264">
        <v>41107</v>
      </c>
      <c r="B846">
        <v>687.23</v>
      </c>
      <c r="D846" s="264">
        <v>41107</v>
      </c>
      <c r="E846">
        <f t="shared" si="99"/>
        <v>1829.95</v>
      </c>
      <c r="F846">
        <v>687.23</v>
      </c>
      <c r="G846" s="246">
        <f t="shared" si="101"/>
        <v>-9.2267039374549498E-4</v>
      </c>
      <c r="H846" s="246">
        <f t="shared" si="102"/>
        <v>1.6297607942430273E-3</v>
      </c>
      <c r="I846">
        <f t="shared" si="103"/>
        <v>12717.612637343533</v>
      </c>
      <c r="J846">
        <f t="shared" si="103"/>
        <v>16543.673833402176</v>
      </c>
      <c r="AB846" s="264">
        <v>41109</v>
      </c>
      <c r="AC846">
        <v>1832.5</v>
      </c>
    </row>
    <row r="847" spans="1:29">
      <c r="A847" s="264">
        <v>41108</v>
      </c>
      <c r="B847">
        <v>688.65</v>
      </c>
      <c r="D847" s="264">
        <v>41108</v>
      </c>
      <c r="E847">
        <f t="shared" si="99"/>
        <v>1833.42</v>
      </c>
      <c r="F847">
        <v>688.65</v>
      </c>
      <c r="G847" s="246">
        <f t="shared" si="101"/>
        <v>1.8962266728599353E-3</v>
      </c>
      <c r="H847" s="246">
        <f t="shared" si="102"/>
        <v>2.019837453046445E-3</v>
      </c>
      <c r="I847">
        <f t="shared" si="103"/>
        <v>12741.728113641564</v>
      </c>
      <c r="J847">
        <f t="shared" si="103"/>
        <v>16577.089365421867</v>
      </c>
      <c r="AB847" s="264">
        <v>41110</v>
      </c>
      <c r="AC847">
        <v>1836.06</v>
      </c>
    </row>
    <row r="848" spans="1:29">
      <c r="A848" s="264">
        <v>41109</v>
      </c>
      <c r="B848">
        <v>687.42</v>
      </c>
      <c r="D848" s="264">
        <v>41109</v>
      </c>
      <c r="E848">
        <f t="shared" si="99"/>
        <v>1832.5</v>
      </c>
      <c r="F848">
        <v>687.42</v>
      </c>
      <c r="G848" s="246">
        <f t="shared" si="101"/>
        <v>-5.0179446062548205E-4</v>
      </c>
      <c r="H848" s="246">
        <f t="shared" si="102"/>
        <v>-1.832531816908913E-3</v>
      </c>
      <c r="I848">
        <f t="shared" si="103"/>
        <v>12735.334385055343</v>
      </c>
      <c r="J848">
        <f t="shared" si="103"/>
        <v>16546.711321727991</v>
      </c>
      <c r="AB848" s="264">
        <v>41113</v>
      </c>
      <c r="AC848">
        <v>1836.79</v>
      </c>
    </row>
    <row r="849" spans="1:29">
      <c r="A849" s="264">
        <v>41110</v>
      </c>
      <c r="B849">
        <v>688.02</v>
      </c>
      <c r="D849" s="264">
        <v>41110</v>
      </c>
      <c r="E849">
        <f t="shared" si="99"/>
        <v>1836.06</v>
      </c>
      <c r="F849">
        <v>688.02</v>
      </c>
      <c r="G849" s="246">
        <f t="shared" si="101"/>
        <v>1.9427012278308009E-3</v>
      </c>
      <c r="H849" s="246">
        <f t="shared" si="102"/>
        <v>8.2640026683632271E-4</v>
      </c>
      <c r="I849">
        <f t="shared" si="103"/>
        <v>12760.075334802026</v>
      </c>
      <c r="J849">
        <f t="shared" si="103"/>
        <v>16560.385528379531</v>
      </c>
      <c r="AB849" s="264">
        <v>41114</v>
      </c>
      <c r="AC849">
        <v>1838.57</v>
      </c>
    </row>
    <row r="850" spans="1:29">
      <c r="A850" s="264">
        <v>41113</v>
      </c>
      <c r="B850">
        <v>686.13</v>
      </c>
      <c r="D850" s="264">
        <v>41113</v>
      </c>
      <c r="E850">
        <f t="shared" si="99"/>
        <v>1836.79</v>
      </c>
      <c r="F850">
        <v>686.13</v>
      </c>
      <c r="G850" s="246">
        <f t="shared" si="101"/>
        <v>3.975904926853957E-4</v>
      </c>
      <c r="H850" s="246">
        <f t="shared" si="102"/>
        <v>-2.7934417396503616E-3</v>
      </c>
      <c r="I850">
        <f t="shared" si="103"/>
        <v>12765.148619441094</v>
      </c>
      <c r="J850">
        <f t="shared" si="103"/>
        <v>16514.125056219855</v>
      </c>
      <c r="AB850" s="264">
        <v>41115</v>
      </c>
      <c r="AC850">
        <v>1838.88</v>
      </c>
    </row>
    <row r="851" spans="1:29">
      <c r="A851" s="264">
        <v>41114</v>
      </c>
      <c r="B851">
        <v>684.25</v>
      </c>
      <c r="D851" s="264">
        <v>41114</v>
      </c>
      <c r="E851">
        <f t="shared" si="99"/>
        <v>1838.57</v>
      </c>
      <c r="F851">
        <v>684.25</v>
      </c>
      <c r="G851" s="246">
        <f t="shared" si="101"/>
        <v>9.6908193097733353E-4</v>
      </c>
      <c r="H851" s="246">
        <f t="shared" si="102"/>
        <v>-2.7864341097376807E-3</v>
      </c>
      <c r="I851">
        <f t="shared" si="103"/>
        <v>12777.519094314433</v>
      </c>
      <c r="J851">
        <f t="shared" si="103"/>
        <v>16468.109534870731</v>
      </c>
      <c r="AB851" s="264">
        <v>41116</v>
      </c>
      <c r="AC851">
        <v>1838.29</v>
      </c>
    </row>
    <row r="852" spans="1:29">
      <c r="A852" s="264">
        <v>41115</v>
      </c>
      <c r="B852">
        <v>683.76</v>
      </c>
      <c r="D852" s="264">
        <v>41115</v>
      </c>
      <c r="E852">
        <f t="shared" si="99"/>
        <v>1838.88</v>
      </c>
      <c r="F852">
        <v>683.76</v>
      </c>
      <c r="G852" s="246">
        <f t="shared" si="101"/>
        <v>1.6860929961892701E-4</v>
      </c>
      <c r="H852" s="246">
        <f t="shared" si="102"/>
        <v>-7.6254110339791983E-4</v>
      </c>
      <c r="I852">
        <f t="shared" ref="I852:J867" si="104">I851*(1+G852)</f>
        <v>12779.673502859794</v>
      </c>
      <c r="J852">
        <f t="shared" si="104"/>
        <v>16455.551924455132</v>
      </c>
      <c r="AB852" s="264">
        <v>41117</v>
      </c>
      <c r="AC852">
        <v>1830.47</v>
      </c>
    </row>
    <row r="853" spans="1:29">
      <c r="A853" s="264">
        <v>41116</v>
      </c>
      <c r="B853">
        <v>688.13</v>
      </c>
      <c r="D853" s="264">
        <v>41116</v>
      </c>
      <c r="E853">
        <f t="shared" si="99"/>
        <v>1838.29</v>
      </c>
      <c r="F853">
        <v>688.13</v>
      </c>
      <c r="G853" s="246">
        <f t="shared" si="101"/>
        <v>-3.2084747237459688E-4</v>
      </c>
      <c r="H853" s="246">
        <f t="shared" si="102"/>
        <v>6.3447028197027725E-3</v>
      </c>
      <c r="I853">
        <f t="shared" si="104"/>
        <v>12775.57317691863</v>
      </c>
      <c r="J853">
        <f t="shared" si="104"/>
        <v>16559.957511149987</v>
      </c>
      <c r="AB853" s="264">
        <v>41120</v>
      </c>
      <c r="AC853">
        <v>1835.48</v>
      </c>
    </row>
    <row r="854" spans="1:29">
      <c r="A854" s="264">
        <v>41117</v>
      </c>
      <c r="B854">
        <v>689.12</v>
      </c>
      <c r="D854" s="264">
        <v>41117</v>
      </c>
      <c r="E854">
        <f t="shared" si="99"/>
        <v>1830.47</v>
      </c>
      <c r="F854">
        <v>689.12</v>
      </c>
      <c r="G854" s="246">
        <f t="shared" si="101"/>
        <v>-4.2539534023466885E-3</v>
      </c>
      <c r="H854" s="246">
        <f t="shared" si="102"/>
        <v>1.392253073028136E-3</v>
      </c>
      <c r="I854">
        <f t="shared" si="104"/>
        <v>12721.226483935747</v>
      </c>
      <c r="J854">
        <f t="shared" si="104"/>
        <v>16583.013162884101</v>
      </c>
      <c r="AB854" s="264">
        <v>41121</v>
      </c>
      <c r="AC854">
        <v>1836.76</v>
      </c>
    </row>
    <row r="855" spans="1:29">
      <c r="A855" s="264">
        <v>41120</v>
      </c>
      <c r="B855">
        <v>690.47</v>
      </c>
      <c r="D855" s="264">
        <v>41120</v>
      </c>
      <c r="E855">
        <f t="shared" si="99"/>
        <v>1835.48</v>
      </c>
      <c r="F855">
        <v>690.47</v>
      </c>
      <c r="G855" s="246">
        <f t="shared" si="101"/>
        <v>2.7370019721710825E-3</v>
      </c>
      <c r="H855" s="246">
        <f t="shared" si="102"/>
        <v>1.9125916282465164E-3</v>
      </c>
      <c r="I855">
        <f t="shared" si="104"/>
        <v>12756.044505910713</v>
      </c>
      <c r="J855">
        <f t="shared" si="104"/>
        <v>16614.729695030535</v>
      </c>
      <c r="AB855" s="264">
        <v>41122</v>
      </c>
      <c r="AC855">
        <v>1833.8</v>
      </c>
    </row>
    <row r="856" spans="1:29">
      <c r="A856" s="264">
        <v>41121</v>
      </c>
      <c r="B856">
        <v>692.29</v>
      </c>
      <c r="D856" s="264">
        <v>41121</v>
      </c>
      <c r="E856">
        <f t="shared" si="99"/>
        <v>1836.76</v>
      </c>
      <c r="F856">
        <v>692.29</v>
      </c>
      <c r="G856" s="246">
        <f t="shared" si="101"/>
        <v>6.9736526685115763E-4</v>
      </c>
      <c r="H856" s="246">
        <f t="shared" si="102"/>
        <v>2.5894571296156558E-3</v>
      </c>
      <c r="I856">
        <f t="shared" si="104"/>
        <v>12764.940128291542</v>
      </c>
      <c r="J856">
        <f t="shared" si="104"/>
        <v>16657.752825295971</v>
      </c>
      <c r="AB856" s="264">
        <v>41123</v>
      </c>
      <c r="AC856">
        <v>1837.81</v>
      </c>
    </row>
    <row r="857" spans="1:29">
      <c r="A857" s="264">
        <v>41122</v>
      </c>
      <c r="B857">
        <v>692.56</v>
      </c>
      <c r="D857" s="264">
        <v>41122</v>
      </c>
      <c r="E857">
        <f t="shared" si="99"/>
        <v>1833.8</v>
      </c>
      <c r="F857">
        <v>692.56</v>
      </c>
      <c r="G857" s="246">
        <f t="shared" si="101"/>
        <v>-1.6115333522072062E-3</v>
      </c>
      <c r="H857" s="246">
        <f t="shared" si="102"/>
        <v>3.4358139549282933E-4</v>
      </c>
      <c r="I857">
        <f t="shared" si="104"/>
        <v>12744.369001535872</v>
      </c>
      <c r="J857">
        <f t="shared" si="104"/>
        <v>16663.476119257462</v>
      </c>
      <c r="AB857" s="264">
        <v>41124</v>
      </c>
      <c r="AC857">
        <v>1831.58</v>
      </c>
    </row>
    <row r="858" spans="1:29">
      <c r="A858" s="264">
        <v>41123</v>
      </c>
      <c r="B858">
        <v>690.62</v>
      </c>
      <c r="D858" s="264">
        <v>41123</v>
      </c>
      <c r="E858">
        <f t="shared" si="99"/>
        <v>1837.81</v>
      </c>
      <c r="F858">
        <v>690.62</v>
      </c>
      <c r="G858" s="246">
        <f t="shared" si="101"/>
        <v>2.1867161086268627E-3</v>
      </c>
      <c r="H858" s="246">
        <f t="shared" si="102"/>
        <v>-2.8476299113845546E-3</v>
      </c>
      <c r="I858">
        <f t="shared" si="104"/>
        <v>12772.237318525815</v>
      </c>
      <c r="J858">
        <f t="shared" si="104"/>
        <v>16616.024706232623</v>
      </c>
      <c r="AB858" s="264">
        <v>41127</v>
      </c>
      <c r="AC858">
        <v>1833.85</v>
      </c>
    </row>
    <row r="859" spans="1:29">
      <c r="A859" s="264">
        <v>41124</v>
      </c>
      <c r="B859">
        <v>691.06</v>
      </c>
      <c r="D859" s="264">
        <v>41124</v>
      </c>
      <c r="E859">
        <f t="shared" si="99"/>
        <v>1831.58</v>
      </c>
      <c r="F859">
        <v>691.06</v>
      </c>
      <c r="G859" s="246">
        <f t="shared" si="101"/>
        <v>-3.3899042882561403E-3</v>
      </c>
      <c r="H859" s="246">
        <f t="shared" si="102"/>
        <v>5.9068011352113401E-4</v>
      </c>
      <c r="I859">
        <f t="shared" si="104"/>
        <v>12728.94065646912</v>
      </c>
      <c r="J859">
        <f t="shared" si="104"/>
        <v>16625.839461592372</v>
      </c>
      <c r="AB859" s="264">
        <v>41128</v>
      </c>
      <c r="AC859">
        <v>1829.16</v>
      </c>
    </row>
    <row r="860" spans="1:29">
      <c r="A860" s="264">
        <v>41127</v>
      </c>
      <c r="B860">
        <v>690.76</v>
      </c>
      <c r="D860" s="264">
        <v>41127</v>
      </c>
      <c r="E860">
        <f t="shared" si="99"/>
        <v>1833.85</v>
      </c>
      <c r="F860">
        <v>690.76</v>
      </c>
      <c r="G860" s="246">
        <f t="shared" si="101"/>
        <v>1.2393671038120058E-3</v>
      </c>
      <c r="H860" s="246">
        <f t="shared" si="102"/>
        <v>-4.8054427773470883E-4</v>
      </c>
      <c r="I860">
        <f t="shared" si="104"/>
        <v>12744.716486785122</v>
      </c>
      <c r="J860">
        <f t="shared" si="104"/>
        <v>16617.850009576567</v>
      </c>
      <c r="AB860" s="264">
        <v>41129</v>
      </c>
      <c r="AC860">
        <v>1828.07</v>
      </c>
    </row>
    <row r="861" spans="1:29">
      <c r="A861" s="264">
        <v>41128</v>
      </c>
      <c r="B861">
        <v>689.35</v>
      </c>
      <c r="D861" s="264">
        <v>41128</v>
      </c>
      <c r="E861">
        <f t="shared" si="99"/>
        <v>1829.16</v>
      </c>
      <c r="F861">
        <v>689.35</v>
      </c>
      <c r="G861" s="246">
        <f t="shared" si="101"/>
        <v>-2.557461079150336E-3</v>
      </c>
      <c r="H861" s="246">
        <f t="shared" si="102"/>
        <v>-2.087658521049209E-3</v>
      </c>
      <c r="I861">
        <f t="shared" si="104"/>
        <v>12712.122370405365</v>
      </c>
      <c r="J861">
        <f t="shared" si="104"/>
        <v>16583.157613402556</v>
      </c>
      <c r="AB861" s="264">
        <v>41130</v>
      </c>
      <c r="AC861">
        <v>1827.84</v>
      </c>
    </row>
    <row r="862" spans="1:29">
      <c r="A862" s="264">
        <v>41129</v>
      </c>
      <c r="B862">
        <v>690.85</v>
      </c>
      <c r="D862" s="264">
        <v>41129</v>
      </c>
      <c r="E862">
        <f t="shared" si="99"/>
        <v>1828.07</v>
      </c>
      <c r="F862">
        <v>690.85</v>
      </c>
      <c r="G862" s="246">
        <f t="shared" si="101"/>
        <v>-5.9590194406178298E-4</v>
      </c>
      <c r="H862" s="246">
        <f t="shared" si="102"/>
        <v>2.1295342921385666E-3</v>
      </c>
      <c r="I862">
        <f t="shared" si="104"/>
        <v>12704.547191971689</v>
      </c>
      <c r="J862">
        <f t="shared" si="104"/>
        <v>16618.472016212236</v>
      </c>
      <c r="AB862" s="264">
        <v>41131</v>
      </c>
      <c r="AC862">
        <v>1830.06</v>
      </c>
    </row>
    <row r="863" spans="1:29">
      <c r="A863" s="264">
        <v>41130</v>
      </c>
      <c r="B863">
        <v>693.08</v>
      </c>
      <c r="D863" s="264">
        <v>41130</v>
      </c>
      <c r="E863">
        <f t="shared" si="99"/>
        <v>1827.84</v>
      </c>
      <c r="F863">
        <v>693.08</v>
      </c>
      <c r="G863" s="246">
        <f t="shared" si="101"/>
        <v>-1.2581575103798315E-4</v>
      </c>
      <c r="H863" s="246">
        <f t="shared" si="102"/>
        <v>3.181479078567793E-3</v>
      </c>
      <c r="I863">
        <f t="shared" si="104"/>
        <v>12702.948759825134</v>
      </c>
      <c r="J863">
        <f t="shared" si="104"/>
        <v>16671.343337249578</v>
      </c>
      <c r="AB863" s="264">
        <v>41134</v>
      </c>
      <c r="AC863">
        <v>1829.94</v>
      </c>
    </row>
    <row r="864" spans="1:29">
      <c r="A864" s="264">
        <v>41131</v>
      </c>
      <c r="B864">
        <v>693.64</v>
      </c>
      <c r="D864" s="264">
        <v>41131</v>
      </c>
      <c r="E864">
        <f t="shared" si="99"/>
        <v>1830.06</v>
      </c>
      <c r="F864">
        <v>693.64</v>
      </c>
      <c r="G864" s="246">
        <f t="shared" si="101"/>
        <v>1.2145483193277684E-3</v>
      </c>
      <c r="H864" s="246">
        <f t="shared" si="102"/>
        <v>7.6155896247807973E-4</v>
      </c>
      <c r="I864">
        <f t="shared" si="104"/>
        <v>12718.377104891886</v>
      </c>
      <c r="J864">
        <f t="shared" si="104"/>
        <v>16684.03954818461</v>
      </c>
      <c r="AB864" s="264">
        <v>41135</v>
      </c>
      <c r="AC864">
        <v>1824.96</v>
      </c>
    </row>
    <row r="865" spans="1:29">
      <c r="A865" s="264">
        <v>41134</v>
      </c>
      <c r="B865">
        <v>693.63</v>
      </c>
      <c r="D865" s="264">
        <v>41134</v>
      </c>
      <c r="E865">
        <f t="shared" si="99"/>
        <v>1829.94</v>
      </c>
      <c r="F865">
        <v>693.63</v>
      </c>
      <c r="G865" s="246">
        <f t="shared" si="101"/>
        <v>-6.5571620602500325E-5</v>
      </c>
      <c r="H865" s="246">
        <f t="shared" si="102"/>
        <v>-6.0845271734235317E-5</v>
      </c>
      <c r="I865">
        <f t="shared" si="104"/>
        <v>12717.543140293685</v>
      </c>
      <c r="J865">
        <f t="shared" si="104"/>
        <v>16683.024403264677</v>
      </c>
      <c r="AB865" s="264">
        <v>41136</v>
      </c>
      <c r="AC865">
        <v>1819.1</v>
      </c>
    </row>
    <row r="866" spans="1:29">
      <c r="A866" s="264">
        <v>41135</v>
      </c>
      <c r="B866">
        <v>692.43</v>
      </c>
      <c r="D866" s="264">
        <v>41135</v>
      </c>
      <c r="E866">
        <f t="shared" si="99"/>
        <v>1824.96</v>
      </c>
      <c r="F866">
        <v>692.43</v>
      </c>
      <c r="G866" s="246">
        <f t="shared" si="101"/>
        <v>-2.7214007016623798E-3</v>
      </c>
      <c r="H866" s="246">
        <f t="shared" si="102"/>
        <v>-1.7764575494140364E-3</v>
      </c>
      <c r="I866">
        <f t="shared" si="104"/>
        <v>12682.933609468268</v>
      </c>
      <c r="J866">
        <f t="shared" si="104"/>
        <v>16653.387718616439</v>
      </c>
      <c r="AB866" s="264">
        <v>41137</v>
      </c>
      <c r="AC866">
        <v>1816.69</v>
      </c>
    </row>
    <row r="867" spans="1:29">
      <c r="A867" s="264">
        <v>41136</v>
      </c>
      <c r="B867">
        <v>691.17</v>
      </c>
      <c r="D867" s="264">
        <v>41136</v>
      </c>
      <c r="E867">
        <f t="shared" si="99"/>
        <v>1819.1</v>
      </c>
      <c r="F867">
        <v>691.17</v>
      </c>
      <c r="G867" s="246">
        <f t="shared" si="101"/>
        <v>-3.2110292828336773E-3</v>
      </c>
      <c r="H867" s="246">
        <f t="shared" si="102"/>
        <v>-1.8661070948894484E-3</v>
      </c>
      <c r="I867">
        <f t="shared" si="104"/>
        <v>12642.20833825603</v>
      </c>
      <c r="J867">
        <f t="shared" si="104"/>
        <v>16622.310713640785</v>
      </c>
      <c r="AB867" s="264">
        <v>41138</v>
      </c>
      <c r="AC867">
        <v>1818.48</v>
      </c>
    </row>
    <row r="868" spans="1:29">
      <c r="A868" s="264">
        <v>41137</v>
      </c>
      <c r="B868">
        <v>692.87</v>
      </c>
      <c r="D868" s="264">
        <v>41137</v>
      </c>
      <c r="E868">
        <f t="shared" si="99"/>
        <v>1816.69</v>
      </c>
      <c r="F868">
        <v>692.87</v>
      </c>
      <c r="G868" s="246">
        <f t="shared" si="101"/>
        <v>-1.3248309603649533E-3</v>
      </c>
      <c r="H868" s="246">
        <f t="shared" si="102"/>
        <v>2.4131689226756107E-3</v>
      </c>
      <c r="I868">
        <f t="shared" ref="I868:J883" si="105">I867*(1+G868)</f>
        <v>12625.459549242125</v>
      </c>
      <c r="J868">
        <f t="shared" si="105"/>
        <v>16662.423157278001</v>
      </c>
      <c r="AB868" s="264">
        <v>41141</v>
      </c>
      <c r="AC868">
        <v>1819.4</v>
      </c>
    </row>
    <row r="869" spans="1:29">
      <c r="A869" s="264">
        <v>41138</v>
      </c>
      <c r="B869">
        <v>694.23</v>
      </c>
      <c r="D869" s="264">
        <v>41138</v>
      </c>
      <c r="E869">
        <f t="shared" si="99"/>
        <v>1818.48</v>
      </c>
      <c r="F869">
        <v>694.23</v>
      </c>
      <c r="G869" s="246">
        <f t="shared" si="101"/>
        <v>9.8530844557953579E-4</v>
      </c>
      <c r="H869" s="246">
        <f t="shared" si="102"/>
        <v>1.9164216024858275E-3</v>
      </c>
      <c r="I869">
        <f t="shared" si="105"/>
        <v>12637.899521165316</v>
      </c>
      <c r="J869">
        <f t="shared" si="105"/>
        <v>16694.355384966369</v>
      </c>
      <c r="AB869" s="264">
        <v>41142</v>
      </c>
      <c r="AC869">
        <v>1820.43</v>
      </c>
    </row>
    <row r="870" spans="1:29">
      <c r="A870" s="264">
        <v>41141</v>
      </c>
      <c r="B870">
        <v>694.64</v>
      </c>
      <c r="D870" s="264">
        <v>41141</v>
      </c>
      <c r="E870">
        <f t="shared" ref="E870:E903" si="106">SUMIF(AB:AB,A870,AC:AC)</f>
        <v>1819.4</v>
      </c>
      <c r="F870">
        <v>694.64</v>
      </c>
      <c r="G870" s="246">
        <f t="shared" si="101"/>
        <v>5.0591702960711693E-4</v>
      </c>
      <c r="H870" s="246">
        <f t="shared" si="102"/>
        <v>5.4415380040782977E-4</v>
      </c>
      <c r="I870">
        <f t="shared" si="105"/>
        <v>12644.293249751538</v>
      </c>
      <c r="J870">
        <f t="shared" si="105"/>
        <v>16703.439681894459</v>
      </c>
      <c r="AB870" s="264">
        <v>41143</v>
      </c>
      <c r="AC870">
        <v>1827.04</v>
      </c>
    </row>
    <row r="871" spans="1:29">
      <c r="A871" s="264">
        <v>41142</v>
      </c>
      <c r="B871">
        <v>694.37</v>
      </c>
      <c r="D871" s="264">
        <v>41142</v>
      </c>
      <c r="E871">
        <f t="shared" si="106"/>
        <v>1820.43</v>
      </c>
      <c r="F871">
        <v>694.37</v>
      </c>
      <c r="G871" s="246">
        <f t="shared" si="101"/>
        <v>5.6612069913164476E-4</v>
      </c>
      <c r="H871" s="246">
        <f t="shared" si="102"/>
        <v>-4.3511911617112516E-4</v>
      </c>
      <c r="I871">
        <f t="shared" si="105"/>
        <v>12651.451445886112</v>
      </c>
      <c r="J871">
        <f t="shared" si="105"/>
        <v>16696.171695983056</v>
      </c>
      <c r="AB871" s="264">
        <v>41144</v>
      </c>
      <c r="AC871">
        <v>1830.19</v>
      </c>
    </row>
    <row r="872" spans="1:29">
      <c r="A872" s="264">
        <v>41143</v>
      </c>
      <c r="B872">
        <v>695.03</v>
      </c>
      <c r="D872" s="264">
        <v>41143</v>
      </c>
      <c r="E872">
        <f t="shared" si="106"/>
        <v>1827.04</v>
      </c>
      <c r="F872">
        <v>695.03</v>
      </c>
      <c r="G872" s="246">
        <f t="shared" si="101"/>
        <v>3.6310102558185786E-3</v>
      </c>
      <c r="H872" s="246">
        <f t="shared" si="102"/>
        <v>9.0407332237439717E-4</v>
      </c>
      <c r="I872">
        <f t="shared" si="105"/>
        <v>12697.388995837115</v>
      </c>
      <c r="J872">
        <f t="shared" si="105"/>
        <v>16711.266259399177</v>
      </c>
      <c r="AB872" s="264">
        <v>41145</v>
      </c>
      <c r="AC872">
        <v>1828.83</v>
      </c>
    </row>
    <row r="873" spans="1:29">
      <c r="A873" s="264">
        <v>41144</v>
      </c>
      <c r="B873">
        <v>694.96</v>
      </c>
      <c r="D873" s="264">
        <v>41144</v>
      </c>
      <c r="E873">
        <f t="shared" si="106"/>
        <v>1830.19</v>
      </c>
      <c r="F873">
        <v>694.96</v>
      </c>
      <c r="G873" s="246">
        <f t="shared" si="101"/>
        <v>1.7241001839041203E-3</v>
      </c>
      <c r="H873" s="246">
        <f t="shared" si="102"/>
        <v>-1.4714364847546928E-4</v>
      </c>
      <c r="I873">
        <f t="shared" si="105"/>
        <v>12719.280566539939</v>
      </c>
      <c r="J873">
        <f t="shared" si="105"/>
        <v>16708.807302711124</v>
      </c>
      <c r="AB873" s="264">
        <v>41148</v>
      </c>
      <c r="AC873">
        <v>1831.31</v>
      </c>
    </row>
    <row r="874" spans="1:29">
      <c r="A874" s="264">
        <v>41145</v>
      </c>
      <c r="B874">
        <v>696.12</v>
      </c>
      <c r="D874" s="264">
        <v>41145</v>
      </c>
      <c r="E874">
        <f t="shared" si="106"/>
        <v>1828.83</v>
      </c>
      <c r="F874">
        <v>696.12</v>
      </c>
      <c r="G874" s="246">
        <f t="shared" si="101"/>
        <v>-7.4309224725310763E-4</v>
      </c>
      <c r="H874" s="246">
        <f t="shared" si="102"/>
        <v>1.6227322435822126E-3</v>
      </c>
      <c r="I874">
        <f t="shared" si="105"/>
        <v>12709.828967760306</v>
      </c>
      <c r="J874">
        <f t="shared" si="105"/>
        <v>16735.921223073037</v>
      </c>
      <c r="AB874" s="264">
        <v>41149</v>
      </c>
      <c r="AC874">
        <v>1832.39</v>
      </c>
    </row>
    <row r="875" spans="1:29">
      <c r="A875" s="264">
        <v>41148</v>
      </c>
      <c r="B875">
        <v>695.94</v>
      </c>
      <c r="D875" s="264">
        <v>41148</v>
      </c>
      <c r="E875">
        <f t="shared" si="106"/>
        <v>1831.31</v>
      </c>
      <c r="F875">
        <v>695.94</v>
      </c>
      <c r="G875" s="246">
        <f t="shared" si="101"/>
        <v>1.3560582448888248E-3</v>
      </c>
      <c r="H875" s="246">
        <f t="shared" si="102"/>
        <v>-3.0500467899620328E-4</v>
      </c>
      <c r="I875">
        <f t="shared" si="105"/>
        <v>12727.064236123164</v>
      </c>
      <c r="J875">
        <f t="shared" si="105"/>
        <v>16730.816688792689</v>
      </c>
      <c r="AB875" s="264">
        <v>41150</v>
      </c>
      <c r="AC875">
        <v>1830.89</v>
      </c>
    </row>
    <row r="876" spans="1:29">
      <c r="A876" s="264">
        <v>41149</v>
      </c>
      <c r="B876">
        <v>695.26</v>
      </c>
      <c r="D876" s="264">
        <v>41149</v>
      </c>
      <c r="E876">
        <f t="shared" si="106"/>
        <v>1832.39</v>
      </c>
      <c r="F876">
        <v>695.26</v>
      </c>
      <c r="G876" s="246">
        <f t="shared" si="101"/>
        <v>5.897417695530649E-4</v>
      </c>
      <c r="H876" s="246">
        <f t="shared" si="102"/>
        <v>-1.0235242980717449E-3</v>
      </c>
      <c r="I876">
        <f t="shared" si="105"/>
        <v>12734.569917506991</v>
      </c>
      <c r="J876">
        <f t="shared" si="105"/>
        <v>16713.692291385127</v>
      </c>
      <c r="AB876" s="264">
        <v>41151</v>
      </c>
      <c r="AC876">
        <v>1833.41</v>
      </c>
    </row>
    <row r="877" spans="1:29">
      <c r="A877" s="264">
        <v>41150</v>
      </c>
      <c r="B877">
        <v>696.34</v>
      </c>
      <c r="D877" s="264">
        <v>41150</v>
      </c>
      <c r="E877">
        <f t="shared" si="106"/>
        <v>1830.89</v>
      </c>
      <c r="F877">
        <v>696.34</v>
      </c>
      <c r="G877" s="246">
        <f t="shared" si="101"/>
        <v>-8.1860302664826801E-4</v>
      </c>
      <c r="H877" s="246">
        <f t="shared" si="102"/>
        <v>1.5069471441311192E-3</v>
      </c>
      <c r="I877">
        <f t="shared" si="105"/>
        <v>12724.145360029455</v>
      </c>
      <c r="J877">
        <f t="shared" si="105"/>
        <v>16738.878942251515</v>
      </c>
      <c r="AB877" s="264">
        <v>41152</v>
      </c>
      <c r="AC877">
        <v>1837.96</v>
      </c>
    </row>
    <row r="878" spans="1:29">
      <c r="A878" s="264">
        <v>41151</v>
      </c>
      <c r="B878">
        <v>696.47</v>
      </c>
      <c r="D878" s="264">
        <v>41151</v>
      </c>
      <c r="E878">
        <f t="shared" si="106"/>
        <v>1833.41</v>
      </c>
      <c r="F878">
        <v>696.47</v>
      </c>
      <c r="G878" s="246">
        <f t="shared" si="101"/>
        <v>1.3763797934338573E-3</v>
      </c>
      <c r="H878" s="246">
        <f t="shared" si="102"/>
        <v>1.402618384287327E-4</v>
      </c>
      <c r="I878">
        <f t="shared" si="105"/>
        <v>12741.658616591714</v>
      </c>
      <c r="J878">
        <f t="shared" si="105"/>
        <v>16741.226768185192</v>
      </c>
      <c r="AB878" s="264">
        <v>41156</v>
      </c>
      <c r="AC878">
        <v>1837.51</v>
      </c>
    </row>
    <row r="879" spans="1:29">
      <c r="A879" s="264">
        <v>41152</v>
      </c>
      <c r="B879">
        <v>697.78</v>
      </c>
      <c r="D879" s="264">
        <v>41152</v>
      </c>
      <c r="E879">
        <f t="shared" si="106"/>
        <v>1837.96</v>
      </c>
      <c r="F879">
        <v>697.78</v>
      </c>
      <c r="G879" s="246">
        <f t="shared" si="101"/>
        <v>2.481714401034063E-3</v>
      </c>
      <c r="H879" s="246">
        <f t="shared" si="102"/>
        <v>1.8344851793430242E-3</v>
      </c>
      <c r="I879">
        <f t="shared" si="105"/>
        <v>12773.279774273569</v>
      </c>
      <c r="J879">
        <f t="shared" si="105"/>
        <v>16771.93830057545</v>
      </c>
      <c r="AB879" s="264">
        <v>41157</v>
      </c>
      <c r="AC879">
        <v>1836.82</v>
      </c>
    </row>
    <row r="880" spans="1:29">
      <c r="A880" s="264">
        <v>41156</v>
      </c>
      <c r="B880">
        <v>697.98</v>
      </c>
      <c r="D880" s="264">
        <v>41156</v>
      </c>
      <c r="E880">
        <f t="shared" si="106"/>
        <v>1837.51</v>
      </c>
      <c r="F880">
        <v>697.98</v>
      </c>
      <c r="G880" s="246">
        <f t="shared" si="101"/>
        <v>-2.4483666673924542E-4</v>
      </c>
      <c r="H880" s="246">
        <f t="shared" si="102"/>
        <v>2.4019471958002054E-4</v>
      </c>
      <c r="I880">
        <f t="shared" si="105"/>
        <v>12770.152407030308</v>
      </c>
      <c r="J880">
        <f t="shared" si="105"/>
        <v>16775.96683159237</v>
      </c>
      <c r="AB880" s="264">
        <v>41158</v>
      </c>
      <c r="AC880">
        <v>1831.63</v>
      </c>
    </row>
    <row r="881" spans="1:29">
      <c r="A881" s="264">
        <v>41157</v>
      </c>
      <c r="B881">
        <v>699.31</v>
      </c>
      <c r="D881" s="264">
        <v>41157</v>
      </c>
      <c r="E881">
        <f t="shared" si="106"/>
        <v>1836.82</v>
      </c>
      <c r="F881">
        <v>699.31</v>
      </c>
      <c r="G881" s="246">
        <f t="shared" si="101"/>
        <v>-3.7550816049980451E-4</v>
      </c>
      <c r="H881" s="246">
        <f t="shared" si="102"/>
        <v>1.8590701534630808E-3</v>
      </c>
      <c r="I881">
        <f t="shared" si="105"/>
        <v>12765.357110590641</v>
      </c>
      <c r="J881">
        <f t="shared" si="105"/>
        <v>16807.154530824471</v>
      </c>
      <c r="AB881" s="264">
        <v>41159</v>
      </c>
      <c r="AC881">
        <v>1833.08</v>
      </c>
    </row>
    <row r="882" spans="1:29">
      <c r="A882" s="264">
        <v>41158</v>
      </c>
      <c r="B882">
        <v>699.93</v>
      </c>
      <c r="D882" s="264">
        <v>41158</v>
      </c>
      <c r="E882">
        <f t="shared" si="106"/>
        <v>1831.63</v>
      </c>
      <c r="F882">
        <v>699.93</v>
      </c>
      <c r="G882" s="246">
        <f t="shared" si="101"/>
        <v>-2.8255354362429763E-3</v>
      </c>
      <c r="H882" s="246">
        <f t="shared" si="102"/>
        <v>8.4015963694826588E-4</v>
      </c>
      <c r="I882">
        <f t="shared" si="105"/>
        <v>12729.288141718371</v>
      </c>
      <c r="J882">
        <f t="shared" si="105"/>
        <v>16821.275223673223</v>
      </c>
      <c r="AB882" s="264">
        <v>41162</v>
      </c>
      <c r="AC882">
        <v>1832.14</v>
      </c>
    </row>
    <row r="883" spans="1:29">
      <c r="A883" s="264">
        <v>41159</v>
      </c>
      <c r="B883">
        <v>701.29</v>
      </c>
      <c r="D883" s="264">
        <v>41159</v>
      </c>
      <c r="E883">
        <f t="shared" si="106"/>
        <v>1833.08</v>
      </c>
      <c r="F883">
        <v>701.29</v>
      </c>
      <c r="G883" s="246">
        <f t="shared" si="101"/>
        <v>7.9164460071079468E-4</v>
      </c>
      <c r="H883" s="246">
        <f t="shared" si="102"/>
        <v>1.8966228765733154E-3</v>
      </c>
      <c r="I883">
        <f t="shared" si="105"/>
        <v>12739.365213946654</v>
      </c>
      <c r="J883">
        <f t="shared" si="105"/>
        <v>16853.178839075579</v>
      </c>
      <c r="AB883" s="264">
        <v>41163</v>
      </c>
      <c r="AC883">
        <v>1832</v>
      </c>
    </row>
    <row r="884" spans="1:29">
      <c r="A884" s="264">
        <v>41162</v>
      </c>
      <c r="B884">
        <v>701.24</v>
      </c>
      <c r="D884" s="264">
        <v>41162</v>
      </c>
      <c r="E884">
        <f t="shared" si="106"/>
        <v>1832.14</v>
      </c>
      <c r="F884">
        <v>701.24</v>
      </c>
      <c r="G884" s="246">
        <f t="shared" si="101"/>
        <v>-5.127981321054742E-4</v>
      </c>
      <c r="H884" s="246">
        <f t="shared" si="102"/>
        <v>-1.1772575233794019E-4</v>
      </c>
      <c r="I884">
        <f t="shared" ref="I884:J899" si="107">I883*(1+G884)</f>
        <v>12732.832491260733</v>
      </c>
      <c r="J884">
        <f t="shared" si="107"/>
        <v>16851.194785917462</v>
      </c>
      <c r="AB884" s="264">
        <v>41164</v>
      </c>
      <c r="AC884">
        <v>1828.38</v>
      </c>
    </row>
    <row r="885" spans="1:29">
      <c r="A885" s="264">
        <v>41163</v>
      </c>
      <c r="B885">
        <v>701.7</v>
      </c>
      <c r="D885" s="264">
        <v>41163</v>
      </c>
      <c r="E885">
        <f t="shared" si="106"/>
        <v>1832</v>
      </c>
      <c r="F885">
        <v>701.7</v>
      </c>
      <c r="G885" s="246">
        <f t="shared" si="101"/>
        <v>-7.6413374523798261E-5</v>
      </c>
      <c r="H885" s="246">
        <f t="shared" si="102"/>
        <v>6.0955226252267045E-4</v>
      </c>
      <c r="I885">
        <f t="shared" si="107"/>
        <v>12731.85953256283</v>
      </c>
      <c r="J885">
        <f t="shared" si="107"/>
        <v>16861.466469825427</v>
      </c>
      <c r="AB885" s="264">
        <v>41165</v>
      </c>
      <c r="AC885">
        <v>1830.76</v>
      </c>
    </row>
    <row r="886" spans="1:29">
      <c r="A886" s="264">
        <v>41164</v>
      </c>
      <c r="B886">
        <v>701.5</v>
      </c>
      <c r="D886" s="264">
        <v>41164</v>
      </c>
      <c r="E886">
        <f t="shared" si="106"/>
        <v>1828.38</v>
      </c>
      <c r="F886">
        <v>701.5</v>
      </c>
      <c r="G886" s="246">
        <f t="shared" si="101"/>
        <v>-1.9759825327509972E-3</v>
      </c>
      <c r="H886" s="246">
        <f t="shared" si="102"/>
        <v>-3.3145066064056624E-4</v>
      </c>
      <c r="I886">
        <f t="shared" si="107"/>
        <v>12706.701600517046</v>
      </c>
      <c r="J886">
        <f t="shared" si="107"/>
        <v>16855.877725624636</v>
      </c>
      <c r="AB886" s="264">
        <v>41166</v>
      </c>
      <c r="AC886">
        <v>1825.83</v>
      </c>
    </row>
    <row r="887" spans="1:29">
      <c r="A887" s="264">
        <v>41165</v>
      </c>
      <c r="B887">
        <v>702.26</v>
      </c>
      <c r="D887" s="264">
        <v>41165</v>
      </c>
      <c r="E887">
        <f t="shared" si="106"/>
        <v>1830.76</v>
      </c>
      <c r="F887">
        <v>702.26</v>
      </c>
      <c r="G887" s="246">
        <f t="shared" si="101"/>
        <v>1.3016987715901429E-3</v>
      </c>
      <c r="H887" s="246">
        <f t="shared" si="102"/>
        <v>1.0369641584360026E-3</v>
      </c>
      <c r="I887">
        <f t="shared" si="107"/>
        <v>12723.241898381402</v>
      </c>
      <c r="J887">
        <f t="shared" si="107"/>
        <v>16873.356666685089</v>
      </c>
      <c r="AB887" s="264">
        <v>41169</v>
      </c>
      <c r="AC887">
        <v>1828.32</v>
      </c>
    </row>
    <row r="888" spans="1:29">
      <c r="A888" s="264">
        <v>41166</v>
      </c>
      <c r="B888">
        <v>702.25</v>
      </c>
      <c r="D888" s="264">
        <v>41166</v>
      </c>
      <c r="E888">
        <f t="shared" si="106"/>
        <v>1825.83</v>
      </c>
      <c r="F888">
        <v>702.25</v>
      </c>
      <c r="G888" s="246">
        <f t="shared" si="101"/>
        <v>-2.6928707203566216E-3</v>
      </c>
      <c r="H888" s="246">
        <f t="shared" si="102"/>
        <v>-6.0668311695723786E-5</v>
      </c>
      <c r="I888">
        <f t="shared" si="107"/>
        <v>12688.979852805236</v>
      </c>
      <c r="J888">
        <f t="shared" si="107"/>
        <v>16872.332988623482</v>
      </c>
      <c r="AB888" s="264">
        <v>41170</v>
      </c>
      <c r="AC888">
        <v>1829.49</v>
      </c>
    </row>
    <row r="889" spans="1:29">
      <c r="A889" s="264">
        <v>41169</v>
      </c>
      <c r="B889">
        <v>702.23</v>
      </c>
      <c r="D889" s="264">
        <v>41169</v>
      </c>
      <c r="E889">
        <f t="shared" si="106"/>
        <v>1828.32</v>
      </c>
      <c r="F889">
        <v>702.23</v>
      </c>
      <c r="G889" s="246">
        <f t="shared" si="101"/>
        <v>1.3637633295542351E-3</v>
      </c>
      <c r="H889" s="246">
        <f t="shared" si="102"/>
        <v>-7.4908457509028351E-5</v>
      </c>
      <c r="I889">
        <f t="shared" si="107"/>
        <v>12706.284618217944</v>
      </c>
      <c r="J889">
        <f t="shared" si="107"/>
        <v>16871.069108184725</v>
      </c>
      <c r="AB889" s="264">
        <v>41171</v>
      </c>
      <c r="AC889">
        <v>1831.81</v>
      </c>
    </row>
    <row r="890" spans="1:29">
      <c r="A890" s="264">
        <v>41170</v>
      </c>
      <c r="B890">
        <v>702.13</v>
      </c>
      <c r="D890" s="264">
        <v>41170</v>
      </c>
      <c r="E890">
        <f t="shared" si="106"/>
        <v>1829.49</v>
      </c>
      <c r="F890">
        <v>702.13</v>
      </c>
      <c r="G890" s="246">
        <f t="shared" si="101"/>
        <v>6.399317406142746E-4</v>
      </c>
      <c r="H890" s="246">
        <f t="shared" si="102"/>
        <v>-1.8883205746590608E-4</v>
      </c>
      <c r="I890">
        <f t="shared" si="107"/>
        <v>12714.415773050421</v>
      </c>
      <c r="J890">
        <f t="shared" si="107"/>
        <v>16867.883309493376</v>
      </c>
      <c r="AB890" s="264">
        <v>41172</v>
      </c>
      <c r="AC890">
        <v>1832.67</v>
      </c>
    </row>
    <row r="891" spans="1:29">
      <c r="A891" s="264">
        <v>41171</v>
      </c>
      <c r="B891">
        <v>704.72</v>
      </c>
      <c r="D891" s="264">
        <v>41171</v>
      </c>
      <c r="E891">
        <f t="shared" si="106"/>
        <v>1831.81</v>
      </c>
      <c r="F891">
        <v>704.72</v>
      </c>
      <c r="G891" s="246">
        <f t="shared" si="101"/>
        <v>1.2681129713745243E-3</v>
      </c>
      <c r="H891" s="246">
        <f t="shared" si="102"/>
        <v>3.6423470114408255E-3</v>
      </c>
      <c r="I891">
        <f t="shared" si="107"/>
        <v>12730.539088615675</v>
      </c>
      <c r="J891">
        <f t="shared" si="107"/>
        <v>16929.321993855043</v>
      </c>
      <c r="AB891" s="264">
        <v>41173</v>
      </c>
      <c r="AC891">
        <v>1834.08</v>
      </c>
    </row>
    <row r="892" spans="1:29">
      <c r="A892" s="264">
        <v>41172</v>
      </c>
      <c r="B892">
        <v>704.58</v>
      </c>
      <c r="D892" s="264">
        <v>41172</v>
      </c>
      <c r="E892">
        <f t="shared" si="106"/>
        <v>1832.67</v>
      </c>
      <c r="F892">
        <v>704.58</v>
      </c>
      <c r="G892" s="246">
        <f t="shared" si="101"/>
        <v>4.6948100512622659E-4</v>
      </c>
      <c r="H892" s="246">
        <f t="shared" si="102"/>
        <v>-2.4508903232080189E-4</v>
      </c>
      <c r="I892">
        <f t="shared" si="107"/>
        <v>12736.515834902797</v>
      </c>
      <c r="J892">
        <f t="shared" si="107"/>
        <v>16925.172802709723</v>
      </c>
      <c r="AB892" s="264">
        <v>41176</v>
      </c>
      <c r="AC892">
        <v>1836.91</v>
      </c>
    </row>
    <row r="893" spans="1:29">
      <c r="A893" s="264">
        <v>41173</v>
      </c>
      <c r="B893">
        <v>703.25</v>
      </c>
      <c r="D893" s="264">
        <v>41173</v>
      </c>
      <c r="E893">
        <f t="shared" si="106"/>
        <v>1834.08</v>
      </c>
      <c r="F893">
        <v>703.25</v>
      </c>
      <c r="G893" s="246">
        <f t="shared" si="101"/>
        <v>7.6936928088522372E-4</v>
      </c>
      <c r="H893" s="246">
        <f t="shared" si="102"/>
        <v>-1.9340779512009429E-3</v>
      </c>
      <c r="I893">
        <f t="shared" si="107"/>
        <v>12746.314918931679</v>
      </c>
      <c r="J893">
        <f t="shared" si="107"/>
        <v>16892.438199171738</v>
      </c>
      <c r="AB893" s="264">
        <v>41177</v>
      </c>
      <c r="AC893">
        <v>1838.88</v>
      </c>
    </row>
    <row r="894" spans="1:29">
      <c r="A894" s="264">
        <v>41176</v>
      </c>
      <c r="B894">
        <v>702.97</v>
      </c>
      <c r="D894" s="264">
        <v>41176</v>
      </c>
      <c r="E894">
        <f t="shared" si="106"/>
        <v>1836.91</v>
      </c>
      <c r="F894">
        <v>702.97</v>
      </c>
      <c r="G894" s="246">
        <f t="shared" si="101"/>
        <v>1.5430079385851947E-3</v>
      </c>
      <c r="H894" s="246">
        <f t="shared" si="102"/>
        <v>-4.4458001117254816E-4</v>
      </c>
      <c r="I894">
        <f t="shared" si="107"/>
        <v>12765.982584039297</v>
      </c>
      <c r="J894">
        <f t="shared" si="107"/>
        <v>16884.92815880842</v>
      </c>
      <c r="AB894" s="264">
        <v>41178</v>
      </c>
      <c r="AC894">
        <v>1841.9</v>
      </c>
    </row>
    <row r="895" spans="1:29">
      <c r="A895" s="264">
        <v>41177</v>
      </c>
      <c r="B895">
        <v>701.58</v>
      </c>
      <c r="D895" s="264">
        <v>41177</v>
      </c>
      <c r="E895">
        <f t="shared" si="106"/>
        <v>1838.88</v>
      </c>
      <c r="F895">
        <v>701.58</v>
      </c>
      <c r="G895" s="246">
        <f t="shared" si="101"/>
        <v>1.0724531958561379E-3</v>
      </c>
      <c r="H895" s="246">
        <f t="shared" si="102"/>
        <v>-2.0237533505798174E-3</v>
      </c>
      <c r="I895">
        <f t="shared" si="107"/>
        <v>12779.673502859794</v>
      </c>
      <c r="J895">
        <f t="shared" si="107"/>
        <v>16850.757228872732</v>
      </c>
      <c r="AB895" s="264">
        <v>41179</v>
      </c>
      <c r="AC895">
        <v>1840.12</v>
      </c>
    </row>
    <row r="896" spans="1:29">
      <c r="A896" s="264">
        <v>41178</v>
      </c>
      <c r="B896">
        <v>703.64</v>
      </c>
      <c r="D896" s="264">
        <v>41178</v>
      </c>
      <c r="E896">
        <f t="shared" si="106"/>
        <v>1841.9</v>
      </c>
      <c r="F896">
        <v>703.64</v>
      </c>
      <c r="G896" s="246">
        <f t="shared" si="101"/>
        <v>1.6423040111372966E-3</v>
      </c>
      <c r="H896" s="246">
        <f t="shared" si="102"/>
        <v>2.8898010816400402E-3</v>
      </c>
      <c r="I896">
        <f t="shared" si="107"/>
        <v>12800.661611914566</v>
      </c>
      <c r="J896">
        <f t="shared" si="107"/>
        <v>16899.452565339183</v>
      </c>
      <c r="AB896" s="264">
        <v>41180</v>
      </c>
      <c r="AC896">
        <v>1840.49</v>
      </c>
    </row>
    <row r="897" spans="1:29">
      <c r="A897" s="264">
        <v>41179</v>
      </c>
      <c r="B897">
        <v>704.21</v>
      </c>
      <c r="D897" s="264">
        <v>41179</v>
      </c>
      <c r="E897">
        <f t="shared" si="106"/>
        <v>1840.12</v>
      </c>
      <c r="F897">
        <v>704.21</v>
      </c>
      <c r="G897" s="246">
        <f t="shared" si="101"/>
        <v>-9.6639339812165659E-4</v>
      </c>
      <c r="H897" s="246">
        <f t="shared" si="102"/>
        <v>7.6364476152578162E-4</v>
      </c>
      <c r="I897">
        <f t="shared" si="107"/>
        <v>12788.291137041222</v>
      </c>
      <c r="J897">
        <f t="shared" si="107"/>
        <v>16912.357743763358</v>
      </c>
      <c r="AB897" s="264">
        <v>41183</v>
      </c>
      <c r="AC897">
        <v>1841.77</v>
      </c>
    </row>
    <row r="898" spans="1:29">
      <c r="A898" s="264">
        <v>41180</v>
      </c>
      <c r="B898">
        <v>704.14</v>
      </c>
      <c r="D898" s="264">
        <v>41180</v>
      </c>
      <c r="E898">
        <f t="shared" si="106"/>
        <v>1840.49</v>
      </c>
      <c r="F898">
        <v>704.14</v>
      </c>
      <c r="G898" s="246">
        <f t="shared" si="101"/>
        <v>2.0107384301026876E-4</v>
      </c>
      <c r="H898" s="246">
        <f t="shared" si="102"/>
        <v>-1.4583073839592647E-4</v>
      </c>
      <c r="I898">
        <f t="shared" si="107"/>
        <v>12790.862527885682</v>
      </c>
      <c r="J898">
        <f t="shared" si="107"/>
        <v>16909.891402145568</v>
      </c>
      <c r="AB898" s="264">
        <v>41184</v>
      </c>
      <c r="AC898">
        <v>1842.55</v>
      </c>
    </row>
    <row r="899" spans="1:29">
      <c r="A899" s="264">
        <v>41183</v>
      </c>
      <c r="B899">
        <v>704.51</v>
      </c>
      <c r="D899" s="264">
        <v>41183</v>
      </c>
      <c r="E899">
        <f t="shared" si="106"/>
        <v>1841.77</v>
      </c>
      <c r="F899">
        <v>704.51</v>
      </c>
      <c r="G899" s="246">
        <f t="shared" si="101"/>
        <v>6.9546696803568508E-4</v>
      </c>
      <c r="H899" s="246">
        <f t="shared" si="102"/>
        <v>4.7903511477030784E-4</v>
      </c>
      <c r="I899">
        <f t="shared" si="107"/>
        <v>12799.758150266511</v>
      </c>
      <c r="J899">
        <f t="shared" si="107"/>
        <v>16917.991833914148</v>
      </c>
      <c r="AB899" s="264">
        <v>41185</v>
      </c>
      <c r="AC899">
        <v>1842.48</v>
      </c>
    </row>
    <row r="900" spans="1:29">
      <c r="A900" s="264">
        <v>41184</v>
      </c>
      <c r="B900">
        <v>705.92</v>
      </c>
      <c r="D900" s="264">
        <v>41184</v>
      </c>
      <c r="E900">
        <f t="shared" si="106"/>
        <v>1842.55</v>
      </c>
      <c r="F900">
        <v>705.92</v>
      </c>
      <c r="G900" s="246">
        <f t="shared" ref="G900:G963" si="108">E900/E899-1</f>
        <v>4.2350564945681235E-4</v>
      </c>
      <c r="H900" s="246">
        <f t="shared" ref="H900:H963" si="109">(F900/F899-1)-($M$23/252)</f>
        <v>1.9549624663139789E-3</v>
      </c>
      <c r="I900">
        <f t="shared" ref="I900:J915" si="110">I899*(1+G900)</f>
        <v>12805.178920154829</v>
      </c>
      <c r="J900">
        <f t="shared" si="110"/>
        <v>16951.065872954856</v>
      </c>
      <c r="AB900" s="264">
        <v>41186</v>
      </c>
      <c r="AC900">
        <v>1839.81</v>
      </c>
    </row>
    <row r="901" spans="1:29">
      <c r="A901" s="264">
        <v>41185</v>
      </c>
      <c r="B901">
        <v>706.63</v>
      </c>
      <c r="D901" s="264">
        <v>41185</v>
      </c>
      <c r="E901">
        <f t="shared" si="106"/>
        <v>1842.48</v>
      </c>
      <c r="F901">
        <v>706.63</v>
      </c>
      <c r="G901" s="246">
        <f t="shared" si="108"/>
        <v>-3.7990827928657822E-5</v>
      </c>
      <c r="H901" s="246">
        <f t="shared" si="109"/>
        <v>9.5935112032118162E-4</v>
      </c>
      <c r="I901">
        <f t="shared" si="110"/>
        <v>12804.692440805879</v>
      </c>
      <c r="J901">
        <f t="shared" si="110"/>
        <v>16967.327896990715</v>
      </c>
      <c r="AB901" s="264">
        <v>41187</v>
      </c>
      <c r="AC901">
        <v>1836.51</v>
      </c>
    </row>
    <row r="902" spans="1:29">
      <c r="A902" s="264">
        <v>41186</v>
      </c>
      <c r="B902">
        <v>707.98</v>
      </c>
      <c r="D902" s="264">
        <v>41186</v>
      </c>
      <c r="E902">
        <f t="shared" si="106"/>
        <v>1839.81</v>
      </c>
      <c r="F902">
        <v>707.98</v>
      </c>
      <c r="G902" s="246">
        <f t="shared" si="108"/>
        <v>-1.449133776214695E-3</v>
      </c>
      <c r="H902" s="246">
        <f t="shared" si="109"/>
        <v>1.8640479155589288E-3</v>
      </c>
      <c r="I902">
        <f t="shared" si="110"/>
        <v>12786.136728495865</v>
      </c>
      <c r="J902">
        <f t="shared" si="110"/>
        <v>16998.955809189705</v>
      </c>
      <c r="AB902" s="264">
        <v>41191</v>
      </c>
      <c r="AC902">
        <v>1838.06</v>
      </c>
    </row>
    <row r="903" spans="1:29">
      <c r="A903" s="264">
        <v>41187</v>
      </c>
      <c r="B903">
        <v>707.59</v>
      </c>
      <c r="D903" s="264">
        <v>41187</v>
      </c>
      <c r="E903">
        <f t="shared" si="106"/>
        <v>1836.51</v>
      </c>
      <c r="F903">
        <v>707.59</v>
      </c>
      <c r="G903" s="246">
        <f t="shared" si="108"/>
        <v>-1.7936634761197556E-3</v>
      </c>
      <c r="H903" s="246">
        <f t="shared" si="109"/>
        <v>-5.9729159015787982E-4</v>
      </c>
      <c r="I903">
        <f t="shared" si="110"/>
        <v>12763.202702045288</v>
      </c>
      <c r="J903">
        <f t="shared" si="110"/>
        <v>16988.802475843411</v>
      </c>
      <c r="AB903" s="264">
        <v>41192</v>
      </c>
      <c r="AC903">
        <v>1839.97</v>
      </c>
    </row>
    <row r="904" spans="1:29">
      <c r="A904" s="264">
        <v>41190</v>
      </c>
      <c r="B904">
        <v>706.31</v>
      </c>
      <c r="D904" s="264">
        <v>41190</v>
      </c>
      <c r="E904" s="265">
        <f>E903</f>
        <v>1836.51</v>
      </c>
      <c r="F904">
        <v>706.31</v>
      </c>
      <c r="G904" s="246">
        <f t="shared" si="108"/>
        <v>0</v>
      </c>
      <c r="H904" s="246">
        <f t="shared" si="109"/>
        <v>-1.8553857358882949E-3</v>
      </c>
      <c r="I904">
        <f t="shared" si="110"/>
        <v>12763.202702045288</v>
      </c>
      <c r="J904">
        <f t="shared" si="110"/>
        <v>16957.281694059908</v>
      </c>
      <c r="AB904" s="264">
        <v>41193</v>
      </c>
      <c r="AC904">
        <v>1841.94</v>
      </c>
    </row>
    <row r="905" spans="1:29">
      <c r="A905" s="264">
        <v>41191</v>
      </c>
      <c r="B905">
        <v>704.2</v>
      </c>
      <c r="D905" s="264">
        <v>41191</v>
      </c>
      <c r="E905">
        <f t="shared" ref="E905:E926" si="111">SUMIF(AB:AB,A905,AC:AC)</f>
        <v>1838.06</v>
      </c>
      <c r="F905">
        <v>704.2</v>
      </c>
      <c r="G905" s="246">
        <f t="shared" si="108"/>
        <v>8.4399213726027433E-4</v>
      </c>
      <c r="H905" s="246">
        <f t="shared" si="109"/>
        <v>-3.0337853977511339E-3</v>
      </c>
      <c r="I905">
        <f t="shared" si="110"/>
        <v>12773.974744772073</v>
      </c>
      <c r="J905">
        <f t="shared" si="110"/>
        <v>16905.836940470916</v>
      </c>
      <c r="AB905" s="264">
        <v>41194</v>
      </c>
      <c r="AC905">
        <v>1843.4</v>
      </c>
    </row>
    <row r="906" spans="1:29">
      <c r="A906" s="264">
        <v>41192</v>
      </c>
      <c r="B906">
        <v>705.16</v>
      </c>
      <c r="D906" s="264">
        <v>41192</v>
      </c>
      <c r="E906">
        <f t="shared" si="111"/>
        <v>1839.97</v>
      </c>
      <c r="F906">
        <v>705.16</v>
      </c>
      <c r="G906" s="246">
        <f t="shared" si="108"/>
        <v>1.039139092303909E-3</v>
      </c>
      <c r="H906" s="246">
        <f t="shared" si="109"/>
        <v>1.3168205055380392E-3</v>
      </c>
      <c r="I906">
        <f t="shared" si="110"/>
        <v>12787.248681293468</v>
      </c>
      <c r="J906">
        <f t="shared" si="110"/>
        <v>16928.098893217411</v>
      </c>
      <c r="AB906" s="264">
        <v>41197</v>
      </c>
      <c r="AC906">
        <v>1843.48</v>
      </c>
    </row>
    <row r="907" spans="1:29">
      <c r="A907" s="264">
        <v>41193</v>
      </c>
      <c r="B907">
        <v>705.15</v>
      </c>
      <c r="D907" s="264">
        <v>41193</v>
      </c>
      <c r="E907">
        <f t="shared" si="111"/>
        <v>1841.94</v>
      </c>
      <c r="F907">
        <v>705.15</v>
      </c>
      <c r="G907" s="246">
        <f t="shared" si="108"/>
        <v>1.0706696304831897E-3</v>
      </c>
      <c r="H907" s="246">
        <f t="shared" si="109"/>
        <v>-6.0609750168096609E-5</v>
      </c>
      <c r="I907">
        <f t="shared" si="110"/>
        <v>12800.939600113965</v>
      </c>
      <c r="J907">
        <f t="shared" si="110"/>
        <v>16927.072885372672</v>
      </c>
      <c r="AB907" s="264">
        <v>41198</v>
      </c>
      <c r="AC907">
        <v>1840.83</v>
      </c>
    </row>
    <row r="908" spans="1:29">
      <c r="A908" s="264">
        <v>41194</v>
      </c>
      <c r="B908">
        <v>705.31</v>
      </c>
      <c r="D908" s="264">
        <v>41194</v>
      </c>
      <c r="E908">
        <f t="shared" si="111"/>
        <v>1843.4</v>
      </c>
      <c r="F908">
        <v>705.31</v>
      </c>
      <c r="G908" s="246">
        <f t="shared" si="108"/>
        <v>7.9264253993072131E-4</v>
      </c>
      <c r="H908" s="246">
        <f t="shared" si="109"/>
        <v>1.8047350614346176E-4</v>
      </c>
      <c r="I908">
        <f t="shared" si="110"/>
        <v>12811.0861693921</v>
      </c>
      <c r="J908">
        <f t="shared" si="110"/>
        <v>16930.12777356504</v>
      </c>
      <c r="AB908" s="264">
        <v>41199</v>
      </c>
      <c r="AC908">
        <v>1836.58</v>
      </c>
    </row>
    <row r="909" spans="1:29">
      <c r="A909" s="264">
        <v>41197</v>
      </c>
      <c r="B909">
        <v>707.11</v>
      </c>
      <c r="D909" s="264">
        <v>41197</v>
      </c>
      <c r="E909">
        <f t="shared" si="111"/>
        <v>1843.48</v>
      </c>
      <c r="F909">
        <v>707.11</v>
      </c>
      <c r="G909" s="246">
        <f t="shared" si="108"/>
        <v>4.3398068785949206E-5</v>
      </c>
      <c r="H909" s="246">
        <f t="shared" si="109"/>
        <v>2.5056407314312116E-3</v>
      </c>
      <c r="I909">
        <f t="shared" si="110"/>
        <v>12811.642145790902</v>
      </c>
      <c r="J909">
        <f t="shared" si="110"/>
        <v>16972.548591302821</v>
      </c>
      <c r="AB909" s="264">
        <v>41200</v>
      </c>
      <c r="AC909">
        <v>1836.16</v>
      </c>
    </row>
    <row r="910" spans="1:29">
      <c r="A910" s="264">
        <v>41198</v>
      </c>
      <c r="B910">
        <v>708.96</v>
      </c>
      <c r="D910" s="264">
        <v>41198</v>
      </c>
      <c r="E910">
        <f t="shared" si="111"/>
        <v>1840.83</v>
      </c>
      <c r="F910">
        <v>708.96</v>
      </c>
      <c r="G910" s="246">
        <f t="shared" si="108"/>
        <v>-1.4374986438692172E-3</v>
      </c>
      <c r="H910" s="246">
        <f t="shared" si="109"/>
        <v>2.5698546094061617E-3</v>
      </c>
      <c r="I910">
        <f t="shared" si="110"/>
        <v>12793.22542758059</v>
      </c>
      <c r="J910">
        <f t="shared" si="110"/>
        <v>17016.165573533552</v>
      </c>
      <c r="AB910" s="264">
        <v>41201</v>
      </c>
      <c r="AC910">
        <v>1840.01</v>
      </c>
    </row>
    <row r="911" spans="1:29">
      <c r="A911" s="264">
        <v>41199</v>
      </c>
      <c r="B911">
        <v>709.97</v>
      </c>
      <c r="D911" s="264">
        <v>41199</v>
      </c>
      <c r="E911">
        <f t="shared" si="111"/>
        <v>1836.58</v>
      </c>
      <c r="F911">
        <v>709.97</v>
      </c>
      <c r="G911" s="246">
        <f t="shared" si="108"/>
        <v>-2.3087411656698142E-3</v>
      </c>
      <c r="H911" s="246">
        <f t="shared" si="109"/>
        <v>1.3781934100653851E-3</v>
      </c>
      <c r="I911">
        <f t="shared" si="110"/>
        <v>12763.68918139424</v>
      </c>
      <c r="J911">
        <f t="shared" si="110"/>
        <v>17039.617140791579</v>
      </c>
      <c r="AB911" s="264">
        <v>41204</v>
      </c>
      <c r="AC911">
        <v>1838.18</v>
      </c>
    </row>
    <row r="912" spans="1:29">
      <c r="A912" s="264">
        <v>41200</v>
      </c>
      <c r="B912">
        <v>709.23</v>
      </c>
      <c r="D912" s="264">
        <v>41200</v>
      </c>
      <c r="E912">
        <f t="shared" si="111"/>
        <v>1836.16</v>
      </c>
      <c r="F912">
        <v>709.23</v>
      </c>
      <c r="G912" s="246">
        <f t="shared" si="108"/>
        <v>-2.2868592710356683E-4</v>
      </c>
      <c r="H912" s="246">
        <f t="shared" si="109"/>
        <v>-1.0887261332973705E-3</v>
      </c>
      <c r="I912">
        <f t="shared" si="110"/>
        <v>12760.770305300532</v>
      </c>
      <c r="J912">
        <f t="shared" si="110"/>
        <v>17021.065664309019</v>
      </c>
      <c r="AB912" s="264">
        <v>41205</v>
      </c>
      <c r="AC912">
        <v>1839.28</v>
      </c>
    </row>
    <row r="913" spans="1:29">
      <c r="A913" s="264">
        <v>41201</v>
      </c>
      <c r="B913">
        <v>706.69</v>
      </c>
      <c r="D913" s="264">
        <v>41201</v>
      </c>
      <c r="E913">
        <f t="shared" si="111"/>
        <v>1840.01</v>
      </c>
      <c r="F913">
        <v>706.69</v>
      </c>
      <c r="G913" s="246">
        <f t="shared" si="108"/>
        <v>2.0967671662599496E-3</v>
      </c>
      <c r="H913" s="246">
        <f t="shared" si="109"/>
        <v>-3.6277773581409175E-3</v>
      </c>
      <c r="I913">
        <f t="shared" si="110"/>
        <v>12787.52666949287</v>
      </c>
      <c r="J913">
        <f t="shared" si="110"/>
        <v>16959.317027680609</v>
      </c>
      <c r="AB913" s="264">
        <v>41206</v>
      </c>
      <c r="AC913">
        <v>1839.08</v>
      </c>
    </row>
    <row r="914" spans="1:29">
      <c r="A914" s="264">
        <v>41204</v>
      </c>
      <c r="B914">
        <v>703.98</v>
      </c>
      <c r="D914" s="264">
        <v>41204</v>
      </c>
      <c r="E914">
        <f t="shared" si="111"/>
        <v>1838.18</v>
      </c>
      <c r="F914">
        <v>703.98</v>
      </c>
      <c r="G914" s="246">
        <f t="shared" si="108"/>
        <v>-9.9455981217488887E-4</v>
      </c>
      <c r="H914" s="246">
        <f t="shared" si="109"/>
        <v>-3.8812076117432778E-3</v>
      </c>
      <c r="I914">
        <f t="shared" si="110"/>
        <v>12774.808709370278</v>
      </c>
      <c r="J914">
        <f t="shared" si="110"/>
        <v>16893.494397342809</v>
      </c>
      <c r="AB914" s="264">
        <v>41207</v>
      </c>
      <c r="AC914">
        <v>1835.2</v>
      </c>
    </row>
    <row r="915" spans="1:29">
      <c r="A915" s="264">
        <v>41205</v>
      </c>
      <c r="B915">
        <v>701.66</v>
      </c>
      <c r="D915" s="264">
        <v>41205</v>
      </c>
      <c r="E915">
        <f t="shared" si="111"/>
        <v>1839.28</v>
      </c>
      <c r="F915">
        <v>701.66</v>
      </c>
      <c r="G915" s="246">
        <f t="shared" si="108"/>
        <v>5.9841800041349202E-4</v>
      </c>
      <c r="H915" s="246">
        <f t="shared" si="109"/>
        <v>-3.3419767404107145E-3</v>
      </c>
      <c r="I915">
        <f t="shared" si="110"/>
        <v>12782.453384853805</v>
      </c>
      <c r="J915">
        <f t="shared" si="110"/>
        <v>16837.036732002631</v>
      </c>
      <c r="AB915" s="264">
        <v>41208</v>
      </c>
      <c r="AC915">
        <v>1839.56</v>
      </c>
    </row>
    <row r="916" spans="1:29">
      <c r="A916" s="264">
        <v>41206</v>
      </c>
      <c r="B916">
        <v>701.31</v>
      </c>
      <c r="D916" s="264">
        <v>41206</v>
      </c>
      <c r="E916">
        <f t="shared" si="111"/>
        <v>1839.08</v>
      </c>
      <c r="F916">
        <v>701.31</v>
      </c>
      <c r="G916" s="246">
        <f t="shared" si="108"/>
        <v>-1.0873820190515637E-4</v>
      </c>
      <c r="H916" s="246">
        <f t="shared" si="109"/>
        <v>-5.4524566232728913E-4</v>
      </c>
      <c r="I916">
        <f t="shared" ref="I916:J931" si="112">I915*(1+G916)</f>
        <v>12781.063443856799</v>
      </c>
      <c r="J916">
        <f t="shared" si="112"/>
        <v>16827.856410758061</v>
      </c>
      <c r="AB916" s="264">
        <v>41211</v>
      </c>
      <c r="AC916">
        <v>1841.32</v>
      </c>
    </row>
    <row r="917" spans="1:29">
      <c r="A917" s="264">
        <v>41207</v>
      </c>
      <c r="B917">
        <v>701.84</v>
      </c>
      <c r="D917" s="264">
        <v>41207</v>
      </c>
      <c r="E917">
        <f t="shared" si="111"/>
        <v>1835.2</v>
      </c>
      <c r="F917">
        <v>701.84</v>
      </c>
      <c r="G917" s="246">
        <f t="shared" si="108"/>
        <v>-2.1097505274375594E-3</v>
      </c>
      <c r="H917" s="246">
        <f t="shared" si="109"/>
        <v>7.0929999368550632E-4</v>
      </c>
      <c r="I917">
        <f t="shared" si="112"/>
        <v>12754.098588514909</v>
      </c>
      <c r="J917">
        <f t="shared" si="112"/>
        <v>16839.79240920395</v>
      </c>
      <c r="AB917" s="264">
        <v>41213</v>
      </c>
      <c r="AC917">
        <v>1844.11</v>
      </c>
    </row>
    <row r="918" spans="1:29">
      <c r="A918" s="264">
        <v>41208</v>
      </c>
      <c r="B918">
        <v>703.07</v>
      </c>
      <c r="D918" s="264">
        <v>41208</v>
      </c>
      <c r="E918">
        <f t="shared" si="111"/>
        <v>1839.56</v>
      </c>
      <c r="F918">
        <v>703.07</v>
      </c>
      <c r="G918" s="246">
        <f t="shared" si="108"/>
        <v>2.375762859633701E-3</v>
      </c>
      <c r="H918" s="246">
        <f t="shared" si="109"/>
        <v>1.7061076191562255E-3</v>
      </c>
      <c r="I918">
        <f t="shared" si="112"/>
        <v>12784.399302249609</v>
      </c>
      <c r="J918">
        <f t="shared" si="112"/>
        <v>16868.522907338302</v>
      </c>
      <c r="AB918" s="264">
        <v>41214</v>
      </c>
      <c r="AC918">
        <v>1841.71</v>
      </c>
    </row>
    <row r="919" spans="1:29">
      <c r="A919" s="264">
        <v>41213</v>
      </c>
      <c r="B919">
        <v>705.09</v>
      </c>
      <c r="D919" s="264">
        <v>41213</v>
      </c>
      <c r="E919">
        <f t="shared" si="111"/>
        <v>1844.11</v>
      </c>
      <c r="F919">
        <v>705.09</v>
      </c>
      <c r="G919" s="246">
        <f t="shared" si="108"/>
        <v>2.4734175563720928E-3</v>
      </c>
      <c r="H919" s="246">
        <f t="shared" si="109"/>
        <v>2.8266850587932305E-3</v>
      </c>
      <c r="I919">
        <f t="shared" si="112"/>
        <v>12816.020459931464</v>
      </c>
      <c r="J919">
        <f t="shared" si="112"/>
        <v>16916.204909004387</v>
      </c>
      <c r="AB919" s="264">
        <v>41215</v>
      </c>
      <c r="AC919">
        <v>1841.23</v>
      </c>
    </row>
    <row r="920" spans="1:29">
      <c r="A920" s="264">
        <v>41214</v>
      </c>
      <c r="B920">
        <v>706</v>
      </c>
      <c r="D920" s="264">
        <v>41214</v>
      </c>
      <c r="E920">
        <f t="shared" si="111"/>
        <v>1841.71</v>
      </c>
      <c r="F920">
        <v>706</v>
      </c>
      <c r="G920" s="246">
        <f t="shared" si="108"/>
        <v>-1.3014408034227598E-3</v>
      </c>
      <c r="H920" s="246">
        <f t="shared" si="109"/>
        <v>1.2441868110048973E-3</v>
      </c>
      <c r="I920">
        <f t="shared" si="112"/>
        <v>12799.341167967408</v>
      </c>
      <c r="J920">
        <f t="shared" si="112"/>
        <v>16937.251828044427</v>
      </c>
      <c r="AB920" s="264">
        <v>41218</v>
      </c>
      <c r="AC920">
        <v>1844.04</v>
      </c>
    </row>
    <row r="921" spans="1:29">
      <c r="A921" s="264">
        <v>41215</v>
      </c>
      <c r="B921">
        <v>703.87</v>
      </c>
      <c r="D921" s="264">
        <v>41215</v>
      </c>
      <c r="E921">
        <f t="shared" si="111"/>
        <v>1841.23</v>
      </c>
      <c r="F921">
        <v>703.87</v>
      </c>
      <c r="G921" s="246">
        <f t="shared" si="108"/>
        <v>-2.6062735175458318E-4</v>
      </c>
      <c r="H921" s="246">
        <f t="shared" si="109"/>
        <v>-3.0634257385673399E-3</v>
      </c>
      <c r="I921">
        <f t="shared" si="112"/>
        <v>12796.005309574597</v>
      </c>
      <c r="J921">
        <f t="shared" si="112"/>
        <v>16885.365814853798</v>
      </c>
      <c r="AB921" s="264">
        <v>41219</v>
      </c>
      <c r="AC921">
        <v>1839.41</v>
      </c>
    </row>
    <row r="922" spans="1:29">
      <c r="A922" s="264">
        <v>41218</v>
      </c>
      <c r="B922">
        <v>700.92</v>
      </c>
      <c r="D922" s="264">
        <v>41218</v>
      </c>
      <c r="E922">
        <f t="shared" si="111"/>
        <v>1844.04</v>
      </c>
      <c r="F922">
        <v>700.92</v>
      </c>
      <c r="G922" s="246">
        <f t="shared" si="108"/>
        <v>1.5261537124640068E-3</v>
      </c>
      <c r="H922" s="246">
        <f t="shared" si="109"/>
        <v>-4.2375434079751214E-3</v>
      </c>
      <c r="I922">
        <f t="shared" si="112"/>
        <v>12815.533980582513</v>
      </c>
      <c r="J922">
        <f t="shared" si="112"/>
        <v>16813.813344253816</v>
      </c>
      <c r="AB922" s="264">
        <v>41220</v>
      </c>
      <c r="AC922">
        <v>1845.46</v>
      </c>
    </row>
    <row r="923" spans="1:29">
      <c r="A923" s="264">
        <v>41219</v>
      </c>
      <c r="B923">
        <v>701.68</v>
      </c>
      <c r="D923" s="264">
        <v>41219</v>
      </c>
      <c r="E923">
        <f t="shared" si="111"/>
        <v>1839.41</v>
      </c>
      <c r="F923">
        <v>701.68</v>
      </c>
      <c r="G923" s="246">
        <f t="shared" si="108"/>
        <v>-2.5107915229604094E-3</v>
      </c>
      <c r="H923" s="246">
        <f t="shared" si="109"/>
        <v>1.0378606484537792E-3</v>
      </c>
      <c r="I923">
        <f t="shared" si="112"/>
        <v>12783.356846501856</v>
      </c>
      <c r="J923">
        <f t="shared" si="112"/>
        <v>16831.263739474263</v>
      </c>
      <c r="AB923" s="264">
        <v>41221</v>
      </c>
      <c r="AC923">
        <v>1847.77</v>
      </c>
    </row>
    <row r="924" spans="1:29">
      <c r="A924" s="264">
        <v>41220</v>
      </c>
      <c r="B924">
        <v>697.89</v>
      </c>
      <c r="D924" s="264">
        <v>41220</v>
      </c>
      <c r="E924">
        <f t="shared" si="111"/>
        <v>1845.46</v>
      </c>
      <c r="F924">
        <v>697.89</v>
      </c>
      <c r="G924" s="246">
        <f t="shared" si="108"/>
        <v>3.2890981347279968E-3</v>
      </c>
      <c r="H924" s="246">
        <f t="shared" si="109"/>
        <v>-5.4477511116177843E-3</v>
      </c>
      <c r="I924">
        <f t="shared" si="112"/>
        <v>12825.402561661247</v>
      </c>
      <c r="J924">
        <f t="shared" si="112"/>
        <v>16739.57120372761</v>
      </c>
      <c r="AB924" s="264">
        <v>41222</v>
      </c>
      <c r="AC924">
        <v>1847.32</v>
      </c>
    </row>
    <row r="925" spans="1:29">
      <c r="A925" s="264">
        <v>41221</v>
      </c>
      <c r="B925">
        <v>695.52</v>
      </c>
      <c r="D925" s="264">
        <v>41221</v>
      </c>
      <c r="E925">
        <f t="shared" si="111"/>
        <v>1847.77</v>
      </c>
      <c r="F925">
        <v>695.52</v>
      </c>
      <c r="G925" s="246">
        <f t="shared" si="108"/>
        <v>1.251720438264714E-3</v>
      </c>
      <c r="H925" s="246">
        <f t="shared" si="109"/>
        <v>-3.4423792226773295E-3</v>
      </c>
      <c r="I925">
        <f t="shared" si="112"/>
        <v>12841.456380176651</v>
      </c>
      <c r="J925">
        <f t="shared" si="112"/>
        <v>16681.947251619371</v>
      </c>
      <c r="AB925" s="264">
        <v>41226</v>
      </c>
      <c r="AC925">
        <v>1848.02</v>
      </c>
    </row>
    <row r="926" spans="1:29">
      <c r="A926" s="264">
        <v>41222</v>
      </c>
      <c r="B926">
        <v>694.36</v>
      </c>
      <c r="D926" s="264">
        <v>41222</v>
      </c>
      <c r="E926">
        <f t="shared" si="111"/>
        <v>1847.32</v>
      </c>
      <c r="F926">
        <v>694.36</v>
      </c>
      <c r="G926" s="246">
        <f t="shared" si="108"/>
        <v>-2.4353680382305232E-4</v>
      </c>
      <c r="H926" s="246">
        <f t="shared" si="109"/>
        <v>-1.7142454566366891E-3</v>
      </c>
      <c r="I926">
        <f t="shared" si="112"/>
        <v>12838.329012933389</v>
      </c>
      <c r="J926">
        <f t="shared" si="112"/>
        <v>16653.35029933543</v>
      </c>
      <c r="AB926" s="264">
        <v>41227</v>
      </c>
      <c r="AC926">
        <v>1847.48</v>
      </c>
    </row>
    <row r="927" spans="1:29">
      <c r="A927" s="264">
        <v>41225</v>
      </c>
      <c r="B927">
        <v>695.49</v>
      </c>
      <c r="D927" s="264">
        <v>41225</v>
      </c>
      <c r="E927" s="265">
        <f>E926</f>
        <v>1847.32</v>
      </c>
      <c r="F927">
        <v>695.49</v>
      </c>
      <c r="G927" s="246">
        <f t="shared" si="108"/>
        <v>0</v>
      </c>
      <c r="H927" s="246">
        <f t="shared" si="109"/>
        <v>1.5809693201549327E-3</v>
      </c>
      <c r="I927">
        <f t="shared" si="112"/>
        <v>12838.329012933389</v>
      </c>
      <c r="J927">
        <f t="shared" si="112"/>
        <v>16679.678735236474</v>
      </c>
      <c r="AB927" s="264">
        <v>41228</v>
      </c>
      <c r="AC927">
        <v>1846.99</v>
      </c>
    </row>
    <row r="928" spans="1:29">
      <c r="A928" s="264">
        <v>41226</v>
      </c>
      <c r="B928">
        <v>695.49</v>
      </c>
      <c r="D928" s="264">
        <v>41226</v>
      </c>
      <c r="E928">
        <f t="shared" ref="E928:E991" si="113">SUMIF(AB:AB,A928,AC:AC)</f>
        <v>1848.02</v>
      </c>
      <c r="F928">
        <v>695.49</v>
      </c>
      <c r="G928" s="246">
        <f t="shared" si="108"/>
        <v>3.789273109153779E-4</v>
      </c>
      <c r="H928" s="246">
        <f t="shared" si="109"/>
        <v>-4.6428571428571429E-5</v>
      </c>
      <c r="I928">
        <f t="shared" si="112"/>
        <v>12843.193806422907</v>
      </c>
      <c r="J928">
        <f t="shared" si="112"/>
        <v>16678.904321580911</v>
      </c>
      <c r="AB928" s="264">
        <v>41229</v>
      </c>
      <c r="AC928">
        <v>1847.53</v>
      </c>
    </row>
    <row r="929" spans="1:29">
      <c r="A929" s="264">
        <v>41227</v>
      </c>
      <c r="B929">
        <v>693.63</v>
      </c>
      <c r="D929" s="264">
        <v>41227</v>
      </c>
      <c r="E929">
        <f t="shared" si="113"/>
        <v>1847.48</v>
      </c>
      <c r="F929">
        <v>693.63</v>
      </c>
      <c r="G929" s="246">
        <f t="shared" si="108"/>
        <v>-2.9220462982004758E-4</v>
      </c>
      <c r="H929" s="246">
        <f t="shared" si="109"/>
        <v>-2.7208020347422443E-3</v>
      </c>
      <c r="I929">
        <f t="shared" si="112"/>
        <v>12839.440965730993</v>
      </c>
      <c r="J929">
        <f t="shared" si="112"/>
        <v>16633.524324765483</v>
      </c>
      <c r="AB929" s="264">
        <v>41232</v>
      </c>
      <c r="AC929">
        <v>1846.03</v>
      </c>
    </row>
    <row r="930" spans="1:29">
      <c r="A930" s="264">
        <v>41228</v>
      </c>
      <c r="B930">
        <v>691.57</v>
      </c>
      <c r="D930" s="264">
        <v>41228</v>
      </c>
      <c r="E930">
        <f t="shared" si="113"/>
        <v>1846.99</v>
      </c>
      <c r="F930">
        <v>691.57</v>
      </c>
      <c r="G930" s="246">
        <f t="shared" si="108"/>
        <v>-2.652261458852001E-4</v>
      </c>
      <c r="H930" s="246">
        <f t="shared" si="109"/>
        <v>-3.0163116503033735E-3</v>
      </c>
      <c r="I930">
        <f t="shared" si="112"/>
        <v>12836.035610288332</v>
      </c>
      <c r="J930">
        <f t="shared" si="112"/>
        <v>16583.352431559088</v>
      </c>
      <c r="AB930" s="264">
        <v>41233</v>
      </c>
      <c r="AC930">
        <v>1843.57</v>
      </c>
    </row>
    <row r="931" spans="1:29">
      <c r="A931" s="264">
        <v>41229</v>
      </c>
      <c r="B931">
        <v>694.83</v>
      </c>
      <c r="D931" s="264">
        <v>41229</v>
      </c>
      <c r="E931">
        <f t="shared" si="113"/>
        <v>1847.53</v>
      </c>
      <c r="F931">
        <v>694.83</v>
      </c>
      <c r="G931" s="246">
        <f t="shared" si="108"/>
        <v>2.9236758184936207E-4</v>
      </c>
      <c r="H931" s="246">
        <f t="shared" si="109"/>
        <v>4.6674832523925106E-3</v>
      </c>
      <c r="I931">
        <f t="shared" si="112"/>
        <v>12839.788450980244</v>
      </c>
      <c r="J931">
        <f t="shared" si="112"/>
        <v>16660.754951301911</v>
      </c>
      <c r="AB931" s="264">
        <v>41234</v>
      </c>
      <c r="AC931">
        <v>1841.96</v>
      </c>
    </row>
    <row r="932" spans="1:29">
      <c r="A932" s="264">
        <v>41232</v>
      </c>
      <c r="B932">
        <v>696.96</v>
      </c>
      <c r="D932" s="264">
        <v>41232</v>
      </c>
      <c r="E932">
        <f t="shared" si="113"/>
        <v>1846.03</v>
      </c>
      <c r="F932">
        <v>696.96</v>
      </c>
      <c r="G932" s="246">
        <f t="shared" si="108"/>
        <v>-8.1189480008447834E-4</v>
      </c>
      <c r="H932" s="246">
        <f t="shared" si="109"/>
        <v>3.0190694640621499E-3</v>
      </c>
      <c r="I932">
        <f t="shared" ref="I932:J947" si="114">I931*(1+G932)</f>
        <v>12829.363893502708</v>
      </c>
      <c r="J932">
        <f t="shared" si="114"/>
        <v>16711.05492782361</v>
      </c>
      <c r="AB932" s="264">
        <v>41236</v>
      </c>
      <c r="AC932">
        <v>1841.95</v>
      </c>
    </row>
    <row r="933" spans="1:29">
      <c r="A933" s="264">
        <v>41233</v>
      </c>
      <c r="B933">
        <v>694.32</v>
      </c>
      <c r="D933" s="264">
        <v>41233</v>
      </c>
      <c r="E933">
        <f t="shared" si="113"/>
        <v>1843.57</v>
      </c>
      <c r="F933">
        <v>694.32</v>
      </c>
      <c r="G933" s="246">
        <f t="shared" si="108"/>
        <v>-1.3325893945386191E-3</v>
      </c>
      <c r="H933" s="246">
        <f t="shared" si="109"/>
        <v>-3.8343073593073559E-3</v>
      </c>
      <c r="I933">
        <f t="shared" si="114"/>
        <v>12812.26761923955</v>
      </c>
      <c r="J933">
        <f t="shared" si="114"/>
        <v>16646.979606932066</v>
      </c>
      <c r="AB933" s="264">
        <v>41239</v>
      </c>
      <c r="AC933">
        <v>1844.1</v>
      </c>
    </row>
    <row r="934" spans="1:29">
      <c r="A934" s="264">
        <v>41234</v>
      </c>
      <c r="B934">
        <v>692.52</v>
      </c>
      <c r="D934" s="264">
        <v>41234</v>
      </c>
      <c r="E934">
        <f t="shared" si="113"/>
        <v>1841.96</v>
      </c>
      <c r="F934">
        <v>692.52</v>
      </c>
      <c r="G934" s="246">
        <f t="shared" si="108"/>
        <v>-8.7330559729215107E-4</v>
      </c>
      <c r="H934" s="246">
        <f t="shared" si="109"/>
        <v>-2.638893141079581E-3</v>
      </c>
      <c r="I934">
        <f t="shared" si="114"/>
        <v>12801.078594213663</v>
      </c>
      <c r="J934">
        <f t="shared" si="114"/>
        <v>16603.05000662764</v>
      </c>
      <c r="AB934" s="264">
        <v>41240</v>
      </c>
      <c r="AC934">
        <v>1845.39</v>
      </c>
    </row>
    <row r="935" spans="1:29">
      <c r="A935" s="264">
        <v>41236</v>
      </c>
      <c r="B935">
        <v>693.75</v>
      </c>
      <c r="D935" s="264">
        <v>41236</v>
      </c>
      <c r="E935">
        <f t="shared" si="113"/>
        <v>1841.95</v>
      </c>
      <c r="F935">
        <v>693.75</v>
      </c>
      <c r="G935" s="246">
        <f t="shared" si="108"/>
        <v>-5.4289995439216199E-6</v>
      </c>
      <c r="H935" s="246">
        <f t="shared" si="109"/>
        <v>1.7296934178281246E-3</v>
      </c>
      <c r="I935">
        <f t="shared" si="114"/>
        <v>12801.009097163813</v>
      </c>
      <c r="J935">
        <f t="shared" si="114"/>
        <v>16631.768192939977</v>
      </c>
      <c r="AB935" s="264">
        <v>41241</v>
      </c>
      <c r="AC935">
        <v>1846.44</v>
      </c>
    </row>
    <row r="936" spans="1:29">
      <c r="A936" s="264">
        <v>41239</v>
      </c>
      <c r="B936">
        <v>694.41</v>
      </c>
      <c r="D936" s="264">
        <v>41239</v>
      </c>
      <c r="E936">
        <f t="shared" si="113"/>
        <v>1844.1</v>
      </c>
      <c r="F936">
        <v>694.41</v>
      </c>
      <c r="G936" s="246">
        <f t="shared" si="108"/>
        <v>1.1672412389043263E-3</v>
      </c>
      <c r="H936" s="246">
        <f t="shared" si="109"/>
        <v>9.0492277992269918E-4</v>
      </c>
      <c r="I936">
        <f t="shared" si="114"/>
        <v>12815.950962881612</v>
      </c>
      <c r="J936">
        <f t="shared" si="114"/>
        <v>16646.818658848162</v>
      </c>
      <c r="AB936" s="264">
        <v>41242</v>
      </c>
      <c r="AC936">
        <v>1846.25</v>
      </c>
    </row>
    <row r="937" spans="1:29">
      <c r="A937" s="264">
        <v>41240</v>
      </c>
      <c r="B937">
        <v>694.16</v>
      </c>
      <c r="D937" s="264">
        <v>41240</v>
      </c>
      <c r="E937">
        <f t="shared" si="113"/>
        <v>1845.39</v>
      </c>
      <c r="F937">
        <v>694.16</v>
      </c>
      <c r="G937" s="246">
        <f t="shared" si="108"/>
        <v>6.9952822515051416E-4</v>
      </c>
      <c r="H937" s="246">
        <f t="shared" si="109"/>
        <v>-4.0644642831423524E-4</v>
      </c>
      <c r="I937">
        <f t="shared" si="114"/>
        <v>12824.916082312293</v>
      </c>
      <c r="J937">
        <f t="shared" si="114"/>
        <v>16640.052618861479</v>
      </c>
      <c r="AB937" s="264">
        <v>41243</v>
      </c>
      <c r="AC937">
        <v>1847.02</v>
      </c>
    </row>
    <row r="938" spans="1:29">
      <c r="A938" s="264">
        <v>41241</v>
      </c>
      <c r="B938">
        <v>693.21</v>
      </c>
      <c r="D938" s="264">
        <v>41241</v>
      </c>
      <c r="E938">
        <f t="shared" si="113"/>
        <v>1846.44</v>
      </c>
      <c r="F938">
        <v>693.21</v>
      </c>
      <c r="G938" s="246">
        <f t="shared" si="108"/>
        <v>5.6898541771666089E-4</v>
      </c>
      <c r="H938" s="246">
        <f t="shared" si="109"/>
        <v>-1.4149891338348783E-3</v>
      </c>
      <c r="I938">
        <f t="shared" si="114"/>
        <v>12832.213272546569</v>
      </c>
      <c r="J938">
        <f t="shared" si="114"/>
        <v>16616.507125219348</v>
      </c>
      <c r="AB938" s="264">
        <v>41246</v>
      </c>
      <c r="AC938">
        <v>1846.37</v>
      </c>
    </row>
    <row r="939" spans="1:29">
      <c r="A939" s="264">
        <v>41242</v>
      </c>
      <c r="B939">
        <v>693.63</v>
      </c>
      <c r="D939" s="264">
        <v>41242</v>
      </c>
      <c r="E939">
        <f t="shared" si="113"/>
        <v>1846.25</v>
      </c>
      <c r="F939">
        <v>693.63</v>
      </c>
      <c r="G939" s="246">
        <f t="shared" si="108"/>
        <v>-1.0290071705554293E-4</v>
      </c>
      <c r="H939" s="246">
        <f t="shared" si="109"/>
        <v>5.5944843553888766E-4</v>
      </c>
      <c r="I939">
        <f t="shared" si="114"/>
        <v>12830.892828599413</v>
      </c>
      <c r="J939">
        <f t="shared" si="114"/>
        <v>16625.803204134674</v>
      </c>
      <c r="AB939" s="264">
        <v>41247</v>
      </c>
      <c r="AC939">
        <v>1848.27</v>
      </c>
    </row>
    <row r="940" spans="1:29">
      <c r="A940" s="264">
        <v>41243</v>
      </c>
      <c r="B940">
        <v>694.59</v>
      </c>
      <c r="D940" s="264">
        <v>41243</v>
      </c>
      <c r="E940">
        <f t="shared" si="113"/>
        <v>1847.02</v>
      </c>
      <c r="F940">
        <v>694.59</v>
      </c>
      <c r="G940" s="246">
        <f t="shared" si="108"/>
        <v>4.1706161137433639E-4</v>
      </c>
      <c r="H940" s="246">
        <f t="shared" si="109"/>
        <v>1.3375946109597118E-3</v>
      </c>
      <c r="I940">
        <f t="shared" si="114"/>
        <v>12836.24410143788</v>
      </c>
      <c r="J940">
        <f t="shared" si="114"/>
        <v>16648.041788903403</v>
      </c>
      <c r="AB940" s="264">
        <v>41248</v>
      </c>
      <c r="AC940">
        <v>1849.11</v>
      </c>
    </row>
    <row r="941" spans="1:29">
      <c r="A941" s="264">
        <v>41246</v>
      </c>
      <c r="B941">
        <v>697.58</v>
      </c>
      <c r="D941" s="264">
        <v>41246</v>
      </c>
      <c r="E941">
        <f t="shared" si="113"/>
        <v>1846.37</v>
      </c>
      <c r="F941">
        <v>697.58</v>
      </c>
      <c r="G941" s="246">
        <f t="shared" si="108"/>
        <v>-3.5191822503277681E-4</v>
      </c>
      <c r="H941" s="246">
        <f t="shared" si="109"/>
        <v>4.2582691639261186E-3</v>
      </c>
      <c r="I941">
        <f t="shared" si="114"/>
        <v>12831.726793197615</v>
      </c>
      <c r="J941">
        <f t="shared" si="114"/>
        <v>16718.933631892844</v>
      </c>
      <c r="AB941" s="264">
        <v>41249</v>
      </c>
      <c r="AC941">
        <v>1849.38</v>
      </c>
    </row>
    <row r="942" spans="1:29">
      <c r="A942" s="264">
        <v>41247</v>
      </c>
      <c r="B942">
        <v>697.13</v>
      </c>
      <c r="D942" s="264">
        <v>41247</v>
      </c>
      <c r="E942">
        <f t="shared" si="113"/>
        <v>1848.27</v>
      </c>
      <c r="F942">
        <v>697.13</v>
      </c>
      <c r="G942" s="246">
        <f t="shared" si="108"/>
        <v>1.0290461825095409E-3</v>
      </c>
      <c r="H942" s="246">
        <f t="shared" si="109"/>
        <v>-6.9151587324346644E-4</v>
      </c>
      <c r="I942">
        <f t="shared" si="114"/>
        <v>12844.93123266916</v>
      </c>
      <c r="J942">
        <f t="shared" si="114"/>
        <v>16707.372223902687</v>
      </c>
      <c r="AB942" s="264">
        <v>41250</v>
      </c>
      <c r="AC942">
        <v>1846.72</v>
      </c>
    </row>
    <row r="943" spans="1:29">
      <c r="A943" s="264">
        <v>41248</v>
      </c>
      <c r="B943">
        <v>697.78</v>
      </c>
      <c r="D943" s="264">
        <v>41248</v>
      </c>
      <c r="E943">
        <f t="shared" si="113"/>
        <v>1849.11</v>
      </c>
      <c r="F943">
        <v>697.78</v>
      </c>
      <c r="G943" s="246">
        <f t="shared" si="108"/>
        <v>4.5447905338491523E-4</v>
      </c>
      <c r="H943" s="246">
        <f t="shared" si="109"/>
        <v>8.8596567354713805E-4</v>
      </c>
      <c r="I943">
        <f t="shared" si="114"/>
        <v>12850.768984856577</v>
      </c>
      <c r="J943">
        <f t="shared" si="114"/>
        <v>16722.174382188241</v>
      </c>
      <c r="AB943" s="264">
        <v>41253</v>
      </c>
      <c r="AC943">
        <v>1848.03</v>
      </c>
    </row>
    <row r="944" spans="1:29">
      <c r="A944" s="264">
        <v>41249</v>
      </c>
      <c r="B944">
        <v>700.06</v>
      </c>
      <c r="D944" s="264">
        <v>41249</v>
      </c>
      <c r="E944">
        <f t="shared" si="113"/>
        <v>1849.38</v>
      </c>
      <c r="F944">
        <v>700.06</v>
      </c>
      <c r="G944" s="246">
        <f t="shared" si="108"/>
        <v>1.4601619157339485E-4</v>
      </c>
      <c r="H944" s="246">
        <f t="shared" si="109"/>
        <v>3.2210769460696434E-3</v>
      </c>
      <c r="I944">
        <f t="shared" si="114"/>
        <v>12852.645405202535</v>
      </c>
      <c r="J944">
        <f t="shared" si="114"/>
        <v>16776.037792578863</v>
      </c>
      <c r="AB944" s="264">
        <v>41254</v>
      </c>
      <c r="AC944">
        <v>1846.49</v>
      </c>
    </row>
    <row r="945" spans="1:29">
      <c r="A945" s="264">
        <v>41250</v>
      </c>
      <c r="B945">
        <v>700.32</v>
      </c>
      <c r="D945" s="264">
        <v>41250</v>
      </c>
      <c r="E945">
        <f t="shared" si="113"/>
        <v>1846.72</v>
      </c>
      <c r="F945">
        <v>700.32</v>
      </c>
      <c r="G945" s="246">
        <f t="shared" si="108"/>
        <v>-1.438319869361715E-3</v>
      </c>
      <c r="H945" s="246">
        <f t="shared" si="109"/>
        <v>3.2496816599401982E-4</v>
      </c>
      <c r="I945">
        <f t="shared" si="114"/>
        <v>12834.159189942371</v>
      </c>
      <c r="J945">
        <f t="shared" si="114"/>
        <v>16781.489470812965</v>
      </c>
      <c r="AB945" s="264">
        <v>41255</v>
      </c>
      <c r="AC945">
        <v>1843.86</v>
      </c>
    </row>
    <row r="946" spans="1:29">
      <c r="A946" s="264">
        <v>41253</v>
      </c>
      <c r="B946">
        <v>700.04</v>
      </c>
      <c r="D946" s="264">
        <v>41253</v>
      </c>
      <c r="E946">
        <f t="shared" si="113"/>
        <v>1848.03</v>
      </c>
      <c r="F946">
        <v>700.04</v>
      </c>
      <c r="G946" s="246">
        <f t="shared" si="108"/>
        <v>7.0936579448965809E-4</v>
      </c>
      <c r="H946" s="246">
        <f t="shared" si="109"/>
        <v>-4.46245797839486E-4</v>
      </c>
      <c r="I946">
        <f t="shared" si="114"/>
        <v>12843.263303472751</v>
      </c>
      <c r="J946">
        <f t="shared" si="114"/>
        <v>16774.000801655129</v>
      </c>
      <c r="AB946" s="264">
        <v>41256</v>
      </c>
      <c r="AC946">
        <v>1842.58</v>
      </c>
    </row>
    <row r="947" spans="1:29">
      <c r="A947" s="264">
        <v>41254</v>
      </c>
      <c r="B947">
        <v>701.43</v>
      </c>
      <c r="D947" s="264">
        <v>41254</v>
      </c>
      <c r="E947">
        <f t="shared" si="113"/>
        <v>1846.49</v>
      </c>
      <c r="F947">
        <v>701.43</v>
      </c>
      <c r="G947" s="246">
        <f t="shared" si="108"/>
        <v>-8.3331980541434536E-4</v>
      </c>
      <c r="H947" s="246">
        <f t="shared" si="109"/>
        <v>1.9391722513815027E-3</v>
      </c>
      <c r="I947">
        <f t="shared" si="114"/>
        <v>12832.560757795816</v>
      </c>
      <c r="J947">
        <f t="shared" si="114"/>
        <v>16806.528478554352</v>
      </c>
      <c r="AB947" s="264">
        <v>41257</v>
      </c>
      <c r="AC947">
        <v>1844.08</v>
      </c>
    </row>
    <row r="948" spans="1:29">
      <c r="A948" s="264">
        <v>41255</v>
      </c>
      <c r="B948">
        <v>702.39</v>
      </c>
      <c r="D948" s="264">
        <v>41255</v>
      </c>
      <c r="E948">
        <f t="shared" si="113"/>
        <v>1843.86</v>
      </c>
      <c r="F948">
        <v>702.39</v>
      </c>
      <c r="G948" s="246">
        <f t="shared" si="108"/>
        <v>-1.4243239876740033E-3</v>
      </c>
      <c r="H948" s="246">
        <f t="shared" si="109"/>
        <v>1.3222040790141646E-3</v>
      </c>
      <c r="I948">
        <f t="shared" ref="I948:J963" si="115">I947*(1+G948)</f>
        <v>12814.283033685204</v>
      </c>
      <c r="J948">
        <f t="shared" si="115"/>
        <v>16828.750139062766</v>
      </c>
      <c r="AB948" s="264">
        <v>41260</v>
      </c>
      <c r="AC948">
        <v>1840.62</v>
      </c>
    </row>
    <row r="949" spans="1:29">
      <c r="A949" s="264">
        <v>41256</v>
      </c>
      <c r="B949">
        <v>702.39</v>
      </c>
      <c r="D949" s="264">
        <v>41256</v>
      </c>
      <c r="E949">
        <f t="shared" si="113"/>
        <v>1842.58</v>
      </c>
      <c r="F949">
        <v>702.39</v>
      </c>
      <c r="G949" s="246">
        <f t="shared" si="108"/>
        <v>-6.9419587170393982E-4</v>
      </c>
      <c r="H949" s="246">
        <f t="shared" si="109"/>
        <v>-4.6428571428571429E-5</v>
      </c>
      <c r="I949">
        <f t="shared" si="115"/>
        <v>12805.387411304373</v>
      </c>
      <c r="J949">
        <f t="shared" si="115"/>
        <v>16827.968804234883</v>
      </c>
      <c r="AB949" s="264">
        <v>41261</v>
      </c>
      <c r="AC949">
        <v>1836.6</v>
      </c>
    </row>
    <row r="950" spans="1:29">
      <c r="A950" s="264">
        <v>41257</v>
      </c>
      <c r="B950">
        <v>701.82</v>
      </c>
      <c r="D950" s="264">
        <v>41257</v>
      </c>
      <c r="E950">
        <f t="shared" si="113"/>
        <v>1844.08</v>
      </c>
      <c r="F950">
        <v>701.82</v>
      </c>
      <c r="G950" s="246">
        <f t="shared" si="108"/>
        <v>8.1407591529258916E-4</v>
      </c>
      <c r="H950" s="246">
        <f t="shared" si="109"/>
        <v>-8.5794354174407918E-4</v>
      </c>
      <c r="I950">
        <f t="shared" si="115"/>
        <v>12815.811968781907</v>
      </c>
      <c r="J950">
        <f t="shared" si="115"/>
        <v>16813.53135707862</v>
      </c>
      <c r="AB950" s="264">
        <v>41262</v>
      </c>
      <c r="AC950">
        <v>1839.53</v>
      </c>
    </row>
    <row r="951" spans="1:29">
      <c r="A951" s="264">
        <v>41260</v>
      </c>
      <c r="B951">
        <v>702.24</v>
      </c>
      <c r="D951" s="264">
        <v>41260</v>
      </c>
      <c r="E951">
        <f t="shared" si="113"/>
        <v>1840.62</v>
      </c>
      <c r="F951">
        <v>702.24</v>
      </c>
      <c r="G951" s="246">
        <f t="shared" si="108"/>
        <v>-1.8762743481844923E-3</v>
      </c>
      <c r="H951" s="246">
        <f t="shared" si="109"/>
        <v>5.5201547405302285E-4</v>
      </c>
      <c r="I951">
        <f t="shared" si="115"/>
        <v>12791.765989533726</v>
      </c>
      <c r="J951">
        <f t="shared" si="115"/>
        <v>16822.812686561203</v>
      </c>
      <c r="AB951" s="264">
        <v>41263</v>
      </c>
      <c r="AC951">
        <v>1839.91</v>
      </c>
    </row>
    <row r="952" spans="1:29">
      <c r="A952" s="264">
        <v>41261</v>
      </c>
      <c r="B952">
        <v>701.88</v>
      </c>
      <c r="D952" s="264">
        <v>41261</v>
      </c>
      <c r="E952">
        <f t="shared" si="113"/>
        <v>1836.6</v>
      </c>
      <c r="F952">
        <v>701.88</v>
      </c>
      <c r="G952" s="246">
        <f t="shared" si="108"/>
        <v>-2.1840466799231129E-3</v>
      </c>
      <c r="H952" s="246">
        <f t="shared" si="109"/>
        <v>-5.5907382091592486E-4</v>
      </c>
      <c r="I952">
        <f t="shared" si="115"/>
        <v>12763.828175493931</v>
      </c>
      <c r="J952">
        <f t="shared" si="115"/>
        <v>16813.407492393973</v>
      </c>
      <c r="AB952" s="264">
        <v>41264</v>
      </c>
      <c r="AC952">
        <v>1842.75</v>
      </c>
    </row>
    <row r="953" spans="1:29">
      <c r="A953" s="264">
        <v>41262</v>
      </c>
      <c r="B953">
        <v>702.55</v>
      </c>
      <c r="D953" s="264">
        <v>41262</v>
      </c>
      <c r="E953">
        <f t="shared" si="113"/>
        <v>1839.53</v>
      </c>
      <c r="F953">
        <v>702.55</v>
      </c>
      <c r="G953" s="246">
        <f t="shared" si="108"/>
        <v>1.595339213764646E-3</v>
      </c>
      <c r="H953" s="246">
        <f t="shared" si="109"/>
        <v>9.0815055890701522E-4</v>
      </c>
      <c r="I953">
        <f t="shared" si="115"/>
        <v>12784.19081110005</v>
      </c>
      <c r="J953">
        <f t="shared" si="115"/>
        <v>16828.676597805323</v>
      </c>
      <c r="AB953" s="264">
        <v>41267</v>
      </c>
      <c r="AC953">
        <v>1841.63</v>
      </c>
    </row>
    <row r="954" spans="1:29">
      <c r="A954" s="264">
        <v>41263</v>
      </c>
      <c r="B954">
        <v>702.81</v>
      </c>
      <c r="D954" s="264">
        <v>41263</v>
      </c>
      <c r="E954">
        <f t="shared" si="113"/>
        <v>1839.91</v>
      </c>
      <c r="F954">
        <v>702.81</v>
      </c>
      <c r="G954" s="246">
        <f t="shared" si="108"/>
        <v>2.0657450544447897E-4</v>
      </c>
      <c r="H954" s="246">
        <f t="shared" si="109"/>
        <v>3.2365184989367827E-4</v>
      </c>
      <c r="I954">
        <f t="shared" si="115"/>
        <v>12786.831698994361</v>
      </c>
      <c r="J954">
        <f t="shared" si="115"/>
        <v>16834.123230117464</v>
      </c>
      <c r="AB954" s="264">
        <v>41269</v>
      </c>
      <c r="AC954">
        <v>1842.72</v>
      </c>
    </row>
    <row r="955" spans="1:29">
      <c r="A955" s="264">
        <v>41264</v>
      </c>
      <c r="B955">
        <v>702.63</v>
      </c>
      <c r="D955" s="264">
        <v>41264</v>
      </c>
      <c r="E955">
        <f t="shared" si="113"/>
        <v>1842.75</v>
      </c>
      <c r="F955">
        <v>702.63</v>
      </c>
      <c r="G955" s="246">
        <f t="shared" si="108"/>
        <v>1.5435537607817462E-3</v>
      </c>
      <c r="H955" s="246">
        <f t="shared" si="109"/>
        <v>-3.0254331083180626E-4</v>
      </c>
      <c r="I955">
        <f t="shared" si="115"/>
        <v>12806.568861151827</v>
      </c>
      <c r="J955">
        <f t="shared" si="115"/>
        <v>16829.030178740475</v>
      </c>
      <c r="AB955" s="264">
        <v>41270</v>
      </c>
      <c r="AC955">
        <v>1846.05</v>
      </c>
    </row>
    <row r="956" spans="1:29">
      <c r="A956" s="264">
        <v>41267</v>
      </c>
      <c r="B956">
        <v>703.65</v>
      </c>
      <c r="D956" s="264">
        <v>41267</v>
      </c>
      <c r="E956">
        <f t="shared" si="113"/>
        <v>1841.63</v>
      </c>
      <c r="F956">
        <v>703.65</v>
      </c>
      <c r="G956" s="246">
        <f t="shared" si="108"/>
        <v>-6.0778727445387482E-4</v>
      </c>
      <c r="H956" s="246">
        <f t="shared" si="109"/>
        <v>1.4052600840514943E-3</v>
      </c>
      <c r="I956">
        <f t="shared" si="115"/>
        <v>12798.785191568602</v>
      </c>
      <c r="J956">
        <f t="shared" si="115"/>
        <v>16852.679343103959</v>
      </c>
      <c r="AB956" s="264">
        <v>41271</v>
      </c>
      <c r="AC956">
        <v>1846.24</v>
      </c>
    </row>
    <row r="957" spans="1:29">
      <c r="A957" s="264">
        <v>41269</v>
      </c>
      <c r="B957">
        <v>702.75</v>
      </c>
      <c r="D957" s="264">
        <v>41269</v>
      </c>
      <c r="E957">
        <f t="shared" si="113"/>
        <v>1842.72</v>
      </c>
      <c r="F957">
        <v>702.75</v>
      </c>
      <c r="G957" s="246">
        <f t="shared" si="108"/>
        <v>5.9186698739699395E-4</v>
      </c>
      <c r="H957" s="246">
        <f t="shared" si="109"/>
        <v>-1.3254735511769719E-3</v>
      </c>
      <c r="I957">
        <f t="shared" si="115"/>
        <v>12806.360370002278</v>
      </c>
      <c r="J957">
        <f t="shared" si="115"/>
        <v>16830.341562368209</v>
      </c>
      <c r="AB957" s="264">
        <v>41274</v>
      </c>
      <c r="AC957">
        <v>1844.39</v>
      </c>
    </row>
    <row r="958" spans="1:29">
      <c r="A958" s="264">
        <v>41270</v>
      </c>
      <c r="B958">
        <v>701.4</v>
      </c>
      <c r="D958" s="264">
        <v>41270</v>
      </c>
      <c r="E958">
        <f t="shared" si="113"/>
        <v>1846.05</v>
      </c>
      <c r="F958">
        <v>701.4</v>
      </c>
      <c r="G958" s="246">
        <f t="shared" si="108"/>
        <v>1.8071112268820411E-3</v>
      </c>
      <c r="H958" s="246">
        <f t="shared" si="109"/>
        <v>-1.9674531178534146E-3</v>
      </c>
      <c r="I958">
        <f t="shared" si="115"/>
        <v>12829.502887602406</v>
      </c>
      <c r="J958">
        <f t="shared" si="115"/>
        <v>16797.228654386789</v>
      </c>
      <c r="AB958" s="264">
        <v>41276</v>
      </c>
      <c r="AC958">
        <v>1840.4</v>
      </c>
    </row>
    <row r="959" spans="1:29">
      <c r="A959" s="264">
        <v>41271</v>
      </c>
      <c r="B959">
        <v>700.53</v>
      </c>
      <c r="D959" s="264">
        <v>41271</v>
      </c>
      <c r="E959">
        <f t="shared" si="113"/>
        <v>1846.24</v>
      </c>
      <c r="F959">
        <v>700.53</v>
      </c>
      <c r="G959" s="246">
        <f t="shared" si="108"/>
        <v>1.0292245605492134E-4</v>
      </c>
      <c r="H959" s="246">
        <f t="shared" si="109"/>
        <v>-1.2868049615055851E-3</v>
      </c>
      <c r="I959">
        <f t="shared" si="115"/>
        <v>12830.823331549562</v>
      </c>
      <c r="J959">
        <f t="shared" si="115"/>
        <v>16775.613897214778</v>
      </c>
      <c r="AB959" s="264">
        <v>41277</v>
      </c>
      <c r="AC959">
        <v>1836.93</v>
      </c>
    </row>
    <row r="960" spans="1:29">
      <c r="A960" s="264">
        <v>41274</v>
      </c>
      <c r="B960">
        <v>702.49</v>
      </c>
      <c r="D960" s="264">
        <v>41274</v>
      </c>
      <c r="E960">
        <f t="shared" si="113"/>
        <v>1844.39</v>
      </c>
      <c r="F960">
        <v>702.49</v>
      </c>
      <c r="G960" s="246">
        <f t="shared" si="108"/>
        <v>-1.0020365716265633E-3</v>
      </c>
      <c r="H960" s="246">
        <f t="shared" si="109"/>
        <v>2.7514530324998935E-3</v>
      </c>
      <c r="I960">
        <f t="shared" si="115"/>
        <v>12817.96637732727</v>
      </c>
      <c r="J960">
        <f t="shared" si="115"/>
        <v>16821.771210944316</v>
      </c>
      <c r="AB960" s="264">
        <v>41278</v>
      </c>
      <c r="AC960">
        <v>1836.38</v>
      </c>
    </row>
    <row r="961" spans="1:29">
      <c r="A961" s="264">
        <v>41276</v>
      </c>
      <c r="B961">
        <v>706.81</v>
      </c>
      <c r="D961" s="264">
        <v>41276</v>
      </c>
      <c r="E961">
        <f t="shared" si="113"/>
        <v>1840.4</v>
      </c>
      <c r="F961">
        <v>706.81</v>
      </c>
      <c r="G961" s="246">
        <f t="shared" si="108"/>
        <v>-2.1633168689919602E-3</v>
      </c>
      <c r="H961" s="246">
        <f t="shared" si="109"/>
        <v>6.103125158873444E-3</v>
      </c>
      <c r="I961">
        <f t="shared" si="115"/>
        <v>12790.237054437026</v>
      </c>
      <c r="J961">
        <f t="shared" si="115"/>
        <v>16924.436586038642</v>
      </c>
      <c r="AB961" s="264">
        <v>41281</v>
      </c>
      <c r="AC961">
        <v>1837.68</v>
      </c>
    </row>
    <row r="962" spans="1:29">
      <c r="A962" s="264">
        <v>41277</v>
      </c>
      <c r="B962">
        <v>705.74</v>
      </c>
      <c r="D962" s="264">
        <v>41277</v>
      </c>
      <c r="E962">
        <f t="shared" si="113"/>
        <v>1836.93</v>
      </c>
      <c r="F962">
        <v>705.74</v>
      </c>
      <c r="G962" s="246">
        <f t="shared" si="108"/>
        <v>-1.8854596826777259E-3</v>
      </c>
      <c r="H962" s="246">
        <f t="shared" si="109"/>
        <v>-1.5602724615828697E-3</v>
      </c>
      <c r="I962">
        <f t="shared" si="115"/>
        <v>12766.121578138995</v>
      </c>
      <c r="J962">
        <f t="shared" si="115"/>
        <v>16898.029853705641</v>
      </c>
      <c r="AB962" s="264">
        <v>41282</v>
      </c>
      <c r="AC962">
        <v>1839.28</v>
      </c>
    </row>
    <row r="963" spans="1:29">
      <c r="A963" s="264">
        <v>41278</v>
      </c>
      <c r="B963">
        <v>707.01</v>
      </c>
      <c r="D963" s="264">
        <v>41278</v>
      </c>
      <c r="E963">
        <f t="shared" si="113"/>
        <v>1836.38</v>
      </c>
      <c r="F963">
        <v>707.01</v>
      </c>
      <c r="G963" s="246">
        <f t="shared" si="108"/>
        <v>-2.9941260690391491E-4</v>
      </c>
      <c r="H963" s="246">
        <f t="shared" si="109"/>
        <v>1.7531010003683936E-3</v>
      </c>
      <c r="I963">
        <f t="shared" si="115"/>
        <v>12762.299240397231</v>
      </c>
      <c r="J963">
        <f t="shared" si="115"/>
        <v>16927.653806746428</v>
      </c>
      <c r="AB963" s="264">
        <v>41283</v>
      </c>
      <c r="AC963">
        <v>1840.38</v>
      </c>
    </row>
    <row r="964" spans="1:29">
      <c r="A964" s="264">
        <v>41281</v>
      </c>
      <c r="B964">
        <v>705.62</v>
      </c>
      <c r="D964" s="264">
        <v>41281</v>
      </c>
      <c r="E964">
        <f t="shared" si="113"/>
        <v>1837.68</v>
      </c>
      <c r="F964">
        <v>705.62</v>
      </c>
      <c r="G964" s="246">
        <f t="shared" ref="G964:G1027" si="116">E964/E963-1</f>
        <v>7.0791448393037193E-4</v>
      </c>
      <c r="H964" s="246">
        <f t="shared" ref="H964:H1027" si="117">(F964/F963-1)-($M$23/252)</f>
        <v>-2.0124545116556721E-3</v>
      </c>
      <c r="I964">
        <f t="shared" ref="I964:J979" si="118">I963*(1+G964)</f>
        <v>12771.333856877762</v>
      </c>
      <c r="J964">
        <f t="shared" si="118"/>
        <v>16893.587673471295</v>
      </c>
      <c r="AB964" s="264">
        <v>41284</v>
      </c>
      <c r="AC964">
        <v>1838</v>
      </c>
    </row>
    <row r="965" spans="1:29">
      <c r="A965" s="264">
        <v>41282</v>
      </c>
      <c r="B965">
        <v>706.12</v>
      </c>
      <c r="D965" s="264">
        <v>41282</v>
      </c>
      <c r="E965">
        <f t="shared" si="113"/>
        <v>1839.28</v>
      </c>
      <c r="F965">
        <v>706.12</v>
      </c>
      <c r="G965" s="246">
        <f t="shared" si="116"/>
        <v>8.7066300988203338E-4</v>
      </c>
      <c r="H965" s="246">
        <f t="shared" si="117"/>
        <v>6.6216812367646347E-4</v>
      </c>
      <c r="I965">
        <f t="shared" si="118"/>
        <v>12782.453384853799</v>
      </c>
      <c r="J965">
        <f t="shared" si="118"/>
        <v>16904.7740687232</v>
      </c>
      <c r="AB965" s="264">
        <v>41285</v>
      </c>
      <c r="AC965">
        <v>1839.47</v>
      </c>
    </row>
    <row r="966" spans="1:29">
      <c r="A966" s="264">
        <v>41283</v>
      </c>
      <c r="B966">
        <v>705.86</v>
      </c>
      <c r="D966" s="264">
        <v>41283</v>
      </c>
      <c r="E966">
        <f t="shared" si="113"/>
        <v>1840.38</v>
      </c>
      <c r="F966">
        <v>705.86</v>
      </c>
      <c r="G966" s="246">
        <f t="shared" si="116"/>
        <v>5.9806011047802698E-4</v>
      </c>
      <c r="H966" s="246">
        <f t="shared" si="117"/>
        <v>-4.1463794094077829E-4</v>
      </c>
      <c r="I966">
        <f t="shared" si="118"/>
        <v>12790.098060337325</v>
      </c>
      <c r="J966">
        <f t="shared" si="118"/>
        <v>16897.764708011277</v>
      </c>
      <c r="AB966" s="264">
        <v>41288</v>
      </c>
      <c r="AC966">
        <v>1840.51</v>
      </c>
    </row>
    <row r="967" spans="1:29">
      <c r="A967" s="264">
        <v>41284</v>
      </c>
      <c r="B967">
        <v>705.65</v>
      </c>
      <c r="D967" s="264">
        <v>41284</v>
      </c>
      <c r="E967">
        <f t="shared" si="113"/>
        <v>1838</v>
      </c>
      <c r="F967">
        <v>705.65</v>
      </c>
      <c r="G967" s="246">
        <f t="shared" si="116"/>
        <v>-1.2932111846467587E-3</v>
      </c>
      <c r="H967" s="246">
        <f t="shared" si="117"/>
        <v>-3.4393799256028564E-4</v>
      </c>
      <c r="I967">
        <f t="shared" si="118"/>
        <v>12773.557762472967</v>
      </c>
      <c r="J967">
        <f t="shared" si="118"/>
        <v>16891.952924738849</v>
      </c>
      <c r="AB967" s="264">
        <v>41289</v>
      </c>
      <c r="AC967">
        <v>1841.61</v>
      </c>
    </row>
    <row r="968" spans="1:29">
      <c r="A968" s="264">
        <v>41285</v>
      </c>
      <c r="B968">
        <v>704.99</v>
      </c>
      <c r="D968" s="264">
        <v>41285</v>
      </c>
      <c r="E968">
        <f t="shared" si="113"/>
        <v>1839.47</v>
      </c>
      <c r="F968">
        <v>704.99</v>
      </c>
      <c r="G968" s="246">
        <f t="shared" si="116"/>
        <v>7.9978237214373138E-4</v>
      </c>
      <c r="H968" s="246">
        <f t="shared" si="117"/>
        <v>-9.8173644360312253E-4</v>
      </c>
      <c r="I968">
        <f t="shared" si="118"/>
        <v>12783.773828800953</v>
      </c>
      <c r="J968">
        <f t="shared" si="118"/>
        <v>16875.369478949004</v>
      </c>
      <c r="AB968" s="264">
        <v>41290</v>
      </c>
      <c r="AC968">
        <v>1841.59</v>
      </c>
    </row>
    <row r="969" spans="1:29">
      <c r="A969" s="264">
        <v>41288</v>
      </c>
      <c r="B969">
        <v>704.98</v>
      </c>
      <c r="D969" s="264">
        <v>41288</v>
      </c>
      <c r="E969">
        <f t="shared" si="113"/>
        <v>1840.51</v>
      </c>
      <c r="F969">
        <v>704.98</v>
      </c>
      <c r="G969" s="246">
        <f t="shared" si="116"/>
        <v>5.6538024539665166E-4</v>
      </c>
      <c r="H969" s="246">
        <f t="shared" si="117"/>
        <v>-6.0613169791680909E-5</v>
      </c>
      <c r="I969">
        <f t="shared" si="118"/>
        <v>12791.001521985376</v>
      </c>
      <c r="J969">
        <f t="shared" si="118"/>
        <v>16874.346609313478</v>
      </c>
      <c r="AB969" s="264">
        <v>41291</v>
      </c>
      <c r="AC969">
        <v>1838.16</v>
      </c>
    </row>
    <row r="970" spans="1:29">
      <c r="A970" s="264">
        <v>41289</v>
      </c>
      <c r="B970">
        <v>708.91</v>
      </c>
      <c r="D970" s="264">
        <v>41289</v>
      </c>
      <c r="E970">
        <f t="shared" si="113"/>
        <v>1841.61</v>
      </c>
      <c r="F970">
        <v>708.91</v>
      </c>
      <c r="G970" s="246">
        <f t="shared" si="116"/>
        <v>5.9766043107623013E-4</v>
      </c>
      <c r="H970" s="246">
        <f t="shared" si="117"/>
        <v>5.5281976591028273E-3</v>
      </c>
      <c r="I970">
        <f t="shared" si="118"/>
        <v>12798.646197468903</v>
      </c>
      <c r="J970">
        <f t="shared" si="118"/>
        <v>16967.631332737976</v>
      </c>
      <c r="AB970" s="264">
        <v>41292</v>
      </c>
      <c r="AC970">
        <v>1840.16</v>
      </c>
    </row>
    <row r="971" spans="1:29">
      <c r="A971" s="264">
        <v>41290</v>
      </c>
      <c r="B971">
        <v>707.6</v>
      </c>
      <c r="D971" s="264">
        <v>41290</v>
      </c>
      <c r="E971">
        <f t="shared" si="113"/>
        <v>1841.59</v>
      </c>
      <c r="F971">
        <v>707.6</v>
      </c>
      <c r="G971" s="246">
        <f t="shared" si="116"/>
        <v>-1.0860062662598757E-5</v>
      </c>
      <c r="H971" s="246">
        <f t="shared" si="117"/>
        <v>-1.8943359221500608E-3</v>
      </c>
      <c r="I971">
        <f t="shared" si="118"/>
        <v>12798.507203369201</v>
      </c>
      <c r="J971">
        <f t="shared" si="118"/>
        <v>16935.488939190571</v>
      </c>
      <c r="AB971" s="264">
        <v>41296</v>
      </c>
      <c r="AC971">
        <v>1841.16</v>
      </c>
    </row>
    <row r="972" spans="1:29">
      <c r="A972" s="264">
        <v>41291</v>
      </c>
      <c r="B972">
        <v>707.85</v>
      </c>
      <c r="D972" s="264">
        <v>41291</v>
      </c>
      <c r="E972">
        <f t="shared" si="113"/>
        <v>1838.16</v>
      </c>
      <c r="F972">
        <v>707.85</v>
      </c>
      <c r="G972" s="246">
        <f t="shared" si="116"/>
        <v>-1.8625209737237469E-3</v>
      </c>
      <c r="H972" s="246">
        <f t="shared" si="117"/>
        <v>3.0687838165220719E-4</v>
      </c>
      <c r="I972">
        <f t="shared" si="118"/>
        <v>12774.669715270571</v>
      </c>
      <c r="J972">
        <f t="shared" si="118"/>
        <v>16940.68607462872</v>
      </c>
      <c r="AB972" s="264">
        <v>41297</v>
      </c>
      <c r="AC972">
        <v>1841.08</v>
      </c>
    </row>
    <row r="973" spans="1:29">
      <c r="A973" s="264">
        <v>41292</v>
      </c>
      <c r="B973">
        <v>708.91</v>
      </c>
      <c r="D973" s="264">
        <v>41292</v>
      </c>
      <c r="E973">
        <f t="shared" si="113"/>
        <v>1840.16</v>
      </c>
      <c r="F973">
        <v>708.91</v>
      </c>
      <c r="G973" s="246">
        <f t="shared" si="116"/>
        <v>1.0880445663055127E-3</v>
      </c>
      <c r="H973" s="246">
        <f t="shared" si="117"/>
        <v>1.4510638351545738E-3</v>
      </c>
      <c r="I973">
        <f t="shared" si="118"/>
        <v>12788.56912524062</v>
      </c>
      <c r="J973">
        <f t="shared" si="118"/>
        <v>16965.268091534323</v>
      </c>
      <c r="AB973" s="264">
        <v>41298</v>
      </c>
      <c r="AC973">
        <v>1840.12</v>
      </c>
    </row>
    <row r="974" spans="1:29">
      <c r="A974" s="264">
        <v>41296</v>
      </c>
      <c r="B974">
        <v>709.71</v>
      </c>
      <c r="D974" s="264">
        <v>41296</v>
      </c>
      <c r="E974">
        <f t="shared" si="113"/>
        <v>1841.16</v>
      </c>
      <c r="F974">
        <v>709.71</v>
      </c>
      <c r="G974" s="246">
        <f t="shared" si="116"/>
        <v>5.4343100599951732E-4</v>
      </c>
      <c r="H974" s="246">
        <f t="shared" si="117"/>
        <v>1.0820644671800531E-3</v>
      </c>
      <c r="I974">
        <f t="shared" si="118"/>
        <v>12795.518830225643</v>
      </c>
      <c r="J974">
        <f t="shared" si="118"/>
        <v>16983.625605312354</v>
      </c>
      <c r="AB974" s="264">
        <v>41299</v>
      </c>
      <c r="AC974">
        <v>1833.16</v>
      </c>
    </row>
    <row r="975" spans="1:29">
      <c r="A975" s="264">
        <v>41297</v>
      </c>
      <c r="B975">
        <v>710.25</v>
      </c>
      <c r="D975" s="264">
        <v>41297</v>
      </c>
      <c r="E975">
        <f t="shared" si="113"/>
        <v>1841.08</v>
      </c>
      <c r="F975">
        <v>710.25</v>
      </c>
      <c r="G975" s="246">
        <f t="shared" si="116"/>
        <v>-4.3450867931116299E-5</v>
      </c>
      <c r="H975" s="246">
        <f t="shared" si="117"/>
        <v>7.1444558843956982E-4</v>
      </c>
      <c r="I975">
        <f t="shared" si="118"/>
        <v>12794.962853826841</v>
      </c>
      <c r="J975">
        <f t="shared" si="118"/>
        <v>16995.759481701778</v>
      </c>
      <c r="AB975" s="264">
        <v>41302</v>
      </c>
      <c r="AC975">
        <v>1831.99</v>
      </c>
    </row>
    <row r="976" spans="1:29">
      <c r="A976" s="264">
        <v>41298</v>
      </c>
      <c r="B976">
        <v>711.13</v>
      </c>
      <c r="D976" s="264">
        <v>41298</v>
      </c>
      <c r="E976">
        <f t="shared" si="113"/>
        <v>1840.12</v>
      </c>
      <c r="F976">
        <v>711.13</v>
      </c>
      <c r="G976" s="246">
        <f t="shared" si="116"/>
        <v>-5.2143307189256305E-4</v>
      </c>
      <c r="H976" s="246">
        <f t="shared" si="117"/>
        <v>1.1925717805600792E-3</v>
      </c>
      <c r="I976">
        <f t="shared" si="118"/>
        <v>12788.291137041218</v>
      </c>
      <c r="J976">
        <f t="shared" si="118"/>
        <v>17016.028144848842</v>
      </c>
      <c r="AB976" s="264">
        <v>41303</v>
      </c>
      <c r="AC976">
        <v>1831.03</v>
      </c>
    </row>
    <row r="977" spans="1:29">
      <c r="A977" s="264">
        <v>41299</v>
      </c>
      <c r="B977">
        <v>711.08</v>
      </c>
      <c r="D977" s="264">
        <v>41299</v>
      </c>
      <c r="E977">
        <f t="shared" si="113"/>
        <v>1833.16</v>
      </c>
      <c r="F977">
        <v>711.08</v>
      </c>
      <c r="G977" s="246">
        <f t="shared" si="116"/>
        <v>-3.7823620198681462E-3</v>
      </c>
      <c r="H977" s="246">
        <f t="shared" si="117"/>
        <v>-1.1673920380229823E-4</v>
      </c>
      <c r="I977">
        <f t="shared" si="118"/>
        <v>12739.921190345458</v>
      </c>
      <c r="J977">
        <f t="shared" si="118"/>
        <v>17014.041707271335</v>
      </c>
      <c r="AB977" s="264">
        <v>41304</v>
      </c>
      <c r="AC977">
        <v>1830.06</v>
      </c>
    </row>
    <row r="978" spans="1:29">
      <c r="A978" s="264">
        <v>41302</v>
      </c>
      <c r="B978">
        <v>710.2</v>
      </c>
      <c r="D978" s="264">
        <v>41302</v>
      </c>
      <c r="E978">
        <f t="shared" si="113"/>
        <v>1831.99</v>
      </c>
      <c r="F978">
        <v>710.2</v>
      </c>
      <c r="G978" s="246">
        <f t="shared" si="116"/>
        <v>-6.3824216107710718E-4</v>
      </c>
      <c r="H978" s="246">
        <f t="shared" si="117"/>
        <v>-1.2839827144223289E-3</v>
      </c>
      <c r="I978">
        <f t="shared" si="118"/>
        <v>12731.79003551298</v>
      </c>
      <c r="J978">
        <f t="shared" si="118"/>
        <v>16992.195971816738</v>
      </c>
      <c r="AB978" s="264">
        <v>41305</v>
      </c>
      <c r="AC978">
        <v>1831.49</v>
      </c>
    </row>
    <row r="979" spans="1:29">
      <c r="A979" s="264">
        <v>41303</v>
      </c>
      <c r="B979">
        <v>710.31</v>
      </c>
      <c r="D979" s="264">
        <v>41303</v>
      </c>
      <c r="E979">
        <f t="shared" si="113"/>
        <v>1831.03</v>
      </c>
      <c r="F979">
        <v>710.31</v>
      </c>
      <c r="G979" s="246">
        <f t="shared" si="116"/>
        <v>-5.2402032762188799E-4</v>
      </c>
      <c r="H979" s="246">
        <f t="shared" si="117"/>
        <v>1.0845737619157109E-4</v>
      </c>
      <c r="I979">
        <f t="shared" si="118"/>
        <v>12725.118318727358</v>
      </c>
      <c r="J979">
        <f t="shared" si="118"/>
        <v>16994.038900807576</v>
      </c>
      <c r="AB979" s="264">
        <v>41306</v>
      </c>
      <c r="AC979">
        <v>1829.97</v>
      </c>
    </row>
    <row r="980" spans="1:29">
      <c r="A980" s="264">
        <v>41304</v>
      </c>
      <c r="B980">
        <v>709.64</v>
      </c>
      <c r="D980" s="264">
        <v>41304</v>
      </c>
      <c r="E980">
        <f t="shared" si="113"/>
        <v>1830.06</v>
      </c>
      <c r="F980">
        <v>709.64</v>
      </c>
      <c r="G980" s="246">
        <f t="shared" si="116"/>
        <v>-5.2975647586328556E-4</v>
      </c>
      <c r="H980" s="246">
        <f t="shared" si="117"/>
        <v>-9.8967870165335339E-4</v>
      </c>
      <c r="I980">
        <f t="shared" ref="I980:J995" si="119">I979*(1+G980)</f>
        <v>12718.377104891886</v>
      </c>
      <c r="J980">
        <f t="shared" si="119"/>
        <v>16977.220262452378</v>
      </c>
      <c r="AB980" s="264">
        <v>41309</v>
      </c>
      <c r="AC980">
        <v>1832.85</v>
      </c>
    </row>
    <row r="981" spans="1:29">
      <c r="A981" s="264">
        <v>41305</v>
      </c>
      <c r="B981">
        <v>709.74</v>
      </c>
      <c r="D981" s="264">
        <v>41305</v>
      </c>
      <c r="E981">
        <f t="shared" si="113"/>
        <v>1831.49</v>
      </c>
      <c r="F981">
        <v>709.74</v>
      </c>
      <c r="G981" s="246">
        <f t="shared" si="116"/>
        <v>7.8139514551445188E-4</v>
      </c>
      <c r="H981" s="246">
        <f t="shared" si="117"/>
        <v>9.4487949624287034E-5</v>
      </c>
      <c r="I981">
        <f t="shared" si="119"/>
        <v>12728.315183020472</v>
      </c>
      <c r="J981">
        <f t="shared" si="119"/>
        <v>16978.824405185296</v>
      </c>
      <c r="AB981" s="264">
        <v>41310</v>
      </c>
      <c r="AC981">
        <v>1830.17</v>
      </c>
    </row>
    <row r="982" spans="1:29">
      <c r="A982" s="264">
        <v>41306</v>
      </c>
      <c r="B982">
        <v>710.29</v>
      </c>
      <c r="D982" s="264">
        <v>41306</v>
      </c>
      <c r="E982">
        <f t="shared" si="113"/>
        <v>1829.97</v>
      </c>
      <c r="F982">
        <v>710.29</v>
      </c>
      <c r="G982" s="246">
        <f t="shared" si="116"/>
        <v>-8.2992536131787364E-4</v>
      </c>
      <c r="H982" s="246">
        <f t="shared" si="117"/>
        <v>7.2850309368809128E-4</v>
      </c>
      <c r="I982">
        <f t="shared" si="119"/>
        <v>12717.751631443236</v>
      </c>
      <c r="J982">
        <f t="shared" si="119"/>
        <v>16991.193531291661</v>
      </c>
      <c r="AB982" s="264">
        <v>41311</v>
      </c>
      <c r="AC982">
        <v>1833.19</v>
      </c>
    </row>
    <row r="983" spans="1:29">
      <c r="A983" s="264">
        <v>41309</v>
      </c>
      <c r="B983">
        <v>710.36</v>
      </c>
      <c r="D983" s="264">
        <v>41309</v>
      </c>
      <c r="E983">
        <f t="shared" si="113"/>
        <v>1832.85</v>
      </c>
      <c r="F983">
        <v>710.36</v>
      </c>
      <c r="G983" s="246">
        <f t="shared" si="116"/>
        <v>1.5737962917423687E-3</v>
      </c>
      <c r="H983" s="246">
        <f t="shared" si="117"/>
        <v>5.212272452114003E-5</v>
      </c>
      <c r="I983">
        <f t="shared" si="119"/>
        <v>12737.766781800101</v>
      </c>
      <c r="J983">
        <f t="shared" si="119"/>
        <v>16992.079158591379</v>
      </c>
      <c r="AB983" s="264">
        <v>41312</v>
      </c>
      <c r="AC983">
        <v>1833.94</v>
      </c>
    </row>
    <row r="984" spans="1:29">
      <c r="A984" s="264">
        <v>41310</v>
      </c>
      <c r="B984">
        <v>711.58</v>
      </c>
      <c r="D984" s="264">
        <v>41310</v>
      </c>
      <c r="E984">
        <f t="shared" si="113"/>
        <v>1830.17</v>
      </c>
      <c r="F984">
        <v>711.58</v>
      </c>
      <c r="G984" s="246">
        <f t="shared" si="116"/>
        <v>-1.4622036718769937E-3</v>
      </c>
      <c r="H984" s="246">
        <f t="shared" si="117"/>
        <v>1.6710104735626488E-3</v>
      </c>
      <c r="I984">
        <f t="shared" si="119"/>
        <v>12719.14157244024</v>
      </c>
      <c r="J984">
        <f t="shared" si="119"/>
        <v>17020.473100832991</v>
      </c>
      <c r="AB984" s="264">
        <v>41313</v>
      </c>
      <c r="AC984">
        <v>1833.16</v>
      </c>
    </row>
    <row r="985" spans="1:29">
      <c r="A985" s="264">
        <v>41311</v>
      </c>
      <c r="B985">
        <v>710.97</v>
      </c>
      <c r="D985" s="264">
        <v>41311</v>
      </c>
      <c r="E985">
        <f t="shared" si="113"/>
        <v>1833.19</v>
      </c>
      <c r="F985">
        <v>710.97</v>
      </c>
      <c r="G985" s="246">
        <f t="shared" si="116"/>
        <v>1.6501199342138229E-3</v>
      </c>
      <c r="H985" s="246">
        <f t="shared" si="117"/>
        <v>-9.0367582402141235E-4</v>
      </c>
      <c r="I985">
        <f t="shared" si="119"/>
        <v>12740.129681495011</v>
      </c>
      <c r="J985">
        <f t="shared" si="119"/>
        <v>17005.092110778362</v>
      </c>
      <c r="AB985" s="264">
        <v>41316</v>
      </c>
      <c r="AC985">
        <v>1834.04</v>
      </c>
    </row>
    <row r="986" spans="1:29">
      <c r="A986" s="264">
        <v>41312</v>
      </c>
      <c r="B986">
        <v>710.04</v>
      </c>
      <c r="D986" s="264">
        <v>41312</v>
      </c>
      <c r="E986">
        <f t="shared" si="113"/>
        <v>1833.94</v>
      </c>
      <c r="F986">
        <v>710.04</v>
      </c>
      <c r="G986" s="246">
        <f t="shared" si="116"/>
        <v>4.0912289506267463E-4</v>
      </c>
      <c r="H986" s="246">
        <f t="shared" si="117"/>
        <v>-1.354500641980185E-3</v>
      </c>
      <c r="I986">
        <f t="shared" si="119"/>
        <v>12745.341960233778</v>
      </c>
      <c r="J986">
        <f t="shared" si="119"/>
        <v>16982.05870259738</v>
      </c>
      <c r="AB986" s="264">
        <v>41317</v>
      </c>
      <c r="AC986">
        <v>1831.55</v>
      </c>
    </row>
    <row r="987" spans="1:29">
      <c r="A987" s="264">
        <v>41313</v>
      </c>
      <c r="B987">
        <v>710.35</v>
      </c>
      <c r="D987" s="264">
        <v>41313</v>
      </c>
      <c r="E987">
        <f t="shared" si="113"/>
        <v>1833.16</v>
      </c>
      <c r="F987">
        <v>710.35</v>
      </c>
      <c r="G987" s="246">
        <f t="shared" si="116"/>
        <v>-4.2531380524990503E-4</v>
      </c>
      <c r="H987" s="246">
        <f t="shared" si="117"/>
        <v>3.9016654997302362E-4</v>
      </c>
      <c r="I987">
        <f t="shared" si="119"/>
        <v>12739.92119034546</v>
      </c>
      <c r="J987">
        <f t="shared" si="119"/>
        <v>16988.684533852811</v>
      </c>
      <c r="AB987" s="264">
        <v>41318</v>
      </c>
      <c r="AC987">
        <v>1829.79</v>
      </c>
    </row>
    <row r="988" spans="1:29">
      <c r="A988" s="264">
        <v>41316</v>
      </c>
      <c r="B988">
        <v>710.89</v>
      </c>
      <c r="D988" s="264">
        <v>41316</v>
      </c>
      <c r="E988">
        <f t="shared" si="113"/>
        <v>1834.04</v>
      </c>
      <c r="F988">
        <v>710.89</v>
      </c>
      <c r="G988" s="246">
        <f t="shared" si="116"/>
        <v>4.8004538610912917E-4</v>
      </c>
      <c r="H988" s="246">
        <f t="shared" si="117"/>
        <v>7.1376006797450962E-4</v>
      </c>
      <c r="I988">
        <f t="shared" si="119"/>
        <v>12746.03693073228</v>
      </c>
      <c r="J988">
        <f t="shared" si="119"/>
        <v>17000.810378480492</v>
      </c>
      <c r="AB988" s="264">
        <v>41319</v>
      </c>
      <c r="AC988">
        <v>1832.93</v>
      </c>
    </row>
    <row r="989" spans="1:29">
      <c r="A989" s="264">
        <v>41317</v>
      </c>
      <c r="B989">
        <v>710.22</v>
      </c>
      <c r="D989" s="264">
        <v>41317</v>
      </c>
      <c r="E989">
        <f t="shared" si="113"/>
        <v>1831.55</v>
      </c>
      <c r="F989">
        <v>710.22</v>
      </c>
      <c r="G989" s="246">
        <f t="shared" si="116"/>
        <v>-1.3576585025408816E-3</v>
      </c>
      <c r="H989" s="246">
        <f t="shared" si="117"/>
        <v>-9.8890912397532529E-4</v>
      </c>
      <c r="I989">
        <f t="shared" si="119"/>
        <v>12728.73216531957</v>
      </c>
      <c r="J989">
        <f t="shared" si="119"/>
        <v>16983.998121982237</v>
      </c>
      <c r="AB989" s="264">
        <v>41320</v>
      </c>
      <c r="AC989">
        <v>1832.38</v>
      </c>
    </row>
    <row r="990" spans="1:29">
      <c r="A990" s="264">
        <v>41318</v>
      </c>
      <c r="B990">
        <v>710.22</v>
      </c>
      <c r="D990" s="264">
        <v>41318</v>
      </c>
      <c r="E990">
        <f t="shared" si="113"/>
        <v>1829.79</v>
      </c>
      <c r="F990">
        <v>710.22</v>
      </c>
      <c r="G990" s="246">
        <f t="shared" si="116"/>
        <v>-9.6093472741665131E-4</v>
      </c>
      <c r="H990" s="246">
        <f t="shared" si="117"/>
        <v>-4.6428571428571429E-5</v>
      </c>
      <c r="I990">
        <f t="shared" si="119"/>
        <v>12716.50068454593</v>
      </c>
      <c r="J990">
        <f t="shared" si="119"/>
        <v>16983.209579212289</v>
      </c>
      <c r="AB990" s="264">
        <v>41324</v>
      </c>
      <c r="AC990">
        <v>1831.36</v>
      </c>
    </row>
    <row r="991" spans="1:29">
      <c r="A991" s="264">
        <v>41319</v>
      </c>
      <c r="B991">
        <v>710.88</v>
      </c>
      <c r="D991" s="264">
        <v>41319</v>
      </c>
      <c r="E991">
        <f t="shared" si="113"/>
        <v>1832.93</v>
      </c>
      <c r="F991">
        <v>710.88</v>
      </c>
      <c r="G991" s="246">
        <f t="shared" si="116"/>
        <v>1.7160439176080455E-3</v>
      </c>
      <c r="H991" s="246">
        <f t="shared" si="117"/>
        <v>8.8286094449595374E-4</v>
      </c>
      <c r="I991">
        <f t="shared" si="119"/>
        <v>12738.322758198903</v>
      </c>
      <c r="J991">
        <f t="shared" si="119"/>
        <v>16998.203391661966</v>
      </c>
      <c r="AB991" s="264">
        <v>41325</v>
      </c>
      <c r="AC991">
        <v>1831.72</v>
      </c>
    </row>
    <row r="992" spans="1:29">
      <c r="A992" s="264">
        <v>41320</v>
      </c>
      <c r="B992">
        <v>709.76</v>
      </c>
      <c r="D992" s="264">
        <v>41320</v>
      </c>
      <c r="E992">
        <f t="shared" ref="E992:E1055" si="120">SUMIF(AB:AB,A992,AC:AC)</f>
        <v>1832.38</v>
      </c>
      <c r="F992">
        <v>709.76</v>
      </c>
      <c r="G992" s="246">
        <f t="shared" si="116"/>
        <v>-3.0006601452314818E-4</v>
      </c>
      <c r="H992" s="246">
        <f t="shared" si="117"/>
        <v>-1.6219406128420563E-3</v>
      </c>
      <c r="I992">
        <f t="shared" si="119"/>
        <v>12734.500420457141</v>
      </c>
      <c r="J992">
        <f t="shared" si="119"/>
        <v>16970.633315235678</v>
      </c>
      <c r="AB992" s="264">
        <v>41326</v>
      </c>
      <c r="AC992">
        <v>1833.92</v>
      </c>
    </row>
    <row r="993" spans="1:29">
      <c r="A993" s="264">
        <v>41324</v>
      </c>
      <c r="B993">
        <v>711.87</v>
      </c>
      <c r="D993" s="264">
        <v>41324</v>
      </c>
      <c r="E993">
        <f t="shared" si="120"/>
        <v>1831.36</v>
      </c>
      <c r="F993">
        <v>711.87</v>
      </c>
      <c r="G993" s="246">
        <f t="shared" si="116"/>
        <v>-5.5665309597363599E-4</v>
      </c>
      <c r="H993" s="246">
        <f t="shared" si="117"/>
        <v>2.9264073167589591E-3</v>
      </c>
      <c r="I993">
        <f t="shared" si="119"/>
        <v>12727.411721372417</v>
      </c>
      <c r="J993">
        <f t="shared" si="119"/>
        <v>17020.296300739417</v>
      </c>
      <c r="AB993" s="264">
        <v>41327</v>
      </c>
      <c r="AC993">
        <v>1834.73</v>
      </c>
    </row>
    <row r="994" spans="1:29">
      <c r="A994" s="264">
        <v>41325</v>
      </c>
      <c r="B994">
        <v>711.66</v>
      </c>
      <c r="D994" s="264">
        <v>41325</v>
      </c>
      <c r="E994">
        <f t="shared" si="120"/>
        <v>1831.72</v>
      </c>
      <c r="F994">
        <v>711.66</v>
      </c>
      <c r="G994" s="246">
        <f t="shared" si="116"/>
        <v>1.9657522278526685E-4</v>
      </c>
      <c r="H994" s="246">
        <f t="shared" si="117"/>
        <v>-3.4142625358969588E-4</v>
      </c>
      <c r="I994">
        <f t="shared" si="119"/>
        <v>12729.913615167025</v>
      </c>
      <c r="J994">
        <f t="shared" si="119"/>
        <v>17014.485124738469</v>
      </c>
      <c r="AB994" s="264">
        <v>41330</v>
      </c>
      <c r="AC994">
        <v>1839.47</v>
      </c>
    </row>
    <row r="995" spans="1:29">
      <c r="A995" s="264">
        <v>41326</v>
      </c>
      <c r="B995">
        <v>711.21</v>
      </c>
      <c r="D995" s="264">
        <v>41326</v>
      </c>
      <c r="E995">
        <f t="shared" si="120"/>
        <v>1833.92</v>
      </c>
      <c r="F995">
        <v>711.21</v>
      </c>
      <c r="G995" s="246">
        <f t="shared" si="116"/>
        <v>1.2010569300984208E-3</v>
      </c>
      <c r="H995" s="246">
        <f t="shared" si="117"/>
        <v>-6.7875299601328955E-4</v>
      </c>
      <c r="I995">
        <f t="shared" si="119"/>
        <v>12745.202966134075</v>
      </c>
      <c r="J995">
        <f t="shared" si="119"/>
        <v>17002.93649198443</v>
      </c>
      <c r="AB995" s="264">
        <v>41331</v>
      </c>
      <c r="AC995">
        <v>1840.44</v>
      </c>
    </row>
    <row r="996" spans="1:29">
      <c r="A996" s="264">
        <v>41327</v>
      </c>
      <c r="B996">
        <v>714.14</v>
      </c>
      <c r="D996" s="264">
        <v>41327</v>
      </c>
      <c r="E996">
        <f t="shared" si="120"/>
        <v>1834.73</v>
      </c>
      <c r="F996">
        <v>714.14</v>
      </c>
      <c r="G996" s="246">
        <f t="shared" si="116"/>
        <v>4.4167684522777861E-4</v>
      </c>
      <c r="H996" s="246">
        <f t="shared" si="117"/>
        <v>4.0733110272834641E-3</v>
      </c>
      <c r="I996">
        <f t="shared" ref="I996:J1011" si="121">I995*(1+G996)</f>
        <v>12750.832227171944</v>
      </c>
      <c r="J996">
        <f t="shared" si="121"/>
        <v>17072.194740693431</v>
      </c>
      <c r="AB996" s="264">
        <v>41332</v>
      </c>
      <c r="AC996">
        <v>1839.29</v>
      </c>
    </row>
    <row r="997" spans="1:29">
      <c r="A997" s="264">
        <v>41330</v>
      </c>
      <c r="B997">
        <v>712.92</v>
      </c>
      <c r="D997" s="264">
        <v>41330</v>
      </c>
      <c r="E997">
        <f t="shared" si="120"/>
        <v>1839.47</v>
      </c>
      <c r="F997">
        <v>712.92</v>
      </c>
      <c r="G997" s="246">
        <f t="shared" si="116"/>
        <v>2.5834863985436662E-3</v>
      </c>
      <c r="H997" s="246">
        <f t="shared" si="117"/>
        <v>-1.7547770745232191E-3</v>
      </c>
      <c r="I997">
        <f t="shared" si="121"/>
        <v>12783.773828800955</v>
      </c>
      <c r="J997">
        <f t="shared" si="121"/>
        <v>17042.236844750667</v>
      </c>
      <c r="AB997" s="264">
        <v>41333</v>
      </c>
      <c r="AC997">
        <v>1840.67</v>
      </c>
    </row>
    <row r="998" spans="1:29">
      <c r="A998" s="264">
        <v>41331</v>
      </c>
      <c r="B998">
        <v>713.37</v>
      </c>
      <c r="D998" s="264">
        <v>41331</v>
      </c>
      <c r="E998">
        <f t="shared" si="120"/>
        <v>1840.44</v>
      </c>
      <c r="F998">
        <v>713.37</v>
      </c>
      <c r="G998" s="246">
        <f t="shared" si="116"/>
        <v>5.2732580580272526E-4</v>
      </c>
      <c r="H998" s="246">
        <f t="shared" si="117"/>
        <v>5.8477829610213781E-4</v>
      </c>
      <c r="I998">
        <f t="shared" si="121"/>
        <v>12790.515042636427</v>
      </c>
      <c r="J998">
        <f t="shared" si="121"/>
        <v>17052.20277497451</v>
      </c>
      <c r="AB998" s="264">
        <v>41334</v>
      </c>
      <c r="AC998">
        <v>1842.17</v>
      </c>
    </row>
    <row r="999" spans="1:29">
      <c r="A999" s="264">
        <v>41332</v>
      </c>
      <c r="B999">
        <v>715.07</v>
      </c>
      <c r="D999" s="264">
        <v>41332</v>
      </c>
      <c r="E999">
        <f t="shared" si="120"/>
        <v>1839.29</v>
      </c>
      <c r="F999">
        <v>715.07</v>
      </c>
      <c r="G999" s="246">
        <f t="shared" si="116"/>
        <v>-6.2485057920935727E-4</v>
      </c>
      <c r="H999" s="246">
        <f t="shared" si="117"/>
        <v>2.3366265051796157E-3</v>
      </c>
      <c r="I999">
        <f t="shared" si="121"/>
        <v>12782.522881903649</v>
      </c>
      <c r="J999">
        <f t="shared" si="121"/>
        <v>17092.047403950215</v>
      </c>
      <c r="AB999" s="264">
        <v>41337</v>
      </c>
      <c r="AC999">
        <v>1841.13</v>
      </c>
    </row>
    <row r="1000" spans="1:29">
      <c r="A1000" s="264">
        <v>41333</v>
      </c>
      <c r="B1000">
        <v>715.46</v>
      </c>
      <c r="D1000" s="264">
        <v>41333</v>
      </c>
      <c r="E1000">
        <f t="shared" si="120"/>
        <v>1840.67</v>
      </c>
      <c r="F1000">
        <v>715.46</v>
      </c>
      <c r="G1000" s="246">
        <f t="shared" si="116"/>
        <v>7.5028951388866894E-4</v>
      </c>
      <c r="H1000" s="246">
        <f t="shared" si="117"/>
        <v>4.9897257810925608E-4</v>
      </c>
      <c r="I1000">
        <f t="shared" si="121"/>
        <v>12792.113474782984</v>
      </c>
      <c r="J1000">
        <f t="shared" si="121"/>
        <v>17100.57586690853</v>
      </c>
      <c r="AB1000" s="264">
        <v>41338</v>
      </c>
      <c r="AC1000">
        <v>1840.35</v>
      </c>
    </row>
    <row r="1001" spans="1:29">
      <c r="A1001" s="264">
        <v>41334</v>
      </c>
      <c r="B1001">
        <v>716.19</v>
      </c>
      <c r="D1001" s="264">
        <v>41334</v>
      </c>
      <c r="E1001">
        <f t="shared" si="120"/>
        <v>1842.17</v>
      </c>
      <c r="F1001">
        <v>716.19</v>
      </c>
      <c r="G1001" s="246">
        <f t="shared" si="116"/>
        <v>8.1492065389232593E-4</v>
      </c>
      <c r="H1001" s="246">
        <f t="shared" si="117"/>
        <v>9.7389401823398756E-4</v>
      </c>
      <c r="I1001">
        <f t="shared" si="121"/>
        <v>12802.538032260518</v>
      </c>
      <c r="J1001">
        <f t="shared" si="121"/>
        <v>17117.230015453668</v>
      </c>
      <c r="AB1001" s="264">
        <v>41339</v>
      </c>
      <c r="AC1001">
        <v>1837.63</v>
      </c>
    </row>
    <row r="1002" spans="1:29">
      <c r="A1002" s="264">
        <v>41337</v>
      </c>
      <c r="B1002">
        <v>717.41</v>
      </c>
      <c r="D1002" s="264">
        <v>41337</v>
      </c>
      <c r="E1002">
        <f t="shared" si="120"/>
        <v>1841.13</v>
      </c>
      <c r="F1002">
        <v>717.41</v>
      </c>
      <c r="G1002" s="246">
        <f t="shared" si="116"/>
        <v>-5.6455158861556942E-4</v>
      </c>
      <c r="H1002" s="246">
        <f t="shared" si="117"/>
        <v>1.657030007998537E-3</v>
      </c>
      <c r="I1002">
        <f t="shared" si="121"/>
        <v>12795.310339076093</v>
      </c>
      <c r="J1002">
        <f t="shared" si="121"/>
        <v>17145.593779243089</v>
      </c>
      <c r="AB1002" s="264">
        <v>41340</v>
      </c>
      <c r="AC1002">
        <v>1833.99</v>
      </c>
    </row>
    <row r="1003" spans="1:29">
      <c r="A1003" s="264">
        <v>41338</v>
      </c>
      <c r="B1003">
        <v>716.83</v>
      </c>
      <c r="D1003" s="264">
        <v>41338</v>
      </c>
      <c r="E1003">
        <f t="shared" si="120"/>
        <v>1840.35</v>
      </c>
      <c r="F1003">
        <v>716.83</v>
      </c>
      <c r="G1003" s="246">
        <f t="shared" si="116"/>
        <v>-4.2365286535994695E-4</v>
      </c>
      <c r="H1003" s="246">
        <f t="shared" si="117"/>
        <v>-8.5489235085724116E-4</v>
      </c>
      <c r="I1003">
        <f t="shared" si="121"/>
        <v>12789.889569187773</v>
      </c>
      <c r="J1003">
        <f t="shared" si="121"/>
        <v>17130.936142270308</v>
      </c>
      <c r="AB1003" s="264">
        <v>41341</v>
      </c>
      <c r="AC1003">
        <v>1830.28</v>
      </c>
    </row>
    <row r="1004" spans="1:29">
      <c r="A1004" s="264">
        <v>41339</v>
      </c>
      <c r="B1004">
        <v>715.73</v>
      </c>
      <c r="D1004" s="264">
        <v>41339</v>
      </c>
      <c r="E1004">
        <f t="shared" si="120"/>
        <v>1837.63</v>
      </c>
      <c r="F1004">
        <v>715.73</v>
      </c>
      <c r="G1004" s="246">
        <f t="shared" si="116"/>
        <v>-1.4779797321160526E-3</v>
      </c>
      <c r="H1004" s="246">
        <f t="shared" si="117"/>
        <v>-1.5809625613564379E-3</v>
      </c>
      <c r="I1004">
        <f t="shared" si="121"/>
        <v>12770.986371628511</v>
      </c>
      <c r="J1004">
        <f t="shared" si="121"/>
        <v>17103.852773588391</v>
      </c>
      <c r="AB1004" s="264">
        <v>41344</v>
      </c>
      <c r="AC1004">
        <v>1830.73</v>
      </c>
    </row>
    <row r="1005" spans="1:29">
      <c r="A1005" s="264">
        <v>41340</v>
      </c>
      <c r="B1005">
        <v>716.06</v>
      </c>
      <c r="D1005" s="264">
        <v>41340</v>
      </c>
      <c r="E1005">
        <f t="shared" si="120"/>
        <v>1833.99</v>
      </c>
      <c r="F1005">
        <v>716.06</v>
      </c>
      <c r="G1005" s="246">
        <f t="shared" si="116"/>
        <v>-1.98081224185509E-3</v>
      </c>
      <c r="H1005" s="246">
        <f t="shared" si="117"/>
        <v>4.1463914963933783E-4</v>
      </c>
      <c r="I1005">
        <f t="shared" si="121"/>
        <v>12745.689445483025</v>
      </c>
      <c r="J1005">
        <f t="shared" si="121"/>
        <v>17110.94470055799</v>
      </c>
      <c r="AB1005" s="264">
        <v>41345</v>
      </c>
      <c r="AC1005">
        <v>1833.23</v>
      </c>
    </row>
    <row r="1006" spans="1:29">
      <c r="A1006" s="264">
        <v>41341</v>
      </c>
      <c r="B1006">
        <v>715.9</v>
      </c>
      <c r="D1006" s="264">
        <v>41341</v>
      </c>
      <c r="E1006">
        <f t="shared" si="120"/>
        <v>1830.28</v>
      </c>
      <c r="F1006">
        <v>715.9</v>
      </c>
      <c r="G1006" s="246">
        <f t="shared" si="116"/>
        <v>-2.0229117934121854E-3</v>
      </c>
      <c r="H1006" s="246">
        <f t="shared" si="117"/>
        <v>-2.6987353414110934E-4</v>
      </c>
      <c r="I1006">
        <f t="shared" si="121"/>
        <v>12719.906039988589</v>
      </c>
      <c r="J1006">
        <f t="shared" si="121"/>
        <v>17106.326909439158</v>
      </c>
      <c r="AB1006" s="264">
        <v>41346</v>
      </c>
      <c r="AC1006">
        <v>1833.54</v>
      </c>
    </row>
    <row r="1007" spans="1:29">
      <c r="A1007" s="264">
        <v>41344</v>
      </c>
      <c r="B1007">
        <v>716.24</v>
      </c>
      <c r="D1007" s="264">
        <v>41344</v>
      </c>
      <c r="E1007">
        <f t="shared" si="120"/>
        <v>1830.73</v>
      </c>
      <c r="F1007">
        <v>716.24</v>
      </c>
      <c r="G1007" s="246">
        <f t="shared" si="116"/>
        <v>2.4586402080561953E-4</v>
      </c>
      <c r="H1007" s="246">
        <f t="shared" si="117"/>
        <v>4.2849809430699296E-4</v>
      </c>
      <c r="I1007">
        <f t="shared" si="121"/>
        <v>12723.033407231851</v>
      </c>
      <c r="J1007">
        <f t="shared" si="121"/>
        <v>17113.656937920445</v>
      </c>
      <c r="AB1007" s="264">
        <v>41347</v>
      </c>
      <c r="AC1007">
        <v>1832.99</v>
      </c>
    </row>
    <row r="1008" spans="1:29">
      <c r="A1008" s="264">
        <v>41345</v>
      </c>
      <c r="B1008">
        <v>717.82</v>
      </c>
      <c r="D1008" s="264">
        <v>41345</v>
      </c>
      <c r="E1008">
        <f t="shared" si="120"/>
        <v>1833.23</v>
      </c>
      <c r="F1008">
        <v>717.82</v>
      </c>
      <c r="G1008" s="246">
        <f t="shared" si="116"/>
        <v>1.365575480819059E-3</v>
      </c>
      <c r="H1008" s="246">
        <f t="shared" si="117"/>
        <v>2.1595359097510295E-3</v>
      </c>
      <c r="I1008">
        <f t="shared" si="121"/>
        <v>12740.407669694408</v>
      </c>
      <c r="J1008">
        <f t="shared" si="121"/>
        <v>17150.614494625042</v>
      </c>
      <c r="AB1008" s="264">
        <v>41348</v>
      </c>
      <c r="AC1008">
        <v>1835.18</v>
      </c>
    </row>
    <row r="1009" spans="1:29">
      <c r="A1009" s="264">
        <v>41346</v>
      </c>
      <c r="B1009">
        <v>717.82</v>
      </c>
      <c r="D1009" s="264">
        <v>41346</v>
      </c>
      <c r="E1009">
        <f t="shared" si="120"/>
        <v>1833.54</v>
      </c>
      <c r="F1009">
        <v>717.82</v>
      </c>
      <c r="G1009" s="246">
        <f t="shared" si="116"/>
        <v>1.6910044020668202E-4</v>
      </c>
      <c r="H1009" s="246">
        <f t="shared" si="117"/>
        <v>-4.6428571428571429E-5</v>
      </c>
      <c r="I1009">
        <f t="shared" si="121"/>
        <v>12742.562078239767</v>
      </c>
      <c r="J1009">
        <f t="shared" si="121"/>
        <v>17149.818216094936</v>
      </c>
      <c r="AB1009" s="264">
        <v>41351</v>
      </c>
      <c r="AC1009">
        <v>1837.42</v>
      </c>
    </row>
    <row r="1010" spans="1:29">
      <c r="A1010" s="264">
        <v>41347</v>
      </c>
      <c r="B1010">
        <v>720.17</v>
      </c>
      <c r="D1010" s="264">
        <v>41347</v>
      </c>
      <c r="E1010">
        <f t="shared" si="120"/>
        <v>1832.99</v>
      </c>
      <c r="F1010">
        <v>720.17</v>
      </c>
      <c r="G1010" s="246">
        <f t="shared" si="116"/>
        <v>-2.9996618562999622E-4</v>
      </c>
      <c r="H1010" s="246">
        <f t="shared" si="117"/>
        <v>3.2273726600777633E-3</v>
      </c>
      <c r="I1010">
        <f t="shared" si="121"/>
        <v>12738.739740498004</v>
      </c>
      <c r="J1010">
        <f t="shared" si="121"/>
        <v>17205.167070530864</v>
      </c>
      <c r="AB1010" s="264">
        <v>41352</v>
      </c>
      <c r="AC1010">
        <v>1840.48</v>
      </c>
    </row>
    <row r="1011" spans="1:29">
      <c r="A1011" s="264">
        <v>41348</v>
      </c>
      <c r="B1011">
        <v>720.68</v>
      </c>
      <c r="D1011" s="264">
        <v>41348</v>
      </c>
      <c r="E1011">
        <f t="shared" si="120"/>
        <v>1835.18</v>
      </c>
      <c r="F1011">
        <v>720.68</v>
      </c>
      <c r="G1011" s="246">
        <f t="shared" si="116"/>
        <v>1.1947692022324929E-3</v>
      </c>
      <c r="H1011" s="246">
        <f t="shared" si="117"/>
        <v>6.617375560136066E-4</v>
      </c>
      <c r="I1011">
        <f t="shared" si="121"/>
        <v>12753.959594415206</v>
      </c>
      <c r="J1011">
        <f t="shared" si="121"/>
        <v>17216.552375738924</v>
      </c>
      <c r="AB1011" s="264">
        <v>41353</v>
      </c>
      <c r="AC1011">
        <v>1838.09</v>
      </c>
    </row>
    <row r="1012" spans="1:29">
      <c r="A1012" s="264">
        <v>41351</v>
      </c>
      <c r="B1012">
        <v>722.2</v>
      </c>
      <c r="D1012" s="264">
        <v>41351</v>
      </c>
      <c r="E1012">
        <f t="shared" si="120"/>
        <v>1837.42</v>
      </c>
      <c r="F1012">
        <v>722.2</v>
      </c>
      <c r="G1012" s="246">
        <f t="shared" si="116"/>
        <v>1.2205887160932072E-3</v>
      </c>
      <c r="H1012" s="246">
        <f t="shared" si="117"/>
        <v>2.0626905938043597E-3</v>
      </c>
      <c r="I1012">
        <f t="shared" ref="I1012:J1027" si="122">I1011*(1+G1012)</f>
        <v>12769.526933581657</v>
      </c>
      <c r="J1012">
        <f t="shared" si="122"/>
        <v>17252.064796382099</v>
      </c>
      <c r="AB1012" s="264">
        <v>41354</v>
      </c>
      <c r="AC1012">
        <v>1838.4</v>
      </c>
    </row>
    <row r="1013" spans="1:29">
      <c r="A1013" s="264">
        <v>41352</v>
      </c>
      <c r="B1013">
        <v>721.81</v>
      </c>
      <c r="D1013" s="264">
        <v>41352</v>
      </c>
      <c r="E1013">
        <f t="shared" si="120"/>
        <v>1840.48</v>
      </c>
      <c r="F1013">
        <v>721.81</v>
      </c>
      <c r="G1013" s="246">
        <f t="shared" si="116"/>
        <v>1.665378628729286E-3</v>
      </c>
      <c r="H1013" s="246">
        <f t="shared" si="117"/>
        <v>-5.8644518732454878E-4</v>
      </c>
      <c r="I1013">
        <f t="shared" si="122"/>
        <v>12790.793030835828</v>
      </c>
      <c r="J1013">
        <f t="shared" si="122"/>
        <v>17241.947406010851</v>
      </c>
      <c r="AB1013" s="264">
        <v>41355</v>
      </c>
      <c r="AC1013">
        <v>1839.33</v>
      </c>
    </row>
    <row r="1014" spans="1:29">
      <c r="A1014" s="264">
        <v>41353</v>
      </c>
      <c r="B1014">
        <v>722.36</v>
      </c>
      <c r="D1014" s="264">
        <v>41353</v>
      </c>
      <c r="E1014">
        <f t="shared" si="120"/>
        <v>1838.09</v>
      </c>
      <c r="F1014">
        <v>722.36</v>
      </c>
      <c r="G1014" s="246">
        <f t="shared" si="116"/>
        <v>-1.2985742849691562E-3</v>
      </c>
      <c r="H1014" s="246">
        <f t="shared" si="117"/>
        <v>7.1554480106560212E-4</v>
      </c>
      <c r="I1014">
        <f t="shared" si="122"/>
        <v>12774.183235921622</v>
      </c>
      <c r="J1014">
        <f t="shared" si="122"/>
        <v>17254.284791837468</v>
      </c>
      <c r="AB1014" s="264">
        <v>41358</v>
      </c>
      <c r="AC1014">
        <v>1839.66</v>
      </c>
    </row>
    <row r="1015" spans="1:29">
      <c r="A1015" s="264">
        <v>41354</v>
      </c>
      <c r="B1015">
        <v>721.42</v>
      </c>
      <c r="D1015" s="264">
        <v>41354</v>
      </c>
      <c r="E1015">
        <f t="shared" si="120"/>
        <v>1838.4</v>
      </c>
      <c r="F1015">
        <v>721.42</v>
      </c>
      <c r="G1015" s="246">
        <f t="shared" si="116"/>
        <v>1.6865333035931407E-4</v>
      </c>
      <c r="H1015" s="246">
        <f t="shared" si="117"/>
        <v>-1.3477187868337201E-3</v>
      </c>
      <c r="I1015">
        <f t="shared" si="122"/>
        <v>12776.337644466981</v>
      </c>
      <c r="J1015">
        <f t="shared" si="122"/>
        <v>17231.030868070131</v>
      </c>
      <c r="AB1015" s="264">
        <v>41359</v>
      </c>
      <c r="AC1015">
        <v>1840.01</v>
      </c>
    </row>
    <row r="1016" spans="1:29">
      <c r="A1016" s="264">
        <v>41355</v>
      </c>
      <c r="B1016">
        <v>722.78</v>
      </c>
      <c r="D1016" s="264">
        <v>41355</v>
      </c>
      <c r="E1016">
        <f t="shared" si="120"/>
        <v>1839.33</v>
      </c>
      <c r="F1016">
        <v>722.78</v>
      </c>
      <c r="G1016" s="246">
        <f t="shared" si="116"/>
        <v>5.0587467362905869E-4</v>
      </c>
      <c r="H1016" s="246">
        <f t="shared" si="117"/>
        <v>1.8387423414931584E-3</v>
      </c>
      <c r="I1016">
        <f t="shared" si="122"/>
        <v>12782.80087010305</v>
      </c>
      <c r="J1016">
        <f t="shared" si="122"/>
        <v>17262.714294114827</v>
      </c>
      <c r="AB1016" s="264">
        <v>41360</v>
      </c>
      <c r="AC1016">
        <v>1842.83</v>
      </c>
    </row>
    <row r="1017" spans="1:29">
      <c r="A1017" s="264">
        <v>41358</v>
      </c>
      <c r="B1017">
        <v>722.44</v>
      </c>
      <c r="D1017" s="264">
        <v>41358</v>
      </c>
      <c r="E1017">
        <f t="shared" si="120"/>
        <v>1839.66</v>
      </c>
      <c r="F1017">
        <v>722.44</v>
      </c>
      <c r="G1017" s="246">
        <f t="shared" si="116"/>
        <v>1.7941315587743922E-4</v>
      </c>
      <c r="H1017" s="246">
        <f t="shared" si="117"/>
        <v>-5.1683450407736999E-4</v>
      </c>
      <c r="I1017">
        <f t="shared" si="122"/>
        <v>12785.094272748109</v>
      </c>
      <c r="J1017">
        <f t="shared" si="122"/>
        <v>17253.792327733598</v>
      </c>
      <c r="AB1017" s="264">
        <v>41361</v>
      </c>
      <c r="AC1017">
        <v>1842.14</v>
      </c>
    </row>
    <row r="1018" spans="1:29">
      <c r="A1018" s="264">
        <v>41359</v>
      </c>
      <c r="B1018">
        <v>723.66</v>
      </c>
      <c r="D1018" s="264">
        <v>41359</v>
      </c>
      <c r="E1018">
        <f t="shared" si="120"/>
        <v>1840.01</v>
      </c>
      <c r="F1018">
        <v>723.66</v>
      </c>
      <c r="G1018" s="246">
        <f t="shared" si="116"/>
        <v>1.9025254666615865E-4</v>
      </c>
      <c r="H1018" s="246">
        <f t="shared" si="117"/>
        <v>1.6422929833024161E-3</v>
      </c>
      <c r="I1018">
        <f t="shared" si="122"/>
        <v>12787.526669492867</v>
      </c>
      <c r="J1018">
        <f t="shared" si="122"/>
        <v>17282.128109808793</v>
      </c>
      <c r="AB1018" s="264">
        <v>41362</v>
      </c>
      <c r="AC1018">
        <v>1842.14</v>
      </c>
    </row>
    <row r="1019" spans="1:29">
      <c r="A1019" s="264">
        <v>41360</v>
      </c>
      <c r="B1019">
        <v>724.39</v>
      </c>
      <c r="D1019" s="264">
        <v>41360</v>
      </c>
      <c r="E1019">
        <f t="shared" si="120"/>
        <v>1842.83</v>
      </c>
      <c r="F1019">
        <v>724.39</v>
      </c>
      <c r="G1019" s="246">
        <f t="shared" si="116"/>
        <v>1.5326003663023169E-3</v>
      </c>
      <c r="H1019" s="246">
        <f t="shared" si="117"/>
        <v>9.6233244894004897E-4</v>
      </c>
      <c r="I1019">
        <f t="shared" si="122"/>
        <v>12807.124837550633</v>
      </c>
      <c r="J1019">
        <f t="shared" si="122"/>
        <v>17298.7592624756</v>
      </c>
      <c r="AB1019" s="264">
        <v>41365</v>
      </c>
      <c r="AC1019">
        <v>1843.88</v>
      </c>
    </row>
    <row r="1020" spans="1:29">
      <c r="A1020" s="264">
        <v>41361</v>
      </c>
      <c r="B1020">
        <v>725.29</v>
      </c>
      <c r="D1020" s="264">
        <v>41361</v>
      </c>
      <c r="E1020">
        <f t="shared" si="120"/>
        <v>1842.14</v>
      </c>
      <c r="F1020">
        <v>725.29</v>
      </c>
      <c r="G1020" s="246">
        <f t="shared" si="116"/>
        <v>-3.7442411942489873E-4</v>
      </c>
      <c r="H1020" s="246">
        <f t="shared" si="117"/>
        <v>1.1959960893204039E-3</v>
      </c>
      <c r="I1020">
        <f t="shared" si="122"/>
        <v>12802.329541110968</v>
      </c>
      <c r="J1020">
        <f t="shared" si="122"/>
        <v>17319.448510903618</v>
      </c>
      <c r="AB1020" s="264">
        <v>41366</v>
      </c>
      <c r="AC1020">
        <v>1843.01</v>
      </c>
    </row>
    <row r="1021" spans="1:29">
      <c r="A1021" s="264">
        <v>41365</v>
      </c>
      <c r="B1021">
        <v>724.36</v>
      </c>
      <c r="D1021" s="264">
        <v>41365</v>
      </c>
      <c r="E1021">
        <f t="shared" si="120"/>
        <v>1843.88</v>
      </c>
      <c r="F1021">
        <v>724.36</v>
      </c>
      <c r="G1021" s="246">
        <f t="shared" si="116"/>
        <v>9.4455361698897455E-4</v>
      </c>
      <c r="H1021" s="246">
        <f t="shared" si="117"/>
        <v>-1.3286742938292259E-3</v>
      </c>
      <c r="I1021">
        <f t="shared" si="122"/>
        <v>12814.422027784909</v>
      </c>
      <c r="J1021">
        <f t="shared" si="122"/>
        <v>17296.436604883882</v>
      </c>
      <c r="AB1021" s="264">
        <v>41367</v>
      </c>
      <c r="AC1021">
        <v>1846.7</v>
      </c>
    </row>
    <row r="1022" spans="1:29">
      <c r="A1022" s="264">
        <v>41366</v>
      </c>
      <c r="B1022">
        <v>724.68</v>
      </c>
      <c r="D1022" s="264">
        <v>41366</v>
      </c>
      <c r="E1022">
        <f t="shared" si="120"/>
        <v>1843.01</v>
      </c>
      <c r="F1022">
        <v>724.68</v>
      </c>
      <c r="G1022" s="246">
        <f t="shared" si="116"/>
        <v>-4.7183113868587423E-4</v>
      </c>
      <c r="H1022" s="246">
        <f t="shared" si="117"/>
        <v>3.9534071456180734E-4</v>
      </c>
      <c r="I1022">
        <f t="shared" si="122"/>
        <v>12808.375784447939</v>
      </c>
      <c r="J1022">
        <f t="shared" si="122"/>
        <v>17303.27459049063</v>
      </c>
      <c r="AB1022" s="264">
        <v>41368</v>
      </c>
      <c r="AC1022">
        <v>1851.51</v>
      </c>
    </row>
    <row r="1023" spans="1:29">
      <c r="A1023" s="264">
        <v>41367</v>
      </c>
      <c r="B1023">
        <v>724.81</v>
      </c>
      <c r="D1023" s="264">
        <v>41367</v>
      </c>
      <c r="E1023">
        <f t="shared" si="120"/>
        <v>1846.7</v>
      </c>
      <c r="F1023">
        <v>724.81</v>
      </c>
      <c r="G1023" s="246">
        <f t="shared" si="116"/>
        <v>2.0021595108004053E-3</v>
      </c>
      <c r="H1023" s="246">
        <f t="shared" si="117"/>
        <v>1.3296095222313593E-4</v>
      </c>
      <c r="I1023">
        <f t="shared" si="122"/>
        <v>12834.020195842677</v>
      </c>
      <c r="J1023">
        <f t="shared" si="122"/>
        <v>17305.57525035676</v>
      </c>
      <c r="AB1023" s="264">
        <v>41369</v>
      </c>
      <c r="AC1023">
        <v>1856.81</v>
      </c>
    </row>
    <row r="1024" spans="1:29">
      <c r="A1024" s="264">
        <v>41368</v>
      </c>
      <c r="B1024">
        <v>724.94</v>
      </c>
      <c r="D1024" s="264">
        <v>41368</v>
      </c>
      <c r="E1024">
        <f t="shared" si="120"/>
        <v>1851.51</v>
      </c>
      <c r="F1024">
        <v>724.94</v>
      </c>
      <c r="G1024" s="246">
        <f t="shared" si="116"/>
        <v>2.6046461255211373E-3</v>
      </c>
      <c r="H1024" s="246">
        <f t="shared" si="117"/>
        <v>1.3292877739411264E-4</v>
      </c>
      <c r="I1024">
        <f t="shared" si="122"/>
        <v>12867.448276820638</v>
      </c>
      <c r="J1024">
        <f t="shared" si="122"/>
        <v>17307.875659316891</v>
      </c>
      <c r="AB1024" s="264">
        <v>41372</v>
      </c>
      <c r="AC1024">
        <v>1854.5</v>
      </c>
    </row>
    <row r="1025" spans="1:29">
      <c r="A1025" s="264">
        <v>41369</v>
      </c>
      <c r="B1025">
        <v>727.54</v>
      </c>
      <c r="D1025" s="264">
        <v>41369</v>
      </c>
      <c r="E1025">
        <f t="shared" si="120"/>
        <v>1856.81</v>
      </c>
      <c r="F1025">
        <v>727.54</v>
      </c>
      <c r="G1025" s="246">
        <f t="shared" si="116"/>
        <v>2.8625284227468129E-3</v>
      </c>
      <c r="H1025" s="246">
        <f t="shared" si="117"/>
        <v>3.5400751392231514E-3</v>
      </c>
      <c r="I1025">
        <f t="shared" si="122"/>
        <v>12904.281713241262</v>
      </c>
      <c r="J1025">
        <f t="shared" si="122"/>
        <v>17369.146839651203</v>
      </c>
      <c r="AB1025" s="264">
        <v>41373</v>
      </c>
      <c r="AC1025">
        <v>1853.83</v>
      </c>
    </row>
    <row r="1026" spans="1:29">
      <c r="A1026" s="264">
        <v>41372</v>
      </c>
      <c r="B1026">
        <v>727.43</v>
      </c>
      <c r="D1026" s="264">
        <v>41372</v>
      </c>
      <c r="E1026">
        <f t="shared" si="120"/>
        <v>1854.5</v>
      </c>
      <c r="F1026">
        <v>727.43</v>
      </c>
      <c r="G1026" s="246">
        <f t="shared" si="116"/>
        <v>-1.2440691293131856E-3</v>
      </c>
      <c r="H1026" s="246">
        <f t="shared" si="117"/>
        <v>-1.9762300747329291E-4</v>
      </c>
      <c r="I1026">
        <f t="shared" si="122"/>
        <v>12888.227894725858</v>
      </c>
      <c r="J1026">
        <f t="shared" si="122"/>
        <v>17365.714296615504</v>
      </c>
      <c r="AB1026" s="264">
        <v>41374</v>
      </c>
      <c r="AC1026">
        <v>1850.28</v>
      </c>
    </row>
    <row r="1027" spans="1:29">
      <c r="A1027" s="264">
        <v>41373</v>
      </c>
      <c r="B1027">
        <v>728.69</v>
      </c>
      <c r="D1027" s="264">
        <v>41373</v>
      </c>
      <c r="E1027">
        <f t="shared" si="120"/>
        <v>1853.83</v>
      </c>
      <c r="F1027">
        <v>728.69</v>
      </c>
      <c r="G1027" s="246">
        <f t="shared" si="116"/>
        <v>-3.6128336478835621E-4</v>
      </c>
      <c r="H1027" s="246">
        <f t="shared" si="117"/>
        <v>1.6856968564478029E-3</v>
      </c>
      <c r="I1027">
        <f t="shared" si="122"/>
        <v>12883.571592385893</v>
      </c>
      <c r="J1027">
        <f t="shared" si="122"/>
        <v>17394.987626615279</v>
      </c>
      <c r="AB1027" s="264">
        <v>41375</v>
      </c>
      <c r="AC1027">
        <v>1851.51</v>
      </c>
    </row>
    <row r="1028" spans="1:29">
      <c r="A1028" s="264">
        <v>41374</v>
      </c>
      <c r="B1028">
        <v>730.46</v>
      </c>
      <c r="D1028" s="264">
        <v>41374</v>
      </c>
      <c r="E1028">
        <f t="shared" si="120"/>
        <v>1850.28</v>
      </c>
      <c r="F1028">
        <v>730.46</v>
      </c>
      <c r="G1028" s="246">
        <f t="shared" ref="G1028:G1091" si="123">E1028/E1027-1</f>
        <v>-1.9149544456611434E-3</v>
      </c>
      <c r="H1028" s="246">
        <f t="shared" ref="H1028:H1091" si="124">(F1028/F1027-1)-($M$23/252)</f>
        <v>2.3825878827563466E-3</v>
      </c>
      <c r="I1028">
        <f t="shared" ref="I1028:J1043" si="125">I1027*(1+G1028)</f>
        <v>12858.90013968906</v>
      </c>
      <c r="J1028">
        <f t="shared" si="125"/>
        <v>17436.432713355149</v>
      </c>
      <c r="AB1028" s="264">
        <v>41376</v>
      </c>
      <c r="AC1028">
        <v>1856.14</v>
      </c>
    </row>
    <row r="1029" spans="1:29">
      <c r="A1029" s="264">
        <v>41375</v>
      </c>
      <c r="B1029">
        <v>730.46</v>
      </c>
      <c r="D1029" s="264">
        <v>41375</v>
      </c>
      <c r="E1029">
        <f t="shared" si="120"/>
        <v>1851.51</v>
      </c>
      <c r="F1029">
        <v>730.46</v>
      </c>
      <c r="G1029" s="246">
        <f t="shared" si="123"/>
        <v>6.6476425189709865E-4</v>
      </c>
      <c r="H1029" s="246">
        <f t="shared" si="124"/>
        <v>-4.6428571428571429E-5</v>
      </c>
      <c r="I1029">
        <f t="shared" si="125"/>
        <v>12867.44827682064</v>
      </c>
      <c r="J1029">
        <f t="shared" si="125"/>
        <v>17435.623164693458</v>
      </c>
      <c r="AB1029" s="264">
        <v>41379</v>
      </c>
      <c r="AC1029">
        <v>1857.71</v>
      </c>
    </row>
    <row r="1030" spans="1:29">
      <c r="A1030" s="264">
        <v>41376</v>
      </c>
      <c r="B1030">
        <v>730.75</v>
      </c>
      <c r="D1030" s="264">
        <v>41376</v>
      </c>
      <c r="E1030">
        <f t="shared" si="120"/>
        <v>1856.14</v>
      </c>
      <c r="F1030">
        <v>730.75</v>
      </c>
      <c r="G1030" s="246">
        <f t="shared" si="123"/>
        <v>2.5006616221354694E-3</v>
      </c>
      <c r="H1030" s="246">
        <f t="shared" si="124"/>
        <v>3.5058153179411215E-4</v>
      </c>
      <c r="I1030">
        <f t="shared" si="125"/>
        <v>12899.625410901299</v>
      </c>
      <c r="J1030">
        <f t="shared" si="125"/>
        <v>17441.735772170319</v>
      </c>
      <c r="AB1030" s="264">
        <v>41380</v>
      </c>
      <c r="AC1030">
        <v>1856.44</v>
      </c>
    </row>
    <row r="1031" spans="1:29">
      <c r="A1031" s="264">
        <v>41379</v>
      </c>
      <c r="B1031">
        <v>729.39</v>
      </c>
      <c r="D1031" s="264">
        <v>41379</v>
      </c>
      <c r="E1031">
        <f t="shared" si="120"/>
        <v>1857.71</v>
      </c>
      <c r="F1031">
        <v>729.39</v>
      </c>
      <c r="G1031" s="246">
        <f t="shared" si="123"/>
        <v>8.4584136972432056E-4</v>
      </c>
      <c r="H1031" s="246">
        <f t="shared" si="124"/>
        <v>-1.9075301793656371E-3</v>
      </c>
      <c r="I1031">
        <f t="shared" si="125"/>
        <v>12910.536447727787</v>
      </c>
      <c r="J1031">
        <f t="shared" si="125"/>
        <v>17408.465134804384</v>
      </c>
      <c r="AB1031" s="264">
        <v>41381</v>
      </c>
      <c r="AC1031">
        <v>1857.38</v>
      </c>
    </row>
    <row r="1032" spans="1:29">
      <c r="A1032" s="264">
        <v>41380</v>
      </c>
      <c r="B1032">
        <v>730.3</v>
      </c>
      <c r="D1032" s="264">
        <v>41380</v>
      </c>
      <c r="E1032">
        <f t="shared" si="120"/>
        <v>1856.44</v>
      </c>
      <c r="F1032">
        <v>730.3</v>
      </c>
      <c r="G1032" s="246">
        <f t="shared" si="123"/>
        <v>-6.8363738150734044E-4</v>
      </c>
      <c r="H1032" s="246">
        <f t="shared" si="124"/>
        <v>1.2011893010401712E-3</v>
      </c>
      <c r="I1032">
        <f t="shared" si="125"/>
        <v>12901.710322396808</v>
      </c>
      <c r="J1032">
        <f t="shared" si="125"/>
        <v>17429.375996871844</v>
      </c>
      <c r="AB1032" s="264">
        <v>41382</v>
      </c>
      <c r="AC1032">
        <v>1858.55</v>
      </c>
    </row>
    <row r="1033" spans="1:29">
      <c r="A1033" s="264">
        <v>41381</v>
      </c>
      <c r="B1033">
        <v>730.13</v>
      </c>
      <c r="D1033" s="264">
        <v>41381</v>
      </c>
      <c r="E1033">
        <f t="shared" si="120"/>
        <v>1857.38</v>
      </c>
      <c r="F1033">
        <v>730.13</v>
      </c>
      <c r="G1033" s="246">
        <f t="shared" si="123"/>
        <v>5.06345478442638E-4</v>
      </c>
      <c r="H1033" s="246">
        <f t="shared" si="124"/>
        <v>-2.7920962031248361E-4</v>
      </c>
      <c r="I1033">
        <f t="shared" si="125"/>
        <v>12908.243045082731</v>
      </c>
      <c r="J1033">
        <f t="shared" si="125"/>
        <v>17424.509547417474</v>
      </c>
      <c r="AB1033" s="264">
        <v>41383</v>
      </c>
      <c r="AC1033">
        <v>1857.46</v>
      </c>
    </row>
    <row r="1034" spans="1:29">
      <c r="A1034" s="264">
        <v>41382</v>
      </c>
      <c r="B1034">
        <v>730.42</v>
      </c>
      <c r="D1034" s="264">
        <v>41382</v>
      </c>
      <c r="E1034">
        <f t="shared" si="120"/>
        <v>1858.55</v>
      </c>
      <c r="F1034">
        <v>730.42</v>
      </c>
      <c r="G1034" s="246">
        <f t="shared" si="123"/>
        <v>6.2991956411706518E-4</v>
      </c>
      <c r="H1034" s="246">
        <f t="shared" si="124"/>
        <v>3.507609701598338E-4</v>
      </c>
      <c r="I1034">
        <f t="shared" si="125"/>
        <v>12916.374199915206</v>
      </c>
      <c r="J1034">
        <f t="shared" si="125"/>
        <v>17430.621385290884</v>
      </c>
      <c r="AB1034" s="264">
        <v>41386</v>
      </c>
      <c r="AC1034">
        <v>1858.14</v>
      </c>
    </row>
    <row r="1035" spans="1:29">
      <c r="A1035" s="264">
        <v>41383</v>
      </c>
      <c r="B1035">
        <v>736.23</v>
      </c>
      <c r="D1035" s="264">
        <v>41383</v>
      </c>
      <c r="E1035">
        <f t="shared" si="120"/>
        <v>1857.46</v>
      </c>
      <c r="F1035">
        <v>736.23</v>
      </c>
      <c r="G1035" s="246">
        <f t="shared" si="123"/>
        <v>-5.8647870651851175E-4</v>
      </c>
      <c r="H1035" s="246">
        <f t="shared" si="124"/>
        <v>7.9078990756786677E-3</v>
      </c>
      <c r="I1035">
        <f t="shared" si="125"/>
        <v>12908.799021481531</v>
      </c>
      <c r="J1035">
        <f t="shared" si="125"/>
        <v>17568.46098003213</v>
      </c>
      <c r="AB1035" s="264">
        <v>41387</v>
      </c>
      <c r="AC1035">
        <v>1858.26</v>
      </c>
    </row>
    <row r="1036" spans="1:29">
      <c r="A1036" s="264">
        <v>41386</v>
      </c>
      <c r="B1036">
        <v>733.14</v>
      </c>
      <c r="D1036" s="264">
        <v>41386</v>
      </c>
      <c r="E1036">
        <f t="shared" si="120"/>
        <v>1858.14</v>
      </c>
      <c r="F1036">
        <v>733.14</v>
      </c>
      <c r="G1036" s="246">
        <f t="shared" si="123"/>
        <v>3.6609132901932462E-4</v>
      </c>
      <c r="H1036" s="246">
        <f t="shared" si="124"/>
        <v>-4.2434865560258125E-3</v>
      </c>
      <c r="I1036">
        <f t="shared" si="125"/>
        <v>12913.524820871349</v>
      </c>
      <c r="J1036">
        <f t="shared" si="125"/>
        <v>17493.9094520533</v>
      </c>
      <c r="AB1036" s="264">
        <v>41388</v>
      </c>
      <c r="AC1036">
        <v>1858.58</v>
      </c>
    </row>
    <row r="1037" spans="1:29">
      <c r="A1037" s="264">
        <v>41387</v>
      </c>
      <c r="B1037">
        <v>735.65</v>
      </c>
      <c r="D1037" s="264">
        <v>41387</v>
      </c>
      <c r="E1037">
        <f t="shared" si="120"/>
        <v>1858.26</v>
      </c>
      <c r="F1037">
        <v>735.65</v>
      </c>
      <c r="G1037" s="246">
        <f t="shared" si="123"/>
        <v>6.4580709741912656E-5</v>
      </c>
      <c r="H1037" s="246">
        <f t="shared" si="124"/>
        <v>3.3772012946269173E-3</v>
      </c>
      <c r="I1037">
        <f t="shared" si="125"/>
        <v>12914.358785469551</v>
      </c>
      <c r="J1037">
        <f t="shared" si="125"/>
        <v>17552.98990570286</v>
      </c>
      <c r="AB1037" s="264">
        <v>41389</v>
      </c>
      <c r="AC1037">
        <v>1857.8</v>
      </c>
    </row>
    <row r="1038" spans="1:29">
      <c r="A1038" s="264">
        <v>41388</v>
      </c>
      <c r="B1038">
        <v>736.76</v>
      </c>
      <c r="D1038" s="264">
        <v>41388</v>
      </c>
      <c r="E1038">
        <f t="shared" si="120"/>
        <v>1858.58</v>
      </c>
      <c r="F1038">
        <v>736.76</v>
      </c>
      <c r="G1038" s="246">
        <f t="shared" si="123"/>
        <v>1.7220410491525229E-4</v>
      </c>
      <c r="H1038" s="246">
        <f t="shared" si="124"/>
        <v>1.4624411356331949E-3</v>
      </c>
      <c r="I1038">
        <f t="shared" si="125"/>
        <v>12916.582691064757</v>
      </c>
      <c r="J1038">
        <f t="shared" si="125"/>
        <v>17578.660120194316</v>
      </c>
      <c r="AB1038" s="264">
        <v>41390</v>
      </c>
      <c r="AC1038">
        <v>1861.17</v>
      </c>
    </row>
    <row r="1039" spans="1:29">
      <c r="A1039" s="264">
        <v>41389</v>
      </c>
      <c r="B1039">
        <v>739.02</v>
      </c>
      <c r="D1039" s="264">
        <v>41389</v>
      </c>
      <c r="E1039">
        <f t="shared" si="120"/>
        <v>1857.8</v>
      </c>
      <c r="F1039">
        <v>739.02</v>
      </c>
      <c r="G1039" s="246">
        <f t="shared" si="123"/>
        <v>-4.1967523593278155E-4</v>
      </c>
      <c r="H1039" s="246">
        <f t="shared" si="124"/>
        <v>3.021056091148098E-3</v>
      </c>
      <c r="I1039">
        <f t="shared" si="125"/>
        <v>12911.161921176439</v>
      </c>
      <c r="J1039">
        <f t="shared" si="125"/>
        <v>17631.766238424651</v>
      </c>
      <c r="AB1039" s="264">
        <v>41393</v>
      </c>
      <c r="AC1039">
        <v>1861.24</v>
      </c>
    </row>
    <row r="1040" spans="1:29">
      <c r="A1040" s="264">
        <v>41390</v>
      </c>
      <c r="B1040">
        <v>735.96</v>
      </c>
      <c r="D1040" s="264">
        <v>41390</v>
      </c>
      <c r="E1040">
        <f t="shared" si="120"/>
        <v>1861.17</v>
      </c>
      <c r="F1040">
        <v>735.96</v>
      </c>
      <c r="G1040" s="246">
        <f t="shared" si="123"/>
        <v>1.8139735170632498E-3</v>
      </c>
      <c r="H1040" s="246">
        <f t="shared" si="124"/>
        <v>-4.1870472285690094E-3</v>
      </c>
      <c r="I1040">
        <f t="shared" si="125"/>
        <v>12934.582426975969</v>
      </c>
      <c r="J1040">
        <f t="shared" si="125"/>
        <v>17557.941200461279</v>
      </c>
      <c r="AB1040" s="264">
        <v>41394</v>
      </c>
      <c r="AC1040">
        <v>1860.78</v>
      </c>
    </row>
    <row r="1041" spans="1:29">
      <c r="A1041" s="264">
        <v>41393</v>
      </c>
      <c r="B1041">
        <v>738.38</v>
      </c>
      <c r="D1041" s="264">
        <v>41393</v>
      </c>
      <c r="E1041">
        <f t="shared" si="120"/>
        <v>1861.24</v>
      </c>
      <c r="F1041">
        <v>738.38</v>
      </c>
      <c r="G1041" s="246">
        <f t="shared" si="123"/>
        <v>3.7610750226901857E-5</v>
      </c>
      <c r="H1041" s="246">
        <f t="shared" si="124"/>
        <v>3.2417936145596607E-3</v>
      </c>
      <c r="I1041">
        <f t="shared" si="125"/>
        <v>12935.068906324919</v>
      </c>
      <c r="J1041">
        <f t="shared" si="125"/>
        <v>17614.860422129746</v>
      </c>
      <c r="AB1041" s="264">
        <v>41395</v>
      </c>
      <c r="AC1041">
        <v>1863.33</v>
      </c>
    </row>
    <row r="1042" spans="1:29">
      <c r="A1042" s="264">
        <v>41394</v>
      </c>
      <c r="B1042">
        <v>736.65</v>
      </c>
      <c r="D1042" s="264">
        <v>41394</v>
      </c>
      <c r="E1042">
        <f t="shared" si="120"/>
        <v>1860.78</v>
      </c>
      <c r="F1042">
        <v>736.65</v>
      </c>
      <c r="G1042" s="246">
        <f t="shared" si="123"/>
        <v>-2.4714706324813207E-4</v>
      </c>
      <c r="H1042" s="246">
        <f t="shared" si="124"/>
        <v>-2.3893956073721819E-3</v>
      </c>
      <c r="I1042">
        <f t="shared" si="125"/>
        <v>12931.87204203181</v>
      </c>
      <c r="J1042">
        <f t="shared" si="125"/>
        <v>17572.771552012637</v>
      </c>
      <c r="AB1042" s="264">
        <v>41396</v>
      </c>
      <c r="AC1042">
        <v>1863.63</v>
      </c>
    </row>
    <row r="1043" spans="1:29">
      <c r="A1043" s="264">
        <v>41395</v>
      </c>
      <c r="B1043">
        <v>734.72</v>
      </c>
      <c r="D1043" s="264">
        <v>41395</v>
      </c>
      <c r="E1043">
        <f t="shared" si="120"/>
        <v>1863.33</v>
      </c>
      <c r="F1043">
        <v>734.72</v>
      </c>
      <c r="G1043" s="246">
        <f t="shared" si="123"/>
        <v>1.3703930609743065E-3</v>
      </c>
      <c r="H1043" s="246">
        <f t="shared" si="124"/>
        <v>-2.6663973490026601E-3</v>
      </c>
      <c r="I1043">
        <f t="shared" si="125"/>
        <v>12949.593789743618</v>
      </c>
      <c r="J1043">
        <f t="shared" si="125"/>
        <v>17525.915560531721</v>
      </c>
      <c r="AB1043" s="264">
        <v>41397</v>
      </c>
      <c r="AC1043">
        <v>1855.84</v>
      </c>
    </row>
    <row r="1044" spans="1:29">
      <c r="A1044" s="264">
        <v>41396</v>
      </c>
      <c r="B1044">
        <v>738.58</v>
      </c>
      <c r="D1044" s="264">
        <v>41396</v>
      </c>
      <c r="E1044">
        <f t="shared" si="120"/>
        <v>1863.63</v>
      </c>
      <c r="F1044">
        <v>738.58</v>
      </c>
      <c r="G1044" s="246">
        <f t="shared" si="123"/>
        <v>1.6100207692693047E-4</v>
      </c>
      <c r="H1044" s="246">
        <f t="shared" si="124"/>
        <v>5.2072735191637113E-3</v>
      </c>
      <c r="I1044">
        <f t="shared" ref="I1044:J1059" si="126">I1043*(1+G1044)</f>
        <v>12951.678701239127</v>
      </c>
      <c r="J1044">
        <f t="shared" si="126"/>
        <v>17617.177796529177</v>
      </c>
      <c r="AB1044" s="264">
        <v>41400</v>
      </c>
      <c r="AC1044">
        <v>1854.52</v>
      </c>
    </row>
    <row r="1045" spans="1:29">
      <c r="A1045" s="264">
        <v>41397</v>
      </c>
      <c r="B1045">
        <v>738.57</v>
      </c>
      <c r="D1045" s="264">
        <v>41397</v>
      </c>
      <c r="E1045">
        <f t="shared" si="120"/>
        <v>1855.84</v>
      </c>
      <c r="F1045">
        <v>738.57</v>
      </c>
      <c r="G1045" s="246">
        <f t="shared" si="123"/>
        <v>-4.1800142732195678E-3</v>
      </c>
      <c r="H1045" s="246">
        <f t="shared" si="124"/>
        <v>-5.996806613463218E-5</v>
      </c>
      <c r="I1045">
        <f t="shared" si="126"/>
        <v>12897.540499405794</v>
      </c>
      <c r="J1045">
        <f t="shared" si="126"/>
        <v>17616.12132844597</v>
      </c>
      <c r="AB1045" s="264">
        <v>41401</v>
      </c>
      <c r="AC1045">
        <v>1854.02</v>
      </c>
    </row>
    <row r="1046" spans="1:29">
      <c r="A1046" s="264">
        <v>41400</v>
      </c>
      <c r="B1046">
        <v>739.59</v>
      </c>
      <c r="D1046" s="264">
        <v>41400</v>
      </c>
      <c r="E1046">
        <f t="shared" si="120"/>
        <v>1854.52</v>
      </c>
      <c r="F1046">
        <v>739.59</v>
      </c>
      <c r="G1046" s="246">
        <f t="shared" si="123"/>
        <v>-7.1126821277689434E-4</v>
      </c>
      <c r="H1046" s="246">
        <f t="shared" si="124"/>
        <v>1.334618587270007E-3</v>
      </c>
      <c r="I1046">
        <f t="shared" si="126"/>
        <v>12888.366888825563</v>
      </c>
      <c r="J1046">
        <f t="shared" si="126"/>
        <v>17639.632131406517</v>
      </c>
      <c r="AB1046" s="264">
        <v>41402</v>
      </c>
      <c r="AC1046">
        <v>1855.82</v>
      </c>
    </row>
    <row r="1047" spans="1:29">
      <c r="A1047" s="264">
        <v>41401</v>
      </c>
      <c r="B1047">
        <v>740.44</v>
      </c>
      <c r="D1047" s="264">
        <v>41401</v>
      </c>
      <c r="E1047">
        <f t="shared" si="120"/>
        <v>1854.02</v>
      </c>
      <c r="F1047">
        <v>740.44</v>
      </c>
      <c r="G1047" s="246">
        <f t="shared" si="123"/>
        <v>-2.6961154368787543E-4</v>
      </c>
      <c r="H1047" s="246">
        <f t="shared" si="124"/>
        <v>1.1028568434634381E-3</v>
      </c>
      <c r="I1047">
        <f t="shared" si="126"/>
        <v>12884.892036333051</v>
      </c>
      <c r="J1047">
        <f t="shared" si="126"/>
        <v>17659.086120418815</v>
      </c>
      <c r="AB1047" s="264">
        <v>41403</v>
      </c>
      <c r="AC1047">
        <v>1854.63</v>
      </c>
    </row>
    <row r="1048" spans="1:29">
      <c r="A1048" s="264">
        <v>41402</v>
      </c>
      <c r="B1048">
        <v>740.94</v>
      </c>
      <c r="D1048" s="264">
        <v>41402</v>
      </c>
      <c r="E1048">
        <f t="shared" si="120"/>
        <v>1855.82</v>
      </c>
      <c r="F1048">
        <v>740.94</v>
      </c>
      <c r="G1048" s="246">
        <f t="shared" si="123"/>
        <v>9.7086331323281705E-4</v>
      </c>
      <c r="H1048" s="246">
        <f t="shared" si="124"/>
        <v>6.2884558988084236E-4</v>
      </c>
      <c r="I1048">
        <f t="shared" si="126"/>
        <v>12897.401505306092</v>
      </c>
      <c r="J1048">
        <f t="shared" si="126"/>
        <v>17670.190958846968</v>
      </c>
      <c r="AB1048" s="264">
        <v>41404</v>
      </c>
      <c r="AC1048">
        <v>1848.36</v>
      </c>
    </row>
    <row r="1049" spans="1:29">
      <c r="A1049" s="264">
        <v>41403</v>
      </c>
      <c r="B1049">
        <v>740.37</v>
      </c>
      <c r="D1049" s="264">
        <v>41403</v>
      </c>
      <c r="E1049">
        <f t="shared" si="120"/>
        <v>1854.63</v>
      </c>
      <c r="F1049">
        <v>740.37</v>
      </c>
      <c r="G1049" s="246">
        <f t="shared" si="123"/>
        <v>-6.4122598096794103E-4</v>
      </c>
      <c r="H1049" s="246">
        <f t="shared" si="124"/>
        <v>-8.1572163159550262E-4</v>
      </c>
      <c r="I1049">
        <f t="shared" si="126"/>
        <v>12889.131356373915</v>
      </c>
      <c r="J1049">
        <f t="shared" si="126"/>
        <v>17655.777001847415</v>
      </c>
      <c r="AB1049" s="264">
        <v>41407</v>
      </c>
      <c r="AC1049">
        <v>1847.17</v>
      </c>
    </row>
    <row r="1050" spans="1:29">
      <c r="A1050" s="264">
        <v>41404</v>
      </c>
      <c r="B1050">
        <v>741.17</v>
      </c>
      <c r="D1050" s="264">
        <v>41404</v>
      </c>
      <c r="E1050">
        <f t="shared" si="120"/>
        <v>1848.36</v>
      </c>
      <c r="F1050">
        <v>741.17</v>
      </c>
      <c r="G1050" s="246">
        <f t="shared" si="123"/>
        <v>-3.3807282315072573E-3</v>
      </c>
      <c r="H1050" s="246">
        <f t="shared" si="124"/>
        <v>1.0341122392471961E-3</v>
      </c>
      <c r="I1050">
        <f t="shared" si="126"/>
        <v>12845.556706117815</v>
      </c>
      <c r="J1050">
        <f t="shared" si="126"/>
        <v>17674.035056938446</v>
      </c>
      <c r="AB1050" s="264">
        <v>41408</v>
      </c>
      <c r="AC1050">
        <v>1844.97</v>
      </c>
    </row>
    <row r="1051" spans="1:29">
      <c r="A1051" s="264">
        <v>41407</v>
      </c>
      <c r="B1051">
        <v>741.16</v>
      </c>
      <c r="D1051" s="264">
        <v>41407</v>
      </c>
      <c r="E1051">
        <f t="shared" si="120"/>
        <v>1847.17</v>
      </c>
      <c r="F1051">
        <v>741.16</v>
      </c>
      <c r="G1051" s="246">
        <f t="shared" si="123"/>
        <v>-6.4381397563240128E-4</v>
      </c>
      <c r="H1051" s="246">
        <f t="shared" si="124"/>
        <v>-5.992075270945446E-5</v>
      </c>
      <c r="I1051">
        <f t="shared" si="126"/>
        <v>12837.286557185638</v>
      </c>
      <c r="J1051">
        <f t="shared" si="126"/>
        <v>17672.97601545442</v>
      </c>
      <c r="AB1051" s="264">
        <v>41409</v>
      </c>
      <c r="AC1051">
        <v>1845.37</v>
      </c>
    </row>
    <row r="1052" spans="1:29">
      <c r="A1052" s="264">
        <v>41408</v>
      </c>
      <c r="B1052">
        <v>740.24</v>
      </c>
      <c r="D1052" s="264">
        <v>41408</v>
      </c>
      <c r="E1052">
        <f t="shared" si="120"/>
        <v>1844.97</v>
      </c>
      <c r="F1052">
        <v>740.24</v>
      </c>
      <c r="G1052" s="246">
        <f t="shared" si="123"/>
        <v>-1.1910111142992008E-3</v>
      </c>
      <c r="H1052" s="246">
        <f t="shared" si="124"/>
        <v>-1.2877259970856111E-3</v>
      </c>
      <c r="I1052">
        <f t="shared" si="126"/>
        <v>12821.997206218586</v>
      </c>
      <c r="J1052">
        <f t="shared" si="126"/>
        <v>17650.218064793447</v>
      </c>
      <c r="AB1052" s="264">
        <v>41410</v>
      </c>
      <c r="AC1052">
        <v>1851.04</v>
      </c>
    </row>
    <row r="1053" spans="1:29">
      <c r="A1053" s="264">
        <v>41409</v>
      </c>
      <c r="B1053">
        <v>742.66</v>
      </c>
      <c r="D1053" s="264">
        <v>41409</v>
      </c>
      <c r="E1053">
        <f t="shared" si="120"/>
        <v>1845.37</v>
      </c>
      <c r="F1053">
        <v>742.66</v>
      </c>
      <c r="G1053" s="246">
        <f t="shared" si="123"/>
        <v>2.1680569331739008E-4</v>
      </c>
      <c r="H1053" s="246">
        <f t="shared" si="124"/>
        <v>3.2227814145218006E-3</v>
      </c>
      <c r="I1053">
        <f t="shared" si="126"/>
        <v>12824.777088212593</v>
      </c>
      <c r="J1053">
        <f t="shared" si="126"/>
        <v>17707.100859534919</v>
      </c>
      <c r="AB1053" s="264">
        <v>41411</v>
      </c>
      <c r="AC1053">
        <v>1844.56</v>
      </c>
    </row>
    <row r="1054" spans="1:29">
      <c r="A1054" s="264">
        <v>41410</v>
      </c>
      <c r="B1054">
        <v>743.43</v>
      </c>
      <c r="D1054" s="264">
        <v>41410</v>
      </c>
      <c r="E1054">
        <f t="shared" si="120"/>
        <v>1851.04</v>
      </c>
      <c r="F1054">
        <v>743.43</v>
      </c>
      <c r="G1054" s="246">
        <f t="shared" si="123"/>
        <v>3.0725545554550759E-3</v>
      </c>
      <c r="H1054" s="246">
        <f t="shared" si="124"/>
        <v>9.9038504449254581E-4</v>
      </c>
      <c r="I1054">
        <f t="shared" si="126"/>
        <v>12864.181915477677</v>
      </c>
      <c r="J1054">
        <f t="shared" si="126"/>
        <v>17724.637707407524</v>
      </c>
      <c r="AB1054" s="264">
        <v>41414</v>
      </c>
      <c r="AC1054">
        <v>1843.73</v>
      </c>
    </row>
    <row r="1055" spans="1:29">
      <c r="A1055" s="264">
        <v>41411</v>
      </c>
      <c r="B1055">
        <v>744.42</v>
      </c>
      <c r="D1055" s="264">
        <v>41411</v>
      </c>
      <c r="E1055">
        <f t="shared" si="120"/>
        <v>1844.56</v>
      </c>
      <c r="F1055">
        <v>744.42</v>
      </c>
      <c r="G1055" s="246">
        <f t="shared" si="123"/>
        <v>-3.5007347221022167E-3</v>
      </c>
      <c r="H1055" s="246">
        <f t="shared" si="124"/>
        <v>1.2852368173774534E-3</v>
      </c>
      <c r="I1055">
        <f t="shared" si="126"/>
        <v>12819.147827174726</v>
      </c>
      <c r="J1055">
        <f t="shared" si="126"/>
        <v>17747.418064363763</v>
      </c>
      <c r="AB1055" s="264">
        <v>41415</v>
      </c>
      <c r="AC1055">
        <v>1845.58</v>
      </c>
    </row>
    <row r="1056" spans="1:29">
      <c r="A1056" s="264">
        <v>41414</v>
      </c>
      <c r="B1056">
        <v>744.11</v>
      </c>
      <c r="D1056" s="264">
        <v>41414</v>
      </c>
      <c r="E1056">
        <f t="shared" ref="E1056:E1119" si="127">SUMIF(AB:AB,A1056,AC:AC)</f>
        <v>1843.73</v>
      </c>
      <c r="F1056">
        <v>744.11</v>
      </c>
      <c r="G1056" s="246">
        <f t="shared" si="123"/>
        <v>-4.499718089950866E-4</v>
      </c>
      <c r="H1056" s="246">
        <f t="shared" si="124"/>
        <v>-4.6286015574915825E-4</v>
      </c>
      <c r="I1056">
        <f t="shared" si="126"/>
        <v>12813.379572037156</v>
      </c>
      <c r="J1056">
        <f t="shared" si="126"/>
        <v>17739.203491674347</v>
      </c>
      <c r="AB1056" s="264">
        <v>41416</v>
      </c>
      <c r="AC1056">
        <v>1840</v>
      </c>
    </row>
    <row r="1057" spans="1:29">
      <c r="A1057" s="264">
        <v>41415</v>
      </c>
      <c r="B1057">
        <v>745.85</v>
      </c>
      <c r="D1057" s="264">
        <v>41415</v>
      </c>
      <c r="E1057">
        <f t="shared" si="127"/>
        <v>1845.58</v>
      </c>
      <c r="F1057">
        <v>745.85</v>
      </c>
      <c r="G1057" s="246">
        <f t="shared" si="123"/>
        <v>1.0034007148551627E-3</v>
      </c>
      <c r="H1057" s="246">
        <f t="shared" si="124"/>
        <v>2.2919353801378198E-3</v>
      </c>
      <c r="I1057">
        <f t="shared" si="126"/>
        <v>12826.236526259449</v>
      </c>
      <c r="J1057">
        <f t="shared" si="126"/>
        <v>17779.860599772379</v>
      </c>
      <c r="AB1057" s="264">
        <v>41417</v>
      </c>
      <c r="AC1057">
        <v>1839.54</v>
      </c>
    </row>
    <row r="1058" spans="1:29">
      <c r="A1058" s="264">
        <v>41416</v>
      </c>
      <c r="B1058">
        <v>741.85</v>
      </c>
      <c r="D1058" s="264">
        <v>41416</v>
      </c>
      <c r="E1058">
        <f t="shared" si="127"/>
        <v>1840</v>
      </c>
      <c r="F1058">
        <v>741.85</v>
      </c>
      <c r="G1058" s="246">
        <f t="shared" si="123"/>
        <v>-3.0234397858667217E-3</v>
      </c>
      <c r="H1058" s="246">
        <f t="shared" si="124"/>
        <v>-5.409437219280013E-3</v>
      </c>
      <c r="I1058">
        <f t="shared" si="126"/>
        <v>12787.457172443019</v>
      </c>
      <c r="J1058">
        <f t="shared" si="126"/>
        <v>17683.681560090361</v>
      </c>
      <c r="AB1058" s="264">
        <v>41418</v>
      </c>
      <c r="AC1058">
        <v>1840.35</v>
      </c>
    </row>
    <row r="1059" spans="1:29">
      <c r="A1059" s="264">
        <v>41417</v>
      </c>
      <c r="B1059">
        <v>740.83</v>
      </c>
      <c r="D1059" s="264">
        <v>41417</v>
      </c>
      <c r="E1059">
        <f t="shared" si="127"/>
        <v>1839.54</v>
      </c>
      <c r="F1059">
        <v>740.83</v>
      </c>
      <c r="G1059" s="246">
        <f t="shared" si="123"/>
        <v>-2.4999999999997247E-4</v>
      </c>
      <c r="H1059" s="246">
        <f t="shared" si="124"/>
        <v>-1.4213695972423853E-3</v>
      </c>
      <c r="I1059">
        <f t="shared" si="126"/>
        <v>12784.260308149909</v>
      </c>
      <c r="J1059">
        <f t="shared" si="126"/>
        <v>17658.546512753532</v>
      </c>
      <c r="AB1059" s="264">
        <v>41422</v>
      </c>
      <c r="AC1059">
        <v>1830.98</v>
      </c>
    </row>
    <row r="1060" spans="1:29">
      <c r="A1060" s="264">
        <v>41418</v>
      </c>
      <c r="B1060">
        <v>740.63</v>
      </c>
      <c r="D1060" s="264">
        <v>41418</v>
      </c>
      <c r="E1060">
        <f t="shared" si="127"/>
        <v>1840.35</v>
      </c>
      <c r="F1060">
        <v>740.63</v>
      </c>
      <c r="G1060" s="246">
        <f t="shared" si="123"/>
        <v>4.4032747317257481E-4</v>
      </c>
      <c r="H1060" s="246">
        <f t="shared" si="124"/>
        <v>-3.1639604034862297E-4</v>
      </c>
      <c r="I1060">
        <f t="shared" ref="I1060:J1075" si="128">I1059*(1+G1060)</f>
        <v>12789.889569187777</v>
      </c>
      <c r="J1060">
        <f t="shared" si="128"/>
        <v>17652.959418558585</v>
      </c>
      <c r="AB1060" s="264">
        <v>41423</v>
      </c>
      <c r="AC1060">
        <v>1830.99</v>
      </c>
    </row>
    <row r="1061" spans="1:29">
      <c r="A1061" s="264">
        <v>41422</v>
      </c>
      <c r="B1061">
        <v>739.06</v>
      </c>
      <c r="D1061" s="264">
        <v>41422</v>
      </c>
      <c r="E1061">
        <f t="shared" si="127"/>
        <v>1830.98</v>
      </c>
      <c r="F1061">
        <v>739.06</v>
      </c>
      <c r="G1061" s="246">
        <f t="shared" si="123"/>
        <v>-5.0914228271795592E-3</v>
      </c>
      <c r="H1061" s="246">
        <f t="shared" si="124"/>
        <v>-2.1662454840570963E-3</v>
      </c>
      <c r="I1061">
        <f t="shared" si="128"/>
        <v>12724.770833478109</v>
      </c>
      <c r="J1061">
        <f t="shared" si="128"/>
        <v>17614.71877493789</v>
      </c>
      <c r="AB1061" s="264">
        <v>41424</v>
      </c>
      <c r="AC1061">
        <v>1830.72</v>
      </c>
    </row>
    <row r="1062" spans="1:29">
      <c r="A1062" s="264">
        <v>41423</v>
      </c>
      <c r="B1062">
        <v>738.45</v>
      </c>
      <c r="D1062" s="264">
        <v>41423</v>
      </c>
      <c r="E1062">
        <f t="shared" si="127"/>
        <v>1830.99</v>
      </c>
      <c r="F1062">
        <v>738.45</v>
      </c>
      <c r="G1062" s="246">
        <f t="shared" si="123"/>
        <v>5.4615561064785823E-6</v>
      </c>
      <c r="H1062" s="246">
        <f t="shared" si="124"/>
        <v>-8.7180134224541708E-4</v>
      </c>
      <c r="I1062">
        <f t="shared" si="128"/>
        <v>12724.840330527959</v>
      </c>
      <c r="J1062">
        <f t="shared" si="128"/>
        <v>17599.362239466624</v>
      </c>
      <c r="AB1062" s="264">
        <v>41425</v>
      </c>
      <c r="AC1062">
        <v>1827.58</v>
      </c>
    </row>
    <row r="1063" spans="1:29">
      <c r="A1063" s="264">
        <v>41424</v>
      </c>
      <c r="B1063">
        <v>738.93</v>
      </c>
      <c r="D1063" s="264">
        <v>41424</v>
      </c>
      <c r="E1063">
        <f t="shared" si="127"/>
        <v>1830.72</v>
      </c>
      <c r="F1063">
        <v>738.93</v>
      </c>
      <c r="G1063" s="246">
        <f t="shared" si="123"/>
        <v>-1.4746120950959174E-4</v>
      </c>
      <c r="H1063" s="246">
        <f t="shared" si="124"/>
        <v>6.0358158498007106E-4</v>
      </c>
      <c r="I1063">
        <f t="shared" si="128"/>
        <v>12722.963910182003</v>
      </c>
      <c r="J1063">
        <f t="shared" si="128"/>
        <v>17609.984890421758</v>
      </c>
      <c r="AB1063" s="264">
        <v>41428</v>
      </c>
      <c r="AC1063">
        <v>1828.42</v>
      </c>
    </row>
    <row r="1064" spans="1:29">
      <c r="A1064" s="264">
        <v>41425</v>
      </c>
      <c r="B1064">
        <v>736.6</v>
      </c>
      <c r="D1064" s="264">
        <v>41425</v>
      </c>
      <c r="E1064">
        <f t="shared" si="127"/>
        <v>1827.58</v>
      </c>
      <c r="F1064">
        <v>736.6</v>
      </c>
      <c r="G1064" s="246">
        <f t="shared" si="123"/>
        <v>-1.7151721726971214E-3</v>
      </c>
      <c r="H1064" s="246">
        <f t="shared" si="124"/>
        <v>-3.1996365884260488E-3</v>
      </c>
      <c r="I1064">
        <f t="shared" si="128"/>
        <v>12701.141836529028</v>
      </c>
      <c r="J1064">
        <f t="shared" si="128"/>
        <v>17553.639338444736</v>
      </c>
      <c r="AB1064" s="264">
        <v>41429</v>
      </c>
      <c r="AC1064">
        <v>1825.77</v>
      </c>
    </row>
    <row r="1065" spans="1:29">
      <c r="A1065" s="264">
        <v>41428</v>
      </c>
      <c r="B1065">
        <v>735.75</v>
      </c>
      <c r="D1065" s="264">
        <v>41428</v>
      </c>
      <c r="E1065">
        <f t="shared" si="127"/>
        <v>1828.42</v>
      </c>
      <c r="F1065">
        <v>735.75</v>
      </c>
      <c r="G1065" s="246">
        <f t="shared" si="123"/>
        <v>4.5962420249745506E-4</v>
      </c>
      <c r="H1065" s="246">
        <f t="shared" si="124"/>
        <v>-1.2003791551917905E-3</v>
      </c>
      <c r="I1065">
        <f t="shared" si="128"/>
        <v>12706.979588716449</v>
      </c>
      <c r="J1065">
        <f t="shared" si="128"/>
        <v>17532.568315685112</v>
      </c>
      <c r="AB1065" s="264">
        <v>41430</v>
      </c>
      <c r="AC1065">
        <v>1826.42</v>
      </c>
    </row>
    <row r="1066" spans="1:29">
      <c r="A1066" s="264">
        <v>41429</v>
      </c>
      <c r="B1066">
        <v>735.39</v>
      </c>
      <c r="D1066" s="264">
        <v>41429</v>
      </c>
      <c r="E1066">
        <f t="shared" si="127"/>
        <v>1825.77</v>
      </c>
      <c r="F1066">
        <v>735.39</v>
      </c>
      <c r="G1066" s="246">
        <f t="shared" si="123"/>
        <v>-1.4493387733671703E-3</v>
      </c>
      <c r="H1066" s="246">
        <f t="shared" si="124"/>
        <v>-5.3572520751422794E-4</v>
      </c>
      <c r="I1066">
        <f t="shared" si="128"/>
        <v>12688.562870506137</v>
      </c>
      <c r="J1066">
        <f t="shared" si="128"/>
        <v>17523.175676885934</v>
      </c>
      <c r="AB1066" s="264">
        <v>41431</v>
      </c>
      <c r="AC1066">
        <v>1828.37</v>
      </c>
    </row>
    <row r="1067" spans="1:29">
      <c r="A1067" s="264">
        <v>41430</v>
      </c>
      <c r="B1067">
        <v>730.99</v>
      </c>
      <c r="D1067" s="264">
        <v>41430</v>
      </c>
      <c r="E1067">
        <f t="shared" si="127"/>
        <v>1826.42</v>
      </c>
      <c r="F1067">
        <v>730.99</v>
      </c>
      <c r="G1067" s="246">
        <f t="shared" si="123"/>
        <v>3.5601417484132369E-4</v>
      </c>
      <c r="H1067" s="246">
        <f t="shared" si="124"/>
        <v>-6.0296483595682201E-3</v>
      </c>
      <c r="I1067">
        <f t="shared" si="128"/>
        <v>12693.080178746402</v>
      </c>
      <c r="J1067">
        <f t="shared" si="128"/>
        <v>17417.517089411373</v>
      </c>
      <c r="AB1067" s="264">
        <v>41432</v>
      </c>
      <c r="AC1067">
        <v>1822.74</v>
      </c>
    </row>
    <row r="1068" spans="1:29">
      <c r="A1068" s="264">
        <v>41431</v>
      </c>
      <c r="B1068">
        <v>731.99</v>
      </c>
      <c r="D1068" s="264">
        <v>41431</v>
      </c>
      <c r="E1068">
        <f t="shared" si="127"/>
        <v>1828.37</v>
      </c>
      <c r="F1068">
        <v>731.99</v>
      </c>
      <c r="G1068" s="246">
        <f t="shared" si="123"/>
        <v>1.0676624215677499E-3</v>
      </c>
      <c r="H1068" s="246">
        <f t="shared" si="124"/>
        <v>1.3215791988556583E-3</v>
      </c>
      <c r="I1068">
        <f t="shared" si="128"/>
        <v>12706.632103467196</v>
      </c>
      <c r="J1068">
        <f t="shared" si="128"/>
        <v>17440.535717692452</v>
      </c>
      <c r="AB1068" s="264">
        <v>41435</v>
      </c>
      <c r="AC1068">
        <v>1819.65</v>
      </c>
    </row>
    <row r="1069" spans="1:29">
      <c r="A1069" s="264">
        <v>41432</v>
      </c>
      <c r="B1069">
        <v>732.63</v>
      </c>
      <c r="D1069" s="264">
        <v>41432</v>
      </c>
      <c r="E1069">
        <f t="shared" si="127"/>
        <v>1822.74</v>
      </c>
      <c r="F1069">
        <v>732.63</v>
      </c>
      <c r="G1069" s="246">
        <f t="shared" si="123"/>
        <v>-3.0792454481313181E-3</v>
      </c>
      <c r="H1069" s="246">
        <f t="shared" si="124"/>
        <v>8.2790031284572883E-4</v>
      </c>
      <c r="I1069">
        <f t="shared" si="128"/>
        <v>12667.505264401516</v>
      </c>
      <c r="J1069">
        <f t="shared" si="128"/>
        <v>17454.974742669328</v>
      </c>
      <c r="AB1069" s="264">
        <v>41436</v>
      </c>
      <c r="AC1069">
        <v>1819.79</v>
      </c>
    </row>
    <row r="1070" spans="1:29">
      <c r="A1070" s="264">
        <v>41435</v>
      </c>
      <c r="B1070">
        <v>730.68</v>
      </c>
      <c r="D1070" s="264">
        <v>41435</v>
      </c>
      <c r="E1070">
        <f t="shared" si="127"/>
        <v>1819.65</v>
      </c>
      <c r="F1070">
        <v>730.68</v>
      </c>
      <c r="G1070" s="246">
        <f t="shared" si="123"/>
        <v>-1.6952500082293431E-3</v>
      </c>
      <c r="H1070" s="246">
        <f t="shared" si="124"/>
        <v>-2.7080722387641384E-3</v>
      </c>
      <c r="I1070">
        <f t="shared" si="128"/>
        <v>12646.030675997794</v>
      </c>
      <c r="J1070">
        <f t="shared" si="128"/>
        <v>17407.705410140377</v>
      </c>
      <c r="AB1070" s="264">
        <v>41437</v>
      </c>
      <c r="AC1070">
        <v>1816.96</v>
      </c>
    </row>
    <row r="1071" spans="1:29">
      <c r="A1071" s="264">
        <v>41436</v>
      </c>
      <c r="B1071">
        <v>727.12</v>
      </c>
      <c r="D1071" s="264">
        <v>41436</v>
      </c>
      <c r="E1071">
        <f t="shared" si="127"/>
        <v>1819.79</v>
      </c>
      <c r="F1071">
        <v>727.12</v>
      </c>
      <c r="G1071" s="246">
        <f t="shared" si="123"/>
        <v>7.6937872667715013E-5</v>
      </c>
      <c r="H1071" s="246">
        <f t="shared" si="124"/>
        <v>-4.9186024368689371E-3</v>
      </c>
      <c r="I1071">
        <f t="shared" si="128"/>
        <v>12647.003634695695</v>
      </c>
      <c r="J1071">
        <f t="shared" si="128"/>
        <v>17322.083827889765</v>
      </c>
      <c r="AB1071" s="264">
        <v>41438</v>
      </c>
      <c r="AC1071">
        <v>1821.52</v>
      </c>
    </row>
    <row r="1072" spans="1:29">
      <c r="A1072" s="264">
        <v>41437</v>
      </c>
      <c r="B1072">
        <v>723.57</v>
      </c>
      <c r="D1072" s="264">
        <v>41437</v>
      </c>
      <c r="E1072">
        <f t="shared" si="127"/>
        <v>1816.96</v>
      </c>
      <c r="F1072">
        <v>723.57</v>
      </c>
      <c r="G1072" s="246">
        <f t="shared" si="123"/>
        <v>-1.5551244923864838E-3</v>
      </c>
      <c r="H1072" s="246">
        <f t="shared" si="124"/>
        <v>-4.9287038492368393E-3</v>
      </c>
      <c r="I1072">
        <f t="shared" si="128"/>
        <v>12627.335969588079</v>
      </c>
      <c r="J1072">
        <f t="shared" si="128"/>
        <v>17236.708406650439</v>
      </c>
      <c r="AB1072" s="264">
        <v>41439</v>
      </c>
      <c r="AC1072">
        <v>1826.38</v>
      </c>
    </row>
    <row r="1073" spans="1:29">
      <c r="A1073" s="264">
        <v>41438</v>
      </c>
      <c r="B1073">
        <v>723.57</v>
      </c>
      <c r="D1073" s="264">
        <v>41438</v>
      </c>
      <c r="E1073">
        <f t="shared" si="127"/>
        <v>1821.52</v>
      </c>
      <c r="F1073">
        <v>723.57</v>
      </c>
      <c r="G1073" s="246">
        <f t="shared" si="123"/>
        <v>2.5096865093341414E-3</v>
      </c>
      <c r="H1073" s="246">
        <f t="shared" si="124"/>
        <v>-4.6428571428571429E-5</v>
      </c>
      <c r="I1073">
        <f t="shared" si="128"/>
        <v>12659.026624319784</v>
      </c>
      <c r="J1073">
        <f t="shared" si="128"/>
        <v>17235.90813090299</v>
      </c>
      <c r="AB1073" s="264">
        <v>41442</v>
      </c>
      <c r="AC1073">
        <v>1824.01</v>
      </c>
    </row>
    <row r="1074" spans="1:29">
      <c r="A1074" s="264">
        <v>41439</v>
      </c>
      <c r="B1074">
        <v>724.13</v>
      </c>
      <c r="D1074" s="264">
        <v>41439</v>
      </c>
      <c r="E1074">
        <f t="shared" si="127"/>
        <v>1826.38</v>
      </c>
      <c r="F1074">
        <v>724.13</v>
      </c>
      <c r="G1074" s="246">
        <f t="shared" si="123"/>
        <v>2.6681013658922392E-3</v>
      </c>
      <c r="H1074" s="246">
        <f t="shared" si="124"/>
        <v>7.2751175224426787E-4</v>
      </c>
      <c r="I1074">
        <f t="shared" si="128"/>
        <v>12692.802190546998</v>
      </c>
      <c r="J1074">
        <f t="shared" si="128"/>
        <v>17248.447456628823</v>
      </c>
      <c r="AB1074" s="264">
        <v>41443</v>
      </c>
      <c r="AC1074">
        <v>1823.69</v>
      </c>
    </row>
    <row r="1075" spans="1:29">
      <c r="A1075" s="264">
        <v>41442</v>
      </c>
      <c r="B1075">
        <v>723.87</v>
      </c>
      <c r="D1075" s="264">
        <v>41442</v>
      </c>
      <c r="E1075">
        <f t="shared" si="127"/>
        <v>1824.01</v>
      </c>
      <c r="F1075">
        <v>723.87</v>
      </c>
      <c r="G1075" s="246">
        <f t="shared" si="123"/>
        <v>-1.297648901104953E-3</v>
      </c>
      <c r="H1075" s="246">
        <f t="shared" si="124"/>
        <v>-4.054801229455138E-4</v>
      </c>
      <c r="I1075">
        <f t="shared" si="128"/>
        <v>12676.331389732492</v>
      </c>
      <c r="J1075">
        <f t="shared" si="128"/>
        <v>17241.453554033491</v>
      </c>
      <c r="AB1075" s="264">
        <v>41444</v>
      </c>
      <c r="AC1075">
        <v>1812.74</v>
      </c>
    </row>
    <row r="1076" spans="1:29">
      <c r="A1076" s="264">
        <v>41443</v>
      </c>
      <c r="B1076">
        <v>723.28</v>
      </c>
      <c r="D1076" s="264">
        <v>41443</v>
      </c>
      <c r="E1076">
        <f t="shared" si="127"/>
        <v>1823.69</v>
      </c>
      <c r="F1076">
        <v>723.28</v>
      </c>
      <c r="G1076" s="246">
        <f t="shared" si="123"/>
        <v>-1.7543763466210116E-4</v>
      </c>
      <c r="H1076" s="246">
        <f t="shared" si="124"/>
        <v>-8.6149204967746109E-4</v>
      </c>
      <c r="I1076">
        <f t="shared" ref="I1076:J1091" si="129">I1075*(1+G1076)</f>
        <v>12674.107484137285</v>
      </c>
      <c r="J1076">
        <f t="shared" si="129"/>
        <v>17226.600178871809</v>
      </c>
      <c r="AB1076" s="264">
        <v>41445</v>
      </c>
      <c r="AC1076">
        <v>1801.56</v>
      </c>
    </row>
    <row r="1077" spans="1:29">
      <c r="A1077" s="264">
        <v>41444</v>
      </c>
      <c r="B1077">
        <v>719.48</v>
      </c>
      <c r="D1077" s="264">
        <v>41444</v>
      </c>
      <c r="E1077">
        <f t="shared" si="127"/>
        <v>1812.74</v>
      </c>
      <c r="F1077">
        <v>719.48</v>
      </c>
      <c r="G1077" s="246">
        <f t="shared" si="123"/>
        <v>-6.0043099430275859E-3</v>
      </c>
      <c r="H1077" s="246">
        <f t="shared" si="124"/>
        <v>-5.3002721728000598E-3</v>
      </c>
      <c r="I1077">
        <f t="shared" si="129"/>
        <v>12598.008214551279</v>
      </c>
      <c r="J1077">
        <f t="shared" si="129"/>
        <v>17135.294509311781</v>
      </c>
      <c r="AB1077" s="264">
        <v>41446</v>
      </c>
      <c r="AC1077">
        <v>1793.27</v>
      </c>
    </row>
    <row r="1078" spans="1:29">
      <c r="A1078" s="264">
        <v>41445</v>
      </c>
      <c r="B1078">
        <v>712.15</v>
      </c>
      <c r="D1078" s="264">
        <v>41445</v>
      </c>
      <c r="E1078">
        <f t="shared" si="127"/>
        <v>1801.56</v>
      </c>
      <c r="F1078">
        <v>712.15</v>
      </c>
      <c r="G1078" s="246">
        <f t="shared" si="123"/>
        <v>-6.1674592054018484E-3</v>
      </c>
      <c r="H1078" s="246">
        <f t="shared" si="124"/>
        <v>-1.0234342064506921E-2</v>
      </c>
      <c r="I1078">
        <f t="shared" si="129"/>
        <v>12520.310512818716</v>
      </c>
      <c r="J1078">
        <f t="shared" si="129"/>
        <v>16959.926043927419</v>
      </c>
      <c r="AB1078" s="264">
        <v>41449</v>
      </c>
      <c r="AC1078">
        <v>1788.85</v>
      </c>
    </row>
    <row r="1079" spans="1:29">
      <c r="A1079" s="264">
        <v>41446</v>
      </c>
      <c r="B1079">
        <v>709.84</v>
      </c>
      <c r="D1079" s="264">
        <v>41446</v>
      </c>
      <c r="E1079">
        <f t="shared" si="127"/>
        <v>1793.27</v>
      </c>
      <c r="F1079">
        <v>709.84</v>
      </c>
      <c r="G1079" s="246">
        <f t="shared" si="123"/>
        <v>-4.6015675303625603E-3</v>
      </c>
      <c r="H1079" s="246">
        <f t="shared" si="124"/>
        <v>-3.2901272304188952E-3</v>
      </c>
      <c r="I1079">
        <f t="shared" si="129"/>
        <v>12462.697458492872</v>
      </c>
      <c r="J1079">
        <f t="shared" si="129"/>
        <v>16904.125729424402</v>
      </c>
      <c r="AB1079" s="264">
        <v>41450</v>
      </c>
      <c r="AC1079">
        <v>1785.72</v>
      </c>
    </row>
    <row r="1080" spans="1:29">
      <c r="A1080" s="264">
        <v>41449</v>
      </c>
      <c r="B1080">
        <v>705.54</v>
      </c>
      <c r="D1080" s="264">
        <v>41449</v>
      </c>
      <c r="E1080">
        <f t="shared" si="127"/>
        <v>1788.85</v>
      </c>
      <c r="F1080">
        <v>705.54</v>
      </c>
      <c r="G1080" s="246">
        <f t="shared" si="123"/>
        <v>-2.4647710606880979E-3</v>
      </c>
      <c r="H1080" s="246">
        <f t="shared" si="124"/>
        <v>-6.1041317157992788E-3</v>
      </c>
      <c r="I1080">
        <f t="shared" si="129"/>
        <v>12431.979762459068</v>
      </c>
      <c r="J1080">
        <f t="shared" si="129"/>
        <v>16800.940719431565</v>
      </c>
      <c r="AB1080" s="264">
        <v>41451</v>
      </c>
      <c r="AC1080">
        <v>1790.56</v>
      </c>
    </row>
    <row r="1081" spans="1:29">
      <c r="A1081" s="264">
        <v>41450</v>
      </c>
      <c r="B1081">
        <v>706.2</v>
      </c>
      <c r="D1081" s="264">
        <v>41450</v>
      </c>
      <c r="E1081">
        <f t="shared" si="127"/>
        <v>1785.72</v>
      </c>
      <c r="F1081">
        <v>706.2</v>
      </c>
      <c r="G1081" s="246">
        <f t="shared" si="123"/>
        <v>-1.7497274785476247E-3</v>
      </c>
      <c r="H1081" s="246">
        <f t="shared" si="124"/>
        <v>8.8902512361353856E-4</v>
      </c>
      <c r="I1081">
        <f t="shared" si="129"/>
        <v>12410.227185855945</v>
      </c>
      <c r="J1081">
        <f t="shared" si="129"/>
        <v>16815.87717783148</v>
      </c>
      <c r="AB1081" s="264">
        <v>41452</v>
      </c>
      <c r="AC1081">
        <v>1797.37</v>
      </c>
    </row>
    <row r="1082" spans="1:29">
      <c r="A1082" s="264">
        <v>41451</v>
      </c>
      <c r="B1082">
        <v>713.37</v>
      </c>
      <c r="D1082" s="264">
        <v>41451</v>
      </c>
      <c r="E1082">
        <f t="shared" si="127"/>
        <v>1790.56</v>
      </c>
      <c r="F1082">
        <v>713.37</v>
      </c>
      <c r="G1082" s="246">
        <f t="shared" si="123"/>
        <v>2.7103913267476631E-3</v>
      </c>
      <c r="H1082" s="246">
        <f t="shared" si="124"/>
        <v>1.0106502609539922E-2</v>
      </c>
      <c r="I1082">
        <f t="shared" si="129"/>
        <v>12443.863757983458</v>
      </c>
      <c r="J1082">
        <f t="shared" si="129"/>
        <v>16985.826884410937</v>
      </c>
      <c r="AB1082" s="264">
        <v>41453</v>
      </c>
      <c r="AC1082">
        <v>1799.31</v>
      </c>
    </row>
    <row r="1083" spans="1:29">
      <c r="A1083" s="264">
        <v>41452</v>
      </c>
      <c r="B1083">
        <v>715.57</v>
      </c>
      <c r="D1083" s="264">
        <v>41452</v>
      </c>
      <c r="E1083">
        <f t="shared" si="127"/>
        <v>1797.37</v>
      </c>
      <c r="F1083">
        <v>715.57</v>
      </c>
      <c r="G1083" s="246">
        <f t="shared" si="123"/>
        <v>3.803279420963257E-3</v>
      </c>
      <c r="H1083" s="246">
        <f t="shared" si="124"/>
        <v>3.0375250571232785E-3</v>
      </c>
      <c r="I1083">
        <f t="shared" si="129"/>
        <v>12491.191248931467</v>
      </c>
      <c r="J1083">
        <f t="shared" si="129"/>
        <v>17037.421759188295</v>
      </c>
      <c r="AB1083" s="264">
        <v>41456</v>
      </c>
      <c r="AC1083">
        <v>1800.42</v>
      </c>
    </row>
    <row r="1084" spans="1:29">
      <c r="A1084" s="264">
        <v>41453</v>
      </c>
      <c r="B1084">
        <v>716.07</v>
      </c>
      <c r="D1084" s="264">
        <v>41453</v>
      </c>
      <c r="E1084">
        <f t="shared" si="127"/>
        <v>1799.31</v>
      </c>
      <c r="F1084">
        <v>716.07</v>
      </c>
      <c r="G1084" s="246">
        <f t="shared" si="123"/>
        <v>1.0793548351202276E-3</v>
      </c>
      <c r="H1084" s="246">
        <f t="shared" si="124"/>
        <v>6.5231508747264164E-4</v>
      </c>
      <c r="I1084">
        <f t="shared" si="129"/>
        <v>12504.673676602413</v>
      </c>
      <c r="J1084">
        <f t="shared" si="129"/>
        <v>17048.535526453448</v>
      </c>
      <c r="AB1084" s="264">
        <v>41457</v>
      </c>
      <c r="AC1084">
        <v>1801.81</v>
      </c>
    </row>
    <row r="1085" spans="1:29">
      <c r="A1085" s="264">
        <v>41456</v>
      </c>
      <c r="B1085">
        <v>717.7</v>
      </c>
      <c r="D1085" s="264">
        <v>41456</v>
      </c>
      <c r="E1085">
        <f t="shared" si="127"/>
        <v>1800.42</v>
      </c>
      <c r="F1085">
        <v>717.7</v>
      </c>
      <c r="G1085" s="246">
        <f t="shared" si="123"/>
        <v>6.1690314620621578E-4</v>
      </c>
      <c r="H1085" s="246">
        <f t="shared" si="124"/>
        <v>2.2298851967783454E-3</v>
      </c>
      <c r="I1085">
        <f t="shared" si="129"/>
        <v>12512.387849135792</v>
      </c>
      <c r="J1085">
        <f t="shared" si="129"/>
        <v>17086.551803450639</v>
      </c>
      <c r="AB1085" s="264">
        <v>41458</v>
      </c>
      <c r="AC1085">
        <v>1798.79</v>
      </c>
    </row>
    <row r="1086" spans="1:29">
      <c r="A1086" s="264">
        <v>41457</v>
      </c>
      <c r="B1086">
        <v>714.28</v>
      </c>
      <c r="D1086" s="264">
        <v>41457</v>
      </c>
      <c r="E1086">
        <f t="shared" si="127"/>
        <v>1801.81</v>
      </c>
      <c r="F1086">
        <v>714.28</v>
      </c>
      <c r="G1086" s="246">
        <f t="shared" si="123"/>
        <v>7.720420790704452E-4</v>
      </c>
      <c r="H1086" s="246">
        <f t="shared" si="124"/>
        <v>-4.8116508091324969E-3</v>
      </c>
      <c r="I1086">
        <f t="shared" si="129"/>
        <v>12522.047939064974</v>
      </c>
      <c r="J1086">
        <f t="shared" si="129"/>
        <v>17004.337282640281</v>
      </c>
      <c r="AB1086" s="264">
        <v>41460</v>
      </c>
      <c r="AC1086">
        <v>1780.68</v>
      </c>
    </row>
    <row r="1087" spans="1:29">
      <c r="A1087" s="264">
        <v>41458</v>
      </c>
      <c r="B1087">
        <v>707.26</v>
      </c>
      <c r="D1087" s="264">
        <v>41458</v>
      </c>
      <c r="E1087">
        <f t="shared" si="127"/>
        <v>1798.79</v>
      </c>
      <c r="F1087">
        <v>707.26</v>
      </c>
      <c r="G1087" s="246">
        <f t="shared" si="123"/>
        <v>-1.6760923737796363E-3</v>
      </c>
      <c r="H1087" s="246">
        <f t="shared" si="124"/>
        <v>-9.8745071960575498E-3</v>
      </c>
      <c r="I1087">
        <f t="shared" si="129"/>
        <v>12501.059830010205</v>
      </c>
      <c r="J1087">
        <f t="shared" si="129"/>
        <v>16836.427831778659</v>
      </c>
      <c r="AB1087" s="264">
        <v>41463</v>
      </c>
      <c r="AC1087">
        <v>1788.3</v>
      </c>
    </row>
    <row r="1088" spans="1:29">
      <c r="A1088" s="264">
        <v>41460</v>
      </c>
      <c r="B1088">
        <v>702.08</v>
      </c>
      <c r="D1088" s="264">
        <v>41460</v>
      </c>
      <c r="E1088">
        <f t="shared" si="127"/>
        <v>1780.68</v>
      </c>
      <c r="F1088">
        <v>702.08</v>
      </c>
      <c r="G1088" s="246">
        <f t="shared" si="123"/>
        <v>-1.0067878963080701E-2</v>
      </c>
      <c r="H1088" s="246">
        <f t="shared" si="124"/>
        <v>-7.3704678214921012E-3</v>
      </c>
      <c r="I1088">
        <f t="shared" si="129"/>
        <v>12375.200672731431</v>
      </c>
      <c r="J1088">
        <f t="shared" si="129"/>
        <v>16712.335482215662</v>
      </c>
      <c r="AB1088" s="264">
        <v>41464</v>
      </c>
      <c r="AC1088">
        <v>1790.93</v>
      </c>
    </row>
    <row r="1089" spans="1:29">
      <c r="A1089" s="264">
        <v>41463</v>
      </c>
      <c r="B1089">
        <v>700.83</v>
      </c>
      <c r="D1089" s="264">
        <v>41463</v>
      </c>
      <c r="E1089">
        <f t="shared" si="127"/>
        <v>1788.3</v>
      </c>
      <c r="F1089">
        <v>700.83</v>
      </c>
      <c r="G1089" s="246">
        <f t="shared" si="123"/>
        <v>4.2792641013544852E-3</v>
      </c>
      <c r="H1089" s="246">
        <f t="shared" si="124"/>
        <v>-1.8268524547466877E-3</v>
      </c>
      <c r="I1089">
        <f t="shared" si="129"/>
        <v>12428.157424717308</v>
      </c>
      <c r="J1089">
        <f t="shared" si="129"/>
        <v>16681.804511115424</v>
      </c>
      <c r="AB1089" s="264">
        <v>41465</v>
      </c>
      <c r="AC1089">
        <v>1786.73</v>
      </c>
    </row>
    <row r="1090" spans="1:29">
      <c r="A1090" s="264">
        <v>41464</v>
      </c>
      <c r="B1090">
        <v>703.84</v>
      </c>
      <c r="D1090" s="264">
        <v>41464</v>
      </c>
      <c r="E1090">
        <f t="shared" si="127"/>
        <v>1790.93</v>
      </c>
      <c r="F1090">
        <v>703.84</v>
      </c>
      <c r="G1090" s="246">
        <f t="shared" si="123"/>
        <v>1.4706704691607175E-3</v>
      </c>
      <c r="H1090" s="246">
        <f t="shared" si="124"/>
        <v>4.2484788954322153E-3</v>
      </c>
      <c r="I1090">
        <f t="shared" si="129"/>
        <v>12446.435148827921</v>
      </c>
      <c r="J1090">
        <f t="shared" si="129"/>
        <v>16752.676805518626</v>
      </c>
      <c r="AB1090" s="264">
        <v>41466</v>
      </c>
      <c r="AC1090">
        <v>1796.2</v>
      </c>
    </row>
    <row r="1091" spans="1:29">
      <c r="A1091" s="264">
        <v>41465</v>
      </c>
      <c r="B1091">
        <v>706.46</v>
      </c>
      <c r="D1091" s="264">
        <v>41465</v>
      </c>
      <c r="E1091">
        <f t="shared" si="127"/>
        <v>1786.73</v>
      </c>
      <c r="F1091">
        <v>706.46</v>
      </c>
      <c r="G1091" s="246">
        <f t="shared" si="123"/>
        <v>-2.3451502850474482E-3</v>
      </c>
      <c r="H1091" s="246">
        <f t="shared" si="124"/>
        <v>3.6760083460527374E-3</v>
      </c>
      <c r="I1091">
        <f t="shared" si="129"/>
        <v>12417.246387890822</v>
      </c>
      <c r="J1091">
        <f t="shared" si="129"/>
        <v>16814.259785274437</v>
      </c>
      <c r="AB1091" s="264">
        <v>41467</v>
      </c>
      <c r="AC1091">
        <v>1794.43</v>
      </c>
    </row>
    <row r="1092" spans="1:29">
      <c r="A1092" s="264">
        <v>41466</v>
      </c>
      <c r="B1092">
        <v>713.18</v>
      </c>
      <c r="D1092" s="264">
        <v>41466</v>
      </c>
      <c r="E1092">
        <f t="shared" si="127"/>
        <v>1796.2</v>
      </c>
      <c r="F1092">
        <v>713.18</v>
      </c>
      <c r="G1092" s="246">
        <f t="shared" ref="G1092:G1155" si="130">E1092/E1091-1</f>
        <v>5.3001852546272765E-3</v>
      </c>
      <c r="H1092" s="246">
        <f t="shared" ref="H1092:H1155" si="131">(F1092/F1091-1)-($M$23/252)</f>
        <v>9.4657872652783442E-3</v>
      </c>
      <c r="I1092">
        <f t="shared" ref="I1092:J1107" si="132">I1091*(1+G1092)</f>
        <v>12483.060094098995</v>
      </c>
      <c r="J1092">
        <f t="shared" si="132"/>
        <v>16973.419991424969</v>
      </c>
      <c r="AB1092" s="264">
        <v>41470</v>
      </c>
      <c r="AC1092">
        <v>1799.16</v>
      </c>
    </row>
    <row r="1093" spans="1:29">
      <c r="A1093" s="264">
        <v>41467</v>
      </c>
      <c r="B1093">
        <v>713.18</v>
      </c>
      <c r="D1093" s="264">
        <v>41467</v>
      </c>
      <c r="E1093">
        <f t="shared" si="127"/>
        <v>1794.43</v>
      </c>
      <c r="F1093">
        <v>713.18</v>
      </c>
      <c r="G1093" s="246">
        <f t="shared" si="130"/>
        <v>-9.8541365104110046E-4</v>
      </c>
      <c r="H1093" s="246">
        <f t="shared" si="131"/>
        <v>-4.6428571428571429E-5</v>
      </c>
      <c r="I1093">
        <f t="shared" si="132"/>
        <v>12470.759116275503</v>
      </c>
      <c r="J1093">
        <f t="shared" si="132"/>
        <v>16972.63193978251</v>
      </c>
      <c r="AB1093" s="264">
        <v>41471</v>
      </c>
      <c r="AC1093">
        <v>1801.37</v>
      </c>
    </row>
    <row r="1094" spans="1:29">
      <c r="A1094" s="264">
        <v>41470</v>
      </c>
      <c r="B1094">
        <v>716.48</v>
      </c>
      <c r="D1094" s="264">
        <v>41470</v>
      </c>
      <c r="E1094">
        <f t="shared" si="127"/>
        <v>1799.16</v>
      </c>
      <c r="F1094">
        <v>716.48</v>
      </c>
      <c r="G1094" s="246">
        <f t="shared" si="130"/>
        <v>2.6359345307422899E-3</v>
      </c>
      <c r="H1094" s="246">
        <f t="shared" si="131"/>
        <v>4.580734276660379E-3</v>
      </c>
      <c r="I1094">
        <f t="shared" si="132"/>
        <v>12503.631220854662</v>
      </c>
      <c r="J1094">
        <f t="shared" si="132"/>
        <v>17050.379056674214</v>
      </c>
      <c r="AB1094" s="264">
        <v>41472</v>
      </c>
      <c r="AC1094">
        <v>1804.88</v>
      </c>
    </row>
    <row r="1095" spans="1:29">
      <c r="A1095" s="264">
        <v>41471</v>
      </c>
      <c r="B1095">
        <v>716</v>
      </c>
      <c r="D1095" s="264">
        <v>41471</v>
      </c>
      <c r="E1095">
        <f t="shared" si="127"/>
        <v>1801.37</v>
      </c>
      <c r="F1095">
        <v>716</v>
      </c>
      <c r="G1095" s="246">
        <f t="shared" si="130"/>
        <v>1.2283510082482518E-3</v>
      </c>
      <c r="H1095" s="246">
        <f t="shared" si="131"/>
        <v>-7.163705097939085E-4</v>
      </c>
      <c r="I1095">
        <f t="shared" si="132"/>
        <v>12518.990068871564</v>
      </c>
      <c r="J1095">
        <f t="shared" si="132"/>
        <v>17038.164667937206</v>
      </c>
      <c r="AB1095" s="264">
        <v>41473</v>
      </c>
      <c r="AC1095">
        <v>1802.07</v>
      </c>
    </row>
    <row r="1096" spans="1:29">
      <c r="A1096" s="264">
        <v>41472</v>
      </c>
      <c r="B1096">
        <v>717.01</v>
      </c>
      <c r="D1096" s="264">
        <v>41472</v>
      </c>
      <c r="E1096">
        <f t="shared" si="127"/>
        <v>1804.88</v>
      </c>
      <c r="F1096">
        <v>717.01</v>
      </c>
      <c r="G1096" s="246">
        <f t="shared" si="130"/>
        <v>1.9485169620900855E-3</v>
      </c>
      <c r="H1096" s="246">
        <f t="shared" si="131"/>
        <v>1.3641859537110038E-3</v>
      </c>
      <c r="I1096">
        <f t="shared" si="132"/>
        <v>12543.383533368999</v>
      </c>
      <c r="J1096">
        <f t="shared" si="132"/>
        <v>17061.407892854222</v>
      </c>
      <c r="AB1096" s="264">
        <v>41474</v>
      </c>
      <c r="AC1096">
        <v>1806.84</v>
      </c>
    </row>
    <row r="1097" spans="1:29">
      <c r="A1097" s="264">
        <v>41473</v>
      </c>
      <c r="B1097">
        <v>715.73</v>
      </c>
      <c r="D1097" s="264">
        <v>41473</v>
      </c>
      <c r="E1097">
        <f t="shared" si="127"/>
        <v>1802.07</v>
      </c>
      <c r="F1097">
        <v>715.73</v>
      </c>
      <c r="G1097" s="246">
        <f t="shared" si="130"/>
        <v>-1.5568902087674807E-3</v>
      </c>
      <c r="H1097" s="246">
        <f t="shared" si="131"/>
        <v>-1.83161985188486E-3</v>
      </c>
      <c r="I1097">
        <f t="shared" si="132"/>
        <v>12523.85486236108</v>
      </c>
      <c r="J1097">
        <f t="shared" si="132"/>
        <v>17030.157879456565</v>
      </c>
      <c r="AB1097" s="264">
        <v>41477</v>
      </c>
      <c r="AC1097">
        <v>1808.17</v>
      </c>
    </row>
    <row r="1098" spans="1:29">
      <c r="A1098" s="264">
        <v>41474</v>
      </c>
      <c r="B1098">
        <v>718.16</v>
      </c>
      <c r="D1098" s="264">
        <v>41474</v>
      </c>
      <c r="E1098">
        <f t="shared" si="127"/>
        <v>1806.84</v>
      </c>
      <c r="F1098">
        <v>718.16</v>
      </c>
      <c r="G1098" s="246">
        <f t="shared" si="130"/>
        <v>2.6469560005992765E-3</v>
      </c>
      <c r="H1098" s="246">
        <f t="shared" si="131"/>
        <v>3.3487064655266388E-3</v>
      </c>
      <c r="I1098">
        <f t="shared" si="132"/>
        <v>12557.004955139642</v>
      </c>
      <c r="J1098">
        <f t="shared" si="132"/>
        <v>17087.186879256442</v>
      </c>
      <c r="AB1098" s="264">
        <v>41478</v>
      </c>
      <c r="AC1098">
        <v>1806.27</v>
      </c>
    </row>
    <row r="1099" spans="1:29">
      <c r="A1099" s="264">
        <v>41477</v>
      </c>
      <c r="B1099">
        <v>720.3</v>
      </c>
      <c r="D1099" s="264">
        <v>41477</v>
      </c>
      <c r="E1099">
        <f t="shared" si="127"/>
        <v>1808.17</v>
      </c>
      <c r="F1099">
        <v>720.3</v>
      </c>
      <c r="G1099" s="246">
        <f t="shared" si="130"/>
        <v>7.3609174027589042E-4</v>
      </c>
      <c r="H1099" s="246">
        <f t="shared" si="131"/>
        <v>2.9334087907191145E-3</v>
      </c>
      <c r="I1099">
        <f t="shared" si="132"/>
        <v>12566.248062769724</v>
      </c>
      <c r="J1099">
        <f t="shared" si="132"/>
        <v>17137.310583456714</v>
      </c>
      <c r="AB1099" s="264">
        <v>41479</v>
      </c>
      <c r="AC1099">
        <v>1800.73</v>
      </c>
    </row>
    <row r="1100" spans="1:29">
      <c r="A1100" s="264">
        <v>41478</v>
      </c>
      <c r="B1100">
        <v>720.38</v>
      </c>
      <c r="D1100" s="264">
        <v>41478</v>
      </c>
      <c r="E1100">
        <f t="shared" si="127"/>
        <v>1806.27</v>
      </c>
      <c r="F1100">
        <v>720.38</v>
      </c>
      <c r="G1100" s="246">
        <f t="shared" si="130"/>
        <v>-1.0507861539568175E-3</v>
      </c>
      <c r="H1100" s="246">
        <f t="shared" si="131"/>
        <v>6.4636262668380803E-5</v>
      </c>
      <c r="I1100">
        <f t="shared" si="132"/>
        <v>12553.043623298179</v>
      </c>
      <c r="J1100">
        <f t="shared" si="132"/>
        <v>17138.418275165015</v>
      </c>
      <c r="AB1100" s="264">
        <v>41480</v>
      </c>
      <c r="AC1100">
        <v>1799.36</v>
      </c>
    </row>
    <row r="1101" spans="1:29">
      <c r="A1101" s="264">
        <v>41479</v>
      </c>
      <c r="B1101">
        <v>721.85</v>
      </c>
      <c r="D1101" s="264">
        <v>41479</v>
      </c>
      <c r="E1101">
        <f t="shared" si="127"/>
        <v>1800.73</v>
      </c>
      <c r="F1101">
        <v>721.85</v>
      </c>
      <c r="G1101" s="246">
        <f t="shared" si="130"/>
        <v>-3.0670940667785196E-3</v>
      </c>
      <c r="H1101" s="246">
        <f t="shared" si="131"/>
        <v>1.9941611173468357E-3</v>
      </c>
      <c r="I1101">
        <f t="shared" si="132"/>
        <v>12514.542257681149</v>
      </c>
      <c r="J1101">
        <f t="shared" si="132"/>
        <v>17172.595042502177</v>
      </c>
      <c r="AB1101" s="264">
        <v>41481</v>
      </c>
      <c r="AC1101">
        <v>1803.45</v>
      </c>
    </row>
    <row r="1102" spans="1:29">
      <c r="A1102" s="264">
        <v>41480</v>
      </c>
      <c r="B1102">
        <v>721.95</v>
      </c>
      <c r="D1102" s="264">
        <v>41480</v>
      </c>
      <c r="E1102">
        <f t="shared" si="127"/>
        <v>1799.36</v>
      </c>
      <c r="F1102">
        <v>721.95</v>
      </c>
      <c r="G1102" s="246">
        <f t="shared" si="130"/>
        <v>-7.6080256340493868E-4</v>
      </c>
      <c r="H1102" s="246">
        <f t="shared" si="131"/>
        <v>9.2104364777010624E-5</v>
      </c>
      <c r="I1102">
        <f t="shared" si="132"/>
        <v>12505.021161851666</v>
      </c>
      <c r="J1102">
        <f t="shared" si="132"/>
        <v>17174.17671346014</v>
      </c>
      <c r="AB1102" s="264">
        <v>41484</v>
      </c>
      <c r="AC1102">
        <v>1801.78</v>
      </c>
    </row>
    <row r="1103" spans="1:29">
      <c r="A1103" s="264">
        <v>41481</v>
      </c>
      <c r="B1103">
        <v>723.47</v>
      </c>
      <c r="D1103" s="264">
        <v>41481</v>
      </c>
      <c r="E1103">
        <f t="shared" si="127"/>
        <v>1803.45</v>
      </c>
      <c r="F1103">
        <v>723.47</v>
      </c>
      <c r="G1103" s="246">
        <f t="shared" si="130"/>
        <v>2.2730304108127264E-3</v>
      </c>
      <c r="H1103" s="246">
        <f t="shared" si="131"/>
        <v>2.0589803904109564E-3</v>
      </c>
      <c r="I1103">
        <f t="shared" si="132"/>
        <v>12533.445455240411</v>
      </c>
      <c r="J1103">
        <f t="shared" si="132"/>
        <v>17209.538006534607</v>
      </c>
      <c r="AB1103" s="264">
        <v>41485</v>
      </c>
      <c r="AC1103">
        <v>1800.64</v>
      </c>
    </row>
    <row r="1104" spans="1:29">
      <c r="A1104" s="264">
        <v>41484</v>
      </c>
      <c r="B1104">
        <v>722.62</v>
      </c>
      <c r="D1104" s="264">
        <v>41484</v>
      </c>
      <c r="E1104">
        <f t="shared" si="127"/>
        <v>1801.78</v>
      </c>
      <c r="F1104">
        <v>722.62</v>
      </c>
      <c r="G1104" s="246">
        <f t="shared" si="130"/>
        <v>-9.260029388117319E-4</v>
      </c>
      <c r="H1104" s="246">
        <f t="shared" si="131"/>
        <v>-1.2213217943680818E-3</v>
      </c>
      <c r="I1104">
        <f t="shared" si="132"/>
        <v>12521.839447915421</v>
      </c>
      <c r="J1104">
        <f t="shared" si="132"/>
        <v>17188.519622696222</v>
      </c>
      <c r="AB1104" s="264">
        <v>41486</v>
      </c>
      <c r="AC1104">
        <v>1801.77</v>
      </c>
    </row>
    <row r="1105" spans="1:29">
      <c r="A1105" s="264">
        <v>41485</v>
      </c>
      <c r="B1105">
        <v>724.01</v>
      </c>
      <c r="D1105" s="264">
        <v>41485</v>
      </c>
      <c r="E1105">
        <f t="shared" si="127"/>
        <v>1800.64</v>
      </c>
      <c r="F1105">
        <v>724.01</v>
      </c>
      <c r="G1105" s="246">
        <f t="shared" si="130"/>
        <v>-6.3270765576250998E-4</v>
      </c>
      <c r="H1105" s="246">
        <f t="shared" si="131"/>
        <v>1.8771273777562361E-3</v>
      </c>
      <c r="I1105">
        <f t="shared" si="132"/>
        <v>12513.916784232497</v>
      </c>
      <c r="J1105">
        <f t="shared" si="132"/>
        <v>17220.784663463084</v>
      </c>
      <c r="AB1105" s="264">
        <v>41487</v>
      </c>
      <c r="AC1105">
        <v>1792.03</v>
      </c>
    </row>
    <row r="1106" spans="1:29">
      <c r="A1106" s="264">
        <v>41486</v>
      </c>
      <c r="B1106">
        <v>723.6</v>
      </c>
      <c r="D1106" s="264">
        <v>41486</v>
      </c>
      <c r="E1106">
        <f t="shared" si="127"/>
        <v>1801.77</v>
      </c>
      <c r="F1106">
        <v>723.6</v>
      </c>
      <c r="G1106" s="246">
        <f t="shared" si="130"/>
        <v>6.2755464723651677E-4</v>
      </c>
      <c r="H1106" s="246">
        <f t="shared" si="131"/>
        <v>-6.1271909227768231E-4</v>
      </c>
      <c r="I1106">
        <f t="shared" si="132"/>
        <v>12521.769950865573</v>
      </c>
      <c r="J1106">
        <f t="shared" si="132"/>
        <v>17210.233159915777</v>
      </c>
      <c r="AB1106" s="264">
        <v>41488</v>
      </c>
      <c r="AC1106">
        <v>1801.89</v>
      </c>
    </row>
    <row r="1107" spans="1:29">
      <c r="A1107" s="264">
        <v>41487</v>
      </c>
      <c r="B1107">
        <v>724.99</v>
      </c>
      <c r="D1107" s="264">
        <v>41487</v>
      </c>
      <c r="E1107">
        <f t="shared" si="127"/>
        <v>1792.03</v>
      </c>
      <c r="F1107">
        <v>724.99</v>
      </c>
      <c r="G1107" s="246">
        <f t="shared" si="130"/>
        <v>-5.4057954122890273E-3</v>
      </c>
      <c r="H1107" s="246">
        <f t="shared" si="131"/>
        <v>1.8745222301192891E-3</v>
      </c>
      <c r="I1107">
        <f t="shared" si="132"/>
        <v>12454.079824311446</v>
      </c>
      <c r="J1107">
        <f t="shared" si="132"/>
        <v>17242.494124559576</v>
      </c>
      <c r="AB1107" s="264">
        <v>41491</v>
      </c>
      <c r="AC1107">
        <v>1799.78</v>
      </c>
    </row>
    <row r="1108" spans="1:29">
      <c r="A1108" s="264">
        <v>41488</v>
      </c>
      <c r="B1108">
        <v>762.82</v>
      </c>
      <c r="D1108" s="264">
        <v>41488</v>
      </c>
      <c r="E1108">
        <f t="shared" si="127"/>
        <v>1801.89</v>
      </c>
      <c r="F1108">
        <v>762.82</v>
      </c>
      <c r="G1108" s="246">
        <f t="shared" si="130"/>
        <v>5.5021400311379143E-3</v>
      </c>
      <c r="H1108" s="246">
        <f t="shared" si="131"/>
        <v>5.213360149795164E-2</v>
      </c>
      <c r="I1108">
        <f t="shared" ref="I1108:J1123" si="133">I1107*(1+G1108)</f>
        <v>12522.603915463777</v>
      </c>
      <c r="J1108">
        <f t="shared" si="133"/>
        <v>18141.407442080137</v>
      </c>
      <c r="AB1108" s="264">
        <v>41492</v>
      </c>
      <c r="AC1108">
        <v>1799.38</v>
      </c>
    </row>
    <row r="1109" spans="1:29">
      <c r="A1109" s="264">
        <v>41491</v>
      </c>
      <c r="B1109">
        <v>724.9</v>
      </c>
      <c r="D1109" s="264">
        <v>41491</v>
      </c>
      <c r="E1109">
        <f t="shared" si="127"/>
        <v>1799.78</v>
      </c>
      <c r="F1109">
        <v>724.9</v>
      </c>
      <c r="G1109" s="246">
        <f t="shared" si="130"/>
        <v>-1.1709926799083892E-3</v>
      </c>
      <c r="H1109" s="246">
        <f t="shared" si="131"/>
        <v>-4.9756714090948298E-2</v>
      </c>
      <c r="I1109">
        <f t="shared" si="133"/>
        <v>12507.940037945376</v>
      </c>
      <c r="J1109">
        <f t="shared" si="133"/>
        <v>17238.750618777154</v>
      </c>
      <c r="AB1109" s="264">
        <v>41493</v>
      </c>
      <c r="AC1109">
        <v>1802.32</v>
      </c>
    </row>
    <row r="1110" spans="1:29">
      <c r="A1110" s="264">
        <v>41492</v>
      </c>
      <c r="B1110">
        <v>719.81</v>
      </c>
      <c r="D1110" s="264">
        <v>41492</v>
      </c>
      <c r="E1110">
        <f t="shared" si="127"/>
        <v>1799.38</v>
      </c>
      <c r="F1110">
        <v>719.81</v>
      </c>
      <c r="G1110" s="246">
        <f t="shared" si="130"/>
        <v>-2.2224938603598865E-4</v>
      </c>
      <c r="H1110" s="246">
        <f t="shared" si="131"/>
        <v>-7.0680867311747738E-3</v>
      </c>
      <c r="I1110">
        <f t="shared" si="133"/>
        <v>12505.160155951367</v>
      </c>
      <c r="J1110">
        <f t="shared" si="133"/>
        <v>17116.905634266546</v>
      </c>
      <c r="AB1110" s="264">
        <v>41494</v>
      </c>
      <c r="AC1110">
        <v>1803.86</v>
      </c>
    </row>
    <row r="1111" spans="1:29">
      <c r="A1111" s="264">
        <v>41493</v>
      </c>
      <c r="B1111">
        <v>720.56</v>
      </c>
      <c r="D1111" s="264">
        <v>41493</v>
      </c>
      <c r="E1111">
        <f t="shared" si="127"/>
        <v>1802.32</v>
      </c>
      <c r="F1111">
        <v>720.56</v>
      </c>
      <c r="G1111" s="246">
        <f t="shared" si="130"/>
        <v>1.6338961197746027E-3</v>
      </c>
      <c r="H1111" s="246">
        <f t="shared" si="131"/>
        <v>9.9551305205535044E-4</v>
      </c>
      <c r="I1111">
        <f t="shared" si="133"/>
        <v>12525.592288607337</v>
      </c>
      <c r="J1111">
        <f t="shared" si="133"/>
        <v>17133.945737236259</v>
      </c>
      <c r="AB1111" s="264">
        <v>41495</v>
      </c>
      <c r="AC1111">
        <v>1804.5</v>
      </c>
    </row>
    <row r="1112" spans="1:29">
      <c r="A1112" s="264">
        <v>41494</v>
      </c>
      <c r="B1112">
        <v>721.74</v>
      </c>
      <c r="D1112" s="264">
        <v>41494</v>
      </c>
      <c r="E1112">
        <f t="shared" si="127"/>
        <v>1803.86</v>
      </c>
      <c r="F1112">
        <v>721.74</v>
      </c>
      <c r="G1112" s="246">
        <f t="shared" si="130"/>
        <v>8.5445425895502858E-4</v>
      </c>
      <c r="H1112" s="246">
        <f t="shared" si="131"/>
        <v>1.5911866167583758E-3</v>
      </c>
      <c r="I1112">
        <f t="shared" si="133"/>
        <v>12536.294834284272</v>
      </c>
      <c r="J1112">
        <f t="shared" si="133"/>
        <v>17161.209042385613</v>
      </c>
      <c r="AB1112" s="264">
        <v>41498</v>
      </c>
      <c r="AC1112">
        <v>1802.93</v>
      </c>
    </row>
    <row r="1113" spans="1:29">
      <c r="A1113" s="264">
        <v>41495</v>
      </c>
      <c r="B1113">
        <v>721.02</v>
      </c>
      <c r="D1113" s="264">
        <v>41495</v>
      </c>
      <c r="E1113">
        <f t="shared" si="127"/>
        <v>1804.5</v>
      </c>
      <c r="F1113">
        <v>721.02</v>
      </c>
      <c r="G1113" s="246">
        <f t="shared" si="130"/>
        <v>3.5479471799360063E-4</v>
      </c>
      <c r="H1113" s="246">
        <f t="shared" si="131"/>
        <v>-1.0440177309597584E-3</v>
      </c>
      <c r="I1113">
        <f t="shared" si="133"/>
        <v>12540.742645474686</v>
      </c>
      <c r="J1113">
        <f t="shared" si="133"/>
        <v>17143.292435860658</v>
      </c>
      <c r="AB1113" s="264">
        <v>41499</v>
      </c>
      <c r="AC1113">
        <v>1794.54</v>
      </c>
    </row>
    <row r="1114" spans="1:29">
      <c r="A1114" s="264">
        <v>41498</v>
      </c>
      <c r="B1114">
        <v>721.18</v>
      </c>
      <c r="D1114" s="264">
        <v>41498</v>
      </c>
      <c r="E1114">
        <f t="shared" si="127"/>
        <v>1802.93</v>
      </c>
      <c r="F1114">
        <v>721.18</v>
      </c>
      <c r="G1114" s="246">
        <f t="shared" si="130"/>
        <v>-8.7004710446103584E-4</v>
      </c>
      <c r="H1114" s="246">
        <f t="shared" si="131"/>
        <v>1.7547928133553132E-4</v>
      </c>
      <c r="I1114">
        <f t="shared" si="133"/>
        <v>12529.831608648199</v>
      </c>
      <c r="J1114">
        <f t="shared" si="133"/>
        <v>17146.300728497026</v>
      </c>
      <c r="AB1114" s="264">
        <v>41500</v>
      </c>
      <c r="AC1114">
        <v>1794.97</v>
      </c>
    </row>
    <row r="1115" spans="1:29">
      <c r="A1115" s="264">
        <v>41499</v>
      </c>
      <c r="B1115">
        <v>721.18</v>
      </c>
      <c r="D1115" s="264">
        <v>41499</v>
      </c>
      <c r="E1115">
        <f t="shared" si="127"/>
        <v>1794.54</v>
      </c>
      <c r="F1115">
        <v>721.18</v>
      </c>
      <c r="G1115" s="246">
        <f t="shared" si="130"/>
        <v>-4.6535361883157655E-3</v>
      </c>
      <c r="H1115" s="246">
        <f t="shared" si="131"/>
        <v>-4.6428571428571429E-5</v>
      </c>
      <c r="I1115">
        <f t="shared" si="133"/>
        <v>12471.523583823851</v>
      </c>
      <c r="J1115">
        <f t="shared" si="133"/>
        <v>17145.504650248917</v>
      </c>
      <c r="AB1115" s="264">
        <v>41501</v>
      </c>
      <c r="AC1115">
        <v>1790.29</v>
      </c>
    </row>
    <row r="1116" spans="1:29">
      <c r="A1116" s="264">
        <v>41500</v>
      </c>
      <c r="B1116">
        <v>719.87</v>
      </c>
      <c r="D1116" s="264">
        <v>41500</v>
      </c>
      <c r="E1116">
        <f t="shared" si="127"/>
        <v>1794.97</v>
      </c>
      <c r="F1116">
        <v>719.87</v>
      </c>
      <c r="G1116" s="246">
        <f t="shared" si="130"/>
        <v>2.3961572324937563E-4</v>
      </c>
      <c r="H1116" s="246">
        <f t="shared" si="131"/>
        <v>-1.8628960275420955E-3</v>
      </c>
      <c r="I1116">
        <f t="shared" si="133"/>
        <v>12474.511956967412</v>
      </c>
      <c r="J1116">
        <f t="shared" si="133"/>
        <v>17113.564357745763</v>
      </c>
      <c r="AB1116" s="264">
        <v>41502</v>
      </c>
      <c r="AC1116">
        <v>1783.98</v>
      </c>
    </row>
    <row r="1117" spans="1:29">
      <c r="A1117" s="264">
        <v>41501</v>
      </c>
      <c r="B1117">
        <v>716.44</v>
      </c>
      <c r="D1117" s="264">
        <v>41501</v>
      </c>
      <c r="E1117">
        <f t="shared" si="127"/>
        <v>1790.29</v>
      </c>
      <c r="F1117">
        <v>716.44</v>
      </c>
      <c r="G1117" s="246">
        <f t="shared" si="130"/>
        <v>-2.6072859156420769E-3</v>
      </c>
      <c r="H1117" s="246">
        <f t="shared" si="131"/>
        <v>-4.8111777622546056E-3</v>
      </c>
      <c r="I1117">
        <f t="shared" si="133"/>
        <v>12441.987337637502</v>
      </c>
      <c r="J1117">
        <f t="shared" si="133"/>
        <v>17031.227957474865</v>
      </c>
      <c r="AB1117" s="264">
        <v>41505</v>
      </c>
      <c r="AC1117">
        <v>1779.08</v>
      </c>
    </row>
    <row r="1118" spans="1:29">
      <c r="A1118" s="264">
        <v>41502</v>
      </c>
      <c r="B1118">
        <v>714.74</v>
      </c>
      <c r="D1118" s="264">
        <v>41502</v>
      </c>
      <c r="E1118">
        <f t="shared" si="127"/>
        <v>1783.98</v>
      </c>
      <c r="F1118">
        <v>714.74</v>
      </c>
      <c r="G1118" s="246">
        <f t="shared" si="130"/>
        <v>-3.524568645303261E-3</v>
      </c>
      <c r="H1118" s="246">
        <f t="shared" si="131"/>
        <v>-2.4192720754205995E-3</v>
      </c>
      <c r="I1118">
        <f t="shared" si="133"/>
        <v>12398.134699182005</v>
      </c>
      <c r="J1118">
        <f t="shared" si="133"/>
        <v>16990.024783267225</v>
      </c>
      <c r="AB1118" s="264">
        <v>41506</v>
      </c>
      <c r="AC1118">
        <v>1784.24</v>
      </c>
    </row>
    <row r="1119" spans="1:29">
      <c r="A1119" s="264">
        <v>41505</v>
      </c>
      <c r="B1119">
        <v>710.53</v>
      </c>
      <c r="D1119" s="264">
        <v>41505</v>
      </c>
      <c r="E1119">
        <f t="shared" si="127"/>
        <v>1779.08</v>
      </c>
      <c r="F1119">
        <v>710.53</v>
      </c>
      <c r="G1119" s="246">
        <f t="shared" si="130"/>
        <v>-2.7466675635378079E-3</v>
      </c>
      <c r="H1119" s="246">
        <f t="shared" si="131"/>
        <v>-5.9366823700126711E-3</v>
      </c>
      <c r="I1119">
        <f t="shared" si="133"/>
        <v>12364.08114475539</v>
      </c>
      <c r="J1119">
        <f t="shared" si="133"/>
        <v>16889.160402670324</v>
      </c>
      <c r="AB1119" s="264">
        <v>41507</v>
      </c>
      <c r="AC1119">
        <v>1780.73</v>
      </c>
    </row>
    <row r="1120" spans="1:29">
      <c r="A1120" s="264">
        <v>41506</v>
      </c>
      <c r="B1120">
        <v>712.79</v>
      </c>
      <c r="D1120" s="264">
        <v>41506</v>
      </c>
      <c r="E1120">
        <f t="shared" ref="E1120:E1157" si="134">SUMIF(AB:AB,A1120,AC:AC)</f>
        <v>1784.24</v>
      </c>
      <c r="F1120">
        <v>712.79</v>
      </c>
      <c r="G1120" s="246">
        <f t="shared" si="130"/>
        <v>2.9003754749645783E-3</v>
      </c>
      <c r="H1120" s="246">
        <f t="shared" si="131"/>
        <v>3.1342956766679956E-3</v>
      </c>
      <c r="I1120">
        <f t="shared" si="133"/>
        <v>12399.941622478111</v>
      </c>
      <c r="J1120">
        <f t="shared" si="133"/>
        <v>16942.096025102968</v>
      </c>
      <c r="AB1120" s="264">
        <v>41508</v>
      </c>
      <c r="AC1120">
        <v>1777.53</v>
      </c>
    </row>
    <row r="1121" spans="1:29">
      <c r="A1121" s="264">
        <v>41507</v>
      </c>
      <c r="B1121">
        <v>712.5</v>
      </c>
      <c r="D1121" s="264">
        <v>41507</v>
      </c>
      <c r="E1121">
        <f t="shared" si="134"/>
        <v>1780.73</v>
      </c>
      <c r="F1121">
        <v>712.5</v>
      </c>
      <c r="G1121" s="246">
        <f t="shared" si="130"/>
        <v>-1.96722414025019E-3</v>
      </c>
      <c r="H1121" s="246">
        <f t="shared" si="131"/>
        <v>-4.5328051940764143E-4</v>
      </c>
      <c r="I1121">
        <f t="shared" si="133"/>
        <v>12375.548157980678</v>
      </c>
      <c r="J1121">
        <f t="shared" si="133"/>
        <v>16934.416503016855</v>
      </c>
      <c r="AB1121" s="264">
        <v>41509</v>
      </c>
      <c r="AC1121">
        <v>1784.68</v>
      </c>
    </row>
    <row r="1122" spans="1:29">
      <c r="A1122" s="264">
        <v>41508</v>
      </c>
      <c r="B1122">
        <v>714.26</v>
      </c>
      <c r="D1122" s="264">
        <v>41508</v>
      </c>
      <c r="E1122">
        <f t="shared" si="134"/>
        <v>1777.53</v>
      </c>
      <c r="F1122">
        <v>714.26</v>
      </c>
      <c r="G1122" s="246">
        <f t="shared" si="130"/>
        <v>-1.7970158305863349E-3</v>
      </c>
      <c r="H1122" s="246">
        <f t="shared" si="131"/>
        <v>2.4237468671679399E-3</v>
      </c>
      <c r="I1122">
        <f t="shared" si="133"/>
        <v>12353.309102028603</v>
      </c>
      <c r="J1122">
        <f t="shared" si="133"/>
        <v>16975.461241963359</v>
      </c>
      <c r="AB1122" s="264">
        <v>41512</v>
      </c>
      <c r="AC1122">
        <v>1787.58</v>
      </c>
    </row>
    <row r="1123" spans="1:29">
      <c r="A1123" s="264">
        <v>41509</v>
      </c>
      <c r="B1123">
        <v>716.34</v>
      </c>
      <c r="D1123" s="264">
        <v>41509</v>
      </c>
      <c r="E1123">
        <f t="shared" si="134"/>
        <v>1784.68</v>
      </c>
      <c r="F1123">
        <v>716.34</v>
      </c>
      <c r="G1123" s="246">
        <f t="shared" si="130"/>
        <v>4.0224356269655814E-3</v>
      </c>
      <c r="H1123" s="246">
        <f t="shared" si="131"/>
        <v>2.8656762643455161E-3</v>
      </c>
      <c r="I1123">
        <f t="shared" si="133"/>
        <v>12402.999492671521</v>
      </c>
      <c r="J1123">
        <f t="shared" si="133"/>
        <v>17024.107418320771</v>
      </c>
      <c r="AB1123" s="264">
        <v>41513</v>
      </c>
      <c r="AC1123">
        <v>1793.76</v>
      </c>
    </row>
    <row r="1124" spans="1:29">
      <c r="A1124" s="264">
        <v>41512</v>
      </c>
      <c r="B1124">
        <v>715</v>
      </c>
      <c r="D1124" s="264">
        <v>41512</v>
      </c>
      <c r="E1124">
        <f t="shared" si="134"/>
        <v>1787.58</v>
      </c>
      <c r="F1124">
        <v>715</v>
      </c>
      <c r="G1124" s="246">
        <f t="shared" si="130"/>
        <v>1.624941165923266E-3</v>
      </c>
      <c r="H1124" s="246">
        <f t="shared" si="131"/>
        <v>-1.9170486680307871E-3</v>
      </c>
      <c r="I1124">
        <f t="shared" ref="I1124:J1139" si="135">I1123*(1+G1124)</f>
        <v>12423.153637128089</v>
      </c>
      <c r="J1124">
        <f t="shared" si="135"/>
        <v>16991.471375870067</v>
      </c>
      <c r="AB1124" s="264">
        <v>41514</v>
      </c>
      <c r="AC1124">
        <v>1788.67</v>
      </c>
    </row>
    <row r="1125" spans="1:29">
      <c r="A1125" s="264">
        <v>41513</v>
      </c>
      <c r="B1125">
        <v>711.35</v>
      </c>
      <c r="D1125" s="264">
        <v>41513</v>
      </c>
      <c r="E1125">
        <f t="shared" si="134"/>
        <v>1793.76</v>
      </c>
      <c r="F1125">
        <v>711.35</v>
      </c>
      <c r="G1125" s="246">
        <f t="shared" si="130"/>
        <v>3.4571879300506758E-3</v>
      </c>
      <c r="H1125" s="246">
        <f t="shared" si="131"/>
        <v>-5.1513236763236622E-3</v>
      </c>
      <c r="I1125">
        <f t="shared" si="135"/>
        <v>12466.102813935533</v>
      </c>
      <c r="J1125">
        <f t="shared" si="135"/>
        <v>16903.942807075971</v>
      </c>
      <c r="AB1125" s="264">
        <v>41515</v>
      </c>
      <c r="AC1125">
        <v>1792.01</v>
      </c>
    </row>
    <row r="1126" spans="1:29">
      <c r="A1126" s="264">
        <v>41514</v>
      </c>
      <c r="B1126">
        <v>708.94</v>
      </c>
      <c r="D1126" s="264">
        <v>41514</v>
      </c>
      <c r="E1126">
        <f t="shared" si="134"/>
        <v>1788.67</v>
      </c>
      <c r="F1126">
        <v>708.94</v>
      </c>
      <c r="G1126" s="246">
        <f t="shared" si="130"/>
        <v>-2.8376148425652836E-3</v>
      </c>
      <c r="H1126" s="246">
        <f t="shared" si="131"/>
        <v>-3.4343529405857073E-3</v>
      </c>
      <c r="I1126">
        <f t="shared" si="135"/>
        <v>12430.728815561764</v>
      </c>
      <c r="J1126">
        <f t="shared" si="135"/>
        <v>16845.888701388998</v>
      </c>
      <c r="AB1126" s="264">
        <v>41516</v>
      </c>
      <c r="AC1126">
        <v>1792.56</v>
      </c>
    </row>
    <row r="1127" spans="1:29">
      <c r="A1127" s="264">
        <v>41515</v>
      </c>
      <c r="B1127">
        <v>707.89</v>
      </c>
      <c r="D1127" s="264">
        <v>41515</v>
      </c>
      <c r="E1127">
        <f t="shared" si="134"/>
        <v>1792.01</v>
      </c>
      <c r="F1127">
        <v>707.89</v>
      </c>
      <c r="G1127" s="246">
        <f t="shared" si="130"/>
        <v>1.867309229762748E-3</v>
      </c>
      <c r="H1127" s="246">
        <f t="shared" si="131"/>
        <v>-1.5275130073471163E-3</v>
      </c>
      <c r="I1127">
        <f t="shared" si="135"/>
        <v>12453.940830211741</v>
      </c>
      <c r="J1127">
        <f t="shared" si="135"/>
        <v>16820.156387277304</v>
      </c>
      <c r="AB1127" s="264">
        <v>41520</v>
      </c>
      <c r="AC1127">
        <v>1785.39</v>
      </c>
    </row>
    <row r="1128" spans="1:29">
      <c r="A1128" s="264">
        <v>41516</v>
      </c>
      <c r="B1128">
        <v>705.51</v>
      </c>
      <c r="D1128" s="264">
        <v>41516</v>
      </c>
      <c r="E1128">
        <f t="shared" si="134"/>
        <v>1792.56</v>
      </c>
      <c r="F1128">
        <v>705.51</v>
      </c>
      <c r="G1128" s="246">
        <f t="shared" si="130"/>
        <v>3.0691793014536728E-4</v>
      </c>
      <c r="H1128" s="246">
        <f t="shared" si="131"/>
        <v>-3.4085328531672362E-3</v>
      </c>
      <c r="I1128">
        <f t="shared" si="135"/>
        <v>12457.763167953502</v>
      </c>
      <c r="J1128">
        <f t="shared" si="135"/>
        <v>16762.82433163586</v>
      </c>
      <c r="AB1128" s="264">
        <v>41521</v>
      </c>
      <c r="AC1128">
        <v>1781.3</v>
      </c>
    </row>
    <row r="1129" spans="1:29">
      <c r="A1129" s="264">
        <v>41520</v>
      </c>
      <c r="B1129">
        <v>706.35</v>
      </c>
      <c r="D1129" s="264">
        <v>41520</v>
      </c>
      <c r="E1129">
        <f t="shared" si="134"/>
        <v>1785.39</v>
      </c>
      <c r="F1129">
        <v>706.35</v>
      </c>
      <c r="G1129" s="246">
        <f t="shared" si="130"/>
        <v>-3.9998661132680802E-3</v>
      </c>
      <c r="H1129" s="246">
        <f t="shared" si="131"/>
        <v>1.1441994848710871E-3</v>
      </c>
      <c r="I1129">
        <f t="shared" si="135"/>
        <v>12407.933783210887</v>
      </c>
      <c r="J1129">
        <f t="shared" si="135"/>
        <v>16782.004346601101</v>
      </c>
      <c r="AB1129" s="264">
        <v>41522</v>
      </c>
      <c r="AC1129">
        <v>1772.95</v>
      </c>
    </row>
    <row r="1130" spans="1:29">
      <c r="A1130" s="264">
        <v>41521</v>
      </c>
      <c r="B1130">
        <v>706.74</v>
      </c>
      <c r="D1130" s="264">
        <v>41521</v>
      </c>
      <c r="E1130">
        <f t="shared" si="134"/>
        <v>1781.3</v>
      </c>
      <c r="F1130">
        <v>706.74</v>
      </c>
      <c r="G1130" s="246">
        <f t="shared" si="130"/>
        <v>-2.2908160121879462E-3</v>
      </c>
      <c r="H1130" s="246">
        <f t="shared" si="131"/>
        <v>5.057056396566709E-4</v>
      </c>
      <c r="I1130">
        <f t="shared" si="135"/>
        <v>12379.50948982214</v>
      </c>
      <c r="J1130">
        <f t="shared" si="135"/>
        <v>16790.491100843919</v>
      </c>
      <c r="AB1130" s="264">
        <v>41523</v>
      </c>
      <c r="AC1130">
        <v>1777.13</v>
      </c>
    </row>
    <row r="1131" spans="1:29">
      <c r="A1131" s="264">
        <v>41522</v>
      </c>
      <c r="B1131">
        <v>706.77</v>
      </c>
      <c r="D1131" s="264">
        <v>41522</v>
      </c>
      <c r="E1131">
        <f t="shared" si="134"/>
        <v>1772.95</v>
      </c>
      <c r="F1131">
        <v>706.77</v>
      </c>
      <c r="G1131" s="246">
        <f t="shared" si="130"/>
        <v>-4.6875877168359725E-3</v>
      </c>
      <c r="H1131" s="246">
        <f t="shared" si="131"/>
        <v>-3.980146265249728E-6</v>
      </c>
      <c r="I1131">
        <f t="shared" si="135"/>
        <v>12321.479453197195</v>
      </c>
      <c r="J1131">
        <f t="shared" si="135"/>
        <v>16790.424272233471</v>
      </c>
      <c r="AB1131" s="264">
        <v>41526</v>
      </c>
      <c r="AC1131">
        <v>1782.45</v>
      </c>
    </row>
    <row r="1132" spans="1:29">
      <c r="A1132" s="264">
        <v>41523</v>
      </c>
      <c r="B1132">
        <v>709.37</v>
      </c>
      <c r="D1132" s="264">
        <v>41523</v>
      </c>
      <c r="E1132">
        <f t="shared" si="134"/>
        <v>1777.13</v>
      </c>
      <c r="F1132">
        <v>709.37</v>
      </c>
      <c r="G1132" s="246">
        <f t="shared" si="130"/>
        <v>2.3576525000705839E-3</v>
      </c>
      <c r="H1132" s="246">
        <f t="shared" si="131"/>
        <v>3.632278787401009E-3</v>
      </c>
      <c r="I1132">
        <f t="shared" si="135"/>
        <v>12350.529220034594</v>
      </c>
      <c r="J1132">
        <f t="shared" si="135"/>
        <v>16851.411774148968</v>
      </c>
      <c r="AB1132" s="264">
        <v>41527</v>
      </c>
      <c r="AC1132">
        <v>1777.49</v>
      </c>
    </row>
    <row r="1133" spans="1:29">
      <c r="A1133" s="264">
        <v>41526</v>
      </c>
      <c r="B1133">
        <v>711.83</v>
      </c>
      <c r="D1133" s="264">
        <v>41526</v>
      </c>
      <c r="E1133">
        <f t="shared" si="134"/>
        <v>1782.45</v>
      </c>
      <c r="F1133">
        <v>711.83</v>
      </c>
      <c r="G1133" s="246">
        <f t="shared" si="130"/>
        <v>2.9935907896438962E-3</v>
      </c>
      <c r="H1133" s="246">
        <f t="shared" si="131"/>
        <v>3.4214372813705521E-3</v>
      </c>
      <c r="I1133">
        <f t="shared" si="135"/>
        <v>12387.501650554917</v>
      </c>
      <c r="J1133">
        <f t="shared" si="135"/>
        <v>16909.067822636767</v>
      </c>
      <c r="AB1133" s="264">
        <v>41528</v>
      </c>
      <c r="AC1133">
        <v>1781.22</v>
      </c>
    </row>
    <row r="1134" spans="1:29">
      <c r="A1134" s="264">
        <v>41527</v>
      </c>
      <c r="B1134">
        <v>711.1</v>
      </c>
      <c r="D1134" s="264">
        <v>41527</v>
      </c>
      <c r="E1134">
        <f t="shared" si="134"/>
        <v>1777.49</v>
      </c>
      <c r="F1134">
        <v>711.1</v>
      </c>
      <c r="G1134" s="246">
        <f t="shared" si="130"/>
        <v>-2.7826867513814912E-3</v>
      </c>
      <c r="H1134" s="246">
        <f t="shared" si="131"/>
        <v>-1.0719543289831176E-3</v>
      </c>
      <c r="I1134">
        <f t="shared" si="135"/>
        <v>12353.031113829202</v>
      </c>
      <c r="J1134">
        <f t="shared" si="135"/>
        <v>16890.942074185223</v>
      </c>
      <c r="AB1134" s="264">
        <v>41529</v>
      </c>
      <c r="AC1134">
        <v>1782.13</v>
      </c>
    </row>
    <row r="1135" spans="1:29">
      <c r="A1135" s="264">
        <v>41528</v>
      </c>
      <c r="B1135">
        <v>711.82</v>
      </c>
      <c r="D1135" s="264">
        <v>41528</v>
      </c>
      <c r="E1135">
        <f t="shared" si="134"/>
        <v>1781.22</v>
      </c>
      <c r="F1135">
        <v>711.82</v>
      </c>
      <c r="G1135" s="246">
        <f t="shared" si="130"/>
        <v>2.0984646889714575E-3</v>
      </c>
      <c r="H1135" s="246">
        <f t="shared" si="131"/>
        <v>9.6608724913126252E-4</v>
      </c>
      <c r="I1135">
        <f t="shared" si="135"/>
        <v>12378.953513423337</v>
      </c>
      <c r="J1135">
        <f t="shared" si="135"/>
        <v>16907.260197948908</v>
      </c>
      <c r="AB1135" s="264">
        <v>41530</v>
      </c>
      <c r="AC1135">
        <v>1782.81</v>
      </c>
    </row>
    <row r="1136" spans="1:29">
      <c r="A1136" s="264">
        <v>41529</v>
      </c>
      <c r="B1136">
        <v>712.07</v>
      </c>
      <c r="D1136" s="264">
        <v>41529</v>
      </c>
      <c r="E1136">
        <f t="shared" si="134"/>
        <v>1782.13</v>
      </c>
      <c r="F1136">
        <v>712.07</v>
      </c>
      <c r="G1136" s="246">
        <f t="shared" si="130"/>
        <v>5.1088579737479378E-4</v>
      </c>
      <c r="H1136" s="246">
        <f t="shared" si="131"/>
        <v>3.0478381372488287E-4</v>
      </c>
      <c r="I1136">
        <f t="shared" si="135"/>
        <v>12385.277744959709</v>
      </c>
      <c r="J1136">
        <f t="shared" si="135"/>
        <v>16912.413257191678</v>
      </c>
      <c r="AB1136" s="264">
        <v>41533</v>
      </c>
      <c r="AC1136">
        <v>1786.16</v>
      </c>
    </row>
    <row r="1137" spans="1:29">
      <c r="A1137" s="264">
        <v>41530</v>
      </c>
      <c r="B1137">
        <v>712.07</v>
      </c>
      <c r="D1137" s="264">
        <v>41530</v>
      </c>
      <c r="E1137">
        <f t="shared" si="134"/>
        <v>1782.81</v>
      </c>
      <c r="F1137">
        <v>712.07</v>
      </c>
      <c r="G1137" s="246">
        <f t="shared" si="130"/>
        <v>3.8156587903226402E-4</v>
      </c>
      <c r="H1137" s="246">
        <f t="shared" si="131"/>
        <v>-4.6428571428571429E-5</v>
      </c>
      <c r="I1137">
        <f t="shared" si="135"/>
        <v>12390.003544349524</v>
      </c>
      <c r="J1137">
        <f t="shared" si="135"/>
        <v>16911.628038004736</v>
      </c>
      <c r="AB1137" s="264">
        <v>41534</v>
      </c>
      <c r="AC1137">
        <v>1788.02</v>
      </c>
    </row>
    <row r="1138" spans="1:29">
      <c r="A1138" s="264">
        <v>41533</v>
      </c>
      <c r="B1138">
        <v>713.35</v>
      </c>
      <c r="D1138" s="264">
        <v>41533</v>
      </c>
      <c r="E1138">
        <f t="shared" si="134"/>
        <v>1786.16</v>
      </c>
      <c r="F1138">
        <v>713.35</v>
      </c>
      <c r="G1138" s="246">
        <f t="shared" si="130"/>
        <v>1.8790560968360293E-3</v>
      </c>
      <c r="H1138" s="246">
        <f t="shared" si="131"/>
        <v>1.7511475095746002E-3</v>
      </c>
      <c r="I1138">
        <f t="shared" si="135"/>
        <v>12413.285056049353</v>
      </c>
      <c r="J1138">
        <f t="shared" si="135"/>
        <v>16941.242793326339</v>
      </c>
      <c r="AB1138" s="264">
        <v>41535</v>
      </c>
      <c r="AC1138">
        <v>1801.31</v>
      </c>
    </row>
    <row r="1139" spans="1:29">
      <c r="A1139" s="264">
        <v>41534</v>
      </c>
      <c r="B1139">
        <v>715.48</v>
      </c>
      <c r="D1139" s="264">
        <v>41534</v>
      </c>
      <c r="E1139">
        <f t="shared" si="134"/>
        <v>1788.02</v>
      </c>
      <c r="F1139">
        <v>715.48</v>
      </c>
      <c r="G1139" s="246">
        <f t="shared" si="130"/>
        <v>1.0413400815156848E-3</v>
      </c>
      <c r="H1139" s="246">
        <f t="shared" si="131"/>
        <v>2.9394829726942942E-3</v>
      </c>
      <c r="I1139">
        <f t="shared" si="135"/>
        <v>12426.211507321497</v>
      </c>
      <c r="J1139">
        <f t="shared" si="135"/>
        <v>16991.041288053602</v>
      </c>
      <c r="AB1139" s="264">
        <v>41536</v>
      </c>
      <c r="AC1139">
        <v>1799.03</v>
      </c>
    </row>
    <row r="1140" spans="1:29">
      <c r="A1140" s="264">
        <v>41535</v>
      </c>
      <c r="B1140">
        <v>719.19</v>
      </c>
      <c r="D1140" s="264">
        <v>41535</v>
      </c>
      <c r="E1140">
        <f t="shared" si="134"/>
        <v>1801.31</v>
      </c>
      <c r="F1140">
        <v>719.19</v>
      </c>
      <c r="G1140" s="246">
        <f t="shared" si="130"/>
        <v>7.4328027650696349E-3</v>
      </c>
      <c r="H1140" s="246">
        <f t="shared" si="131"/>
        <v>5.1389015565974508E-3</v>
      </c>
      <c r="I1140">
        <f t="shared" ref="I1140:J1155" si="136">I1139*(1+G1140)</f>
        <v>12518.573086572456</v>
      </c>
      <c r="J1140">
        <f t="shared" si="136"/>
        <v>17078.356576576993</v>
      </c>
      <c r="AB1140" s="264">
        <v>41537</v>
      </c>
      <c r="AC1140">
        <v>1800.23</v>
      </c>
    </row>
    <row r="1141" spans="1:29">
      <c r="A1141" s="264">
        <v>41536</v>
      </c>
      <c r="B1141">
        <v>719.3</v>
      </c>
      <c r="D1141" s="264">
        <v>41536</v>
      </c>
      <c r="E1141">
        <f t="shared" si="134"/>
        <v>1799.03</v>
      </c>
      <c r="F1141">
        <v>719.3</v>
      </c>
      <c r="G1141" s="246">
        <f t="shared" si="130"/>
        <v>-1.2657454852301742E-3</v>
      </c>
      <c r="H1141" s="246">
        <f t="shared" si="131"/>
        <v>1.0652127492626146E-4</v>
      </c>
      <c r="I1141">
        <f t="shared" si="136"/>
        <v>12502.727759206604</v>
      </c>
      <c r="J1141">
        <f t="shared" si="136"/>
        <v>17080.175784893174</v>
      </c>
      <c r="AB1141" s="264">
        <v>41540</v>
      </c>
      <c r="AC1141">
        <v>1802.23</v>
      </c>
    </row>
    <row r="1142" spans="1:29">
      <c r="A1142" s="264">
        <v>41537</v>
      </c>
      <c r="B1142">
        <v>718.56</v>
      </c>
      <c r="D1142" s="264">
        <v>41537</v>
      </c>
      <c r="E1142">
        <f t="shared" si="134"/>
        <v>1800.23</v>
      </c>
      <c r="F1142">
        <v>718.56</v>
      </c>
      <c r="G1142" s="246">
        <f t="shared" si="130"/>
        <v>6.6702611963109781E-4</v>
      </c>
      <c r="H1142" s="246">
        <f t="shared" si="131"/>
        <v>-1.0752065500189275E-3</v>
      </c>
      <c r="I1142">
        <f t="shared" si="136"/>
        <v>12511.067405188631</v>
      </c>
      <c r="J1142">
        <f t="shared" si="136"/>
        <v>17061.811068013783</v>
      </c>
      <c r="AB1142" s="264">
        <v>41541</v>
      </c>
      <c r="AC1142">
        <v>1807.71</v>
      </c>
    </row>
    <row r="1143" spans="1:29">
      <c r="A1143" s="264">
        <v>41540</v>
      </c>
      <c r="B1143">
        <v>719.3</v>
      </c>
      <c r="D1143" s="264">
        <v>41540</v>
      </c>
      <c r="E1143">
        <f t="shared" si="134"/>
        <v>1802.23</v>
      </c>
      <c r="F1143">
        <v>719.3</v>
      </c>
      <c r="G1143" s="246">
        <f t="shared" si="130"/>
        <v>1.1109691539414879E-3</v>
      </c>
      <c r="H1143" s="246">
        <f t="shared" si="131"/>
        <v>9.8340888125457524E-4</v>
      </c>
      <c r="I1143">
        <f t="shared" si="136"/>
        <v>12524.966815158677</v>
      </c>
      <c r="J1143">
        <f t="shared" si="136"/>
        <v>17078.589804548355</v>
      </c>
      <c r="AB1143" s="264">
        <v>41542</v>
      </c>
      <c r="AC1143">
        <v>1810.67</v>
      </c>
    </row>
    <row r="1144" spans="1:29">
      <c r="A1144" s="264">
        <v>41541</v>
      </c>
      <c r="B1144">
        <v>720.15</v>
      </c>
      <c r="D1144" s="264">
        <v>41541</v>
      </c>
      <c r="E1144">
        <f t="shared" si="134"/>
        <v>1807.71</v>
      </c>
      <c r="F1144">
        <v>720.15</v>
      </c>
      <c r="G1144" s="246">
        <f t="shared" si="130"/>
        <v>3.0406773830198297E-3</v>
      </c>
      <c r="H1144" s="246">
        <f t="shared" si="131"/>
        <v>1.1352758634386321E-3</v>
      </c>
      <c r="I1144">
        <f t="shared" si="136"/>
        <v>12563.051198476604</v>
      </c>
      <c r="J1144">
        <f t="shared" si="136"/>
        <v>17097.97871533503</v>
      </c>
      <c r="AB1144" s="264">
        <v>41543</v>
      </c>
      <c r="AC1144">
        <v>1808.12</v>
      </c>
    </row>
    <row r="1145" spans="1:29">
      <c r="A1145" s="264">
        <v>41542</v>
      </c>
      <c r="B1145">
        <v>719.29</v>
      </c>
      <c r="D1145" s="264">
        <v>41542</v>
      </c>
      <c r="E1145">
        <f t="shared" si="134"/>
        <v>1810.67</v>
      </c>
      <c r="F1145">
        <v>719.29</v>
      </c>
      <c r="G1145" s="246">
        <f t="shared" si="130"/>
        <v>1.6374307825923751E-3</v>
      </c>
      <c r="H1145" s="246">
        <f t="shared" si="131"/>
        <v>-1.2406242251118546E-3</v>
      </c>
      <c r="I1145">
        <f t="shared" si="136"/>
        <v>12583.622325232272</v>
      </c>
      <c r="J1145">
        <f t="shared" si="136"/>
        <v>17076.766548740339</v>
      </c>
      <c r="AB1145" s="264">
        <v>41544</v>
      </c>
      <c r="AC1145">
        <v>1809.9</v>
      </c>
    </row>
    <row r="1146" spans="1:29">
      <c r="A1146" s="264">
        <v>41543</v>
      </c>
      <c r="B1146">
        <v>720.38</v>
      </c>
      <c r="D1146" s="264">
        <v>41543</v>
      </c>
      <c r="E1146">
        <f t="shared" si="134"/>
        <v>1808.12</v>
      </c>
      <c r="F1146">
        <v>720.38</v>
      </c>
      <c r="G1146" s="246">
        <f t="shared" si="130"/>
        <v>-1.4083184677495808E-3</v>
      </c>
      <c r="H1146" s="246">
        <f t="shared" si="131"/>
        <v>1.4689546536963286E-3</v>
      </c>
      <c r="I1146">
        <f t="shared" si="136"/>
        <v>12565.900577520462</v>
      </c>
      <c r="J1146">
        <f t="shared" si="136"/>
        <v>17101.851544432197</v>
      </c>
      <c r="AB1146" s="264">
        <v>41547</v>
      </c>
      <c r="AC1146">
        <v>1809.53</v>
      </c>
    </row>
    <row r="1147" spans="1:29">
      <c r="A1147" s="264">
        <v>41544</v>
      </c>
      <c r="B1147">
        <v>719.59</v>
      </c>
      <c r="D1147" s="264">
        <v>41544</v>
      </c>
      <c r="E1147">
        <f t="shared" si="134"/>
        <v>1809.9</v>
      </c>
      <c r="F1147">
        <v>719.59</v>
      </c>
      <c r="G1147" s="246">
        <f t="shared" si="130"/>
        <v>9.8444793487173499E-4</v>
      </c>
      <c r="H1147" s="246">
        <f t="shared" si="131"/>
        <v>-1.1430720096139565E-3</v>
      </c>
      <c r="I1147">
        <f t="shared" si="136"/>
        <v>12578.271052393806</v>
      </c>
      <c r="J1147">
        <f t="shared" si="136"/>
        <v>17082.302896619181</v>
      </c>
      <c r="AB1147" s="264">
        <v>41548</v>
      </c>
      <c r="AC1147">
        <v>1807.66</v>
      </c>
    </row>
    <row r="1148" spans="1:29">
      <c r="A1148" s="264">
        <v>41547</v>
      </c>
      <c r="B1148">
        <v>719.99</v>
      </c>
      <c r="D1148" s="264">
        <v>41547</v>
      </c>
      <c r="E1148">
        <f t="shared" si="134"/>
        <v>1809.53</v>
      </c>
      <c r="F1148">
        <v>719.99</v>
      </c>
      <c r="G1148" s="246">
        <f t="shared" si="130"/>
        <v>-2.0443118404334104E-4</v>
      </c>
      <c r="H1148" s="246">
        <f t="shared" si="131"/>
        <v>5.0944352240266198E-4</v>
      </c>
      <c r="I1148">
        <f t="shared" si="136"/>
        <v>12575.699661549346</v>
      </c>
      <c r="J1148">
        <f t="shared" si="136"/>
        <v>17091.005365177585</v>
      </c>
      <c r="AB1148" s="264">
        <v>41549</v>
      </c>
      <c r="AC1148">
        <v>1809.5</v>
      </c>
    </row>
    <row r="1149" spans="1:29">
      <c r="A1149" s="264">
        <v>41548</v>
      </c>
      <c r="B1149">
        <v>725.5</v>
      </c>
      <c r="D1149" s="264">
        <v>41548</v>
      </c>
      <c r="E1149">
        <f t="shared" si="134"/>
        <v>1807.66</v>
      </c>
      <c r="F1149">
        <v>725.5</v>
      </c>
      <c r="G1149" s="246">
        <f t="shared" si="130"/>
        <v>-1.0334175172558302E-3</v>
      </c>
      <c r="H1149" s="246">
        <f t="shared" si="131"/>
        <v>7.6064554964056933E-3</v>
      </c>
      <c r="I1149">
        <f t="shared" si="136"/>
        <v>12562.703713227353</v>
      </c>
      <c r="J1149">
        <f t="shared" si="136"/>
        <v>17221.007336876639</v>
      </c>
      <c r="AB1149" s="264">
        <v>41550</v>
      </c>
      <c r="AC1149">
        <v>1811.1</v>
      </c>
    </row>
    <row r="1150" spans="1:29">
      <c r="A1150" s="264">
        <v>41549</v>
      </c>
      <c r="B1150">
        <v>725.05</v>
      </c>
      <c r="D1150" s="264">
        <v>41549</v>
      </c>
      <c r="E1150">
        <f t="shared" si="134"/>
        <v>1809.5</v>
      </c>
      <c r="F1150">
        <v>725.05</v>
      </c>
      <c r="G1150" s="246">
        <f t="shared" si="130"/>
        <v>1.0178905325115561E-3</v>
      </c>
      <c r="H1150" s="246">
        <f t="shared" si="131"/>
        <v>-6.6669045978152899E-4</v>
      </c>
      <c r="I1150">
        <f t="shared" si="136"/>
        <v>12575.491170399795</v>
      </c>
      <c r="J1150">
        <f t="shared" si="136"/>
        <v>17209.526255577315</v>
      </c>
      <c r="AB1150" s="264">
        <v>41551</v>
      </c>
      <c r="AC1150">
        <v>1808.49</v>
      </c>
    </row>
    <row r="1151" spans="1:29">
      <c r="A1151" s="264">
        <v>41550</v>
      </c>
      <c r="B1151">
        <v>722.04</v>
      </c>
      <c r="D1151" s="264">
        <v>41550</v>
      </c>
      <c r="E1151">
        <f t="shared" si="134"/>
        <v>1811.1</v>
      </c>
      <c r="F1151">
        <v>722.04</v>
      </c>
      <c r="G1151" s="246">
        <f t="shared" si="130"/>
        <v>8.842221608178491E-4</v>
      </c>
      <c r="H1151" s="246">
        <f t="shared" si="131"/>
        <v>-4.1978664033022325E-3</v>
      </c>
      <c r="I1151">
        <f t="shared" si="136"/>
        <v>12586.610698375831</v>
      </c>
      <c r="J1151">
        <f t="shared" si="136"/>
        <v>17137.282963492278</v>
      </c>
      <c r="AB1151" s="264">
        <v>41554</v>
      </c>
      <c r="AC1151">
        <v>1809.75</v>
      </c>
    </row>
    <row r="1152" spans="1:29">
      <c r="A1152" s="264">
        <v>41551</v>
      </c>
      <c r="B1152">
        <v>723.32</v>
      </c>
      <c r="D1152" s="264">
        <v>41551</v>
      </c>
      <c r="E1152">
        <f t="shared" si="134"/>
        <v>1808.49</v>
      </c>
      <c r="F1152">
        <v>723.32</v>
      </c>
      <c r="G1152" s="246">
        <f t="shared" si="130"/>
        <v>-1.4411131356633078E-3</v>
      </c>
      <c r="H1152" s="246">
        <f t="shared" si="131"/>
        <v>1.7263264005953219E-3</v>
      </c>
      <c r="I1152">
        <f t="shared" si="136"/>
        <v>12568.471968364922</v>
      </c>
      <c r="J1152">
        <f t="shared" si="136"/>
        <v>17166.867507506628</v>
      </c>
      <c r="AB1152" s="264">
        <v>41555</v>
      </c>
      <c r="AC1152">
        <v>1809.22</v>
      </c>
    </row>
    <row r="1153" spans="1:29">
      <c r="A1153" s="264">
        <v>41554</v>
      </c>
      <c r="B1153">
        <v>722.48</v>
      </c>
      <c r="D1153" s="264">
        <v>41554</v>
      </c>
      <c r="E1153">
        <f t="shared" si="134"/>
        <v>1809.75</v>
      </c>
      <c r="F1153">
        <v>722.48</v>
      </c>
      <c r="G1153" s="246">
        <f t="shared" si="130"/>
        <v>6.9671383308733681E-4</v>
      </c>
      <c r="H1153" s="246">
        <f t="shared" si="131"/>
        <v>-1.2077403006770645E-3</v>
      </c>
      <c r="I1153">
        <f t="shared" si="136"/>
        <v>12577.228596646051</v>
      </c>
      <c r="J1153">
        <f t="shared" si="136"/>
        <v>17146.134389781429</v>
      </c>
      <c r="AB1153" s="264">
        <v>41556</v>
      </c>
      <c r="AC1153">
        <v>1808.57</v>
      </c>
    </row>
    <row r="1154" spans="1:29">
      <c r="A1154" s="264">
        <v>41555</v>
      </c>
      <c r="B1154">
        <v>720.06</v>
      </c>
      <c r="D1154" s="264">
        <v>41555</v>
      </c>
      <c r="E1154">
        <f t="shared" si="134"/>
        <v>1809.22</v>
      </c>
      <c r="F1154">
        <v>720.06</v>
      </c>
      <c r="G1154" s="246">
        <f t="shared" si="130"/>
        <v>-2.9285812957591251E-4</v>
      </c>
      <c r="H1154" s="246">
        <f t="shared" si="131"/>
        <v>-3.3960022620498484E-3</v>
      </c>
      <c r="I1154">
        <f t="shared" si="136"/>
        <v>12573.545253003989</v>
      </c>
      <c r="J1154">
        <f t="shared" si="136"/>
        <v>17087.906078608321</v>
      </c>
      <c r="AB1154" s="264">
        <v>41557</v>
      </c>
      <c r="AC1154">
        <v>1807.75</v>
      </c>
    </row>
    <row r="1155" spans="1:29">
      <c r="A1155" s="264">
        <v>41556</v>
      </c>
      <c r="B1155">
        <v>720.92</v>
      </c>
      <c r="D1155" s="264">
        <v>41556</v>
      </c>
      <c r="E1155">
        <f t="shared" si="134"/>
        <v>1808.57</v>
      </c>
      <c r="F1155">
        <v>720.92</v>
      </c>
      <c r="G1155" s="246">
        <f t="shared" si="130"/>
        <v>-3.592708459999594E-4</v>
      </c>
      <c r="H1155" s="246">
        <f t="shared" si="131"/>
        <v>1.1479163442729015E-3</v>
      </c>
      <c r="I1155">
        <f t="shared" si="136"/>
        <v>12569.027944763724</v>
      </c>
      <c r="J1155">
        <f t="shared" si="136"/>
        <v>17107.521565285355</v>
      </c>
      <c r="AB1155" s="264">
        <v>41558</v>
      </c>
      <c r="AC1155">
        <v>1808.78</v>
      </c>
    </row>
    <row r="1156" spans="1:29">
      <c r="A1156" s="264">
        <v>41557</v>
      </c>
      <c r="B1156">
        <v>726.69</v>
      </c>
      <c r="D1156" s="264">
        <v>41557</v>
      </c>
      <c r="E1156">
        <f t="shared" si="134"/>
        <v>1807.75</v>
      </c>
      <c r="F1156">
        <v>726.69</v>
      </c>
      <c r="G1156" s="246">
        <f t="shared" ref="G1156:G1219" si="137">E1156/E1155-1</f>
        <v>-4.533968826199164E-4</v>
      </c>
      <c r="H1156" s="246">
        <f t="shared" ref="H1156:H1219" si="138">(F1156/F1155-1)-($M$23/252)</f>
        <v>7.9572334160320363E-3</v>
      </c>
      <c r="I1156">
        <f t="shared" ref="I1156:J1171" si="139">I1155*(1+G1156)</f>
        <v>12563.329186676006</v>
      </c>
      <c r="J1156">
        <f t="shared" si="139"/>
        <v>17243.650107550133</v>
      </c>
      <c r="AB1156" s="264">
        <v>41562</v>
      </c>
      <c r="AC1156">
        <v>1806.55</v>
      </c>
    </row>
    <row r="1157" spans="1:29">
      <c r="A1157" s="264">
        <v>41558</v>
      </c>
      <c r="B1157">
        <v>726.69</v>
      </c>
      <c r="D1157" s="264">
        <v>41558</v>
      </c>
      <c r="E1157">
        <f t="shared" si="134"/>
        <v>1808.78</v>
      </c>
      <c r="F1157">
        <v>726.69</v>
      </c>
      <c r="G1157" s="246">
        <f t="shared" si="137"/>
        <v>5.6976904992400712E-4</v>
      </c>
      <c r="H1157" s="246">
        <f t="shared" si="138"/>
        <v>-4.6428571428571429E-5</v>
      </c>
      <c r="I1157">
        <f t="shared" si="139"/>
        <v>12570.487382810581</v>
      </c>
      <c r="J1157">
        <f t="shared" si="139"/>
        <v>17242.849509509426</v>
      </c>
      <c r="AB1157" s="264">
        <v>41563</v>
      </c>
      <c r="AC1157">
        <v>1811.41</v>
      </c>
    </row>
    <row r="1158" spans="1:29">
      <c r="A1158" s="264">
        <v>41561</v>
      </c>
      <c r="B1158">
        <v>728.45</v>
      </c>
      <c r="D1158" s="264">
        <v>41561</v>
      </c>
      <c r="E1158" s="265">
        <f>E1157</f>
        <v>1808.78</v>
      </c>
      <c r="F1158">
        <v>728.45</v>
      </c>
      <c r="G1158" s="246">
        <f t="shared" si="137"/>
        <v>0</v>
      </c>
      <c r="H1158" s="246">
        <f t="shared" si="138"/>
        <v>2.3755120084609652E-3</v>
      </c>
      <c r="I1158">
        <f t="shared" si="139"/>
        <v>12570.487382810581</v>
      </c>
      <c r="J1158">
        <f t="shared" si="139"/>
        <v>17283.810105579352</v>
      </c>
      <c r="AB1158" s="264">
        <v>41564</v>
      </c>
      <c r="AC1158">
        <v>1818.62</v>
      </c>
    </row>
    <row r="1159" spans="1:29">
      <c r="A1159" s="264">
        <v>41562</v>
      </c>
      <c r="B1159">
        <v>725.54</v>
      </c>
      <c r="D1159" s="264">
        <v>41562</v>
      </c>
      <c r="E1159">
        <f t="shared" ref="E1159:E1177" si="140">SUMIF(AB:AB,A1159,AC:AC)</f>
        <v>1806.55</v>
      </c>
      <c r="F1159">
        <v>725.54</v>
      </c>
      <c r="G1159" s="246">
        <f t="shared" si="137"/>
        <v>-1.232875197647032E-3</v>
      </c>
      <c r="H1159" s="246">
        <f t="shared" si="138"/>
        <v>-4.0412120157281703E-3</v>
      </c>
      <c r="I1159">
        <f t="shared" si="139"/>
        <v>12554.98954069398</v>
      </c>
      <c r="J1159">
        <f t="shared" si="139"/>
        <v>17213.962564503123</v>
      </c>
      <c r="AB1159" s="264">
        <v>41565</v>
      </c>
      <c r="AC1159">
        <v>1818.79</v>
      </c>
    </row>
    <row r="1160" spans="1:29">
      <c r="A1160" s="264">
        <v>41563</v>
      </c>
      <c r="B1160">
        <v>728.97</v>
      </c>
      <c r="D1160" s="264">
        <v>41563</v>
      </c>
      <c r="E1160">
        <f t="shared" si="140"/>
        <v>1811.41</v>
      </c>
      <c r="F1160">
        <v>728.97</v>
      </c>
      <c r="G1160" s="246">
        <f t="shared" si="137"/>
        <v>2.6902106224573341E-3</v>
      </c>
      <c r="H1160" s="246">
        <f t="shared" si="138"/>
        <v>4.6810847290097305E-3</v>
      </c>
      <c r="I1160">
        <f t="shared" si="139"/>
        <v>12588.765106921195</v>
      </c>
      <c r="J1160">
        <f t="shared" si="139"/>
        <v>17294.542581789563</v>
      </c>
      <c r="AB1160" s="264">
        <v>41568</v>
      </c>
      <c r="AC1160">
        <v>1817.34</v>
      </c>
    </row>
    <row r="1161" spans="1:29">
      <c r="A1161" s="264">
        <v>41564</v>
      </c>
      <c r="B1161">
        <v>733.63</v>
      </c>
      <c r="D1161" s="264">
        <v>41564</v>
      </c>
      <c r="E1161">
        <f t="shared" si="140"/>
        <v>1818.62</v>
      </c>
      <c r="F1161">
        <v>733.63</v>
      </c>
      <c r="G1161" s="246">
        <f t="shared" si="137"/>
        <v>3.9803247194174496E-3</v>
      </c>
      <c r="H1161" s="246">
        <f t="shared" si="138"/>
        <v>6.346152741931275E-3</v>
      </c>
      <c r="I1161">
        <f t="shared" si="139"/>
        <v>12638.872479863214</v>
      </c>
      <c r="J1161">
        <f t="shared" si="139"/>
        <v>17404.296390615433</v>
      </c>
      <c r="AB1161" s="264">
        <v>41569</v>
      </c>
      <c r="AC1161">
        <v>1824.57</v>
      </c>
    </row>
    <row r="1162" spans="1:29">
      <c r="A1162" s="264">
        <v>41565</v>
      </c>
      <c r="B1162">
        <v>733.83</v>
      </c>
      <c r="D1162" s="264">
        <v>41565</v>
      </c>
      <c r="E1162">
        <f t="shared" si="140"/>
        <v>1818.79</v>
      </c>
      <c r="F1162">
        <v>733.83</v>
      </c>
      <c r="G1162" s="246">
        <f t="shared" si="137"/>
        <v>9.3477471929226397E-5</v>
      </c>
      <c r="H1162" s="246">
        <f t="shared" si="138"/>
        <v>2.2618841533604634E-4</v>
      </c>
      <c r="I1162">
        <f t="shared" si="139"/>
        <v>12640.053929710668</v>
      </c>
      <c r="J1162">
        <f t="shared" si="139"/>
        <v>17408.233040836065</v>
      </c>
      <c r="AB1162" s="264">
        <v>41570</v>
      </c>
      <c r="AC1162">
        <v>1826.54</v>
      </c>
    </row>
    <row r="1163" spans="1:29">
      <c r="A1163" s="264">
        <v>41568</v>
      </c>
      <c r="B1163">
        <v>730.91</v>
      </c>
      <c r="D1163" s="264">
        <v>41568</v>
      </c>
      <c r="E1163">
        <f t="shared" si="140"/>
        <v>1817.34</v>
      </c>
      <c r="F1163">
        <v>730.91</v>
      </c>
      <c r="G1163" s="246">
        <f t="shared" si="137"/>
        <v>-7.9723332545267311E-4</v>
      </c>
      <c r="H1163" s="246">
        <f t="shared" si="138"/>
        <v>-4.0255518016045896E-3</v>
      </c>
      <c r="I1163">
        <f t="shared" si="139"/>
        <v>12629.976857482383</v>
      </c>
      <c r="J1163">
        <f t="shared" si="139"/>
        <v>17338.155296955774</v>
      </c>
      <c r="AB1163" s="264">
        <v>41571</v>
      </c>
      <c r="AC1163">
        <v>1824.07</v>
      </c>
    </row>
    <row r="1164" spans="1:29">
      <c r="A1164" s="264">
        <v>41569</v>
      </c>
      <c r="B1164">
        <v>733.62</v>
      </c>
      <c r="D1164" s="264">
        <v>41569</v>
      </c>
      <c r="E1164">
        <f t="shared" si="140"/>
        <v>1824.57</v>
      </c>
      <c r="F1164">
        <v>733.62</v>
      </c>
      <c r="G1164" s="246">
        <f t="shared" si="137"/>
        <v>3.9783419723331548E-3</v>
      </c>
      <c r="H1164" s="246">
        <f t="shared" si="138"/>
        <v>3.6612782597817842E-3</v>
      </c>
      <c r="I1164">
        <f t="shared" si="139"/>
        <v>12680.223224524101</v>
      </c>
      <c r="J1164">
        <f t="shared" si="139"/>
        <v>17401.635108009239</v>
      </c>
      <c r="AB1164" s="264">
        <v>41572</v>
      </c>
      <c r="AC1164">
        <v>1825.69</v>
      </c>
    </row>
    <row r="1165" spans="1:29">
      <c r="A1165" s="264">
        <v>41570</v>
      </c>
      <c r="B1165">
        <v>736.32</v>
      </c>
      <c r="D1165" s="264">
        <v>41570</v>
      </c>
      <c r="E1165">
        <f t="shared" si="140"/>
        <v>1826.54</v>
      </c>
      <c r="F1165">
        <v>736.32</v>
      </c>
      <c r="G1165" s="246">
        <f t="shared" si="137"/>
        <v>1.0797064513830001E-3</v>
      </c>
      <c r="H1165" s="246">
        <f t="shared" si="138"/>
        <v>3.633950916589899E-3</v>
      </c>
      <c r="I1165">
        <f t="shared" si="139"/>
        <v>12693.914143344597</v>
      </c>
      <c r="J1165">
        <f t="shared" si="139"/>
        <v>17464.871795860152</v>
      </c>
      <c r="AB1165" s="264">
        <v>41575</v>
      </c>
      <c r="AC1165">
        <v>1825.58</v>
      </c>
    </row>
    <row r="1166" spans="1:29">
      <c r="A1166" s="264">
        <v>41571</v>
      </c>
      <c r="B1166">
        <v>737.49</v>
      </c>
      <c r="D1166" s="264">
        <v>41571</v>
      </c>
      <c r="E1166">
        <f t="shared" si="140"/>
        <v>1824.07</v>
      </c>
      <c r="F1166">
        <v>737.49</v>
      </c>
      <c r="G1166" s="246">
        <f t="shared" si="137"/>
        <v>-1.3522835525091592E-3</v>
      </c>
      <c r="H1166" s="246">
        <f t="shared" si="138"/>
        <v>1.5425544794187432E-3</v>
      </c>
      <c r="I1166">
        <f t="shared" si="139"/>
        <v>12676.748372031589</v>
      </c>
      <c r="J1166">
        <f t="shared" si="139"/>
        <v>17491.812312081329</v>
      </c>
      <c r="AB1166" s="264">
        <v>41576</v>
      </c>
      <c r="AC1166">
        <v>1825.65</v>
      </c>
    </row>
    <row r="1167" spans="1:29">
      <c r="A1167" s="264">
        <v>41572</v>
      </c>
      <c r="B1167">
        <v>739.73</v>
      </c>
      <c r="D1167" s="264">
        <v>41572</v>
      </c>
      <c r="E1167">
        <f t="shared" si="140"/>
        <v>1825.69</v>
      </c>
      <c r="F1167">
        <v>739.73</v>
      </c>
      <c r="G1167" s="246">
        <f t="shared" si="137"/>
        <v>8.8812381103808846E-4</v>
      </c>
      <c r="H1167" s="246">
        <f t="shared" si="138"/>
        <v>2.9909007482911013E-3</v>
      </c>
      <c r="I1167">
        <f t="shared" si="139"/>
        <v>12688.006894107328</v>
      </c>
      <c r="J1167">
        <f t="shared" si="139"/>
        <v>17544.128586614501</v>
      </c>
      <c r="AB1167" s="264">
        <v>41577</v>
      </c>
      <c r="AC1167">
        <v>1824.77</v>
      </c>
    </row>
    <row r="1168" spans="1:29">
      <c r="A1168" s="264">
        <v>41575</v>
      </c>
      <c r="B1168">
        <v>738.88</v>
      </c>
      <c r="D1168" s="264">
        <v>41575</v>
      </c>
      <c r="E1168">
        <f t="shared" si="140"/>
        <v>1825.58</v>
      </c>
      <c r="F1168">
        <v>738.88</v>
      </c>
      <c r="G1168" s="246">
        <f t="shared" si="137"/>
        <v>-6.0251192699811718E-5</v>
      </c>
      <c r="H1168" s="246">
        <f t="shared" si="138"/>
        <v>-1.1954964745824045E-3</v>
      </c>
      <c r="I1168">
        <f t="shared" si="139"/>
        <v>12687.242426558974</v>
      </c>
      <c r="J1168">
        <f t="shared" si="139"/>
        <v>17523.154642739584</v>
      </c>
      <c r="AB1168" s="264">
        <v>41578</v>
      </c>
      <c r="AC1168">
        <v>1824.16</v>
      </c>
    </row>
    <row r="1169" spans="1:29">
      <c r="A1169" s="264">
        <v>41576</v>
      </c>
      <c r="B1169">
        <v>742.61</v>
      </c>
      <c r="D1169" s="264">
        <v>41576</v>
      </c>
      <c r="E1169">
        <f t="shared" si="140"/>
        <v>1825.65</v>
      </c>
      <c r="F1169">
        <v>742.61</v>
      </c>
      <c r="G1169" s="246">
        <f t="shared" si="137"/>
        <v>3.8343978352228802E-5</v>
      </c>
      <c r="H1169" s="246">
        <f t="shared" si="138"/>
        <v>5.00175245932065E-3</v>
      </c>
      <c r="I1169">
        <f t="shared" si="139"/>
        <v>12687.728905907928</v>
      </c>
      <c r="J1169">
        <f t="shared" si="139"/>
        <v>17610.801124568963</v>
      </c>
      <c r="AB1169" s="264">
        <v>41579</v>
      </c>
      <c r="AC1169">
        <v>1818.96</v>
      </c>
    </row>
    <row r="1170" spans="1:29">
      <c r="A1170" s="264">
        <v>41577</v>
      </c>
      <c r="B1170">
        <v>742.99</v>
      </c>
      <c r="D1170" s="264">
        <v>41577</v>
      </c>
      <c r="E1170">
        <f t="shared" si="140"/>
        <v>1824.77</v>
      </c>
      <c r="F1170">
        <v>742.99</v>
      </c>
      <c r="G1170" s="246">
        <f t="shared" si="137"/>
        <v>-4.8202010242937021E-4</v>
      </c>
      <c r="H1170" s="246">
        <f t="shared" si="138"/>
        <v>4.6528013165912733E-4</v>
      </c>
      <c r="I1170">
        <f t="shared" si="139"/>
        <v>12681.613165521107</v>
      </c>
      <c r="J1170">
        <f t="shared" si="139"/>
        <v>17618.995080434826</v>
      </c>
      <c r="AB1170" s="264">
        <v>41582</v>
      </c>
      <c r="AC1170">
        <v>1820.75</v>
      </c>
    </row>
    <row r="1171" spans="1:29">
      <c r="A1171" s="264">
        <v>41578</v>
      </c>
      <c r="B1171">
        <v>744.3</v>
      </c>
      <c r="D1171" s="264">
        <v>41578</v>
      </c>
      <c r="E1171">
        <f t="shared" si="140"/>
        <v>1824.16</v>
      </c>
      <c r="F1171">
        <v>744.3</v>
      </c>
      <c r="G1171" s="246">
        <f t="shared" si="137"/>
        <v>-3.3428870487783868E-4</v>
      </c>
      <c r="H1171" s="246">
        <f t="shared" si="138"/>
        <v>1.7167176351151484E-3</v>
      </c>
      <c r="I1171">
        <f t="shared" si="139"/>
        <v>12677.373845480242</v>
      </c>
      <c r="J1171">
        <f t="shared" si="139"/>
        <v>17649.241920002416</v>
      </c>
      <c r="AB1171" s="264">
        <v>41583</v>
      </c>
      <c r="AC1171">
        <v>1815.73</v>
      </c>
    </row>
    <row r="1172" spans="1:29">
      <c r="A1172" s="264">
        <v>41579</v>
      </c>
      <c r="B1172">
        <v>744.91</v>
      </c>
      <c r="D1172" s="264">
        <v>41579</v>
      </c>
      <c r="E1172">
        <f t="shared" si="140"/>
        <v>1818.96</v>
      </c>
      <c r="F1172">
        <v>744.91</v>
      </c>
      <c r="G1172" s="246">
        <f t="shared" si="137"/>
        <v>-2.8506271379703518E-3</v>
      </c>
      <c r="H1172" s="246">
        <f t="shared" si="138"/>
        <v>7.7313343313954817E-4</v>
      </c>
      <c r="I1172">
        <f t="shared" ref="I1172:J1187" si="141">I1171*(1+G1172)</f>
        <v>12641.23537955812</v>
      </c>
      <c r="J1172">
        <f t="shared" si="141"/>
        <v>17662.887139000337</v>
      </c>
      <c r="AB1172" s="264">
        <v>41584</v>
      </c>
      <c r="AC1172">
        <v>1817.45</v>
      </c>
    </row>
    <row r="1173" spans="1:29">
      <c r="A1173" s="264">
        <v>41582</v>
      </c>
      <c r="B1173">
        <v>747.72</v>
      </c>
      <c r="D1173" s="264">
        <v>41582</v>
      </c>
      <c r="E1173">
        <f t="shared" si="140"/>
        <v>1820.75</v>
      </c>
      <c r="F1173">
        <v>747.72</v>
      </c>
      <c r="G1173" s="246">
        <f t="shared" si="137"/>
        <v>9.840788142674306E-4</v>
      </c>
      <c r="H1173" s="246">
        <f t="shared" si="138"/>
        <v>3.7258392193113424E-3</v>
      </c>
      <c r="I1173">
        <f t="shared" si="141"/>
        <v>12653.675351481312</v>
      </c>
      <c r="J1173">
        <f t="shared" si="141"/>
        <v>17728.696216629094</v>
      </c>
      <c r="AB1173" s="264">
        <v>41585</v>
      </c>
      <c r="AC1173">
        <v>1819.85</v>
      </c>
    </row>
    <row r="1174" spans="1:29">
      <c r="A1174" s="264">
        <v>41583</v>
      </c>
      <c r="B1174">
        <v>744.87</v>
      </c>
      <c r="D1174" s="264">
        <v>41583</v>
      </c>
      <c r="E1174">
        <f t="shared" si="140"/>
        <v>1815.73</v>
      </c>
      <c r="F1174">
        <v>744.87</v>
      </c>
      <c r="G1174" s="246">
        <f t="shared" si="137"/>
        <v>-2.7571055883564011E-3</v>
      </c>
      <c r="H1174" s="246">
        <f t="shared" si="138"/>
        <v>-3.8580157965930747E-3</v>
      </c>
      <c r="I1174">
        <f t="shared" si="141"/>
        <v>12618.787832456495</v>
      </c>
      <c r="J1174">
        <f t="shared" si="141"/>
        <v>17660.298626572341</v>
      </c>
      <c r="AB1174" s="264">
        <v>41586</v>
      </c>
      <c r="AC1174">
        <v>1809.57</v>
      </c>
    </row>
    <row r="1175" spans="1:29">
      <c r="A1175" s="264">
        <v>41584</v>
      </c>
      <c r="B1175">
        <v>747.51</v>
      </c>
      <c r="D1175" s="264">
        <v>41584</v>
      </c>
      <c r="E1175">
        <f t="shared" si="140"/>
        <v>1817.45</v>
      </c>
      <c r="F1175">
        <v>747.51</v>
      </c>
      <c r="G1175" s="246">
        <f t="shared" si="137"/>
        <v>9.4727740357880563E-4</v>
      </c>
      <c r="H1175" s="246">
        <f t="shared" si="138"/>
        <v>3.4978140480890077E-3</v>
      </c>
      <c r="I1175">
        <f t="shared" si="141"/>
        <v>12630.741325030736</v>
      </c>
      <c r="J1175">
        <f t="shared" si="141"/>
        <v>17722.071067201814</v>
      </c>
      <c r="AB1175" s="264">
        <v>41590</v>
      </c>
      <c r="AC1175">
        <v>1808.25</v>
      </c>
    </row>
    <row r="1176" spans="1:29">
      <c r="A1176" s="264">
        <v>41585</v>
      </c>
      <c r="B1176">
        <v>745.71</v>
      </c>
      <c r="D1176" s="264">
        <v>41585</v>
      </c>
      <c r="E1176">
        <f t="shared" si="140"/>
        <v>1819.85</v>
      </c>
      <c r="F1176">
        <v>745.71</v>
      </c>
      <c r="G1176" s="246">
        <f t="shared" si="137"/>
        <v>1.3205315139341867E-3</v>
      </c>
      <c r="H1176" s="246">
        <f t="shared" si="138"/>
        <v>-2.4544231133075819E-3</v>
      </c>
      <c r="I1176">
        <f t="shared" si="141"/>
        <v>12647.42061699479</v>
      </c>
      <c r="J1176">
        <f t="shared" si="141"/>
        <v>17678.573606358794</v>
      </c>
      <c r="AB1176" s="264">
        <v>41591</v>
      </c>
      <c r="AC1176">
        <v>1811.95</v>
      </c>
    </row>
    <row r="1177" spans="1:29">
      <c r="A1177" s="264">
        <v>41586</v>
      </c>
      <c r="B1177">
        <v>745.71</v>
      </c>
      <c r="D1177" s="264">
        <v>41586</v>
      </c>
      <c r="E1177">
        <f t="shared" si="140"/>
        <v>1809.57</v>
      </c>
      <c r="F1177">
        <v>745.71</v>
      </c>
      <c r="G1177" s="246">
        <f t="shared" si="137"/>
        <v>-5.6488172102096001E-3</v>
      </c>
      <c r="H1177" s="246">
        <f t="shared" si="138"/>
        <v>-4.6428571428571429E-5</v>
      </c>
      <c r="I1177">
        <f t="shared" si="141"/>
        <v>12575.977649748751</v>
      </c>
      <c r="J1177">
        <f t="shared" si="141"/>
        <v>17677.752815441356</v>
      </c>
      <c r="AB1177" s="264">
        <v>41592</v>
      </c>
      <c r="AC1177">
        <v>1816.37</v>
      </c>
    </row>
    <row r="1178" spans="1:29">
      <c r="A1178" s="264">
        <v>41589</v>
      </c>
      <c r="B1178">
        <v>746.93</v>
      </c>
      <c r="D1178" s="264">
        <v>41589</v>
      </c>
      <c r="E1178" s="265">
        <f>E1177</f>
        <v>1809.57</v>
      </c>
      <c r="F1178">
        <v>746.93</v>
      </c>
      <c r="G1178" s="246">
        <f t="shared" si="137"/>
        <v>0</v>
      </c>
      <c r="H1178" s="246">
        <f t="shared" si="138"/>
        <v>1.5895961566827358E-3</v>
      </c>
      <c r="I1178">
        <f t="shared" si="141"/>
        <v>12575.977649748751</v>
      </c>
      <c r="J1178">
        <f t="shared" si="141"/>
        <v>17705.85330337557</v>
      </c>
      <c r="AB1178" s="264">
        <v>41593</v>
      </c>
      <c r="AC1178">
        <v>1817.19</v>
      </c>
    </row>
    <row r="1179" spans="1:29">
      <c r="A1179" s="264">
        <v>41590</v>
      </c>
      <c r="B1179">
        <v>744.54</v>
      </c>
      <c r="D1179" s="264">
        <v>41590</v>
      </c>
      <c r="E1179">
        <f t="shared" ref="E1179:E1242" si="142">SUMIF(AB:AB,A1179,AC:AC)</f>
        <v>1808.25</v>
      </c>
      <c r="F1179">
        <v>744.54</v>
      </c>
      <c r="G1179" s="246">
        <f t="shared" si="137"/>
        <v>-7.2945506391020043E-4</v>
      </c>
      <c r="H1179" s="246">
        <f t="shared" si="138"/>
        <v>-3.2461929402448761E-3</v>
      </c>
      <c r="I1179">
        <f t="shared" si="141"/>
        <v>12566.804039168521</v>
      </c>
      <c r="J1179">
        <f t="shared" si="141"/>
        <v>17648.37668738114</v>
      </c>
      <c r="AB1179" s="264">
        <v>41596</v>
      </c>
      <c r="AC1179">
        <v>1820.97</v>
      </c>
    </row>
    <row r="1180" spans="1:29">
      <c r="A1180" s="264">
        <v>41591</v>
      </c>
      <c r="B1180">
        <v>744.54</v>
      </c>
      <c r="D1180" s="264">
        <v>41591</v>
      </c>
      <c r="E1180">
        <f t="shared" si="142"/>
        <v>1811.95</v>
      </c>
      <c r="F1180">
        <v>744.54</v>
      </c>
      <c r="G1180" s="246">
        <f t="shared" si="137"/>
        <v>2.0461772431910052E-3</v>
      </c>
      <c r="H1180" s="246">
        <f t="shared" si="138"/>
        <v>-4.6428571428571429E-5</v>
      </c>
      <c r="I1180">
        <f t="shared" si="141"/>
        <v>12592.517947613109</v>
      </c>
      <c r="J1180">
        <f t="shared" si="141"/>
        <v>17647.557298463511</v>
      </c>
      <c r="AB1180" s="264">
        <v>41597</v>
      </c>
      <c r="AC1180">
        <v>1817.99</v>
      </c>
    </row>
    <row r="1181" spans="1:29">
      <c r="A1181" s="264">
        <v>41592</v>
      </c>
      <c r="B1181">
        <v>745.25</v>
      </c>
      <c r="D1181" s="264">
        <v>41592</v>
      </c>
      <c r="E1181">
        <f t="shared" si="142"/>
        <v>1816.37</v>
      </c>
      <c r="F1181">
        <v>745.25</v>
      </c>
      <c r="G1181" s="246">
        <f t="shared" si="137"/>
        <v>2.4393609095172408E-3</v>
      </c>
      <c r="H1181" s="246">
        <f t="shared" si="138"/>
        <v>9.0718036831959146E-4</v>
      </c>
      <c r="I1181">
        <f t="shared" si="141"/>
        <v>12623.235643646911</v>
      </c>
      <c r="J1181">
        <f t="shared" si="141"/>
        <v>17663.566815993472</v>
      </c>
      <c r="AB1181" s="264">
        <v>41598</v>
      </c>
      <c r="AC1181">
        <v>1813.2</v>
      </c>
    </row>
    <row r="1182" spans="1:29">
      <c r="A1182" s="264">
        <v>41593</v>
      </c>
      <c r="B1182">
        <v>747.61</v>
      </c>
      <c r="D1182" s="264">
        <v>41593</v>
      </c>
      <c r="E1182">
        <f t="shared" si="142"/>
        <v>1817.19</v>
      </c>
      <c r="F1182">
        <v>747.61</v>
      </c>
      <c r="G1182" s="246">
        <f t="shared" si="137"/>
        <v>4.5144986979539503E-4</v>
      </c>
      <c r="H1182" s="246">
        <f t="shared" si="138"/>
        <v>3.1202940048882114E-3</v>
      </c>
      <c r="I1182">
        <f t="shared" si="141"/>
        <v>12628.934401734632</v>
      </c>
      <c r="J1182">
        <f t="shared" si="141"/>
        <v>17718.68233763436</v>
      </c>
      <c r="AB1182" s="264">
        <v>41599</v>
      </c>
      <c r="AC1182">
        <v>1814.16</v>
      </c>
    </row>
    <row r="1183" spans="1:29">
      <c r="A1183" s="264">
        <v>41596</v>
      </c>
      <c r="B1183">
        <v>746.46</v>
      </c>
      <c r="D1183" s="264">
        <v>41596</v>
      </c>
      <c r="E1183">
        <f t="shared" si="142"/>
        <v>1820.97</v>
      </c>
      <c r="F1183">
        <v>746.46</v>
      </c>
      <c r="G1183" s="246">
        <f t="shared" si="137"/>
        <v>2.0801347134862258E-3</v>
      </c>
      <c r="H1183" s="246">
        <f t="shared" si="138"/>
        <v>-1.5846637475229871E-3</v>
      </c>
      <c r="I1183">
        <f t="shared" si="141"/>
        <v>12655.20428657802</v>
      </c>
      <c r="J1183">
        <f t="shared" si="141"/>
        <v>17690.604184080035</v>
      </c>
      <c r="AB1183" s="264">
        <v>41600</v>
      </c>
      <c r="AC1183">
        <v>1816.13</v>
      </c>
    </row>
    <row r="1184" spans="1:29">
      <c r="A1184" s="264">
        <v>41597</v>
      </c>
      <c r="B1184">
        <v>745.81</v>
      </c>
      <c r="D1184" s="264">
        <v>41597</v>
      </c>
      <c r="E1184">
        <f t="shared" si="142"/>
        <v>1817.99</v>
      </c>
      <c r="F1184">
        <v>745.81</v>
      </c>
      <c r="G1184" s="246">
        <f t="shared" si="137"/>
        <v>-1.63649044190739E-3</v>
      </c>
      <c r="H1184" s="246">
        <f t="shared" si="138"/>
        <v>-9.172053042744285E-4</v>
      </c>
      <c r="I1184">
        <f t="shared" si="141"/>
        <v>12634.49416572265</v>
      </c>
      <c r="J1184">
        <f t="shared" si="141"/>
        <v>17674.378268086577</v>
      </c>
      <c r="AB1184" s="264">
        <v>41603</v>
      </c>
      <c r="AC1184">
        <v>1816.9</v>
      </c>
    </row>
    <row r="1185" spans="1:29">
      <c r="A1185" s="264">
        <v>41598</v>
      </c>
      <c r="B1185">
        <v>741.61</v>
      </c>
      <c r="D1185" s="264">
        <v>41598</v>
      </c>
      <c r="E1185">
        <f t="shared" si="142"/>
        <v>1813.2</v>
      </c>
      <c r="F1185">
        <v>741.61</v>
      </c>
      <c r="G1185" s="246">
        <f t="shared" si="137"/>
        <v>-2.6347779690757411E-3</v>
      </c>
      <c r="H1185" s="246">
        <f t="shared" si="138"/>
        <v>-5.6778896674181253E-3</v>
      </c>
      <c r="I1185">
        <f t="shared" si="141"/>
        <v>12601.205078844388</v>
      </c>
      <c r="J1185">
        <f t="shared" si="141"/>
        <v>17574.025098340167</v>
      </c>
      <c r="AB1185" s="264">
        <v>41604</v>
      </c>
      <c r="AC1185">
        <v>1819.94</v>
      </c>
    </row>
    <row r="1186" spans="1:29">
      <c r="A1186" s="264">
        <v>41599</v>
      </c>
      <c r="B1186">
        <v>743.2</v>
      </c>
      <c r="D1186" s="264">
        <v>41599</v>
      </c>
      <c r="E1186">
        <f t="shared" si="142"/>
        <v>1814.16</v>
      </c>
      <c r="F1186">
        <v>743.2</v>
      </c>
      <c r="G1186" s="246">
        <f t="shared" si="137"/>
        <v>5.294506949040656E-4</v>
      </c>
      <c r="H1186" s="246">
        <f t="shared" si="138"/>
        <v>2.0975554633066865E-3</v>
      </c>
      <c r="I1186">
        <f t="shared" si="141"/>
        <v>12607.876795630011</v>
      </c>
      <c r="J1186">
        <f t="shared" si="141"/>
        <v>17610.887590697479</v>
      </c>
      <c r="AB1186" s="264">
        <v>41605</v>
      </c>
      <c r="AC1186">
        <v>1817.19</v>
      </c>
    </row>
    <row r="1187" spans="1:29">
      <c r="A1187" s="264">
        <v>41600</v>
      </c>
      <c r="B1187">
        <v>743.96</v>
      </c>
      <c r="D1187" s="264">
        <v>41600</v>
      </c>
      <c r="E1187">
        <f t="shared" si="142"/>
        <v>1816.13</v>
      </c>
      <c r="F1187">
        <v>743.96</v>
      </c>
      <c r="G1187" s="246">
        <f t="shared" si="137"/>
        <v>1.0859020152578225E-3</v>
      </c>
      <c r="H1187" s="246">
        <f t="shared" si="138"/>
        <v>9.7617638013213024E-4</v>
      </c>
      <c r="I1187">
        <f t="shared" si="141"/>
        <v>12621.567714450508</v>
      </c>
      <c r="J1187">
        <f t="shared" si="141"/>
        <v>17628.078923196681</v>
      </c>
      <c r="AB1187" s="264">
        <v>41607</v>
      </c>
      <c r="AC1187">
        <v>1817.33</v>
      </c>
    </row>
    <row r="1188" spans="1:29">
      <c r="A1188" s="264">
        <v>41603</v>
      </c>
      <c r="B1188">
        <v>743.19</v>
      </c>
      <c r="D1188" s="264">
        <v>41603</v>
      </c>
      <c r="E1188">
        <f t="shared" si="142"/>
        <v>1816.9</v>
      </c>
      <c r="F1188">
        <v>743.19</v>
      </c>
      <c r="G1188" s="246">
        <f t="shared" si="137"/>
        <v>4.2397845969177617E-4</v>
      </c>
      <c r="H1188" s="246">
        <f t="shared" si="138"/>
        <v>-1.081430453250167E-3</v>
      </c>
      <c r="I1188">
        <f t="shared" ref="I1188:J1203" si="143">I1187*(1+G1188)</f>
        <v>12626.918987288976</v>
      </c>
      <c r="J1188">
        <f t="shared" si="143"/>
        <v>17609.01538181684</v>
      </c>
      <c r="AB1188" s="264">
        <v>41610</v>
      </c>
      <c r="AC1188">
        <v>1812.75</v>
      </c>
    </row>
    <row r="1189" spans="1:29">
      <c r="A1189" s="264">
        <v>41604</v>
      </c>
      <c r="B1189">
        <v>744.8</v>
      </c>
      <c r="D1189" s="264">
        <v>41604</v>
      </c>
      <c r="E1189">
        <f t="shared" si="142"/>
        <v>1819.94</v>
      </c>
      <c r="F1189">
        <v>744.8</v>
      </c>
      <c r="G1189" s="246">
        <f t="shared" si="137"/>
        <v>1.6731795916120618E-3</v>
      </c>
      <c r="H1189" s="246">
        <f t="shared" si="138"/>
        <v>2.1199084352587641E-3</v>
      </c>
      <c r="I1189">
        <f t="shared" si="143"/>
        <v>12648.046090443448</v>
      </c>
      <c r="J1189">
        <f t="shared" si="143"/>
        <v>17646.344882061356</v>
      </c>
      <c r="AB1189" s="264">
        <v>41611</v>
      </c>
      <c r="AC1189">
        <v>1814.21</v>
      </c>
    </row>
    <row r="1190" spans="1:29">
      <c r="A1190" s="264">
        <v>41605</v>
      </c>
      <c r="B1190">
        <v>746.53</v>
      </c>
      <c r="D1190" s="264">
        <v>41605</v>
      </c>
      <c r="E1190">
        <f t="shared" si="142"/>
        <v>1817.19</v>
      </c>
      <c r="F1190">
        <v>746.53</v>
      </c>
      <c r="G1190" s="246">
        <f t="shared" si="137"/>
        <v>-1.5110388254557794E-3</v>
      </c>
      <c r="H1190" s="246">
        <f t="shared" si="138"/>
        <v>2.2763426423200043E-3</v>
      </c>
      <c r="I1190">
        <f t="shared" si="143"/>
        <v>12628.934401734634</v>
      </c>
      <c r="J1190">
        <f t="shared" si="143"/>
        <v>17686.514009397477</v>
      </c>
      <c r="AB1190" s="264">
        <v>41612</v>
      </c>
      <c r="AC1190">
        <v>1808.88</v>
      </c>
    </row>
    <row r="1191" spans="1:29">
      <c r="A1191" s="264">
        <v>41607</v>
      </c>
      <c r="B1191">
        <v>747.11</v>
      </c>
      <c r="D1191" s="264">
        <v>41607</v>
      </c>
      <c r="E1191">
        <f t="shared" si="142"/>
        <v>1817.33</v>
      </c>
      <c r="F1191">
        <v>747.11</v>
      </c>
      <c r="G1191" s="246">
        <f t="shared" si="137"/>
        <v>7.7042026425333532E-5</v>
      </c>
      <c r="H1191" s="246">
        <f t="shared" si="138"/>
        <v>7.3049934841405793E-4</v>
      </c>
      <c r="I1191">
        <f t="shared" si="143"/>
        <v>12629.907360432537</v>
      </c>
      <c r="J1191">
        <f t="shared" si="143"/>
        <v>17699.433996357056</v>
      </c>
      <c r="AB1191" s="264">
        <v>41613</v>
      </c>
      <c r="AC1191">
        <v>1807.91</v>
      </c>
    </row>
    <row r="1192" spans="1:29">
      <c r="A1192" s="264">
        <v>41610</v>
      </c>
      <c r="B1192">
        <v>745.19</v>
      </c>
      <c r="D1192" s="264">
        <v>41610</v>
      </c>
      <c r="E1192">
        <f t="shared" si="142"/>
        <v>1812.75</v>
      </c>
      <c r="F1192">
        <v>745.19</v>
      </c>
      <c r="G1192" s="246">
        <f t="shared" si="137"/>
        <v>-2.520180704660091E-3</v>
      </c>
      <c r="H1192" s="246">
        <f t="shared" si="138"/>
        <v>-2.6163312631338883E-3</v>
      </c>
      <c r="I1192">
        <f t="shared" si="143"/>
        <v>12598.07771160113</v>
      </c>
      <c r="J1192">
        <f t="shared" si="143"/>
        <v>17653.126413852613</v>
      </c>
      <c r="AB1192" s="264">
        <v>41614</v>
      </c>
      <c r="AC1192">
        <v>1808.18</v>
      </c>
    </row>
    <row r="1193" spans="1:29">
      <c r="A1193" s="264">
        <v>41611</v>
      </c>
      <c r="B1193">
        <v>744.05</v>
      </c>
      <c r="D1193" s="264">
        <v>41611</v>
      </c>
      <c r="E1193">
        <f t="shared" si="142"/>
        <v>1814.21</v>
      </c>
      <c r="F1193">
        <v>744.05</v>
      </c>
      <c r="G1193" s="246">
        <f t="shared" si="137"/>
        <v>8.0540615087576484E-4</v>
      </c>
      <c r="H1193" s="246">
        <f t="shared" si="138"/>
        <v>-1.5762397605214714E-3</v>
      </c>
      <c r="I1193">
        <f t="shared" si="143"/>
        <v>12608.224280879265</v>
      </c>
      <c r="J1193">
        <f t="shared" si="143"/>
        <v>17625.300854101588</v>
      </c>
      <c r="AB1193" s="264">
        <v>41617</v>
      </c>
      <c r="AC1193">
        <v>1810.71</v>
      </c>
    </row>
    <row r="1194" spans="1:29">
      <c r="A1194" s="264">
        <v>41612</v>
      </c>
      <c r="B1194">
        <v>742.31</v>
      </c>
      <c r="D1194" s="264">
        <v>41612</v>
      </c>
      <c r="E1194">
        <f t="shared" si="142"/>
        <v>1808.88</v>
      </c>
      <c r="F1194">
        <v>742.31</v>
      </c>
      <c r="G1194" s="246">
        <f t="shared" si="137"/>
        <v>-2.9379178816123508E-3</v>
      </c>
      <c r="H1194" s="246">
        <f t="shared" si="138"/>
        <v>-2.3849810880605246E-3</v>
      </c>
      <c r="I1194">
        <f t="shared" si="143"/>
        <v>12571.182353309092</v>
      </c>
      <c r="J1194">
        <f t="shared" si="143"/>
        <v>17583.26484489318</v>
      </c>
      <c r="AB1194" s="264">
        <v>41618</v>
      </c>
      <c r="AC1194">
        <v>1815.87</v>
      </c>
    </row>
    <row r="1195" spans="1:29">
      <c r="A1195" s="264">
        <v>41613</v>
      </c>
      <c r="B1195">
        <v>742.24</v>
      </c>
      <c r="D1195" s="264">
        <v>41613</v>
      </c>
      <c r="E1195">
        <f t="shared" si="142"/>
        <v>1807.91</v>
      </c>
      <c r="F1195">
        <v>742.24</v>
      </c>
      <c r="G1195" s="246">
        <f t="shared" si="137"/>
        <v>-5.3624342134361846E-4</v>
      </c>
      <c r="H1195" s="246">
        <f t="shared" si="138"/>
        <v>-1.4072879640182528E-4</v>
      </c>
      <c r="I1195">
        <f t="shared" si="143"/>
        <v>12564.44113947362</v>
      </c>
      <c r="J1195">
        <f t="shared" si="143"/>
        <v>17580.790373194744</v>
      </c>
      <c r="AB1195" s="264">
        <v>41619</v>
      </c>
      <c r="AC1195">
        <v>1811.99</v>
      </c>
    </row>
    <row r="1196" spans="1:29">
      <c r="A1196" s="264">
        <v>41614</v>
      </c>
      <c r="B1196">
        <v>746.9</v>
      </c>
      <c r="D1196" s="264">
        <v>41614</v>
      </c>
      <c r="E1196">
        <f t="shared" si="142"/>
        <v>1808.18</v>
      </c>
      <c r="F1196">
        <v>746.9</v>
      </c>
      <c r="G1196" s="246">
        <f t="shared" si="137"/>
        <v>1.4934371733099638E-4</v>
      </c>
      <c r="H1196" s="246">
        <f t="shared" si="138"/>
        <v>6.2318641640748277E-3</v>
      </c>
      <c r="I1196">
        <f t="shared" si="143"/>
        <v>12566.317559819576</v>
      </c>
      <c r="J1196">
        <f t="shared" si="143"/>
        <v>17690.351470697569</v>
      </c>
      <c r="AB1196" s="264">
        <v>41620</v>
      </c>
      <c r="AC1196">
        <v>1809.39</v>
      </c>
    </row>
    <row r="1197" spans="1:29">
      <c r="A1197" s="264">
        <v>41617</v>
      </c>
      <c r="B1197">
        <v>747.46</v>
      </c>
      <c r="D1197" s="264">
        <v>41617</v>
      </c>
      <c r="E1197">
        <f t="shared" si="142"/>
        <v>1810.71</v>
      </c>
      <c r="F1197">
        <v>747.46</v>
      </c>
      <c r="G1197" s="246">
        <f t="shared" si="137"/>
        <v>1.3991969826012696E-3</v>
      </c>
      <c r="H1197" s="246">
        <f t="shared" si="138"/>
        <v>7.0333712679081315E-4</v>
      </c>
      <c r="I1197">
        <f t="shared" si="143"/>
        <v>12583.900313431684</v>
      </c>
      <c r="J1197">
        <f t="shared" si="143"/>
        <v>17702.793751672889</v>
      </c>
      <c r="AB1197" s="264">
        <v>41621</v>
      </c>
      <c r="AC1197">
        <v>1810.73</v>
      </c>
    </row>
    <row r="1198" spans="1:29">
      <c r="A1198" s="264">
        <v>41618</v>
      </c>
      <c r="B1198">
        <v>747.26</v>
      </c>
      <c r="D1198" s="264">
        <v>41618</v>
      </c>
      <c r="E1198">
        <f t="shared" si="142"/>
        <v>1815.87</v>
      </c>
      <c r="F1198">
        <v>747.26</v>
      </c>
      <c r="G1198" s="246">
        <f t="shared" si="137"/>
        <v>2.8497108868896781E-3</v>
      </c>
      <c r="H1198" s="246">
        <f t="shared" si="138"/>
        <v>-3.1400141813610257E-4</v>
      </c>
      <c r="I1198">
        <f t="shared" si="143"/>
        <v>12619.760791154406</v>
      </c>
      <c r="J1198">
        <f t="shared" si="143"/>
        <v>17697.235049329895</v>
      </c>
      <c r="AB1198" s="264">
        <v>41624</v>
      </c>
      <c r="AC1198">
        <v>1810.75</v>
      </c>
    </row>
    <row r="1199" spans="1:29">
      <c r="A1199" s="264">
        <v>41619</v>
      </c>
      <c r="B1199">
        <v>743.81</v>
      </c>
      <c r="D1199" s="264">
        <v>41619</v>
      </c>
      <c r="E1199">
        <f t="shared" si="142"/>
        <v>1811.99</v>
      </c>
      <c r="F1199">
        <v>743.81</v>
      </c>
      <c r="G1199" s="246">
        <f t="shared" si="137"/>
        <v>-2.1367168354562427E-3</v>
      </c>
      <c r="H1199" s="246">
        <f t="shared" si="138"/>
        <v>-4.6632955253670524E-3</v>
      </c>
      <c r="I1199">
        <f t="shared" si="143"/>
        <v>12592.795935812515</v>
      </c>
      <c r="J1199">
        <f t="shared" si="143"/>
        <v>17614.707612312985</v>
      </c>
      <c r="AB1199" s="264">
        <v>41625</v>
      </c>
      <c r="AC1199">
        <v>1814.15</v>
      </c>
    </row>
    <row r="1200" spans="1:29">
      <c r="A1200" s="264">
        <v>41620</v>
      </c>
      <c r="B1200">
        <v>743.81</v>
      </c>
      <c r="D1200" s="264">
        <v>41620</v>
      </c>
      <c r="E1200">
        <f t="shared" si="142"/>
        <v>1809.39</v>
      </c>
      <c r="F1200">
        <v>743.81</v>
      </c>
      <c r="G1200" s="246">
        <f t="shared" si="137"/>
        <v>-1.4348865059961025E-3</v>
      </c>
      <c r="H1200" s="246">
        <f t="shared" si="138"/>
        <v>-4.6428571428571429E-5</v>
      </c>
      <c r="I1200">
        <f t="shared" si="143"/>
        <v>12574.726702851456</v>
      </c>
      <c r="J1200">
        <f t="shared" si="143"/>
        <v>17613.889786602413</v>
      </c>
      <c r="AB1200" s="264">
        <v>41626</v>
      </c>
      <c r="AC1200">
        <v>1811.6</v>
      </c>
    </row>
    <row r="1201" spans="1:29">
      <c r="A1201" s="264">
        <v>41621</v>
      </c>
      <c r="B1201">
        <v>742.61</v>
      </c>
      <c r="D1201" s="264">
        <v>41621</v>
      </c>
      <c r="E1201">
        <f t="shared" si="142"/>
        <v>1810.73</v>
      </c>
      <c r="F1201">
        <v>742.61</v>
      </c>
      <c r="G1201" s="246">
        <f t="shared" si="137"/>
        <v>7.4058107981134214E-4</v>
      </c>
      <c r="H1201" s="246">
        <f t="shared" si="138"/>
        <v>-1.6597437997798578E-3</v>
      </c>
      <c r="I1201">
        <f t="shared" si="143"/>
        <v>12584.039307531386</v>
      </c>
      <c r="J1201">
        <f t="shared" si="143"/>
        <v>17584.655242239092</v>
      </c>
      <c r="AB1201" s="264">
        <v>41627</v>
      </c>
      <c r="AC1201">
        <v>1809.23</v>
      </c>
    </row>
    <row r="1202" spans="1:29">
      <c r="A1202" s="264">
        <v>41624</v>
      </c>
      <c r="B1202">
        <v>744.46</v>
      </c>
      <c r="D1202" s="264">
        <v>41624</v>
      </c>
      <c r="E1202">
        <f t="shared" si="142"/>
        <v>1810.75</v>
      </c>
      <c r="F1202">
        <v>744.46</v>
      </c>
      <c r="G1202" s="246">
        <f t="shared" si="137"/>
        <v>1.1045269035170335E-5</v>
      </c>
      <c r="H1202" s="246">
        <f t="shared" si="138"/>
        <v>2.4447848514987805E-3</v>
      </c>
      <c r="I1202">
        <f t="shared" si="143"/>
        <v>12584.178301631087</v>
      </c>
      <c r="J1202">
        <f t="shared" si="143"/>
        <v>17627.645940994149</v>
      </c>
      <c r="AB1202" s="264">
        <v>41628</v>
      </c>
      <c r="AC1202">
        <v>1812.62</v>
      </c>
    </row>
    <row r="1203" spans="1:29">
      <c r="A1203" s="264">
        <v>41625</v>
      </c>
      <c r="B1203">
        <v>743.13</v>
      </c>
      <c r="D1203" s="264">
        <v>41625</v>
      </c>
      <c r="E1203">
        <f t="shared" si="142"/>
        <v>1814.15</v>
      </c>
      <c r="F1203">
        <v>743.13</v>
      </c>
      <c r="G1203" s="246">
        <f t="shared" si="137"/>
        <v>1.8776749965483397E-3</v>
      </c>
      <c r="H1203" s="246">
        <f t="shared" si="138"/>
        <v>-1.8329584051335465E-3</v>
      </c>
      <c r="I1203">
        <f t="shared" si="143"/>
        <v>12607.807298580166</v>
      </c>
      <c r="J1203">
        <f t="shared" si="143"/>
        <v>17595.335199203884</v>
      </c>
      <c r="AB1203" s="264">
        <v>41631</v>
      </c>
      <c r="AC1203">
        <v>1810.76</v>
      </c>
    </row>
    <row r="1204" spans="1:29">
      <c r="A1204" s="264">
        <v>41626</v>
      </c>
      <c r="B1204">
        <v>745.9</v>
      </c>
      <c r="D1204" s="264">
        <v>41626</v>
      </c>
      <c r="E1204">
        <f t="shared" si="142"/>
        <v>1811.6</v>
      </c>
      <c r="F1204">
        <v>745.9</v>
      </c>
      <c r="G1204" s="246">
        <f t="shared" si="137"/>
        <v>-1.4056169555991538E-3</v>
      </c>
      <c r="H1204" s="246">
        <f t="shared" si="138"/>
        <v>3.6810484514342304E-3</v>
      </c>
      <c r="I1204">
        <f t="shared" ref="I1204:J1219" si="144">I1203*(1+G1204)</f>
        <v>12590.085550868356</v>
      </c>
      <c r="J1204">
        <f t="shared" si="144"/>
        <v>17660.104480591381</v>
      </c>
      <c r="AB1204" s="264">
        <v>41632</v>
      </c>
      <c r="AC1204">
        <v>1806</v>
      </c>
    </row>
    <row r="1205" spans="1:29">
      <c r="A1205" s="264">
        <v>41627</v>
      </c>
      <c r="B1205">
        <v>746.87</v>
      </c>
      <c r="D1205" s="264">
        <v>41627</v>
      </c>
      <c r="E1205">
        <f t="shared" si="142"/>
        <v>1809.23</v>
      </c>
      <c r="F1205">
        <v>746.87</v>
      </c>
      <c r="G1205" s="246">
        <f t="shared" si="137"/>
        <v>-1.3082358136453642E-3</v>
      </c>
      <c r="H1205" s="246">
        <f t="shared" si="138"/>
        <v>1.2540138471261878E-3</v>
      </c>
      <c r="I1205">
        <f t="shared" si="144"/>
        <v>12573.614750053852</v>
      </c>
      <c r="J1205">
        <f t="shared" si="144"/>
        <v>17682.250496151737</v>
      </c>
      <c r="AB1205" s="264">
        <v>41634</v>
      </c>
      <c r="AC1205">
        <v>1805.69</v>
      </c>
    </row>
    <row r="1206" spans="1:29">
      <c r="A1206" s="264">
        <v>41628</v>
      </c>
      <c r="B1206">
        <v>749.8</v>
      </c>
      <c r="D1206" s="264">
        <v>41628</v>
      </c>
      <c r="E1206">
        <f t="shared" si="142"/>
        <v>1812.62</v>
      </c>
      <c r="F1206">
        <v>749.8</v>
      </c>
      <c r="G1206" s="246">
        <f t="shared" si="137"/>
        <v>1.8737252864478027E-3</v>
      </c>
      <c r="H1206" s="246">
        <f t="shared" si="138"/>
        <v>3.8766102438940611E-3</v>
      </c>
      <c r="I1206">
        <f t="shared" si="144"/>
        <v>12597.174249953081</v>
      </c>
      <c r="J1206">
        <f t="shared" si="144"/>
        <v>17750.797689560219</v>
      </c>
      <c r="AB1206" s="264">
        <v>41635</v>
      </c>
      <c r="AC1206">
        <v>1805.42</v>
      </c>
    </row>
    <row r="1207" spans="1:29">
      <c r="A1207" s="264">
        <v>41631</v>
      </c>
      <c r="B1207">
        <v>750.66</v>
      </c>
      <c r="D1207" s="264">
        <v>41631</v>
      </c>
      <c r="E1207">
        <f t="shared" si="142"/>
        <v>1810.76</v>
      </c>
      <c r="F1207">
        <v>750.66</v>
      </c>
      <c r="G1207" s="246">
        <f t="shared" si="137"/>
        <v>-1.026138959075773E-3</v>
      </c>
      <c r="H1207" s="246">
        <f t="shared" si="138"/>
        <v>1.1005439545783572E-3</v>
      </c>
      <c r="I1207">
        <f t="shared" si="144"/>
        <v>12584.247798680937</v>
      </c>
      <c r="J1207">
        <f t="shared" si="144"/>
        <v>17770.333222646408</v>
      </c>
      <c r="AB1207" s="264">
        <v>41638</v>
      </c>
      <c r="AC1207">
        <v>1808.92</v>
      </c>
    </row>
    <row r="1208" spans="1:29">
      <c r="A1208" s="264">
        <v>41632</v>
      </c>
      <c r="B1208">
        <v>749.32</v>
      </c>
      <c r="D1208" s="264">
        <v>41632</v>
      </c>
      <c r="E1208">
        <f t="shared" si="142"/>
        <v>1806</v>
      </c>
      <c r="F1208">
        <v>749.32</v>
      </c>
      <c r="G1208" s="246">
        <f t="shared" si="137"/>
        <v>-2.6287304778104259E-3</v>
      </c>
      <c r="H1208" s="246">
        <f t="shared" si="138"/>
        <v>-1.8315243538066369E-3</v>
      </c>
      <c r="I1208">
        <f t="shared" si="144"/>
        <v>12551.167202952225</v>
      </c>
      <c r="J1208">
        <f t="shared" si="144"/>
        <v>17737.786424573871</v>
      </c>
      <c r="AB1208" s="264">
        <v>41639</v>
      </c>
      <c r="AC1208">
        <v>1807.06</v>
      </c>
    </row>
    <row r="1209" spans="1:29">
      <c r="A1209" s="264">
        <v>41634</v>
      </c>
      <c r="B1209">
        <v>748.29</v>
      </c>
      <c r="D1209" s="264">
        <v>41634</v>
      </c>
      <c r="E1209">
        <f t="shared" si="142"/>
        <v>1805.69</v>
      </c>
      <c r="F1209">
        <v>748.29</v>
      </c>
      <c r="G1209" s="246">
        <f t="shared" si="137"/>
        <v>-1.7165005537100875E-4</v>
      </c>
      <c r="H1209" s="246">
        <f t="shared" si="138"/>
        <v>-1.421008190283137E-3</v>
      </c>
      <c r="I1209">
        <f t="shared" si="144"/>
        <v>12549.012794406868</v>
      </c>
      <c r="J1209">
        <f t="shared" si="144"/>
        <v>17712.580884787058</v>
      </c>
      <c r="AB1209" s="264">
        <v>41641</v>
      </c>
      <c r="AC1209">
        <v>1808.44</v>
      </c>
    </row>
    <row r="1210" spans="1:29">
      <c r="A1210" s="264">
        <v>41635</v>
      </c>
      <c r="B1210">
        <v>749.03</v>
      </c>
      <c r="D1210" s="264">
        <v>41635</v>
      </c>
      <c r="E1210">
        <f t="shared" si="142"/>
        <v>1805.42</v>
      </c>
      <c r="F1210">
        <v>749.03</v>
      </c>
      <c r="G1210" s="246">
        <f t="shared" si="137"/>
        <v>-1.4952732750361797E-4</v>
      </c>
      <c r="H1210" s="246">
        <f t="shared" si="138"/>
        <v>9.4249283604706888E-4</v>
      </c>
      <c r="I1210">
        <f t="shared" si="144"/>
        <v>12547.136374060912</v>
      </c>
      <c r="J1210">
        <f t="shared" si="144"/>
        <v>17729.274865378873</v>
      </c>
      <c r="AB1210" s="264">
        <v>41642</v>
      </c>
      <c r="AC1210">
        <v>1807.98</v>
      </c>
    </row>
    <row r="1211" spans="1:29">
      <c r="A1211" s="264">
        <v>41638</v>
      </c>
      <c r="B1211">
        <v>750.95</v>
      </c>
      <c r="D1211" s="264">
        <v>41638</v>
      </c>
      <c r="E1211">
        <f t="shared" si="142"/>
        <v>1808.92</v>
      </c>
      <c r="F1211">
        <v>750.95</v>
      </c>
      <c r="G1211" s="246">
        <f t="shared" si="137"/>
        <v>1.9386070831164393E-3</v>
      </c>
      <c r="H1211" s="246">
        <f t="shared" si="138"/>
        <v>2.5168866495908085E-3</v>
      </c>
      <c r="I1211">
        <f t="shared" si="144"/>
        <v>12571.460341508495</v>
      </c>
      <c r="J1211">
        <f t="shared" si="144"/>
        <v>17773.897440594472</v>
      </c>
      <c r="AB1211" s="264">
        <v>41645</v>
      </c>
      <c r="AC1211">
        <v>1811.22</v>
      </c>
    </row>
    <row r="1212" spans="1:29">
      <c r="A1212" s="264">
        <v>41639</v>
      </c>
      <c r="B1212">
        <v>751.37</v>
      </c>
      <c r="D1212" s="264">
        <v>41639</v>
      </c>
      <c r="E1212">
        <f t="shared" si="142"/>
        <v>1807.06</v>
      </c>
      <c r="F1212">
        <v>751.37</v>
      </c>
      <c r="G1212" s="246">
        <f t="shared" si="137"/>
        <v>-1.0282378435751971E-3</v>
      </c>
      <c r="H1212" s="246">
        <f t="shared" si="138"/>
        <v>5.1286299259033306E-4</v>
      </c>
      <c r="I1212">
        <f t="shared" si="144"/>
        <v>12558.533890236351</v>
      </c>
      <c r="J1212">
        <f t="shared" si="144"/>
        <v>17783.01301482585</v>
      </c>
      <c r="AB1212" s="264">
        <v>41646</v>
      </c>
      <c r="AC1212">
        <v>1813.38</v>
      </c>
    </row>
    <row r="1213" spans="1:29">
      <c r="A1213" s="264">
        <v>41641</v>
      </c>
      <c r="B1213">
        <v>750.89</v>
      </c>
      <c r="D1213" s="264">
        <v>41641</v>
      </c>
      <c r="E1213">
        <f t="shared" si="142"/>
        <v>1808.44</v>
      </c>
      <c r="F1213">
        <v>750.89</v>
      </c>
      <c r="G1213" s="246">
        <f t="shared" si="137"/>
        <v>7.6367137781807592E-4</v>
      </c>
      <c r="H1213" s="246">
        <f t="shared" si="138"/>
        <v>-6.8526163636330097E-4</v>
      </c>
      <c r="I1213">
        <f t="shared" si="144"/>
        <v>12568.124483115684</v>
      </c>
      <c r="J1213">
        <f t="shared" si="144"/>
        <v>17770.82699822784</v>
      </c>
      <c r="AB1213" s="264">
        <v>41647</v>
      </c>
      <c r="AC1213">
        <v>1808.38</v>
      </c>
    </row>
    <row r="1214" spans="1:29">
      <c r="A1214" s="264">
        <v>41642</v>
      </c>
      <c r="B1214">
        <v>750.26</v>
      </c>
      <c r="D1214" s="264">
        <v>41642</v>
      </c>
      <c r="E1214">
        <f t="shared" si="142"/>
        <v>1807.98</v>
      </c>
      <c r="F1214">
        <v>750.26</v>
      </c>
      <c r="G1214" s="246">
        <f t="shared" si="137"/>
        <v>-2.5436287629121423E-4</v>
      </c>
      <c r="H1214" s="246">
        <f t="shared" si="138"/>
        <v>-8.8543295289590564E-4</v>
      </c>
      <c r="I1214">
        <f t="shared" si="144"/>
        <v>12564.927618822572</v>
      </c>
      <c r="J1214">
        <f t="shared" si="144"/>
        <v>17755.092122403395</v>
      </c>
      <c r="AB1214" s="264">
        <v>41648</v>
      </c>
      <c r="AC1214">
        <v>1810.51</v>
      </c>
    </row>
    <row r="1215" spans="1:29">
      <c r="A1215" s="264">
        <v>41645</v>
      </c>
      <c r="B1215">
        <v>752.11</v>
      </c>
      <c r="D1215" s="264">
        <v>41645</v>
      </c>
      <c r="E1215">
        <f t="shared" si="142"/>
        <v>1811.22</v>
      </c>
      <c r="F1215">
        <v>752.11</v>
      </c>
      <c r="G1215" s="246">
        <f t="shared" si="137"/>
        <v>1.7920552218497754E-3</v>
      </c>
      <c r="H1215" s="246">
        <f t="shared" si="138"/>
        <v>2.4193832804628593E-3</v>
      </c>
      <c r="I1215">
        <f t="shared" si="144"/>
        <v>12587.444662974047</v>
      </c>
      <c r="J1215">
        <f t="shared" si="144"/>
        <v>17798.048495427418</v>
      </c>
      <c r="AB1215" s="264">
        <v>41649</v>
      </c>
      <c r="AC1215">
        <v>1820.01</v>
      </c>
    </row>
    <row r="1216" spans="1:29">
      <c r="A1216" s="264">
        <v>41646</v>
      </c>
      <c r="B1216">
        <v>755.21</v>
      </c>
      <c r="D1216" s="264">
        <v>41646</v>
      </c>
      <c r="E1216">
        <f t="shared" si="142"/>
        <v>1813.38</v>
      </c>
      <c r="F1216">
        <v>755.21</v>
      </c>
      <c r="G1216" s="246">
        <f t="shared" si="137"/>
        <v>1.192566336502443E-3</v>
      </c>
      <c r="H1216" s="246">
        <f t="shared" si="138"/>
        <v>4.0753089403715451E-3</v>
      </c>
      <c r="I1216">
        <f t="shared" si="144"/>
        <v>12602.456025741698</v>
      </c>
      <c r="J1216">
        <f t="shared" si="144"/>
        <v>17870.581041582001</v>
      </c>
      <c r="AB1216" s="264">
        <v>41652</v>
      </c>
      <c r="AC1216">
        <v>1823.47</v>
      </c>
    </row>
    <row r="1217" spans="1:29">
      <c r="A1217" s="264">
        <v>41647</v>
      </c>
      <c r="B1217">
        <v>754.19</v>
      </c>
      <c r="D1217" s="264">
        <v>41647</v>
      </c>
      <c r="E1217">
        <f t="shared" si="142"/>
        <v>1808.38</v>
      </c>
      <c r="F1217">
        <v>754.19</v>
      </c>
      <c r="G1217" s="246">
        <f t="shared" si="137"/>
        <v>-2.7572819817136551E-3</v>
      </c>
      <c r="H1217" s="246">
        <f t="shared" si="138"/>
        <v>-1.3970462804101655E-3</v>
      </c>
      <c r="I1217">
        <f t="shared" si="144"/>
        <v>12567.707500816581</v>
      </c>
      <c r="J1217">
        <f t="shared" si="144"/>
        <v>17845.615012809092</v>
      </c>
      <c r="AB1217" s="264">
        <v>41653</v>
      </c>
      <c r="AC1217">
        <v>1818.91</v>
      </c>
    </row>
    <row r="1218" spans="1:29">
      <c r="A1218" s="264">
        <v>41648</v>
      </c>
      <c r="B1218">
        <v>755.14</v>
      </c>
      <c r="D1218" s="264">
        <v>41648</v>
      </c>
      <c r="E1218">
        <f t="shared" si="142"/>
        <v>1810.51</v>
      </c>
      <c r="F1218">
        <v>755.14</v>
      </c>
      <c r="G1218" s="246">
        <f t="shared" si="137"/>
        <v>1.1778497882082295E-3</v>
      </c>
      <c r="H1218" s="246">
        <f t="shared" si="138"/>
        <v>1.2132009648950651E-3</v>
      </c>
      <c r="I1218">
        <f t="shared" si="144"/>
        <v>12582.510372434681</v>
      </c>
      <c r="J1218">
        <f t="shared" si="144"/>
        <v>17867.265330161779</v>
      </c>
      <c r="AB1218" s="264">
        <v>41654</v>
      </c>
      <c r="AC1218">
        <v>1817.86</v>
      </c>
    </row>
    <row r="1219" spans="1:29">
      <c r="A1219" s="264">
        <v>41649</v>
      </c>
      <c r="B1219">
        <v>757.67</v>
      </c>
      <c r="D1219" s="264">
        <v>41649</v>
      </c>
      <c r="E1219">
        <f t="shared" si="142"/>
        <v>1820.01</v>
      </c>
      <c r="F1219">
        <v>757.67</v>
      </c>
      <c r="G1219" s="246">
        <f t="shared" si="137"/>
        <v>5.2471403085319057E-3</v>
      </c>
      <c r="H1219" s="246">
        <f t="shared" si="138"/>
        <v>3.3039435450001745E-3</v>
      </c>
      <c r="I1219">
        <f t="shared" si="144"/>
        <v>12648.532569792404</v>
      </c>
      <c r="J1219">
        <f t="shared" si="144"/>
        <v>17926.297766116171</v>
      </c>
      <c r="AB1219" s="264">
        <v>41655</v>
      </c>
      <c r="AC1219">
        <v>1821.2</v>
      </c>
    </row>
    <row r="1220" spans="1:29">
      <c r="A1220" s="264">
        <v>41652</v>
      </c>
      <c r="B1220">
        <v>755.29</v>
      </c>
      <c r="D1220" s="264">
        <v>41652</v>
      </c>
      <c r="E1220">
        <f t="shared" si="142"/>
        <v>1823.47</v>
      </c>
      <c r="F1220">
        <v>755.29</v>
      </c>
      <c r="G1220" s="246">
        <f t="shared" ref="G1220:G1283" si="145">E1220/E1219-1</f>
        <v>1.9010884555579199E-3</v>
      </c>
      <c r="H1220" s="246">
        <f t="shared" ref="H1220:H1283" si="146">(F1220/F1219-1)-($M$23/252)</f>
        <v>-3.1876378049998785E-3</v>
      </c>
      <c r="I1220">
        <f t="shared" ref="I1220:J1235" si="147">I1219*(1+G1220)</f>
        <v>12672.578549040585</v>
      </c>
      <c r="J1220">
        <f t="shared" si="147"/>
        <v>17869.155221653215</v>
      </c>
      <c r="AB1220" s="264">
        <v>41656</v>
      </c>
      <c r="AC1220">
        <v>1822.73</v>
      </c>
    </row>
    <row r="1221" spans="1:29">
      <c r="A1221" s="264">
        <v>41653</v>
      </c>
      <c r="B1221">
        <v>755.29</v>
      </c>
      <c r="D1221" s="264">
        <v>41653</v>
      </c>
      <c r="E1221">
        <f t="shared" si="142"/>
        <v>1818.91</v>
      </c>
      <c r="F1221">
        <v>755.29</v>
      </c>
      <c r="G1221" s="246">
        <f t="shared" si="145"/>
        <v>-2.5007266365775216E-3</v>
      </c>
      <c r="H1221" s="246">
        <f t="shared" si="146"/>
        <v>-4.6428571428571429E-5</v>
      </c>
      <c r="I1221">
        <f t="shared" si="147"/>
        <v>12640.887894308878</v>
      </c>
      <c r="J1221">
        <f t="shared" si="147"/>
        <v>17868.325582303638</v>
      </c>
      <c r="AB1221" s="264">
        <v>41660</v>
      </c>
      <c r="AC1221">
        <v>1823.53</v>
      </c>
    </row>
    <row r="1222" spans="1:29">
      <c r="A1222" s="264">
        <v>41654</v>
      </c>
      <c r="B1222">
        <v>755.17</v>
      </c>
      <c r="D1222" s="264">
        <v>41654</v>
      </c>
      <c r="E1222">
        <f t="shared" si="142"/>
        <v>1817.86</v>
      </c>
      <c r="F1222">
        <v>755.17</v>
      </c>
      <c r="G1222" s="246">
        <f t="shared" si="145"/>
        <v>-5.7726880384412205E-4</v>
      </c>
      <c r="H1222" s="246">
        <f t="shared" si="146"/>
        <v>-2.0530794226626597E-4</v>
      </c>
      <c r="I1222">
        <f t="shared" si="147"/>
        <v>12633.590704074602</v>
      </c>
      <c r="J1222">
        <f t="shared" si="147"/>
        <v>17864.657073146591</v>
      </c>
      <c r="AB1222" s="264">
        <v>41661</v>
      </c>
      <c r="AC1222">
        <v>1819.99</v>
      </c>
    </row>
    <row r="1223" spans="1:29">
      <c r="A1223" s="264">
        <v>41655</v>
      </c>
      <c r="B1223">
        <v>755.49</v>
      </c>
      <c r="D1223" s="264">
        <v>41655</v>
      </c>
      <c r="E1223">
        <f t="shared" si="142"/>
        <v>1821.2</v>
      </c>
      <c r="F1223">
        <v>755.49</v>
      </c>
      <c r="G1223" s="246">
        <f t="shared" si="145"/>
        <v>1.8373252065615464E-3</v>
      </c>
      <c r="H1223" s="246">
        <f t="shared" si="146"/>
        <v>3.773170752470059E-4</v>
      </c>
      <c r="I1223">
        <f t="shared" si="147"/>
        <v>12656.802718724581</v>
      </c>
      <c r="J1223">
        <f t="shared" si="147"/>
        <v>17871.397713303722</v>
      </c>
      <c r="AB1223" s="264">
        <v>41662</v>
      </c>
      <c r="AC1223">
        <v>1826.39</v>
      </c>
    </row>
    <row r="1224" spans="1:29">
      <c r="A1224" s="264">
        <v>41656</v>
      </c>
      <c r="B1224">
        <v>755.53</v>
      </c>
      <c r="D1224" s="264">
        <v>41656</v>
      </c>
      <c r="E1224">
        <f t="shared" si="142"/>
        <v>1822.73</v>
      </c>
      <c r="F1224">
        <v>755.53</v>
      </c>
      <c r="G1224" s="246">
        <f t="shared" si="145"/>
        <v>8.4010542499446395E-4</v>
      </c>
      <c r="H1224" s="246">
        <f t="shared" si="146"/>
        <v>6.5171988661164035E-6</v>
      </c>
      <c r="I1224">
        <f t="shared" si="147"/>
        <v>12667.435767351666</v>
      </c>
      <c r="J1224">
        <f t="shared" si="147"/>
        <v>17871.514184756637</v>
      </c>
      <c r="AB1224" s="264">
        <v>41663</v>
      </c>
      <c r="AC1224">
        <v>1828.54</v>
      </c>
    </row>
    <row r="1225" spans="1:29">
      <c r="A1225" s="264">
        <v>41660</v>
      </c>
      <c r="B1225">
        <v>758.1</v>
      </c>
      <c r="D1225" s="264">
        <v>41660</v>
      </c>
      <c r="E1225">
        <f t="shared" si="142"/>
        <v>1823.53</v>
      </c>
      <c r="F1225">
        <v>758.1</v>
      </c>
      <c r="G1225" s="246">
        <f t="shared" si="145"/>
        <v>4.3890208643082573E-4</v>
      </c>
      <c r="H1225" s="246">
        <f t="shared" si="146"/>
        <v>3.3551570704388614E-3</v>
      </c>
      <c r="I1225">
        <f t="shared" si="147"/>
        <v>12672.995531339686</v>
      </c>
      <c r="J1225">
        <f t="shared" si="147"/>
        <v>17931.475921933074</v>
      </c>
      <c r="AB1225" s="264">
        <v>41666</v>
      </c>
      <c r="AC1225">
        <v>1825.98</v>
      </c>
    </row>
    <row r="1226" spans="1:29">
      <c r="A1226" s="264">
        <v>41661</v>
      </c>
      <c r="B1226">
        <v>757.85</v>
      </c>
      <c r="D1226" s="264">
        <v>41661</v>
      </c>
      <c r="E1226">
        <f t="shared" si="142"/>
        <v>1819.99</v>
      </c>
      <c r="F1226">
        <v>757.85</v>
      </c>
      <c r="G1226" s="246">
        <f t="shared" si="145"/>
        <v>-1.941289696358095E-3</v>
      </c>
      <c r="H1226" s="246">
        <f t="shared" si="146"/>
        <v>-3.7620036934439468E-4</v>
      </c>
      <c r="I1226">
        <f t="shared" si="147"/>
        <v>12648.393575692704</v>
      </c>
      <c r="J1226">
        <f t="shared" si="147"/>
        <v>17924.730094068353</v>
      </c>
      <c r="AB1226" s="264">
        <v>41667</v>
      </c>
      <c r="AC1226">
        <v>1827.95</v>
      </c>
    </row>
    <row r="1227" spans="1:29">
      <c r="A1227" s="264">
        <v>41662</v>
      </c>
      <c r="B1227">
        <v>756.54</v>
      </c>
      <c r="D1227" s="264">
        <v>41662</v>
      </c>
      <c r="E1227">
        <f t="shared" si="142"/>
        <v>1826.39</v>
      </c>
      <c r="F1227">
        <v>756.54</v>
      </c>
      <c r="G1227" s="246">
        <f t="shared" si="145"/>
        <v>3.5165028379278152E-3</v>
      </c>
      <c r="H1227" s="246">
        <f t="shared" si="146"/>
        <v>-1.7750028275479576E-3</v>
      </c>
      <c r="I1227">
        <f t="shared" si="147"/>
        <v>12692.871687596855</v>
      </c>
      <c r="J1227">
        <f t="shared" si="147"/>
        <v>17892.913647468347</v>
      </c>
      <c r="AB1227" s="264">
        <v>41668</v>
      </c>
      <c r="AC1227">
        <v>1833.29</v>
      </c>
    </row>
    <row r="1228" spans="1:29">
      <c r="A1228" s="264">
        <v>41663</v>
      </c>
      <c r="B1228">
        <v>754.72</v>
      </c>
      <c r="D1228" s="264">
        <v>41663</v>
      </c>
      <c r="E1228">
        <f t="shared" si="142"/>
        <v>1828.54</v>
      </c>
      <c r="F1228">
        <v>754.72</v>
      </c>
      <c r="G1228" s="246">
        <f t="shared" si="145"/>
        <v>1.177185595628405E-3</v>
      </c>
      <c r="H1228" s="246">
        <f t="shared" si="146"/>
        <v>-2.4521176295087118E-3</v>
      </c>
      <c r="I1228">
        <f t="shared" si="147"/>
        <v>12707.813553314654</v>
      </c>
      <c r="J1228">
        <f t="shared" si="147"/>
        <v>17849.038118470115</v>
      </c>
      <c r="AB1228" s="264">
        <v>41669</v>
      </c>
      <c r="AC1228">
        <v>1831.74</v>
      </c>
    </row>
    <row r="1229" spans="1:29">
      <c r="A1229" s="264">
        <v>41666</v>
      </c>
      <c r="B1229">
        <v>751.59</v>
      </c>
      <c r="D1229" s="264">
        <v>41666</v>
      </c>
      <c r="E1229">
        <f t="shared" si="142"/>
        <v>1825.98</v>
      </c>
      <c r="F1229">
        <v>751.59</v>
      </c>
      <c r="G1229" s="246">
        <f t="shared" si="145"/>
        <v>-1.4000240629135074E-3</v>
      </c>
      <c r="H1229" s="246">
        <f t="shared" si="146"/>
        <v>-4.1936619824949469E-3</v>
      </c>
      <c r="I1229">
        <f t="shared" si="147"/>
        <v>12690.022308552996</v>
      </c>
      <c r="J1229">
        <f t="shared" si="147"/>
        <v>17774.185285888583</v>
      </c>
      <c r="AB1229" s="264">
        <v>41670</v>
      </c>
      <c r="AC1229">
        <v>1833.76</v>
      </c>
    </row>
    <row r="1230" spans="1:29">
      <c r="A1230" s="264">
        <v>41667</v>
      </c>
      <c r="B1230">
        <v>754.1</v>
      </c>
      <c r="D1230" s="264">
        <v>41667</v>
      </c>
      <c r="E1230">
        <f t="shared" si="142"/>
        <v>1827.95</v>
      </c>
      <c r="F1230">
        <v>754.1</v>
      </c>
      <c r="G1230" s="246">
        <f t="shared" si="145"/>
        <v>1.0788727149257937E-3</v>
      </c>
      <c r="H1230" s="246">
        <f t="shared" si="146"/>
        <v>3.2931581713433336E-3</v>
      </c>
      <c r="I1230">
        <f t="shared" si="147"/>
        <v>12703.713227373493</v>
      </c>
      <c r="J1230">
        <f t="shared" si="147"/>
        <v>17832.718489401777</v>
      </c>
      <c r="AB1230" s="264">
        <v>41673</v>
      </c>
      <c r="AC1230">
        <v>1840.54</v>
      </c>
    </row>
    <row r="1231" spans="1:29">
      <c r="A1231" s="264">
        <v>41668</v>
      </c>
      <c r="B1231">
        <v>753.41</v>
      </c>
      <c r="D1231" s="264">
        <v>41668</v>
      </c>
      <c r="E1231">
        <f t="shared" si="142"/>
        <v>1833.29</v>
      </c>
      <c r="F1231">
        <v>753.41</v>
      </c>
      <c r="G1231" s="246">
        <f t="shared" si="145"/>
        <v>2.9213052873438006E-3</v>
      </c>
      <c r="H1231" s="246">
        <f t="shared" si="146"/>
        <v>-9.6142658230248448E-4</v>
      </c>
      <c r="I1231">
        <f t="shared" si="147"/>
        <v>12740.824651993518</v>
      </c>
      <c r="J1231">
        <f t="shared" si="147"/>
        <v>17815.573639811351</v>
      </c>
      <c r="AB1231" s="264">
        <v>41674</v>
      </c>
      <c r="AC1231">
        <v>1837.24</v>
      </c>
    </row>
    <row r="1232" spans="1:29">
      <c r="A1232" s="264">
        <v>41669</v>
      </c>
      <c r="B1232">
        <v>757.8</v>
      </c>
      <c r="D1232" s="264">
        <v>41669</v>
      </c>
      <c r="E1232">
        <f t="shared" si="142"/>
        <v>1831.74</v>
      </c>
      <c r="F1232">
        <v>757.8</v>
      </c>
      <c r="G1232" s="246">
        <f t="shared" si="145"/>
        <v>-8.4547452939798262E-4</v>
      </c>
      <c r="H1232" s="246">
        <f t="shared" si="146"/>
        <v>5.7804120598345813E-3</v>
      </c>
      <c r="I1232">
        <f t="shared" si="147"/>
        <v>12730.052609266731</v>
      </c>
      <c r="J1232">
        <f t="shared" si="147"/>
        <v>17918.554996531788</v>
      </c>
      <c r="AB1232" s="264">
        <v>41675</v>
      </c>
      <c r="AC1232">
        <v>1833.92</v>
      </c>
    </row>
    <row r="1233" spans="1:29">
      <c r="A1233" s="264">
        <v>41670</v>
      </c>
      <c r="B1233">
        <v>757.52</v>
      </c>
      <c r="D1233" s="264">
        <v>41670</v>
      </c>
      <c r="E1233">
        <f t="shared" si="142"/>
        <v>1833.76</v>
      </c>
      <c r="F1233">
        <v>757.52</v>
      </c>
      <c r="G1233" s="246">
        <f t="shared" si="145"/>
        <v>1.1027765949316315E-3</v>
      </c>
      <c r="H1233" s="246">
        <f t="shared" si="146"/>
        <v>-4.1591920220186625E-4</v>
      </c>
      <c r="I1233">
        <f t="shared" si="147"/>
        <v>12744.09101333648</v>
      </c>
      <c r="J1233">
        <f t="shared" si="147"/>
        <v>17911.102325433021</v>
      </c>
      <c r="AB1233" s="264">
        <v>41676</v>
      </c>
      <c r="AC1233">
        <v>1832.47</v>
      </c>
    </row>
    <row r="1234" spans="1:29">
      <c r="A1234" s="264">
        <v>41673</v>
      </c>
      <c r="B1234">
        <v>753.09</v>
      </c>
      <c r="D1234" s="264">
        <v>41673</v>
      </c>
      <c r="E1234">
        <f t="shared" si="142"/>
        <v>1840.54</v>
      </c>
      <c r="F1234">
        <v>753.09</v>
      </c>
      <c r="G1234" s="246">
        <f t="shared" si="145"/>
        <v>3.6973213506674707E-3</v>
      </c>
      <c r="H1234" s="246">
        <f t="shared" si="146"/>
        <v>-5.8944589864670235E-3</v>
      </c>
      <c r="I1234">
        <f t="shared" si="147"/>
        <v>12791.210013134938</v>
      </c>
      <c r="J1234">
        <f t="shared" si="147"/>
        <v>17805.526067373343</v>
      </c>
      <c r="AB1234" s="264">
        <v>41677</v>
      </c>
      <c r="AC1234">
        <v>1836.2</v>
      </c>
    </row>
    <row r="1235" spans="1:29">
      <c r="A1235" s="264">
        <v>41674</v>
      </c>
      <c r="B1235">
        <v>754.04</v>
      </c>
      <c r="D1235" s="264">
        <v>41674</v>
      </c>
      <c r="E1235">
        <f t="shared" si="142"/>
        <v>1837.24</v>
      </c>
      <c r="F1235">
        <v>754.04</v>
      </c>
      <c r="G1235" s="246">
        <f t="shared" si="145"/>
        <v>-1.7929520684146771E-3</v>
      </c>
      <c r="H1235" s="246">
        <f t="shared" si="146"/>
        <v>1.2150408412576622E-3</v>
      </c>
      <c r="I1235">
        <f t="shared" si="147"/>
        <v>12768.275986684361</v>
      </c>
      <c r="J1235">
        <f t="shared" si="147"/>
        <v>17827.160508745281</v>
      </c>
      <c r="AB1235" s="264">
        <v>41680</v>
      </c>
      <c r="AC1235">
        <v>1836.52</v>
      </c>
    </row>
    <row r="1236" spans="1:29">
      <c r="A1236" s="264">
        <v>41675</v>
      </c>
      <c r="B1236">
        <v>752.98</v>
      </c>
      <c r="D1236" s="264">
        <v>41675</v>
      </c>
      <c r="E1236">
        <f t="shared" si="142"/>
        <v>1833.92</v>
      </c>
      <c r="F1236">
        <v>752.98</v>
      </c>
      <c r="G1236" s="246">
        <f t="shared" si="145"/>
        <v>-1.8070584137074297E-3</v>
      </c>
      <c r="H1236" s="246">
        <f t="shared" si="146"/>
        <v>-1.4521895390163927E-3</v>
      </c>
      <c r="I1236">
        <f t="shared" ref="I1236:J1251" si="148">I1235*(1+G1236)</f>
        <v>12745.202966134084</v>
      </c>
      <c r="J1236">
        <f t="shared" si="148"/>
        <v>17801.272092744115</v>
      </c>
      <c r="AB1236" s="264">
        <v>41681</v>
      </c>
      <c r="AC1236">
        <v>1833.54</v>
      </c>
    </row>
    <row r="1237" spans="1:29">
      <c r="A1237" s="264">
        <v>41676</v>
      </c>
      <c r="B1237">
        <v>753.69</v>
      </c>
      <c r="D1237" s="264">
        <v>41676</v>
      </c>
      <c r="E1237">
        <f t="shared" si="142"/>
        <v>1832.47</v>
      </c>
      <c r="F1237">
        <v>753.69</v>
      </c>
      <c r="G1237" s="246">
        <f t="shared" si="145"/>
        <v>-7.906560809631813E-4</v>
      </c>
      <c r="H1237" s="246">
        <f t="shared" si="146"/>
        <v>8.9649155925218636E-4</v>
      </c>
      <c r="I1237">
        <f t="shared" si="148"/>
        <v>12735.125893905801</v>
      </c>
      <c r="J1237">
        <f t="shared" si="148"/>
        <v>17817.23078291921</v>
      </c>
      <c r="AB1237" s="264">
        <v>41682</v>
      </c>
      <c r="AC1237">
        <v>1829.94</v>
      </c>
    </row>
    <row r="1238" spans="1:29">
      <c r="A1238" s="264">
        <v>41677</v>
      </c>
      <c r="B1238">
        <v>754.95</v>
      </c>
      <c r="D1238" s="264">
        <v>41677</v>
      </c>
      <c r="E1238">
        <f t="shared" si="142"/>
        <v>1836.2</v>
      </c>
      <c r="F1238">
        <v>754.95</v>
      </c>
      <c r="G1238" s="246">
        <f t="shared" si="145"/>
        <v>2.0355039918797946E-3</v>
      </c>
      <c r="H1238" s="246">
        <f t="shared" si="146"/>
        <v>1.625346296222561E-3</v>
      </c>
      <c r="I1238">
        <f t="shared" si="148"/>
        <v>12761.048293499938</v>
      </c>
      <c r="J1238">
        <f t="shared" si="148"/>
        <v>17846.189952981171</v>
      </c>
      <c r="AB1238" s="264">
        <v>41683</v>
      </c>
      <c r="AC1238">
        <v>1834.57</v>
      </c>
    </row>
    <row r="1239" spans="1:29">
      <c r="A1239" s="264">
        <v>41680</v>
      </c>
      <c r="B1239">
        <v>757.87</v>
      </c>
      <c r="D1239" s="264">
        <v>41680</v>
      </c>
      <c r="E1239">
        <f t="shared" si="142"/>
        <v>1836.52</v>
      </c>
      <c r="F1239">
        <v>757.87</v>
      </c>
      <c r="G1239" s="246">
        <f t="shared" si="145"/>
        <v>1.7427295501581952E-4</v>
      </c>
      <c r="H1239" s="246">
        <f t="shared" si="146"/>
        <v>3.8213772435260343E-3</v>
      </c>
      <c r="I1239">
        <f t="shared" si="148"/>
        <v>12763.272199095147</v>
      </c>
      <c r="J1239">
        <f t="shared" si="148"/>
        <v>17914.386977151134</v>
      </c>
      <c r="AB1239" s="264">
        <v>41684</v>
      </c>
      <c r="AC1239">
        <v>1833.27</v>
      </c>
    </row>
    <row r="1240" spans="1:29">
      <c r="A1240" s="264">
        <v>41681</v>
      </c>
      <c r="B1240">
        <v>759.97</v>
      </c>
      <c r="D1240" s="264">
        <v>41681</v>
      </c>
      <c r="E1240">
        <f t="shared" si="142"/>
        <v>1833.54</v>
      </c>
      <c r="F1240">
        <v>759.97</v>
      </c>
      <c r="G1240" s="246">
        <f t="shared" si="145"/>
        <v>-1.6226341123428689E-3</v>
      </c>
      <c r="H1240" s="246">
        <f t="shared" si="146"/>
        <v>2.7244952017779637E-3</v>
      </c>
      <c r="I1240">
        <f t="shared" si="148"/>
        <v>12742.562078239778</v>
      </c>
      <c r="J1240">
        <f t="shared" si="148"/>
        <v>17963.194638513178</v>
      </c>
      <c r="AB1240" s="264">
        <v>41688</v>
      </c>
      <c r="AC1240">
        <v>1836.54</v>
      </c>
    </row>
    <row r="1241" spans="1:29">
      <c r="A1241" s="264">
        <v>41682</v>
      </c>
      <c r="B1241">
        <v>762.47</v>
      </c>
      <c r="D1241" s="264">
        <v>41682</v>
      </c>
      <c r="E1241">
        <f t="shared" si="142"/>
        <v>1829.94</v>
      </c>
      <c r="F1241">
        <v>762.47</v>
      </c>
      <c r="G1241" s="246">
        <f t="shared" si="145"/>
        <v>-1.9634150332143996E-3</v>
      </c>
      <c r="H1241" s="246">
        <f t="shared" si="146"/>
        <v>3.2431749655532508E-3</v>
      </c>
      <c r="I1241">
        <f t="shared" si="148"/>
        <v>12717.543140293694</v>
      </c>
      <c r="J1241">
        <f t="shared" si="148"/>
        <v>18021.452421666163</v>
      </c>
      <c r="AB1241" s="264">
        <v>41689</v>
      </c>
      <c r="AC1241">
        <v>1834.54</v>
      </c>
    </row>
    <row r="1242" spans="1:29">
      <c r="A1242" s="264">
        <v>41683</v>
      </c>
      <c r="B1242">
        <v>762.46</v>
      </c>
      <c r="D1242" s="264">
        <v>41683</v>
      </c>
      <c r="E1242">
        <f t="shared" si="142"/>
        <v>1834.57</v>
      </c>
      <c r="F1242">
        <v>762.46</v>
      </c>
      <c r="G1242" s="246">
        <f t="shared" si="145"/>
        <v>2.5301376001398701E-3</v>
      </c>
      <c r="H1242" s="246">
        <f t="shared" si="146"/>
        <v>-5.9543841537514629E-5</v>
      </c>
      <c r="I1242">
        <f t="shared" si="148"/>
        <v>12749.720274374351</v>
      </c>
      <c r="J1242">
        <f t="shared" si="148"/>
        <v>18020.379355158893</v>
      </c>
      <c r="AB1242" s="264">
        <v>41690</v>
      </c>
      <c r="AC1242">
        <v>1832.58</v>
      </c>
    </row>
    <row r="1243" spans="1:29">
      <c r="A1243" s="264">
        <v>41684</v>
      </c>
      <c r="B1243">
        <v>761.24</v>
      </c>
      <c r="D1243" s="264">
        <v>41684</v>
      </c>
      <c r="E1243">
        <f t="shared" ref="E1243:E1306" si="149">SUMIF(AB:AB,A1243,AC:AC)</f>
        <v>1833.27</v>
      </c>
      <c r="F1243">
        <v>761.24</v>
      </c>
      <c r="G1243" s="246">
        <f t="shared" si="145"/>
        <v>-7.086129174683764E-4</v>
      </c>
      <c r="H1243" s="246">
        <f t="shared" si="146"/>
        <v>-1.6465125102581709E-3</v>
      </c>
      <c r="I1243">
        <f t="shared" si="148"/>
        <v>12740.68565789382</v>
      </c>
      <c r="J1243">
        <f t="shared" si="148"/>
        <v>17990.708575111028</v>
      </c>
      <c r="AB1243" s="264">
        <v>41691</v>
      </c>
      <c r="AC1243">
        <v>1834.65</v>
      </c>
    </row>
    <row r="1244" spans="1:29">
      <c r="A1244" s="264">
        <v>41688</v>
      </c>
      <c r="B1244">
        <v>762.63</v>
      </c>
      <c r="D1244" s="264">
        <v>41688</v>
      </c>
      <c r="E1244">
        <f t="shared" si="149"/>
        <v>1836.54</v>
      </c>
      <c r="F1244">
        <v>762.63</v>
      </c>
      <c r="G1244" s="246">
        <f t="shared" si="145"/>
        <v>1.7836979822938304E-3</v>
      </c>
      <c r="H1244" s="246">
        <f t="shared" si="146"/>
        <v>1.779539585788679E-3</v>
      </c>
      <c r="I1244">
        <f t="shared" si="148"/>
        <v>12763.411193194846</v>
      </c>
      <c r="J1244">
        <f t="shared" si="148"/>
        <v>18022.723753196828</v>
      </c>
      <c r="AB1244" s="264">
        <v>41694</v>
      </c>
      <c r="AC1244">
        <v>1834.03</v>
      </c>
    </row>
    <row r="1245" spans="1:29">
      <c r="A1245" s="264">
        <v>41689</v>
      </c>
      <c r="B1245">
        <v>760.63</v>
      </c>
      <c r="D1245" s="264">
        <v>41689</v>
      </c>
      <c r="E1245">
        <f t="shared" si="149"/>
        <v>1834.54</v>
      </c>
      <c r="F1245">
        <v>760.63</v>
      </c>
      <c r="G1245" s="246">
        <f t="shared" si="145"/>
        <v>-1.0890043233471314E-3</v>
      </c>
      <c r="H1245" s="246">
        <f t="shared" si="146"/>
        <v>-2.6689322757150876E-3</v>
      </c>
      <c r="I1245">
        <f t="shared" si="148"/>
        <v>12749.5117832248</v>
      </c>
      <c r="J1245">
        <f t="shared" si="148"/>
        <v>17974.622324075623</v>
      </c>
      <c r="AB1245" s="264">
        <v>41695</v>
      </c>
      <c r="AC1245">
        <v>1838.81</v>
      </c>
    </row>
    <row r="1246" spans="1:29">
      <c r="A1246" s="264">
        <v>41690</v>
      </c>
      <c r="B1246">
        <v>762.64</v>
      </c>
      <c r="D1246" s="264">
        <v>41690</v>
      </c>
      <c r="E1246">
        <f t="shared" si="149"/>
        <v>1832.58</v>
      </c>
      <c r="F1246">
        <v>762.64</v>
      </c>
      <c r="G1246" s="246">
        <f t="shared" si="145"/>
        <v>-1.0683877157217081E-3</v>
      </c>
      <c r="H1246" s="246">
        <f t="shared" si="146"/>
        <v>2.596117738866908E-3</v>
      </c>
      <c r="I1246">
        <f t="shared" si="148"/>
        <v>12735.890361454152</v>
      </c>
      <c r="J1246">
        <f t="shared" si="148"/>
        <v>18021.286559940589</v>
      </c>
      <c r="AB1246" s="264">
        <v>41696</v>
      </c>
      <c r="AC1246">
        <v>1841.38</v>
      </c>
    </row>
    <row r="1247" spans="1:29">
      <c r="A1247" s="264">
        <v>41691</v>
      </c>
      <c r="B1247">
        <v>765.63</v>
      </c>
      <c r="D1247" s="264">
        <v>41691</v>
      </c>
      <c r="E1247">
        <f t="shared" si="149"/>
        <v>1834.65</v>
      </c>
      <c r="F1247">
        <v>765.63</v>
      </c>
      <c r="G1247" s="246">
        <f t="shared" si="145"/>
        <v>1.1295550535310728E-3</v>
      </c>
      <c r="H1247" s="246">
        <f t="shared" si="146"/>
        <v>3.8741630576493028E-3</v>
      </c>
      <c r="I1247">
        <f t="shared" si="148"/>
        <v>12750.276250773151</v>
      </c>
      <c r="J1247">
        <f t="shared" si="148"/>
        <v>18091.103962582423</v>
      </c>
      <c r="AB1247" s="264">
        <v>41697</v>
      </c>
      <c r="AC1247">
        <v>1844.35</v>
      </c>
    </row>
    <row r="1248" spans="1:29">
      <c r="A1248" s="264">
        <v>41694</v>
      </c>
      <c r="B1248">
        <v>766.25</v>
      </c>
      <c r="D1248" s="264">
        <v>41694</v>
      </c>
      <c r="E1248">
        <f t="shared" si="149"/>
        <v>1834.03</v>
      </c>
      <c r="F1248">
        <v>766.25</v>
      </c>
      <c r="G1248" s="246">
        <f t="shared" si="145"/>
        <v>-3.3793911645274566E-4</v>
      </c>
      <c r="H1248" s="246">
        <f t="shared" si="146"/>
        <v>7.6336205851011783E-4</v>
      </c>
      <c r="I1248">
        <f t="shared" si="148"/>
        <v>12745.967433682437</v>
      </c>
      <c r="J1248">
        <f t="shared" si="148"/>
        <v>18104.914024944021</v>
      </c>
      <c r="AB1248" s="264">
        <v>41698</v>
      </c>
      <c r="AC1248">
        <v>1843.51</v>
      </c>
    </row>
    <row r="1249" spans="1:29">
      <c r="A1249" s="264">
        <v>41695</v>
      </c>
      <c r="B1249">
        <v>767.52</v>
      </c>
      <c r="D1249" s="264">
        <v>41695</v>
      </c>
      <c r="E1249">
        <f t="shared" si="149"/>
        <v>1838.81</v>
      </c>
      <c r="F1249">
        <v>767.52</v>
      </c>
      <c r="G1249" s="246">
        <f t="shared" si="145"/>
        <v>2.6062823399835011E-3</v>
      </c>
      <c r="H1249" s="246">
        <f t="shared" si="146"/>
        <v>1.6109939408064248E-3</v>
      </c>
      <c r="I1249">
        <f t="shared" si="148"/>
        <v>12779.187023510849</v>
      </c>
      <c r="J1249">
        <f t="shared" si="148"/>
        <v>18134.080931737026</v>
      </c>
      <c r="AB1249" s="264">
        <v>41701</v>
      </c>
      <c r="AC1249">
        <v>1847.07</v>
      </c>
    </row>
    <row r="1250" spans="1:29">
      <c r="A1250" s="264">
        <v>41696</v>
      </c>
      <c r="B1250">
        <v>768.19</v>
      </c>
      <c r="D1250" s="264">
        <v>41696</v>
      </c>
      <c r="E1250">
        <f t="shared" si="149"/>
        <v>1841.38</v>
      </c>
      <c r="F1250">
        <v>768.19</v>
      </c>
      <c r="G1250" s="246">
        <f t="shared" si="145"/>
        <v>1.397643040879748E-3</v>
      </c>
      <c r="H1250" s="246">
        <f t="shared" si="146"/>
        <v>8.265128502933242E-4</v>
      </c>
      <c r="I1250">
        <f t="shared" si="148"/>
        <v>12797.047765322361</v>
      </c>
      <c r="J1250">
        <f t="shared" si="148"/>
        <v>18149.068982655364</v>
      </c>
      <c r="AB1250" s="264">
        <v>41702</v>
      </c>
      <c r="AC1250">
        <v>1840.77</v>
      </c>
    </row>
    <row r="1251" spans="1:29">
      <c r="A1251" s="264">
        <v>41697</v>
      </c>
      <c r="B1251">
        <v>770.79</v>
      </c>
      <c r="D1251" s="264">
        <v>41697</v>
      </c>
      <c r="E1251">
        <f t="shared" si="149"/>
        <v>1844.35</v>
      </c>
      <c r="F1251">
        <v>770.79</v>
      </c>
      <c r="G1251" s="246">
        <f t="shared" si="145"/>
        <v>1.6129207442243665E-3</v>
      </c>
      <c r="H1251" s="246">
        <f t="shared" si="146"/>
        <v>3.338150764412782E-3</v>
      </c>
      <c r="I1251">
        <f t="shared" si="148"/>
        <v>12817.688389127879</v>
      </c>
      <c r="J1251">
        <f t="shared" si="148"/>
        <v>18209.653311153197</v>
      </c>
      <c r="AB1251" s="264">
        <v>41703</v>
      </c>
      <c r="AC1251">
        <v>1840.61</v>
      </c>
    </row>
    <row r="1252" spans="1:29">
      <c r="A1252" s="264">
        <v>41698</v>
      </c>
      <c r="B1252">
        <v>771.4</v>
      </c>
      <c r="D1252" s="264">
        <v>41698</v>
      </c>
      <c r="E1252">
        <f t="shared" si="149"/>
        <v>1843.51</v>
      </c>
      <c r="F1252">
        <v>771.4</v>
      </c>
      <c r="G1252" s="246">
        <f t="shared" si="145"/>
        <v>-4.5544500772620733E-4</v>
      </c>
      <c r="H1252" s="246">
        <f t="shared" si="146"/>
        <v>7.4496726920257692E-4</v>
      </c>
      <c r="I1252">
        <f t="shared" ref="I1252:J1267" si="150">I1251*(1+G1252)</f>
        <v>12811.85063694046</v>
      </c>
      <c r="J1252">
        <f t="shared" si="150"/>
        <v>18223.218906853534</v>
      </c>
      <c r="AB1252" s="264">
        <v>41704</v>
      </c>
      <c r="AC1252">
        <v>1837.47</v>
      </c>
    </row>
    <row r="1253" spans="1:29">
      <c r="A1253" s="264">
        <v>41701</v>
      </c>
      <c r="B1253">
        <v>771.25</v>
      </c>
      <c r="D1253" s="264">
        <v>41701</v>
      </c>
      <c r="E1253">
        <f t="shared" si="149"/>
        <v>1847.07</v>
      </c>
      <c r="F1253">
        <v>771.25</v>
      </c>
      <c r="G1253" s="246">
        <f t="shared" si="145"/>
        <v>1.9310988277796426E-3</v>
      </c>
      <c r="H1253" s="246">
        <f t="shared" si="146"/>
        <v>-2.4088021778580131E-4</v>
      </c>
      <c r="I1253">
        <f t="shared" si="150"/>
        <v>12836.591586687144</v>
      </c>
      <c r="J1253">
        <f t="shared" si="150"/>
        <v>18218.829293914492</v>
      </c>
      <c r="AB1253" s="264">
        <v>41705</v>
      </c>
      <c r="AC1253">
        <v>1832.95</v>
      </c>
    </row>
    <row r="1254" spans="1:29">
      <c r="A1254" s="264">
        <v>41702</v>
      </c>
      <c r="B1254">
        <v>771.31</v>
      </c>
      <c r="D1254" s="264">
        <v>41702</v>
      </c>
      <c r="E1254">
        <f t="shared" si="149"/>
        <v>1840.77</v>
      </c>
      <c r="F1254">
        <v>771.31</v>
      </c>
      <c r="G1254" s="246">
        <f t="shared" si="145"/>
        <v>-3.4108073868343025E-3</v>
      </c>
      <c r="H1254" s="246">
        <f t="shared" si="146"/>
        <v>3.1367214633024888E-5</v>
      </c>
      <c r="I1254">
        <f t="shared" si="150"/>
        <v>12792.808445281496</v>
      </c>
      <c r="J1254">
        <f t="shared" si="150"/>
        <v>18219.400767843315</v>
      </c>
      <c r="AB1254" s="264">
        <v>41708</v>
      </c>
      <c r="AC1254">
        <v>1833.75</v>
      </c>
    </row>
    <row r="1255" spans="1:29">
      <c r="A1255" s="264">
        <v>41703</v>
      </c>
      <c r="B1255">
        <v>772.14</v>
      </c>
      <c r="D1255" s="264">
        <v>41703</v>
      </c>
      <c r="E1255">
        <f t="shared" si="149"/>
        <v>1840.61</v>
      </c>
      <c r="F1255">
        <v>772.14</v>
      </c>
      <c r="G1255" s="246">
        <f t="shared" si="145"/>
        <v>-8.6920147546964976E-5</v>
      </c>
      <c r="H1255" s="246">
        <f t="shared" si="146"/>
        <v>1.029662753719616E-3</v>
      </c>
      <c r="I1255">
        <f t="shared" si="150"/>
        <v>12791.696492483892</v>
      </c>
      <c r="J1255">
        <f t="shared" si="150"/>
        <v>18238.160606209054</v>
      </c>
      <c r="AB1255" s="264">
        <v>41709</v>
      </c>
      <c r="AC1255">
        <v>1834.79</v>
      </c>
    </row>
    <row r="1256" spans="1:29">
      <c r="A1256" s="264">
        <v>41704</v>
      </c>
      <c r="B1256">
        <v>771.7</v>
      </c>
      <c r="D1256" s="264">
        <v>41704</v>
      </c>
      <c r="E1256">
        <f t="shared" si="149"/>
        <v>1837.47</v>
      </c>
      <c r="F1256">
        <v>771.7</v>
      </c>
      <c r="G1256" s="246">
        <f t="shared" si="145"/>
        <v>-1.7059561775715215E-3</v>
      </c>
      <c r="H1256" s="246">
        <f t="shared" si="146"/>
        <v>-6.1627341821791828E-4</v>
      </c>
      <c r="I1256">
        <f t="shared" si="150"/>
        <v>12769.874418830919</v>
      </c>
      <c r="J1256">
        <f t="shared" si="150"/>
        <v>18226.920912630259</v>
      </c>
      <c r="AB1256" s="264">
        <v>41710</v>
      </c>
      <c r="AC1256">
        <v>1837.66</v>
      </c>
    </row>
    <row r="1257" spans="1:29">
      <c r="A1257" s="264">
        <v>41705</v>
      </c>
      <c r="B1257">
        <v>772.06</v>
      </c>
      <c r="D1257" s="264">
        <v>41705</v>
      </c>
      <c r="E1257">
        <f t="shared" si="149"/>
        <v>1832.95</v>
      </c>
      <c r="F1257">
        <v>772.06</v>
      </c>
      <c r="G1257" s="246">
        <f t="shared" si="145"/>
        <v>-2.4599041072779215E-3</v>
      </c>
      <c r="H1257" s="246">
        <f t="shared" si="146"/>
        <v>4.2007395546005214E-4</v>
      </c>
      <c r="I1257">
        <f t="shared" si="150"/>
        <v>12738.461752298614</v>
      </c>
      <c r="J1257">
        <f t="shared" si="150"/>
        <v>18234.577567393884</v>
      </c>
      <c r="AB1257" s="264">
        <v>41711</v>
      </c>
      <c r="AC1257">
        <v>1843.63</v>
      </c>
    </row>
    <row r="1258" spans="1:29">
      <c r="A1258" s="264">
        <v>41708</v>
      </c>
      <c r="B1258">
        <v>771.94</v>
      </c>
      <c r="D1258" s="264">
        <v>41708</v>
      </c>
      <c r="E1258">
        <f t="shared" si="149"/>
        <v>1833.75</v>
      </c>
      <c r="F1258">
        <v>771.94</v>
      </c>
      <c r="G1258" s="246">
        <f t="shared" si="145"/>
        <v>4.3645489511434654E-4</v>
      </c>
      <c r="H1258" s="246">
        <f t="shared" si="146"/>
        <v>-2.0185690601383282E-4</v>
      </c>
      <c r="I1258">
        <f t="shared" si="150"/>
        <v>12744.021516286632</v>
      </c>
      <c r="J1258">
        <f t="shared" si="150"/>
        <v>18230.896791983661</v>
      </c>
      <c r="AB1258" s="264">
        <v>41712</v>
      </c>
      <c r="AC1258">
        <v>1843.31</v>
      </c>
    </row>
    <row r="1259" spans="1:29">
      <c r="A1259" s="264">
        <v>41709</v>
      </c>
      <c r="B1259">
        <v>772.37</v>
      </c>
      <c r="D1259" s="264">
        <v>41709</v>
      </c>
      <c r="E1259">
        <f t="shared" si="149"/>
        <v>1834.79</v>
      </c>
      <c r="F1259">
        <v>772.37</v>
      </c>
      <c r="G1259" s="246">
        <f t="shared" si="145"/>
        <v>5.671438309475807E-4</v>
      </c>
      <c r="H1259" s="246">
        <f t="shared" si="146"/>
        <v>5.1060954034175352E-4</v>
      </c>
      <c r="I1259">
        <f t="shared" si="150"/>
        <v>12751.249209471056</v>
      </c>
      <c r="J1259">
        <f t="shared" si="150"/>
        <v>18240.205661814634</v>
      </c>
      <c r="AB1259" s="264">
        <v>41715</v>
      </c>
      <c r="AC1259">
        <v>1839.37</v>
      </c>
    </row>
    <row r="1260" spans="1:29">
      <c r="A1260" s="264">
        <v>41710</v>
      </c>
      <c r="B1260">
        <v>774.72</v>
      </c>
      <c r="D1260" s="264">
        <v>41710</v>
      </c>
      <c r="E1260">
        <f t="shared" si="149"/>
        <v>1837.66</v>
      </c>
      <c r="F1260">
        <v>774.72</v>
      </c>
      <c r="G1260" s="246">
        <f t="shared" si="145"/>
        <v>1.564211708152019E-3</v>
      </c>
      <c r="H1260" s="246">
        <f t="shared" si="146"/>
        <v>2.9961546464591796E-3</v>
      </c>
      <c r="I1260">
        <f t="shared" si="150"/>
        <v>12771.194862778075</v>
      </c>
      <c r="J1260">
        <f t="shared" si="150"/>
        <v>18294.856138760653</v>
      </c>
      <c r="AB1260" s="264">
        <v>41716</v>
      </c>
      <c r="AC1260">
        <v>1841.27</v>
      </c>
    </row>
    <row r="1261" spans="1:29">
      <c r="A1261" s="264">
        <v>41711</v>
      </c>
      <c r="B1261">
        <v>774.72</v>
      </c>
      <c r="D1261" s="264">
        <v>41711</v>
      </c>
      <c r="E1261">
        <f t="shared" si="149"/>
        <v>1843.63</v>
      </c>
      <c r="F1261">
        <v>774.72</v>
      </c>
      <c r="G1261" s="246">
        <f t="shared" si="145"/>
        <v>3.2486967121230226E-3</v>
      </c>
      <c r="H1261" s="246">
        <f t="shared" si="146"/>
        <v>-4.6428571428571429E-5</v>
      </c>
      <c r="I1261">
        <f t="shared" si="150"/>
        <v>12812.684601538664</v>
      </c>
      <c r="J1261">
        <f t="shared" si="150"/>
        <v>18294.006734725641</v>
      </c>
      <c r="AB1261" s="264">
        <v>41717</v>
      </c>
      <c r="AC1261">
        <v>1833.44</v>
      </c>
    </row>
    <row r="1262" spans="1:29">
      <c r="A1262" s="264">
        <v>41712</v>
      </c>
      <c r="B1262">
        <v>774.63</v>
      </c>
      <c r="D1262" s="264">
        <v>41712</v>
      </c>
      <c r="E1262">
        <f t="shared" si="149"/>
        <v>1843.31</v>
      </c>
      <c r="F1262">
        <v>774.63</v>
      </c>
      <c r="G1262" s="246">
        <f t="shared" si="145"/>
        <v>-1.7357061883360725E-4</v>
      </c>
      <c r="H1262" s="246">
        <f t="shared" si="146"/>
        <v>-1.6259957514609596E-4</v>
      </c>
      <c r="I1262">
        <f t="shared" si="150"/>
        <v>12810.460695943455</v>
      </c>
      <c r="J1262">
        <f t="shared" si="150"/>
        <v>18291.032137002854</v>
      </c>
      <c r="AB1262" s="264">
        <v>41718</v>
      </c>
      <c r="AC1262">
        <v>1832.83</v>
      </c>
    </row>
    <row r="1263" spans="1:29">
      <c r="A1263" s="264">
        <v>41715</v>
      </c>
      <c r="B1263">
        <v>777.13</v>
      </c>
      <c r="D1263" s="264">
        <v>41715</v>
      </c>
      <c r="E1263">
        <f t="shared" si="149"/>
        <v>1839.37</v>
      </c>
      <c r="F1263">
        <v>777.13</v>
      </c>
      <c r="G1263" s="246">
        <f t="shared" si="145"/>
        <v>-2.1374592445112528E-3</v>
      </c>
      <c r="H1263" s="246">
        <f t="shared" si="146"/>
        <v>3.1809186782261059E-3</v>
      </c>
      <c r="I1263">
        <f t="shared" si="150"/>
        <v>12783.078858302462</v>
      </c>
      <c r="J1263">
        <f t="shared" si="150"/>
        <v>18349.214422771482</v>
      </c>
      <c r="AB1263" s="264">
        <v>41719</v>
      </c>
      <c r="AC1263">
        <v>1836.04</v>
      </c>
    </row>
    <row r="1264" spans="1:29">
      <c r="A1264" s="264">
        <v>41716</v>
      </c>
      <c r="B1264">
        <v>779.01</v>
      </c>
      <c r="D1264" s="264">
        <v>41716</v>
      </c>
      <c r="E1264">
        <f t="shared" si="149"/>
        <v>1841.27</v>
      </c>
      <c r="F1264">
        <v>779.01</v>
      </c>
      <c r="G1264" s="246">
        <f t="shared" si="145"/>
        <v>1.0329623729865567E-3</v>
      </c>
      <c r="H1264" s="246">
        <f t="shared" si="146"/>
        <v>2.3727290984594121E-3</v>
      </c>
      <c r="I1264">
        <f t="shared" si="150"/>
        <v>12796.283297774009</v>
      </c>
      <c r="J1264">
        <f t="shared" si="150"/>
        <v>18392.752137766263</v>
      </c>
      <c r="AB1264" s="264">
        <v>41722</v>
      </c>
      <c r="AC1264">
        <v>1837.23</v>
      </c>
    </row>
    <row r="1265" spans="1:29">
      <c r="A1265" s="264">
        <v>41717</v>
      </c>
      <c r="B1265">
        <v>775.85</v>
      </c>
      <c r="D1265" s="264">
        <v>41717</v>
      </c>
      <c r="E1265">
        <f t="shared" si="149"/>
        <v>1833.44</v>
      </c>
      <c r="F1265">
        <v>775.85</v>
      </c>
      <c r="G1265" s="246">
        <f t="shared" si="145"/>
        <v>-4.2524996334051268E-3</v>
      </c>
      <c r="H1265" s="246">
        <f t="shared" si="146"/>
        <v>-4.1028591692385949E-3</v>
      </c>
      <c r="I1265">
        <f t="shared" si="150"/>
        <v>12741.867107741276</v>
      </c>
      <c r="J1265">
        <f t="shared" si="150"/>
        <v>18317.289266010295</v>
      </c>
      <c r="AB1265" s="264">
        <v>41723</v>
      </c>
      <c r="AC1265">
        <v>1837.8</v>
      </c>
    </row>
    <row r="1266" spans="1:29">
      <c r="A1266" s="264">
        <v>41718</v>
      </c>
      <c r="B1266">
        <v>774.62</v>
      </c>
      <c r="D1266" s="264">
        <v>41718</v>
      </c>
      <c r="E1266">
        <f t="shared" si="149"/>
        <v>1832.83</v>
      </c>
      <c r="F1266">
        <v>774.62</v>
      </c>
      <c r="G1266" s="246">
        <f t="shared" si="145"/>
        <v>-3.3270791517592269E-4</v>
      </c>
      <c r="H1266" s="246">
        <f t="shared" si="146"/>
        <v>-1.6317865658862637E-3</v>
      </c>
      <c r="I1266">
        <f t="shared" si="150"/>
        <v>12737.62778770041</v>
      </c>
      <c r="J1266">
        <f t="shared" si="150"/>
        <v>18287.399359462568</v>
      </c>
      <c r="AB1266" s="264">
        <v>41724</v>
      </c>
      <c r="AC1266">
        <v>1841.44</v>
      </c>
    </row>
    <row r="1267" spans="1:29">
      <c r="A1267" s="264">
        <v>41719</v>
      </c>
      <c r="B1267">
        <v>775.31</v>
      </c>
      <c r="D1267" s="264">
        <v>41719</v>
      </c>
      <c r="E1267">
        <f t="shared" si="149"/>
        <v>1836.04</v>
      </c>
      <c r="F1267">
        <v>775.31</v>
      </c>
      <c r="G1267" s="246">
        <f t="shared" si="145"/>
        <v>1.7513899270527045E-3</v>
      </c>
      <c r="H1267" s="246">
        <f t="shared" si="146"/>
        <v>8.4433076863475818E-4</v>
      </c>
      <c r="I1267">
        <f t="shared" si="150"/>
        <v>12759.936340702336</v>
      </c>
      <c r="J1267">
        <f t="shared" si="150"/>
        <v>18302.839973420076</v>
      </c>
      <c r="AB1267" s="264">
        <v>41725</v>
      </c>
      <c r="AC1267">
        <v>1843.68</v>
      </c>
    </row>
    <row r="1268" spans="1:29">
      <c r="A1268" s="264">
        <v>41722</v>
      </c>
      <c r="B1268">
        <v>773.74</v>
      </c>
      <c r="D1268" s="264">
        <v>41722</v>
      </c>
      <c r="E1268">
        <f t="shared" si="149"/>
        <v>1837.23</v>
      </c>
      <c r="F1268">
        <v>773.74</v>
      </c>
      <c r="G1268" s="246">
        <f t="shared" si="145"/>
        <v>6.481340275812375E-4</v>
      </c>
      <c r="H1268" s="246">
        <f t="shared" si="146"/>
        <v>-2.0714250244601292E-3</v>
      </c>
      <c r="I1268">
        <f t="shared" ref="I1268:J1283" si="151">I1267*(1+G1268)</f>
        <v>12768.206489634515</v>
      </c>
      <c r="J1268">
        <f t="shared" si="151"/>
        <v>18264.927012680444</v>
      </c>
      <c r="AB1268" s="264">
        <v>41726</v>
      </c>
      <c r="AC1268">
        <v>1840.83</v>
      </c>
    </row>
    <row r="1269" spans="1:29">
      <c r="A1269" s="264">
        <v>41723</v>
      </c>
      <c r="B1269">
        <v>775.39</v>
      </c>
      <c r="D1269" s="264">
        <v>41723</v>
      </c>
      <c r="E1269">
        <f t="shared" si="149"/>
        <v>1837.8</v>
      </c>
      <c r="F1269">
        <v>775.39</v>
      </c>
      <c r="G1269" s="246">
        <f t="shared" si="145"/>
        <v>3.1024966933923537E-4</v>
      </c>
      <c r="H1269" s="246">
        <f t="shared" si="146"/>
        <v>2.0860707177383512E-3</v>
      </c>
      <c r="I1269">
        <f t="shared" si="151"/>
        <v>12772.16782147598</v>
      </c>
      <c r="J1269">
        <f t="shared" si="151"/>
        <v>18303.028942083227</v>
      </c>
      <c r="AB1269" s="264">
        <v>41729</v>
      </c>
      <c r="AC1269">
        <v>1840.37</v>
      </c>
    </row>
    <row r="1270" spans="1:29">
      <c r="A1270" s="264">
        <v>41724</v>
      </c>
      <c r="B1270">
        <v>773.67</v>
      </c>
      <c r="D1270" s="264">
        <v>41724</v>
      </c>
      <c r="E1270">
        <f t="shared" si="149"/>
        <v>1841.44</v>
      </c>
      <c r="F1270">
        <v>773.67</v>
      </c>
      <c r="G1270" s="246">
        <f t="shared" si="145"/>
        <v>1.9806290129502635E-3</v>
      </c>
      <c r="H1270" s="246">
        <f t="shared" si="146"/>
        <v>-2.2646671352481015E-3</v>
      </c>
      <c r="I1270">
        <f t="shared" si="151"/>
        <v>12797.464747621465</v>
      </c>
      <c r="J1270">
        <f t="shared" si="151"/>
        <v>18261.578673962595</v>
      </c>
      <c r="AB1270" s="264">
        <v>41730</v>
      </c>
      <c r="AC1270">
        <v>1838.39</v>
      </c>
    </row>
    <row r="1271" spans="1:29">
      <c r="A1271" s="264">
        <v>41725</v>
      </c>
      <c r="B1271">
        <v>773.6</v>
      </c>
      <c r="D1271" s="264">
        <v>41725</v>
      </c>
      <c r="E1271">
        <f t="shared" si="149"/>
        <v>1843.68</v>
      </c>
      <c r="F1271">
        <v>773.6</v>
      </c>
      <c r="G1271" s="246">
        <f t="shared" si="145"/>
        <v>1.2164393083673453E-3</v>
      </c>
      <c r="H1271" s="246">
        <f t="shared" si="146"/>
        <v>-1.3690642374276834E-4</v>
      </c>
      <c r="I1271">
        <f t="shared" si="151"/>
        <v>12813.032086787916</v>
      </c>
      <c r="J1271">
        <f t="shared" si="151"/>
        <v>18259.078546534445</v>
      </c>
      <c r="AB1271" s="264">
        <v>41731</v>
      </c>
      <c r="AC1271">
        <v>1834.71</v>
      </c>
    </row>
    <row r="1272" spans="1:29">
      <c r="A1272" s="264">
        <v>41726</v>
      </c>
      <c r="B1272">
        <v>775.64</v>
      </c>
      <c r="D1272" s="264">
        <v>41726</v>
      </c>
      <c r="E1272">
        <f t="shared" si="149"/>
        <v>1840.83</v>
      </c>
      <c r="F1272">
        <v>775.64</v>
      </c>
      <c r="G1272" s="246">
        <f t="shared" si="145"/>
        <v>-1.5458214006769389E-3</v>
      </c>
      <c r="H1272" s="246">
        <f t="shared" si="146"/>
        <v>2.5905931452207967E-3</v>
      </c>
      <c r="I1272">
        <f t="shared" si="151"/>
        <v>12793.225427580599</v>
      </c>
      <c r="J1272">
        <f t="shared" si="151"/>
        <v>18306.380390255144</v>
      </c>
      <c r="AB1272" s="264">
        <v>41732</v>
      </c>
      <c r="AC1272">
        <v>1836.55</v>
      </c>
    </row>
    <row r="1273" spans="1:29">
      <c r="A1273" s="264">
        <v>41729</v>
      </c>
      <c r="B1273">
        <v>778.56</v>
      </c>
      <c r="D1273" s="264">
        <v>41729</v>
      </c>
      <c r="E1273">
        <f t="shared" si="149"/>
        <v>1840.37</v>
      </c>
      <c r="F1273">
        <v>778.56</v>
      </c>
      <c r="G1273" s="246">
        <f t="shared" si="145"/>
        <v>-2.4988727910779662E-4</v>
      </c>
      <c r="H1273" s="246">
        <f t="shared" si="146"/>
        <v>3.7182045057721916E-3</v>
      </c>
      <c r="I1273">
        <f t="shared" si="151"/>
        <v>12790.028563287487</v>
      </c>
      <c r="J1273">
        <f t="shared" si="151"/>
        <v>18374.447256306572</v>
      </c>
      <c r="AB1273" s="264">
        <v>41733</v>
      </c>
      <c r="AC1273">
        <v>1842.68</v>
      </c>
    </row>
    <row r="1274" spans="1:29">
      <c r="A1274" s="264">
        <v>41730</v>
      </c>
      <c r="B1274">
        <v>777.6</v>
      </c>
      <c r="D1274" s="264">
        <v>41730</v>
      </c>
      <c r="E1274">
        <f t="shared" si="149"/>
        <v>1838.39</v>
      </c>
      <c r="F1274">
        <v>777.6</v>
      </c>
      <c r="G1274" s="246">
        <f t="shared" si="145"/>
        <v>-1.0758706129744278E-3</v>
      </c>
      <c r="H1274" s="246">
        <f t="shared" si="146"/>
        <v>-1.2794741941164608E-3</v>
      </c>
      <c r="I1274">
        <f t="shared" si="151"/>
        <v>12776.268147417142</v>
      </c>
      <c r="J1274">
        <f t="shared" si="151"/>
        <v>18350.937625210972</v>
      </c>
      <c r="AB1274" s="264">
        <v>41736</v>
      </c>
      <c r="AC1274">
        <v>1846.09</v>
      </c>
    </row>
    <row r="1275" spans="1:29">
      <c r="A1275" s="264">
        <v>41731</v>
      </c>
      <c r="B1275">
        <v>778.22</v>
      </c>
      <c r="D1275" s="264">
        <v>41731</v>
      </c>
      <c r="E1275">
        <f t="shared" si="149"/>
        <v>1834.71</v>
      </c>
      <c r="F1275">
        <v>778.22</v>
      </c>
      <c r="G1275" s="246">
        <f t="shared" si="145"/>
        <v>-2.0017515325910784E-3</v>
      </c>
      <c r="H1275" s="246">
        <f t="shared" si="146"/>
        <v>7.5089653145220345E-4</v>
      </c>
      <c r="I1275">
        <f t="shared" si="151"/>
        <v>12750.693233072256</v>
      </c>
      <c r="J1275">
        <f t="shared" si="151"/>
        <v>18364.717280622641</v>
      </c>
      <c r="AB1275" s="264">
        <v>41737</v>
      </c>
      <c r="AC1275">
        <v>1847.32</v>
      </c>
    </row>
    <row r="1276" spans="1:29">
      <c r="A1276" s="264">
        <v>41732</v>
      </c>
      <c r="B1276">
        <v>777.3</v>
      </c>
      <c r="D1276" s="264">
        <v>41732</v>
      </c>
      <c r="E1276">
        <f t="shared" si="149"/>
        <v>1836.55</v>
      </c>
      <c r="F1276">
        <v>777.3</v>
      </c>
      <c r="G1276" s="246">
        <f t="shared" si="145"/>
        <v>1.0028832894570794E-3</v>
      </c>
      <c r="H1276" s="246">
        <f t="shared" si="146"/>
        <v>-1.2286135576793497E-3</v>
      </c>
      <c r="I1276">
        <f t="shared" si="151"/>
        <v>12763.480690244698</v>
      </c>
      <c r="J1276">
        <f t="shared" si="151"/>
        <v>18342.154139988721</v>
      </c>
      <c r="AB1276" s="264">
        <v>41738</v>
      </c>
      <c r="AC1276">
        <v>1848.1</v>
      </c>
    </row>
    <row r="1277" spans="1:29">
      <c r="A1277" s="264">
        <v>41733</v>
      </c>
      <c r="B1277">
        <v>775.83</v>
      </c>
      <c r="D1277" s="264">
        <v>41733</v>
      </c>
      <c r="E1277">
        <f t="shared" si="149"/>
        <v>1842.68</v>
      </c>
      <c r="F1277">
        <v>775.83</v>
      </c>
      <c r="G1277" s="246">
        <f t="shared" si="145"/>
        <v>3.3377800767744326E-3</v>
      </c>
      <c r="H1277" s="246">
        <f t="shared" si="146"/>
        <v>-1.9375902850525947E-3</v>
      </c>
      <c r="I1277">
        <f t="shared" si="151"/>
        <v>12806.082381802891</v>
      </c>
      <c r="J1277">
        <f t="shared" si="151"/>
        <v>18306.61456032014</v>
      </c>
      <c r="AB1277" s="264">
        <v>41739</v>
      </c>
      <c r="AC1277">
        <v>1854</v>
      </c>
    </row>
    <row r="1278" spans="1:29">
      <c r="A1278" s="264">
        <v>41736</v>
      </c>
      <c r="B1278">
        <v>774.11</v>
      </c>
      <c r="D1278" s="264">
        <v>41736</v>
      </c>
      <c r="E1278">
        <f t="shared" si="149"/>
        <v>1846.09</v>
      </c>
      <c r="F1278">
        <v>774.11</v>
      </c>
      <c r="G1278" s="246">
        <f t="shared" si="145"/>
        <v>1.8505654807128291E-3</v>
      </c>
      <c r="H1278" s="246">
        <f t="shared" si="146"/>
        <v>-2.2634090955124938E-3</v>
      </c>
      <c r="I1278">
        <f t="shared" si="151"/>
        <v>12829.78087580182</v>
      </c>
      <c r="J1278">
        <f t="shared" si="151"/>
        <v>18265.179202416271</v>
      </c>
      <c r="AB1278" s="264">
        <v>41740</v>
      </c>
      <c r="AC1278">
        <v>1854.75</v>
      </c>
    </row>
    <row r="1279" spans="1:29">
      <c r="A1279" s="264">
        <v>41737</v>
      </c>
      <c r="B1279">
        <v>776</v>
      </c>
      <c r="D1279" s="264">
        <v>41737</v>
      </c>
      <c r="E1279">
        <f t="shared" si="149"/>
        <v>1847.32</v>
      </c>
      <c r="F1279">
        <v>776</v>
      </c>
      <c r="G1279" s="246">
        <f t="shared" si="145"/>
        <v>6.6627304194266657E-4</v>
      </c>
      <c r="H1279" s="246">
        <f t="shared" si="146"/>
        <v>2.3950849085678664E-3</v>
      </c>
      <c r="I1279">
        <f t="shared" si="151"/>
        <v>12838.329012933398</v>
      </c>
      <c r="J1279">
        <f t="shared" si="151"/>
        <v>18308.925857476268</v>
      </c>
      <c r="AB1279" s="264">
        <v>41743</v>
      </c>
      <c r="AC1279">
        <v>1853.06</v>
      </c>
    </row>
    <row r="1280" spans="1:29">
      <c r="A1280" s="264">
        <v>41738</v>
      </c>
      <c r="B1280">
        <v>777.37</v>
      </c>
      <c r="D1280" s="264">
        <v>41738</v>
      </c>
      <c r="E1280">
        <f t="shared" si="149"/>
        <v>1848.1</v>
      </c>
      <c r="F1280">
        <v>777.37</v>
      </c>
      <c r="G1280" s="246">
        <f t="shared" si="145"/>
        <v>4.2223328930557358E-4</v>
      </c>
      <c r="H1280" s="246">
        <f t="shared" si="146"/>
        <v>1.7190353460971733E-3</v>
      </c>
      <c r="I1280">
        <f t="shared" si="151"/>
        <v>12843.749782821717</v>
      </c>
      <c r="J1280">
        <f t="shared" si="151"/>
        <v>18340.399548174344</v>
      </c>
      <c r="AB1280" s="264">
        <v>41744</v>
      </c>
      <c r="AC1280">
        <v>1853.72</v>
      </c>
    </row>
    <row r="1281" spans="1:29">
      <c r="A1281" s="264">
        <v>41739</v>
      </c>
      <c r="B1281">
        <v>774.47</v>
      </c>
      <c r="D1281" s="264">
        <v>41739</v>
      </c>
      <c r="E1281">
        <f t="shared" si="149"/>
        <v>1854</v>
      </c>
      <c r="F1281">
        <v>774.47</v>
      </c>
      <c r="G1281" s="246">
        <f t="shared" si="145"/>
        <v>3.1924679400465727E-3</v>
      </c>
      <c r="H1281" s="246">
        <f t="shared" si="146"/>
        <v>-3.7769558621652119E-3</v>
      </c>
      <c r="I1281">
        <f t="shared" si="151"/>
        <v>12884.753042233355</v>
      </c>
      <c r="J1281">
        <f t="shared" si="151"/>
        <v>18271.128668586414</v>
      </c>
      <c r="AB1281" s="264">
        <v>41745</v>
      </c>
      <c r="AC1281">
        <v>1852.91</v>
      </c>
    </row>
    <row r="1282" spans="1:29">
      <c r="A1282" s="264">
        <v>41740</v>
      </c>
      <c r="B1282">
        <v>774.46</v>
      </c>
      <c r="D1282" s="264">
        <v>41740</v>
      </c>
      <c r="E1282">
        <f t="shared" si="149"/>
        <v>1854.75</v>
      </c>
      <c r="F1282">
        <v>774.46</v>
      </c>
      <c r="G1282" s="246">
        <f t="shared" si="145"/>
        <v>4.045307443365509E-4</v>
      </c>
      <c r="H1282" s="246">
        <f t="shared" si="146"/>
        <v>-5.9340627415207236E-5</v>
      </c>
      <c r="I1282">
        <f t="shared" si="151"/>
        <v>12889.965320972122</v>
      </c>
      <c r="J1282">
        <f t="shared" si="151"/>
        <v>18270.044448347635</v>
      </c>
      <c r="AB1282" s="264">
        <v>41746</v>
      </c>
      <c r="AC1282">
        <v>1847.06</v>
      </c>
    </row>
    <row r="1283" spans="1:29">
      <c r="A1283" s="264">
        <v>41743</v>
      </c>
      <c r="B1283">
        <v>776.04</v>
      </c>
      <c r="D1283" s="264">
        <v>41743</v>
      </c>
      <c r="E1283">
        <f t="shared" si="149"/>
        <v>1853.06</v>
      </c>
      <c r="F1283">
        <v>776.04</v>
      </c>
      <c r="G1283" s="246">
        <f t="shared" si="145"/>
        <v>-9.111740126701573E-4</v>
      </c>
      <c r="H1283" s="246">
        <f t="shared" si="146"/>
        <v>1.9937026167540098E-3</v>
      </c>
      <c r="I1283">
        <f t="shared" si="151"/>
        <v>12878.220319547432</v>
      </c>
      <c r="J1283">
        <f t="shared" si="151"/>
        <v>18306.469483772518</v>
      </c>
      <c r="AB1283" s="264">
        <v>41750</v>
      </c>
      <c r="AC1283">
        <v>1847.03</v>
      </c>
    </row>
    <row r="1284" spans="1:29">
      <c r="A1284" s="264">
        <v>41744</v>
      </c>
      <c r="B1284">
        <v>777.3</v>
      </c>
      <c r="D1284" s="264">
        <v>41744</v>
      </c>
      <c r="E1284">
        <f t="shared" si="149"/>
        <v>1853.72</v>
      </c>
      <c r="F1284">
        <v>777.3</v>
      </c>
      <c r="G1284" s="246">
        <f t="shared" ref="G1284:G1347" si="152">E1284/E1283-1</f>
        <v>3.561676362342503E-4</v>
      </c>
      <c r="H1284" s="246">
        <f t="shared" ref="H1284:H1347" si="153">(F1284/F1283-1)-($M$23/252)</f>
        <v>1.5771990766308844E-3</v>
      </c>
      <c r="I1284">
        <f t="shared" ref="I1284:J1299" si="154">I1283*(1+G1284)</f>
        <v>12882.807124837549</v>
      </c>
      <c r="J1284">
        <f t="shared" si="154"/>
        <v>18335.342430538694</v>
      </c>
      <c r="AB1284" s="264">
        <v>41751</v>
      </c>
      <c r="AC1284">
        <v>1847.46</v>
      </c>
    </row>
    <row r="1285" spans="1:29">
      <c r="A1285" s="264">
        <v>41745</v>
      </c>
      <c r="B1285">
        <v>778.42</v>
      </c>
      <c r="D1285" s="264">
        <v>41745</v>
      </c>
      <c r="E1285">
        <f t="shared" si="149"/>
        <v>1852.91</v>
      </c>
      <c r="F1285">
        <v>778.42</v>
      </c>
      <c r="G1285" s="246">
        <f t="shared" si="152"/>
        <v>-4.3695919556352436E-4</v>
      </c>
      <c r="H1285" s="246">
        <f t="shared" si="153"/>
        <v>1.394456543713605E-3</v>
      </c>
      <c r="I1285">
        <f t="shared" si="154"/>
        <v>12877.177863799679</v>
      </c>
      <c r="J1285">
        <f t="shared" si="154"/>
        <v>18360.91026877219</v>
      </c>
      <c r="AB1285" s="264">
        <v>41752</v>
      </c>
      <c r="AC1285">
        <v>1851.32</v>
      </c>
    </row>
    <row r="1286" spans="1:29">
      <c r="A1286" s="264">
        <v>41746</v>
      </c>
      <c r="B1286">
        <v>776.18</v>
      </c>
      <c r="D1286" s="264">
        <v>41746</v>
      </c>
      <c r="E1286">
        <f t="shared" si="149"/>
        <v>1847.06</v>
      </c>
      <c r="F1286">
        <v>776.18</v>
      </c>
      <c r="G1286" s="246">
        <f t="shared" si="152"/>
        <v>-3.1571959782181747E-3</v>
      </c>
      <c r="H1286" s="246">
        <f t="shared" si="153"/>
        <v>-2.924052476261498E-3</v>
      </c>
      <c r="I1286">
        <f t="shared" si="154"/>
        <v>12836.52208963729</v>
      </c>
      <c r="J1286">
        <f t="shared" si="154"/>
        <v>18307.222003634372</v>
      </c>
      <c r="AB1286" s="264">
        <v>41753</v>
      </c>
      <c r="AC1286">
        <v>1851.71</v>
      </c>
    </row>
    <row r="1287" spans="1:29">
      <c r="A1287" s="264">
        <v>41750</v>
      </c>
      <c r="B1287">
        <v>776.18</v>
      </c>
      <c r="D1287" s="264">
        <v>41750</v>
      </c>
      <c r="E1287">
        <f t="shared" si="149"/>
        <v>1847.03</v>
      </c>
      <c r="F1287">
        <v>776.18</v>
      </c>
      <c r="G1287" s="246">
        <f t="shared" si="152"/>
        <v>-1.6242027871316012E-5</v>
      </c>
      <c r="H1287" s="246">
        <f t="shared" si="153"/>
        <v>-4.6428571428571429E-5</v>
      </c>
      <c r="I1287">
        <f t="shared" si="154"/>
        <v>12836.313598487739</v>
      </c>
      <c r="J1287">
        <f t="shared" si="154"/>
        <v>18306.372025469918</v>
      </c>
      <c r="AB1287" s="264">
        <v>41754</v>
      </c>
      <c r="AC1287">
        <v>1853.68</v>
      </c>
    </row>
    <row r="1288" spans="1:29">
      <c r="A1288" s="264">
        <v>41751</v>
      </c>
      <c r="B1288">
        <v>778.62</v>
      </c>
      <c r="D1288" s="264">
        <v>41751</v>
      </c>
      <c r="E1288">
        <f t="shared" si="149"/>
        <v>1847.46</v>
      </c>
      <c r="F1288">
        <v>778.62</v>
      </c>
      <c r="G1288" s="246">
        <f t="shared" si="152"/>
        <v>2.3280618073351356E-4</v>
      </c>
      <c r="H1288" s="246">
        <f t="shared" si="153"/>
        <v>3.0971721397467936E-3</v>
      </c>
      <c r="I1288">
        <f t="shared" si="154"/>
        <v>12839.301971631301</v>
      </c>
      <c r="J1288">
        <f t="shared" si="154"/>
        <v>18363.070010887044</v>
      </c>
      <c r="AB1288" s="264">
        <v>41757</v>
      </c>
      <c r="AC1288">
        <v>1853.12</v>
      </c>
    </row>
    <row r="1289" spans="1:29">
      <c r="A1289" s="264">
        <v>41752</v>
      </c>
      <c r="B1289">
        <v>780.41</v>
      </c>
      <c r="D1289" s="264">
        <v>41752</v>
      </c>
      <c r="E1289">
        <f t="shared" si="149"/>
        <v>1851.32</v>
      </c>
      <c r="F1289">
        <v>780.41</v>
      </c>
      <c r="G1289" s="246">
        <f t="shared" si="152"/>
        <v>2.0893551145897415E-3</v>
      </c>
      <c r="H1289" s="246">
        <f t="shared" si="153"/>
        <v>2.2525105773216628E-3</v>
      </c>
      <c r="I1289">
        <f t="shared" si="154"/>
        <v>12866.127832873492</v>
      </c>
      <c r="J1289">
        <f t="shared" si="154"/>
        <v>18404.433020318666</v>
      </c>
      <c r="AB1289" s="264">
        <v>41758</v>
      </c>
      <c r="AC1289">
        <v>1851.4</v>
      </c>
    </row>
    <row r="1290" spans="1:29">
      <c r="A1290" s="264">
        <v>41753</v>
      </c>
      <c r="B1290">
        <v>778.38</v>
      </c>
      <c r="D1290" s="264">
        <v>41753</v>
      </c>
      <c r="E1290">
        <f t="shared" si="149"/>
        <v>1851.71</v>
      </c>
      <c r="F1290">
        <v>778.38</v>
      </c>
      <c r="G1290" s="246">
        <f t="shared" si="152"/>
        <v>2.1066050169604722E-4</v>
      </c>
      <c r="H1290" s="246">
        <f t="shared" si="153"/>
        <v>-2.6476253782351652E-3</v>
      </c>
      <c r="I1290">
        <f t="shared" si="154"/>
        <v>12868.838217817651</v>
      </c>
      <c r="J1290">
        <f t="shared" si="154"/>
        <v>18355.70497638204</v>
      </c>
      <c r="AB1290" s="264">
        <v>41759</v>
      </c>
      <c r="AC1290">
        <v>1855.9</v>
      </c>
    </row>
    <row r="1291" spans="1:29">
      <c r="A1291" s="264">
        <v>41754</v>
      </c>
      <c r="B1291">
        <v>776.69</v>
      </c>
      <c r="D1291" s="264">
        <v>41754</v>
      </c>
      <c r="E1291">
        <f t="shared" si="149"/>
        <v>1853.68</v>
      </c>
      <c r="F1291">
        <v>776.69</v>
      </c>
      <c r="G1291" s="246">
        <f t="shared" si="152"/>
        <v>1.0638814933223717E-3</v>
      </c>
      <c r="H1291" s="246">
        <f t="shared" si="153"/>
        <v>-2.2176046037006977E-3</v>
      </c>
      <c r="I1291">
        <f t="shared" si="154"/>
        <v>12882.529136638146</v>
      </c>
      <c r="J1291">
        <f t="shared" si="154"/>
        <v>18314.999280522243</v>
      </c>
      <c r="AB1291" s="264">
        <v>41760</v>
      </c>
      <c r="AC1291">
        <v>1860.07</v>
      </c>
    </row>
    <row r="1292" spans="1:29">
      <c r="A1292" s="264">
        <v>41757</v>
      </c>
      <c r="B1292">
        <v>778.62</v>
      </c>
      <c r="D1292" s="264">
        <v>41757</v>
      </c>
      <c r="E1292">
        <f t="shared" si="149"/>
        <v>1853.12</v>
      </c>
      <c r="F1292">
        <v>778.62</v>
      </c>
      <c r="G1292" s="246">
        <f t="shared" si="152"/>
        <v>-3.0210176513756348E-4</v>
      </c>
      <c r="H1292" s="246">
        <f t="shared" si="153"/>
        <v>2.4384753155790454E-3</v>
      </c>
      <c r="I1292">
        <f t="shared" si="154"/>
        <v>12878.637301846531</v>
      </c>
      <c r="J1292">
        <f t="shared" si="154"/>
        <v>18359.659954172643</v>
      </c>
      <c r="AB1292" s="264">
        <v>41761</v>
      </c>
      <c r="AC1292">
        <v>1861.06</v>
      </c>
    </row>
    <row r="1293" spans="1:29">
      <c r="A1293" s="264">
        <v>41758</v>
      </c>
      <c r="B1293">
        <v>780.72</v>
      </c>
      <c r="D1293" s="264">
        <v>41758</v>
      </c>
      <c r="E1293">
        <f t="shared" si="149"/>
        <v>1851.4</v>
      </c>
      <c r="F1293">
        <v>780.72</v>
      </c>
      <c r="G1293" s="246">
        <f t="shared" si="152"/>
        <v>-9.2816439302356724E-4</v>
      </c>
      <c r="H1293" s="246">
        <f t="shared" si="153"/>
        <v>2.6506508768260198E-3</v>
      </c>
      <c r="I1293">
        <f t="shared" si="154"/>
        <v>12866.683809272292</v>
      </c>
      <c r="J1293">
        <f t="shared" si="154"/>
        <v>18408.325002928399</v>
      </c>
      <c r="AB1293" s="264">
        <v>41764</v>
      </c>
      <c r="AC1293">
        <v>1859.67</v>
      </c>
    </row>
    <row r="1294" spans="1:29">
      <c r="A1294" s="264">
        <v>41759</v>
      </c>
      <c r="B1294">
        <v>782.84</v>
      </c>
      <c r="D1294" s="264">
        <v>41759</v>
      </c>
      <c r="E1294">
        <f t="shared" si="149"/>
        <v>1855.9</v>
      </c>
      <c r="F1294">
        <v>782.84</v>
      </c>
      <c r="G1294" s="246">
        <f t="shared" si="152"/>
        <v>2.4305930647077201E-3</v>
      </c>
      <c r="H1294" s="246">
        <f t="shared" si="153"/>
        <v>2.6690135845299648E-3</v>
      </c>
      <c r="I1294">
        <f t="shared" si="154"/>
        <v>12897.957481704896</v>
      </c>
      <c r="J1294">
        <f t="shared" si="154"/>
        <v>18457.457072429657</v>
      </c>
      <c r="AB1294" s="264">
        <v>41765</v>
      </c>
      <c r="AC1294">
        <v>1861.58</v>
      </c>
    </row>
    <row r="1295" spans="1:29">
      <c r="A1295" s="264">
        <v>41760</v>
      </c>
      <c r="B1295">
        <v>784.72</v>
      </c>
      <c r="D1295" s="264">
        <v>41760</v>
      </c>
      <c r="E1295">
        <f t="shared" si="149"/>
        <v>1860.07</v>
      </c>
      <c r="F1295">
        <v>784.72</v>
      </c>
      <c r="G1295" s="246">
        <f t="shared" si="152"/>
        <v>2.2468883021713459E-3</v>
      </c>
      <c r="H1295" s="246">
        <f t="shared" si="153"/>
        <v>2.3550838704497904E-3</v>
      </c>
      <c r="I1295">
        <f t="shared" si="154"/>
        <v>12926.937751492442</v>
      </c>
      <c r="J1295">
        <f t="shared" si="154"/>
        <v>18500.925931870457</v>
      </c>
      <c r="AB1295" s="264">
        <v>41766</v>
      </c>
      <c r="AC1295">
        <v>1862.91</v>
      </c>
    </row>
    <row r="1296" spans="1:29">
      <c r="A1296" s="264">
        <v>41761</v>
      </c>
      <c r="B1296">
        <v>785.08</v>
      </c>
      <c r="D1296" s="264">
        <v>41761</v>
      </c>
      <c r="E1296">
        <f t="shared" si="149"/>
        <v>1861.06</v>
      </c>
      <c r="F1296">
        <v>785.08</v>
      </c>
      <c r="G1296" s="246">
        <f t="shared" si="152"/>
        <v>5.3223803405244574E-4</v>
      </c>
      <c r="H1296" s="246">
        <f t="shared" si="153"/>
        <v>4.1233378966841564E-4</v>
      </c>
      <c r="I1296">
        <f t="shared" si="154"/>
        <v>12933.817959427615</v>
      </c>
      <c r="J1296">
        <f t="shared" si="154"/>
        <v>18508.554488772319</v>
      </c>
      <c r="AB1296" s="264">
        <v>41767</v>
      </c>
      <c r="AC1296">
        <v>1863.94</v>
      </c>
    </row>
    <row r="1297" spans="1:29">
      <c r="A1297" s="264">
        <v>41764</v>
      </c>
      <c r="B1297">
        <v>786.98</v>
      </c>
      <c r="D1297" s="264">
        <v>41764</v>
      </c>
      <c r="E1297">
        <f t="shared" si="149"/>
        <v>1859.67</v>
      </c>
      <c r="F1297">
        <v>786.98</v>
      </c>
      <c r="G1297" s="246">
        <f t="shared" si="152"/>
        <v>-7.468861831428919E-4</v>
      </c>
      <c r="H1297" s="246">
        <f t="shared" si="153"/>
        <v>2.3737069561608906E-3</v>
      </c>
      <c r="I1297">
        <f t="shared" si="154"/>
        <v>12924.157869498433</v>
      </c>
      <c r="J1297">
        <f t="shared" si="154"/>
        <v>18552.4883733108</v>
      </c>
      <c r="AB1297" s="264">
        <v>41768</v>
      </c>
      <c r="AC1297">
        <v>1861.57</v>
      </c>
    </row>
    <row r="1298" spans="1:29">
      <c r="A1298" s="264">
        <v>41765</v>
      </c>
      <c r="B1298">
        <v>785.63</v>
      </c>
      <c r="D1298" s="264">
        <v>41765</v>
      </c>
      <c r="E1298">
        <f t="shared" si="149"/>
        <v>1861.58</v>
      </c>
      <c r="F1298">
        <v>785.63</v>
      </c>
      <c r="G1298" s="246">
        <f t="shared" si="152"/>
        <v>1.0270639414518001E-3</v>
      </c>
      <c r="H1298" s="246">
        <f t="shared" si="153"/>
        <v>-1.761847006458663E-3</v>
      </c>
      <c r="I1298">
        <f t="shared" si="154"/>
        <v>12937.431806019826</v>
      </c>
      <c r="J1298">
        <f t="shared" si="154"/>
        <v>18519.801727207923</v>
      </c>
      <c r="AB1298" s="264">
        <v>41771</v>
      </c>
      <c r="AC1298">
        <v>1859.38</v>
      </c>
    </row>
    <row r="1299" spans="1:29">
      <c r="A1299" s="264">
        <v>41766</v>
      </c>
      <c r="B1299">
        <v>787.96</v>
      </c>
      <c r="D1299" s="264">
        <v>41766</v>
      </c>
      <c r="E1299">
        <f t="shared" si="149"/>
        <v>1862.91</v>
      </c>
      <c r="F1299">
        <v>787.96</v>
      </c>
      <c r="G1299" s="246">
        <f t="shared" si="152"/>
        <v>7.1444686771471311E-4</v>
      </c>
      <c r="H1299" s="246">
        <f t="shared" si="153"/>
        <v>2.9193441205512686E-3</v>
      </c>
      <c r="I1299">
        <f t="shared" si="154"/>
        <v>12946.674913649909</v>
      </c>
      <c r="J1299">
        <f t="shared" si="154"/>
        <v>18573.867401494022</v>
      </c>
      <c r="AB1299" s="264">
        <v>41772</v>
      </c>
      <c r="AC1299">
        <v>1862.52</v>
      </c>
    </row>
    <row r="1300" spans="1:29">
      <c r="A1300" s="264">
        <v>41767</v>
      </c>
      <c r="B1300">
        <v>785.85</v>
      </c>
      <c r="D1300" s="264">
        <v>41767</v>
      </c>
      <c r="E1300">
        <f t="shared" si="149"/>
        <v>1863.94</v>
      </c>
      <c r="F1300">
        <v>785.85</v>
      </c>
      <c r="G1300" s="246">
        <f t="shared" si="152"/>
        <v>5.5289842236061482E-4</v>
      </c>
      <c r="H1300" s="246">
        <f t="shared" si="153"/>
        <v>-2.7242294750277193E-3</v>
      </c>
      <c r="I1300">
        <f t="shared" ref="I1300:J1315" si="155">I1299*(1+G1300)</f>
        <v>12953.833109784482</v>
      </c>
      <c r="J1300">
        <f t="shared" si="155"/>
        <v>18523.267924453616</v>
      </c>
      <c r="AB1300" s="264">
        <v>41773</v>
      </c>
      <c r="AC1300">
        <v>1869.32</v>
      </c>
    </row>
    <row r="1301" spans="1:29">
      <c r="A1301" s="264">
        <v>41768</v>
      </c>
      <c r="B1301">
        <v>784.94</v>
      </c>
      <c r="D1301" s="264">
        <v>41768</v>
      </c>
      <c r="E1301">
        <f t="shared" si="149"/>
        <v>1861.57</v>
      </c>
      <c r="F1301">
        <v>784.94</v>
      </c>
      <c r="G1301" s="246">
        <f t="shared" si="152"/>
        <v>-1.2715001555844152E-3</v>
      </c>
      <c r="H1301" s="246">
        <f t="shared" si="153"/>
        <v>-1.2044103745716536E-3</v>
      </c>
      <c r="I1301">
        <f t="shared" si="155"/>
        <v>12937.362308969976</v>
      </c>
      <c r="J1301">
        <f t="shared" si="155"/>
        <v>18500.958308394434</v>
      </c>
      <c r="AB1301" s="264">
        <v>41774</v>
      </c>
      <c r="AC1301">
        <v>1871.77</v>
      </c>
    </row>
    <row r="1302" spans="1:29">
      <c r="A1302" s="264">
        <v>41771</v>
      </c>
      <c r="B1302">
        <v>786.88</v>
      </c>
      <c r="D1302" s="264">
        <v>41771</v>
      </c>
      <c r="E1302">
        <f t="shared" si="149"/>
        <v>1859.38</v>
      </c>
      <c r="F1302">
        <v>786.88</v>
      </c>
      <c r="G1302" s="246">
        <f t="shared" si="152"/>
        <v>-1.1764263498014182E-3</v>
      </c>
      <c r="H1302" s="246">
        <f t="shared" si="153"/>
        <v>2.4250979146722565E-3</v>
      </c>
      <c r="I1302">
        <f t="shared" si="155"/>
        <v>12922.142455052775</v>
      </c>
      <c r="J1302">
        <f t="shared" si="155"/>
        <v>18545.824943807562</v>
      </c>
      <c r="AB1302" s="264">
        <v>41775</v>
      </c>
      <c r="AC1302">
        <v>1870.02</v>
      </c>
    </row>
    <row r="1303" spans="1:29">
      <c r="A1303" s="264">
        <v>41772</v>
      </c>
      <c r="B1303">
        <v>786.88</v>
      </c>
      <c r="D1303" s="264">
        <v>41772</v>
      </c>
      <c r="E1303">
        <f t="shared" si="149"/>
        <v>1862.52</v>
      </c>
      <c r="F1303">
        <v>786.88</v>
      </c>
      <c r="G1303" s="246">
        <f t="shared" si="152"/>
        <v>1.6887349546621522E-3</v>
      </c>
      <c r="H1303" s="246">
        <f t="shared" si="153"/>
        <v>-4.6428571428571429E-5</v>
      </c>
      <c r="I1303">
        <f t="shared" si="155"/>
        <v>12943.964528705746</v>
      </c>
      <c r="J1303">
        <f t="shared" si="155"/>
        <v>18544.963887649457</v>
      </c>
      <c r="AB1303" s="264">
        <v>41778</v>
      </c>
      <c r="AC1303">
        <v>1868.99</v>
      </c>
    </row>
    <row r="1304" spans="1:29">
      <c r="A1304" s="264">
        <v>41773</v>
      </c>
      <c r="B1304">
        <v>789.02</v>
      </c>
      <c r="D1304" s="264">
        <v>41773</v>
      </c>
      <c r="E1304">
        <f t="shared" si="149"/>
        <v>1869.32</v>
      </c>
      <c r="F1304">
        <v>789.02</v>
      </c>
      <c r="G1304" s="246">
        <f t="shared" si="152"/>
        <v>3.6509675063891578E-3</v>
      </c>
      <c r="H1304" s="246">
        <f t="shared" si="153"/>
        <v>2.6731728925812751E-3</v>
      </c>
      <c r="I1304">
        <f t="shared" si="155"/>
        <v>12991.222522603905</v>
      </c>
      <c r="J1304">
        <f t="shared" si="155"/>
        <v>18594.53778240782</v>
      </c>
      <c r="AB1304" s="264">
        <v>41779</v>
      </c>
      <c r="AC1304">
        <v>1871.66</v>
      </c>
    </row>
    <row r="1305" spans="1:29">
      <c r="A1305" s="264">
        <v>41774</v>
      </c>
      <c r="B1305">
        <v>789.19</v>
      </c>
      <c r="D1305" s="264">
        <v>41774</v>
      </c>
      <c r="E1305">
        <f t="shared" si="149"/>
        <v>1871.77</v>
      </c>
      <c r="F1305">
        <v>789.19</v>
      </c>
      <c r="G1305" s="246">
        <f t="shared" si="152"/>
        <v>1.3106370230886455E-3</v>
      </c>
      <c r="H1305" s="246">
        <f t="shared" si="153"/>
        <v>1.6902857794674848E-4</v>
      </c>
      <c r="I1305">
        <f t="shared" si="155"/>
        <v>13008.249299817213</v>
      </c>
      <c r="J1305">
        <f t="shared" si="155"/>
        <v>18597.680790686758</v>
      </c>
      <c r="AB1305" s="264">
        <v>41780</v>
      </c>
      <c r="AC1305">
        <v>1869.62</v>
      </c>
    </row>
    <row r="1306" spans="1:29">
      <c r="A1306" s="264">
        <v>41775</v>
      </c>
      <c r="B1306">
        <v>790.2</v>
      </c>
      <c r="D1306" s="264">
        <v>41775</v>
      </c>
      <c r="E1306">
        <f t="shared" si="149"/>
        <v>1870.02</v>
      </c>
      <c r="F1306">
        <v>790.2</v>
      </c>
      <c r="G1306" s="246">
        <f t="shared" si="152"/>
        <v>-9.3494393007687027E-4</v>
      </c>
      <c r="H1306" s="246">
        <f t="shared" si="153"/>
        <v>1.2333646342632546E-3</v>
      </c>
      <c r="I1306">
        <f t="shared" si="155"/>
        <v>12996.087316093422</v>
      </c>
      <c r="J1306">
        <f t="shared" si="155"/>
        <v>18620.618512453308</v>
      </c>
      <c r="AB1306" s="264">
        <v>41781</v>
      </c>
      <c r="AC1306">
        <v>1868.19</v>
      </c>
    </row>
    <row r="1307" spans="1:29">
      <c r="A1307" s="264">
        <v>41778</v>
      </c>
      <c r="B1307">
        <v>788.85</v>
      </c>
      <c r="D1307" s="264">
        <v>41778</v>
      </c>
      <c r="E1307">
        <f t="shared" ref="E1307:E1370" si="156">SUMIF(AB:AB,A1307,AC:AC)</f>
        <v>1868.99</v>
      </c>
      <c r="F1307">
        <v>788.85</v>
      </c>
      <c r="G1307" s="246">
        <f t="shared" si="152"/>
        <v>-5.507962481684503E-4</v>
      </c>
      <c r="H1307" s="246">
        <f t="shared" si="153"/>
        <v>-1.7548568174422649E-3</v>
      </c>
      <c r="I1307">
        <f t="shared" si="155"/>
        <v>12988.929119958848</v>
      </c>
      <c r="J1307">
        <f t="shared" si="155"/>
        <v>18587.941993111737</v>
      </c>
      <c r="AB1307" s="264">
        <v>41782</v>
      </c>
      <c r="AC1307">
        <v>1870.1</v>
      </c>
    </row>
    <row r="1308" spans="1:29">
      <c r="A1308" s="264">
        <v>41779</v>
      </c>
      <c r="B1308">
        <v>789.18</v>
      </c>
      <c r="D1308" s="264">
        <v>41779</v>
      </c>
      <c r="E1308">
        <f t="shared" si="156"/>
        <v>1871.66</v>
      </c>
      <c r="F1308">
        <v>789.18</v>
      </c>
      <c r="G1308" s="246">
        <f t="shared" si="152"/>
        <v>1.4285790721191294E-3</v>
      </c>
      <c r="H1308" s="246">
        <f t="shared" si="153"/>
        <v>3.7190190965129347E-4</v>
      </c>
      <c r="I1308">
        <f t="shared" si="155"/>
        <v>13007.484832268859</v>
      </c>
      <c r="J1308">
        <f t="shared" si="155"/>
        <v>18594.854884235465</v>
      </c>
      <c r="AB1308" s="264">
        <v>41786</v>
      </c>
      <c r="AC1308">
        <v>1872.43</v>
      </c>
    </row>
    <row r="1309" spans="1:29">
      <c r="A1309" s="264">
        <v>41780</v>
      </c>
      <c r="B1309">
        <v>789.08</v>
      </c>
      <c r="D1309" s="264">
        <v>41780</v>
      </c>
      <c r="E1309">
        <f t="shared" si="156"/>
        <v>1869.62</v>
      </c>
      <c r="F1309">
        <v>789.08</v>
      </c>
      <c r="G1309" s="246">
        <f t="shared" si="152"/>
        <v>-1.0899415492130471E-3</v>
      </c>
      <c r="H1309" s="246">
        <f t="shared" si="153"/>
        <v>-1.7314237563027717E-4</v>
      </c>
      <c r="I1309">
        <f t="shared" si="155"/>
        <v>12993.307434099412</v>
      </c>
      <c r="J1309">
        <f t="shared" si="155"/>
        <v>18591.635326886309</v>
      </c>
      <c r="AB1309" s="264">
        <v>41787</v>
      </c>
      <c r="AC1309">
        <v>1879.33</v>
      </c>
    </row>
    <row r="1310" spans="1:29">
      <c r="A1310" s="264">
        <v>41781</v>
      </c>
      <c r="B1310">
        <v>789.85</v>
      </c>
      <c r="D1310" s="264">
        <v>41781</v>
      </c>
      <c r="E1310">
        <f t="shared" si="156"/>
        <v>1868.19</v>
      </c>
      <c r="F1310">
        <v>789.85</v>
      </c>
      <c r="G1310" s="246">
        <f t="shared" si="152"/>
        <v>-7.6486130871500357E-4</v>
      </c>
      <c r="H1310" s="246">
        <f t="shared" si="153"/>
        <v>9.2939137078261545E-4</v>
      </c>
      <c r="I1310">
        <f t="shared" si="155"/>
        <v>12983.36935597083</v>
      </c>
      <c r="J1310">
        <f t="shared" si="155"/>
        <v>18608.914232327854</v>
      </c>
      <c r="AB1310" s="264">
        <v>41788</v>
      </c>
      <c r="AC1310">
        <v>1877.64</v>
      </c>
    </row>
    <row r="1311" spans="1:29">
      <c r="A1311" s="264">
        <v>41782</v>
      </c>
      <c r="B1311">
        <v>791.93</v>
      </c>
      <c r="D1311" s="264">
        <v>41782</v>
      </c>
      <c r="E1311">
        <f t="shared" si="156"/>
        <v>1870.1</v>
      </c>
      <c r="F1311">
        <v>791.93</v>
      </c>
      <c r="G1311" s="246">
        <f t="shared" si="152"/>
        <v>1.0223799506472453E-3</v>
      </c>
      <c r="H1311" s="246">
        <f t="shared" si="153"/>
        <v>2.5869828358004868E-3</v>
      </c>
      <c r="I1311">
        <f t="shared" si="155"/>
        <v>12996.643292492223</v>
      </c>
      <c r="J1311">
        <f t="shared" si="155"/>
        <v>18657.055174039771</v>
      </c>
      <c r="AB1311" s="264">
        <v>41789</v>
      </c>
      <c r="AC1311">
        <v>1877.03</v>
      </c>
    </row>
    <row r="1312" spans="1:29">
      <c r="A1312" s="264">
        <v>41786</v>
      </c>
      <c r="B1312">
        <v>793.53</v>
      </c>
      <c r="D1312" s="264">
        <v>41786</v>
      </c>
      <c r="E1312">
        <f t="shared" si="156"/>
        <v>1872.43</v>
      </c>
      <c r="F1312">
        <v>793.53</v>
      </c>
      <c r="G1312" s="246">
        <f t="shared" si="152"/>
        <v>1.2459226779317767E-3</v>
      </c>
      <c r="H1312" s="246">
        <f t="shared" si="153"/>
        <v>1.9739520177650552E-3</v>
      </c>
      <c r="I1312">
        <f t="shared" si="155"/>
        <v>13012.836105107328</v>
      </c>
      <c r="J1312">
        <f t="shared" si="155"/>
        <v>18693.88330574612</v>
      </c>
      <c r="AB1312" s="264">
        <v>41792</v>
      </c>
      <c r="AC1312">
        <v>1871.04</v>
      </c>
    </row>
    <row r="1313" spans="1:29">
      <c r="A1313" s="264">
        <v>41787</v>
      </c>
      <c r="B1313">
        <v>794.96</v>
      </c>
      <c r="D1313" s="264">
        <v>41787</v>
      </c>
      <c r="E1313">
        <f t="shared" si="156"/>
        <v>1879.33</v>
      </c>
      <c r="F1313">
        <v>794.96</v>
      </c>
      <c r="G1313" s="246">
        <f t="shared" si="152"/>
        <v>3.6850509765384842E-3</v>
      </c>
      <c r="H1313" s="246">
        <f t="shared" si="153"/>
        <v>1.7556457042762078E-3</v>
      </c>
      <c r="I1313">
        <f t="shared" si="155"/>
        <v>13060.78906950399</v>
      </c>
      <c r="J1313">
        <f t="shared" si="155"/>
        <v>18726.703141668095</v>
      </c>
      <c r="AB1313" s="264">
        <v>41793</v>
      </c>
      <c r="AC1313">
        <v>1866.41</v>
      </c>
    </row>
    <row r="1314" spans="1:29">
      <c r="A1314" s="264">
        <v>41788</v>
      </c>
      <c r="B1314">
        <v>794.92</v>
      </c>
      <c r="D1314" s="264">
        <v>41788</v>
      </c>
      <c r="E1314">
        <f t="shared" si="156"/>
        <v>1877.64</v>
      </c>
      <c r="F1314">
        <v>794.92</v>
      </c>
      <c r="G1314" s="246">
        <f t="shared" si="152"/>
        <v>-8.9925664997625443E-4</v>
      </c>
      <c r="H1314" s="246">
        <f t="shared" si="153"/>
        <v>-9.6745568510261108E-5</v>
      </c>
      <c r="I1314">
        <f t="shared" si="155"/>
        <v>13049.044068079302</v>
      </c>
      <c r="J1314">
        <f t="shared" si="155"/>
        <v>18724.891416126331</v>
      </c>
      <c r="AB1314" s="264">
        <v>41794</v>
      </c>
      <c r="AC1314">
        <v>1865.83</v>
      </c>
    </row>
    <row r="1315" spans="1:29">
      <c r="A1315" s="264">
        <v>41789</v>
      </c>
      <c r="B1315">
        <v>796.17</v>
      </c>
      <c r="D1315" s="264">
        <v>41789</v>
      </c>
      <c r="E1315">
        <f t="shared" si="156"/>
        <v>1877.03</v>
      </c>
      <c r="F1315">
        <v>796.17</v>
      </c>
      <c r="G1315" s="246">
        <f t="shared" si="152"/>
        <v>-3.2487590805485578E-4</v>
      </c>
      <c r="H1315" s="246">
        <f t="shared" si="153"/>
        <v>1.5260567101091785E-3</v>
      </c>
      <c r="I1315">
        <f t="shared" si="155"/>
        <v>13044.804748038438</v>
      </c>
      <c r="J1315">
        <f t="shared" si="155"/>
        <v>18753.466662317976</v>
      </c>
      <c r="AB1315" s="264">
        <v>41795</v>
      </c>
      <c r="AC1315">
        <v>1868.21</v>
      </c>
    </row>
    <row r="1316" spans="1:29">
      <c r="A1316" s="264">
        <v>41792</v>
      </c>
      <c r="B1316">
        <v>796.64</v>
      </c>
      <c r="D1316" s="264">
        <v>41792</v>
      </c>
      <c r="E1316">
        <f t="shared" si="156"/>
        <v>1871.04</v>
      </c>
      <c r="F1316">
        <v>796.64</v>
      </c>
      <c r="G1316" s="246">
        <f t="shared" si="152"/>
        <v>-3.1912116481889186E-3</v>
      </c>
      <c r="H1316" s="246">
        <f t="shared" si="153"/>
        <v>5.4389761518990141E-4</v>
      </c>
      <c r="I1316">
        <f t="shared" ref="I1316:J1331" si="157">I1315*(1+G1316)</f>
        <v>13003.176015178147</v>
      </c>
      <c r="J1316">
        <f t="shared" si="157"/>
        <v>18763.666628112154</v>
      </c>
      <c r="AB1316" s="264">
        <v>41796</v>
      </c>
      <c r="AC1316">
        <v>1867.39</v>
      </c>
    </row>
    <row r="1317" spans="1:29">
      <c r="A1317" s="264">
        <v>41793</v>
      </c>
      <c r="B1317">
        <v>794.54</v>
      </c>
      <c r="D1317" s="264">
        <v>41793</v>
      </c>
      <c r="E1317">
        <f t="shared" si="156"/>
        <v>1866.41</v>
      </c>
      <c r="F1317">
        <v>794.54</v>
      </c>
      <c r="G1317" s="246">
        <f t="shared" si="152"/>
        <v>-2.4745596032152983E-3</v>
      </c>
      <c r="H1317" s="246">
        <f t="shared" si="153"/>
        <v>-2.6825000717298894E-3</v>
      </c>
      <c r="I1317">
        <f t="shared" si="157"/>
        <v>12970.99888109749</v>
      </c>
      <c r="J1317">
        <f t="shared" si="157"/>
        <v>18713.333091036329</v>
      </c>
      <c r="AB1317" s="264">
        <v>41799</v>
      </c>
      <c r="AC1317">
        <v>1866.3</v>
      </c>
    </row>
    <row r="1318" spans="1:29">
      <c r="A1318" s="264">
        <v>41794</v>
      </c>
      <c r="B1318">
        <v>795.75</v>
      </c>
      <c r="D1318" s="264">
        <v>41794</v>
      </c>
      <c r="E1318">
        <f t="shared" si="156"/>
        <v>1865.83</v>
      </c>
      <c r="F1318">
        <v>795.75</v>
      </c>
      <c r="G1318" s="246">
        <f t="shared" si="152"/>
        <v>-3.1075701480387519E-4</v>
      </c>
      <c r="H1318" s="246">
        <f t="shared" si="153"/>
        <v>1.4764651784142527E-3</v>
      </c>
      <c r="I1318">
        <f t="shared" si="157"/>
        <v>12966.968052206175</v>
      </c>
      <c r="J1318">
        <f t="shared" si="157"/>
        <v>18740.96267571731</v>
      </c>
      <c r="AB1318" s="264">
        <v>41800</v>
      </c>
      <c r="AC1318">
        <v>1864.32</v>
      </c>
    </row>
    <row r="1319" spans="1:29">
      <c r="A1319" s="264">
        <v>41795</v>
      </c>
      <c r="B1319">
        <v>797.51</v>
      </c>
      <c r="D1319" s="264">
        <v>41795</v>
      </c>
      <c r="E1319">
        <f t="shared" si="156"/>
        <v>1868.21</v>
      </c>
      <c r="F1319">
        <v>797.51</v>
      </c>
      <c r="G1319" s="246">
        <f t="shared" si="152"/>
        <v>1.2755717294716806E-3</v>
      </c>
      <c r="H1319" s="246">
        <f t="shared" si="153"/>
        <v>2.1653213500292126E-3</v>
      </c>
      <c r="I1319">
        <f t="shared" si="157"/>
        <v>12983.508350070531</v>
      </c>
      <c r="J1319">
        <f t="shared" si="157"/>
        <v>18781.542882319143</v>
      </c>
      <c r="AB1319" s="264">
        <v>41801</v>
      </c>
      <c r="AC1319">
        <v>1864.43</v>
      </c>
    </row>
    <row r="1320" spans="1:29">
      <c r="A1320" s="264">
        <v>41796</v>
      </c>
      <c r="B1320">
        <v>798.13</v>
      </c>
      <c r="D1320" s="264">
        <v>41796</v>
      </c>
      <c r="E1320">
        <f t="shared" si="156"/>
        <v>1867.39</v>
      </c>
      <c r="F1320">
        <v>798.13</v>
      </c>
      <c r="G1320" s="246">
        <f t="shared" si="152"/>
        <v>-4.3892281916912967E-4</v>
      </c>
      <c r="H1320" s="246">
        <f t="shared" si="153"/>
        <v>7.3099114744644509E-4</v>
      </c>
      <c r="I1320">
        <f t="shared" si="157"/>
        <v>12977.809591982812</v>
      </c>
      <c r="J1320">
        <f t="shared" si="157"/>
        <v>18795.272023901503</v>
      </c>
      <c r="AB1320" s="264">
        <v>41802</v>
      </c>
      <c r="AC1320">
        <v>1869.13</v>
      </c>
    </row>
    <row r="1321" spans="1:29">
      <c r="A1321" s="264">
        <v>41799</v>
      </c>
      <c r="B1321">
        <v>799.66</v>
      </c>
      <c r="D1321" s="264">
        <v>41799</v>
      </c>
      <c r="E1321">
        <f t="shared" si="156"/>
        <v>1866.3</v>
      </c>
      <c r="F1321">
        <v>799.66</v>
      </c>
      <c r="G1321" s="246">
        <f t="shared" si="152"/>
        <v>-5.8370238675375941E-4</v>
      </c>
      <c r="H1321" s="246">
        <f t="shared" si="153"/>
        <v>1.8705523715256559E-3</v>
      </c>
      <c r="I1321">
        <f t="shared" si="157"/>
        <v>12970.234413549137</v>
      </c>
      <c r="J1321">
        <f t="shared" si="157"/>
        <v>18830.429564559283</v>
      </c>
      <c r="AB1321" s="264">
        <v>41803</v>
      </c>
      <c r="AC1321">
        <v>1867.45</v>
      </c>
    </row>
    <row r="1322" spans="1:29">
      <c r="A1322" s="264">
        <v>41800</v>
      </c>
      <c r="B1322">
        <v>799.75</v>
      </c>
      <c r="D1322" s="264">
        <v>41800</v>
      </c>
      <c r="E1322">
        <f t="shared" si="156"/>
        <v>1864.32</v>
      </c>
      <c r="F1322">
        <v>799.75</v>
      </c>
      <c r="G1322" s="246">
        <f t="shared" si="152"/>
        <v>-1.0609226812409167E-3</v>
      </c>
      <c r="H1322" s="246">
        <f t="shared" si="153"/>
        <v>6.6119261400419412E-5</v>
      </c>
      <c r="I1322">
        <f t="shared" si="157"/>
        <v>12956.473997678791</v>
      </c>
      <c r="J1322">
        <f t="shared" si="157"/>
        <v>18831.674618653946</v>
      </c>
      <c r="AB1322" s="264">
        <v>41806</v>
      </c>
      <c r="AC1322">
        <v>1868.52</v>
      </c>
    </row>
    <row r="1323" spans="1:29">
      <c r="A1323" s="264">
        <v>41801</v>
      </c>
      <c r="B1323">
        <v>799.82</v>
      </c>
      <c r="D1323" s="264">
        <v>41801</v>
      </c>
      <c r="E1323">
        <f t="shared" si="156"/>
        <v>1864.43</v>
      </c>
      <c r="F1323">
        <v>799.82</v>
      </c>
      <c r="G1323" s="246">
        <f t="shared" si="152"/>
        <v>5.9002746309655407E-5</v>
      </c>
      <c r="H1323" s="246">
        <f t="shared" si="153"/>
        <v>4.109878086898472E-5</v>
      </c>
      <c r="I1323">
        <f t="shared" si="157"/>
        <v>12957.238465227145</v>
      </c>
      <c r="J1323">
        <f t="shared" si="157"/>
        <v>18832.448577522493</v>
      </c>
      <c r="AB1323" s="264">
        <v>41807</v>
      </c>
      <c r="AC1323">
        <v>1863.64</v>
      </c>
    </row>
    <row r="1324" spans="1:29">
      <c r="A1324" s="264">
        <v>41802</v>
      </c>
      <c r="B1324">
        <v>799.82</v>
      </c>
      <c r="D1324" s="264">
        <v>41802</v>
      </c>
      <c r="E1324">
        <f t="shared" si="156"/>
        <v>1869.13</v>
      </c>
      <c r="F1324">
        <v>799.82</v>
      </c>
      <c r="G1324" s="246">
        <f t="shared" si="152"/>
        <v>2.5208776945233602E-3</v>
      </c>
      <c r="H1324" s="246">
        <f t="shared" si="153"/>
        <v>-4.6428571428571429E-5</v>
      </c>
      <c r="I1324">
        <f t="shared" si="157"/>
        <v>12989.902078656756</v>
      </c>
      <c r="J1324">
        <f t="shared" si="157"/>
        <v>18831.574213838536</v>
      </c>
      <c r="AB1324" s="264">
        <v>41808</v>
      </c>
      <c r="AC1324">
        <v>1866.97</v>
      </c>
    </row>
    <row r="1325" spans="1:29">
      <c r="A1325" s="264">
        <v>41803</v>
      </c>
      <c r="B1325">
        <v>798.98</v>
      </c>
      <c r="D1325" s="264">
        <v>41803</v>
      </c>
      <c r="E1325">
        <f t="shared" si="156"/>
        <v>1867.45</v>
      </c>
      <c r="F1325">
        <v>798.98</v>
      </c>
      <c r="G1325" s="246">
        <f t="shared" si="152"/>
        <v>-8.9881388667456541E-4</v>
      </c>
      <c r="H1325" s="246">
        <f t="shared" si="153"/>
        <v>-1.0966648745968218E-3</v>
      </c>
      <c r="I1325">
        <f t="shared" si="157"/>
        <v>12978.226574281916</v>
      </c>
      <c r="J1325">
        <f t="shared" si="157"/>
        <v>18810.922287864854</v>
      </c>
      <c r="AB1325" s="264">
        <v>41809</v>
      </c>
      <c r="AC1325">
        <v>1867.68</v>
      </c>
    </row>
    <row r="1326" spans="1:29">
      <c r="A1326" s="264">
        <v>41806</v>
      </c>
      <c r="B1326">
        <v>798.87</v>
      </c>
      <c r="D1326" s="264">
        <v>41806</v>
      </c>
      <c r="E1326">
        <f t="shared" si="156"/>
        <v>1868.52</v>
      </c>
      <c r="F1326">
        <v>798.87</v>
      </c>
      <c r="G1326" s="246">
        <f t="shared" si="152"/>
        <v>5.7297384133447871E-4</v>
      </c>
      <c r="H1326" s="246">
        <f t="shared" si="153"/>
        <v>-1.8410410773740587E-4</v>
      </c>
      <c r="I1326">
        <f t="shared" si="157"/>
        <v>12985.662758615892</v>
      </c>
      <c r="J1326">
        <f t="shared" si="157"/>
        <v>18807.45911980133</v>
      </c>
      <c r="AB1326" s="264">
        <v>41810</v>
      </c>
      <c r="AC1326">
        <v>1868.13</v>
      </c>
    </row>
    <row r="1327" spans="1:29">
      <c r="A1327" s="264">
        <v>41807</v>
      </c>
      <c r="B1327">
        <v>798.55</v>
      </c>
      <c r="D1327" s="264">
        <v>41807</v>
      </c>
      <c r="E1327">
        <f t="shared" si="156"/>
        <v>1863.64</v>
      </c>
      <c r="F1327">
        <v>798.55</v>
      </c>
      <c r="G1327" s="246">
        <f t="shared" si="152"/>
        <v>-2.6116926765568094E-3</v>
      </c>
      <c r="H1327" s="246">
        <f t="shared" si="153"/>
        <v>-4.4699437062002608E-4</v>
      </c>
      <c r="I1327">
        <f t="shared" si="157"/>
        <v>12951.748198288979</v>
      </c>
      <c r="J1327">
        <f t="shared" si="157"/>
        <v>18799.052291449112</v>
      </c>
      <c r="AB1327" s="264">
        <v>41813</v>
      </c>
      <c r="AC1327">
        <v>1868.61</v>
      </c>
    </row>
    <row r="1328" spans="1:29">
      <c r="A1328" s="264">
        <v>41808</v>
      </c>
      <c r="B1328">
        <v>801.5</v>
      </c>
      <c r="D1328" s="264">
        <v>41808</v>
      </c>
      <c r="E1328">
        <f t="shared" si="156"/>
        <v>1866.97</v>
      </c>
      <c r="F1328">
        <v>801.5</v>
      </c>
      <c r="G1328" s="246">
        <f t="shared" si="152"/>
        <v>1.7868257818032252E-3</v>
      </c>
      <c r="H1328" s="246">
        <f t="shared" si="153"/>
        <v>3.6477671583316921E-3</v>
      </c>
      <c r="I1328">
        <f t="shared" si="157"/>
        <v>12974.890715889105</v>
      </c>
      <c r="J1328">
        <f t="shared" si="157"/>
        <v>18867.62685700562</v>
      </c>
      <c r="AB1328" s="264">
        <v>41814</v>
      </c>
      <c r="AC1328">
        <v>1871.28</v>
      </c>
    </row>
    <row r="1329" spans="1:29">
      <c r="A1329" s="264">
        <v>41809</v>
      </c>
      <c r="B1329">
        <v>802.84</v>
      </c>
      <c r="D1329" s="264">
        <v>41809</v>
      </c>
      <c r="E1329">
        <f t="shared" si="156"/>
        <v>1867.68</v>
      </c>
      <c r="F1329">
        <v>802.84</v>
      </c>
      <c r="G1329" s="246">
        <f t="shared" si="152"/>
        <v>3.8029534486372363E-4</v>
      </c>
      <c r="H1329" s="246">
        <f t="shared" si="153"/>
        <v>1.625436681222712E-3</v>
      </c>
      <c r="I1329">
        <f t="shared" si="157"/>
        <v>12979.825006428473</v>
      </c>
      <c r="J1329">
        <f t="shared" si="157"/>
        <v>18898.29498978662</v>
      </c>
      <c r="AB1329" s="264">
        <v>41815</v>
      </c>
      <c r="AC1329">
        <v>1873.73</v>
      </c>
    </row>
    <row r="1330" spans="1:29">
      <c r="A1330" s="264">
        <v>41810</v>
      </c>
      <c r="B1330">
        <v>802.54</v>
      </c>
      <c r="D1330" s="264">
        <v>41810</v>
      </c>
      <c r="E1330">
        <f t="shared" si="156"/>
        <v>1868.13</v>
      </c>
      <c r="F1330">
        <v>802.54</v>
      </c>
      <c r="G1330" s="246">
        <f t="shared" si="152"/>
        <v>2.4094063222834805E-4</v>
      </c>
      <c r="H1330" s="246">
        <f t="shared" si="153"/>
        <v>-4.2010203064847459E-4</v>
      </c>
      <c r="I1330">
        <f t="shared" si="157"/>
        <v>12982.952373671735</v>
      </c>
      <c r="J1330">
        <f t="shared" si="157"/>
        <v>18890.355777685618</v>
      </c>
      <c r="AB1330" s="264">
        <v>41816</v>
      </c>
      <c r="AC1330">
        <v>1876.84</v>
      </c>
    </row>
    <row r="1331" spans="1:29">
      <c r="A1331" s="264">
        <v>41813</v>
      </c>
      <c r="B1331">
        <v>802.48</v>
      </c>
      <c r="D1331" s="264">
        <v>41813</v>
      </c>
      <c r="E1331">
        <f t="shared" si="156"/>
        <v>1868.61</v>
      </c>
      <c r="F1331">
        <v>802.48</v>
      </c>
      <c r="G1331" s="246">
        <f t="shared" si="152"/>
        <v>2.5694143341192799E-4</v>
      </c>
      <c r="H1331" s="246">
        <f t="shared" si="153"/>
        <v>-1.2119120008248412E-4</v>
      </c>
      <c r="I1331">
        <f t="shared" si="157"/>
        <v>12986.288232064544</v>
      </c>
      <c r="J1331">
        <f t="shared" si="157"/>
        <v>18888.066432798936</v>
      </c>
      <c r="AB1331" s="264">
        <v>41817</v>
      </c>
      <c r="AC1331">
        <v>1876.16</v>
      </c>
    </row>
    <row r="1332" spans="1:29">
      <c r="A1332" s="264">
        <v>41814</v>
      </c>
      <c r="B1332">
        <v>803.06</v>
      </c>
      <c r="D1332" s="264">
        <v>41814</v>
      </c>
      <c r="E1332">
        <f t="shared" si="156"/>
        <v>1871.28</v>
      </c>
      <c r="F1332">
        <v>803.06</v>
      </c>
      <c r="G1332" s="246">
        <f t="shared" si="152"/>
        <v>1.4288695875543933E-3</v>
      </c>
      <c r="H1332" s="246">
        <f t="shared" si="153"/>
        <v>6.7633087428963044E-4</v>
      </c>
      <c r="I1332">
        <f t="shared" ref="I1332:J1347" si="158">I1331*(1+G1332)</f>
        <v>13004.843944374557</v>
      </c>
      <c r="J1332">
        <f t="shared" si="158"/>
        <v>18900.841015283073</v>
      </c>
      <c r="AB1332" s="264">
        <v>41820</v>
      </c>
      <c r="AC1332">
        <v>1878</v>
      </c>
    </row>
    <row r="1333" spans="1:29">
      <c r="A1333" s="264">
        <v>41815</v>
      </c>
      <c r="B1333">
        <v>803.53</v>
      </c>
      <c r="D1333" s="264">
        <v>41815</v>
      </c>
      <c r="E1333">
        <f t="shared" si="156"/>
        <v>1873.73</v>
      </c>
      <c r="F1333">
        <v>803.53</v>
      </c>
      <c r="G1333" s="246">
        <f t="shared" si="152"/>
        <v>1.3092642469325622E-3</v>
      </c>
      <c r="H1333" s="246">
        <f t="shared" si="153"/>
        <v>5.3883280381116037E-4</v>
      </c>
      <c r="I1333">
        <f t="shared" si="158"/>
        <v>13021.870721587864</v>
      </c>
      <c r="J1333">
        <f t="shared" si="158"/>
        <v>18911.025408441728</v>
      </c>
      <c r="AB1333" s="264">
        <v>41821</v>
      </c>
      <c r="AC1333">
        <v>1873.83</v>
      </c>
    </row>
    <row r="1334" spans="1:29">
      <c r="A1334" s="264">
        <v>41816</v>
      </c>
      <c r="B1334">
        <v>804.53</v>
      </c>
      <c r="D1334" s="264">
        <v>41816</v>
      </c>
      <c r="E1334">
        <f t="shared" si="156"/>
        <v>1876.84</v>
      </c>
      <c r="F1334">
        <v>804.53</v>
      </c>
      <c r="G1334" s="246">
        <f t="shared" si="152"/>
        <v>1.6597908983684295E-3</v>
      </c>
      <c r="H1334" s="246">
        <f t="shared" si="153"/>
        <v>1.1980800343485013E-3</v>
      </c>
      <c r="I1334">
        <f t="shared" si="158"/>
        <v>13043.484304091286</v>
      </c>
      <c r="J1334">
        <f t="shared" si="158"/>
        <v>18933.682330412641</v>
      </c>
      <c r="AB1334" s="264">
        <v>41822</v>
      </c>
      <c r="AC1334">
        <v>1868.48</v>
      </c>
    </row>
    <row r="1335" spans="1:29">
      <c r="A1335" s="264">
        <v>41817</v>
      </c>
      <c r="B1335">
        <v>805.2</v>
      </c>
      <c r="D1335" s="264">
        <v>41817</v>
      </c>
      <c r="E1335">
        <f t="shared" si="156"/>
        <v>1876.16</v>
      </c>
      <c r="F1335">
        <v>805.2</v>
      </c>
      <c r="G1335" s="246">
        <f t="shared" si="152"/>
        <v>-3.6231111868878507E-4</v>
      </c>
      <c r="H1335" s="246">
        <f t="shared" si="153"/>
        <v>7.8635578714102237E-4</v>
      </c>
      <c r="I1335">
        <f t="shared" si="158"/>
        <v>13038.758504701471</v>
      </c>
      <c r="J1335">
        <f t="shared" si="158"/>
        <v>18948.57094108505</v>
      </c>
      <c r="AB1335" s="264">
        <v>41823</v>
      </c>
      <c r="AC1335">
        <v>1866.31</v>
      </c>
    </row>
    <row r="1336" spans="1:29">
      <c r="A1336" s="264">
        <v>41820</v>
      </c>
      <c r="B1336">
        <v>805.59</v>
      </c>
      <c r="D1336" s="264">
        <v>41820</v>
      </c>
      <c r="E1336">
        <f t="shared" si="156"/>
        <v>1878</v>
      </c>
      <c r="F1336">
        <v>805.59</v>
      </c>
      <c r="G1336" s="246">
        <f t="shared" si="152"/>
        <v>9.807265904826501E-4</v>
      </c>
      <c r="H1336" s="246">
        <f t="shared" si="153"/>
        <v>4.3792314243139367E-4</v>
      </c>
      <c r="I1336">
        <f t="shared" si="158"/>
        <v>13051.545961873913</v>
      </c>
      <c r="J1336">
        <f t="shared" si="158"/>
        <v>18956.868958816154</v>
      </c>
      <c r="AB1336" s="264">
        <v>41827</v>
      </c>
      <c r="AC1336">
        <v>1868.81</v>
      </c>
    </row>
    <row r="1337" spans="1:29">
      <c r="A1337" s="264">
        <v>41821</v>
      </c>
      <c r="B1337">
        <v>807.49</v>
      </c>
      <c r="D1337" s="264">
        <v>41821</v>
      </c>
      <c r="E1337">
        <f t="shared" si="156"/>
        <v>1873.83</v>
      </c>
      <c r="F1337">
        <v>807.49</v>
      </c>
      <c r="G1337" s="246">
        <f t="shared" si="152"/>
        <v>-2.2204472843451173E-3</v>
      </c>
      <c r="H1337" s="246">
        <f t="shared" si="153"/>
        <v>2.3120912711711442E-3</v>
      </c>
      <c r="I1337">
        <f t="shared" si="158"/>
        <v>13022.565692086366</v>
      </c>
      <c r="J1337">
        <f t="shared" si="158"/>
        <v>19000.698970064568</v>
      </c>
      <c r="AB1337" s="264">
        <v>41828</v>
      </c>
      <c r="AC1337">
        <v>1872.74</v>
      </c>
    </row>
    <row r="1338" spans="1:29">
      <c r="A1338" s="264">
        <v>41822</v>
      </c>
      <c r="B1338">
        <v>806.04</v>
      </c>
      <c r="D1338" s="264">
        <v>41822</v>
      </c>
      <c r="E1338">
        <f t="shared" si="156"/>
        <v>1868.48</v>
      </c>
      <c r="F1338">
        <v>806.04</v>
      </c>
      <c r="G1338" s="246">
        <f t="shared" si="152"/>
        <v>-2.8551149250465313E-3</v>
      </c>
      <c r="H1338" s="246">
        <f t="shared" si="153"/>
        <v>-1.8421164437242418E-3</v>
      </c>
      <c r="I1338">
        <f t="shared" si="158"/>
        <v>12985.384770416491</v>
      </c>
      <c r="J1338">
        <f t="shared" si="158"/>
        <v>18965.697470049559</v>
      </c>
      <c r="AB1338" s="264">
        <v>41829</v>
      </c>
      <c r="AC1338">
        <v>1874.43</v>
      </c>
    </row>
    <row r="1339" spans="1:29">
      <c r="A1339" s="264">
        <v>41823</v>
      </c>
      <c r="B1339">
        <v>806.95</v>
      </c>
      <c r="D1339" s="264">
        <v>41823</v>
      </c>
      <c r="E1339">
        <f t="shared" si="156"/>
        <v>1866.31</v>
      </c>
      <c r="F1339">
        <v>806.95</v>
      </c>
      <c r="G1339" s="246">
        <f t="shared" si="152"/>
        <v>-1.1613718102415627E-3</v>
      </c>
      <c r="H1339" s="246">
        <f t="shared" si="153"/>
        <v>1.082547658039155E-3</v>
      </c>
      <c r="I1339">
        <f t="shared" si="158"/>
        <v>12970.303910598988</v>
      </c>
      <c r="J1339">
        <f t="shared" si="158"/>
        <v>18986.22874142884</v>
      </c>
      <c r="AB1339" s="264">
        <v>41830</v>
      </c>
      <c r="AC1339">
        <v>1875.47</v>
      </c>
    </row>
    <row r="1340" spans="1:29">
      <c r="A1340" s="264">
        <v>41827</v>
      </c>
      <c r="B1340">
        <v>805.83</v>
      </c>
      <c r="D1340" s="264">
        <v>41827</v>
      </c>
      <c r="E1340">
        <f t="shared" si="156"/>
        <v>1868.81</v>
      </c>
      <c r="F1340">
        <v>805.83</v>
      </c>
      <c r="G1340" s="246">
        <f t="shared" si="152"/>
        <v>1.3395416624248924E-3</v>
      </c>
      <c r="H1340" s="246">
        <f t="shared" si="153"/>
        <v>-1.4343708231170501E-3</v>
      </c>
      <c r="I1340">
        <f t="shared" si="158"/>
        <v>12987.678173061548</v>
      </c>
      <c r="J1340">
        <f t="shared" si="158"/>
        <v>18958.995448881109</v>
      </c>
      <c r="AB1340" s="264">
        <v>41831</v>
      </c>
      <c r="AC1340">
        <v>1877</v>
      </c>
    </row>
    <row r="1341" spans="1:29">
      <c r="A1341" s="264">
        <v>41828</v>
      </c>
      <c r="B1341">
        <v>805.52</v>
      </c>
      <c r="D1341" s="264">
        <v>41828</v>
      </c>
      <c r="E1341">
        <f t="shared" si="156"/>
        <v>1872.74</v>
      </c>
      <c r="F1341">
        <v>805.52</v>
      </c>
      <c r="G1341" s="246">
        <f t="shared" si="152"/>
        <v>2.102942514220274E-3</v>
      </c>
      <c r="H1341" s="246">
        <f t="shared" si="153"/>
        <v>-4.3112509550936791E-4</v>
      </c>
      <c r="I1341">
        <f t="shared" si="158"/>
        <v>13014.990513652689</v>
      </c>
      <c r="J1341">
        <f t="shared" si="158"/>
        <v>18950.821750157447</v>
      </c>
      <c r="AB1341" s="264">
        <v>41834</v>
      </c>
      <c r="AC1341">
        <v>1874.46</v>
      </c>
    </row>
    <row r="1342" spans="1:29">
      <c r="A1342" s="264">
        <v>41829</v>
      </c>
      <c r="B1342">
        <v>807.72</v>
      </c>
      <c r="D1342" s="264">
        <v>41829</v>
      </c>
      <c r="E1342">
        <f t="shared" si="156"/>
        <v>1874.43</v>
      </c>
      <c r="F1342">
        <v>807.72</v>
      </c>
      <c r="G1342" s="246">
        <f t="shared" si="152"/>
        <v>9.0242105150739604E-4</v>
      </c>
      <c r="H1342" s="246">
        <f t="shared" si="153"/>
        <v>2.6847264588625167E-3</v>
      </c>
      <c r="I1342">
        <f t="shared" si="158"/>
        <v>13026.735515077378</v>
      </c>
      <c r="J1342">
        <f t="shared" si="158"/>
        <v>19001.699522727282</v>
      </c>
      <c r="AB1342" s="264">
        <v>41835</v>
      </c>
      <c r="AC1342">
        <v>1873.84</v>
      </c>
    </row>
    <row r="1343" spans="1:29">
      <c r="A1343" s="264">
        <v>41830</v>
      </c>
      <c r="B1343">
        <v>808.33</v>
      </c>
      <c r="D1343" s="264">
        <v>41830</v>
      </c>
      <c r="E1343">
        <f t="shared" si="156"/>
        <v>1875.47</v>
      </c>
      <c r="F1343">
        <v>808.33</v>
      </c>
      <c r="G1343" s="246">
        <f t="shared" si="152"/>
        <v>5.5483533660893869E-4</v>
      </c>
      <c r="H1343" s="246">
        <f t="shared" si="153"/>
        <v>7.0878363081970739E-4</v>
      </c>
      <c r="I1343">
        <f t="shared" si="158"/>
        <v>13033.963208261803</v>
      </c>
      <c r="J1343">
        <f t="shared" si="158"/>
        <v>19015.167616306746</v>
      </c>
      <c r="AB1343" s="264">
        <v>41836</v>
      </c>
      <c r="AC1343">
        <v>1874.15</v>
      </c>
    </row>
    <row r="1344" spans="1:29">
      <c r="A1344" s="264">
        <v>41831</v>
      </c>
      <c r="B1344">
        <v>809.95</v>
      </c>
      <c r="D1344" s="264">
        <v>41831</v>
      </c>
      <c r="E1344">
        <f t="shared" si="156"/>
        <v>1877</v>
      </c>
      <c r="F1344">
        <v>809.95</v>
      </c>
      <c r="G1344" s="246">
        <f t="shared" si="152"/>
        <v>8.1579550725940919E-4</v>
      </c>
      <c r="H1344" s="246">
        <f t="shared" si="153"/>
        <v>1.9577034043733879E-3</v>
      </c>
      <c r="I1344">
        <f t="shared" si="158"/>
        <v>13044.596256888886</v>
      </c>
      <c r="J1344">
        <f t="shared" si="158"/>
        <v>19052.393674683921</v>
      </c>
      <c r="AB1344" s="264">
        <v>41837</v>
      </c>
      <c r="AC1344">
        <v>1879.04</v>
      </c>
    </row>
    <row r="1345" spans="1:29">
      <c r="A1345" s="264">
        <v>41834</v>
      </c>
      <c r="B1345">
        <v>809.94</v>
      </c>
      <c r="D1345" s="264">
        <v>41834</v>
      </c>
      <c r="E1345">
        <f t="shared" si="156"/>
        <v>1874.46</v>
      </c>
      <c r="F1345">
        <v>809.94</v>
      </c>
      <c r="G1345" s="246">
        <f t="shared" si="152"/>
        <v>-1.353223228556133E-3</v>
      </c>
      <c r="H1345" s="246">
        <f t="shared" si="153"/>
        <v>-5.8775012566915918E-5</v>
      </c>
      <c r="I1345">
        <f t="shared" si="158"/>
        <v>13026.944006226928</v>
      </c>
      <c r="J1345">
        <f t="shared" si="158"/>
        <v>19051.273870006262</v>
      </c>
      <c r="AB1345" s="264">
        <v>41838</v>
      </c>
      <c r="AC1345">
        <v>1878.25</v>
      </c>
    </row>
    <row r="1346" spans="1:29">
      <c r="A1346" s="264">
        <v>41835</v>
      </c>
      <c r="B1346">
        <v>810.67</v>
      </c>
      <c r="D1346" s="264">
        <v>41835</v>
      </c>
      <c r="E1346">
        <f t="shared" si="156"/>
        <v>1873.84</v>
      </c>
      <c r="F1346">
        <v>810.67</v>
      </c>
      <c r="G1346" s="246">
        <f t="shared" si="152"/>
        <v>-3.3076192610148603E-4</v>
      </c>
      <c r="H1346" s="246">
        <f t="shared" si="153"/>
        <v>8.5487275953409578E-4</v>
      </c>
      <c r="I1346">
        <f t="shared" si="158"/>
        <v>13022.635189136212</v>
      </c>
      <c r="J1346">
        <f t="shared" si="158"/>
        <v>19067.560285072155</v>
      </c>
      <c r="AB1346" s="264">
        <v>41841</v>
      </c>
      <c r="AC1346">
        <v>1878.92</v>
      </c>
    </row>
    <row r="1347" spans="1:29">
      <c r="A1347" s="264">
        <v>41836</v>
      </c>
      <c r="B1347">
        <v>810.49</v>
      </c>
      <c r="D1347" s="264">
        <v>41836</v>
      </c>
      <c r="E1347">
        <f t="shared" si="156"/>
        <v>1874.15</v>
      </c>
      <c r="F1347">
        <v>810.49</v>
      </c>
      <c r="G1347" s="246">
        <f t="shared" si="152"/>
        <v>1.6543568287596955E-4</v>
      </c>
      <c r="H1347" s="246">
        <f t="shared" si="153"/>
        <v>-2.6846713212526271E-4</v>
      </c>
      <c r="I1347">
        <f t="shared" si="158"/>
        <v>13024.789597681571</v>
      </c>
      <c r="J1347">
        <f t="shared" si="158"/>
        <v>19062.441271845797</v>
      </c>
      <c r="AB1347" s="264">
        <v>41842</v>
      </c>
      <c r="AC1347">
        <v>1880.49</v>
      </c>
    </row>
    <row r="1348" spans="1:29">
      <c r="A1348" s="264">
        <v>41837</v>
      </c>
      <c r="B1348">
        <v>809.77</v>
      </c>
      <c r="D1348" s="264">
        <v>41837</v>
      </c>
      <c r="E1348">
        <f t="shared" si="156"/>
        <v>1879.04</v>
      </c>
      <c r="F1348">
        <v>809.77</v>
      </c>
      <c r="G1348" s="246">
        <f t="shared" ref="G1348:G1411" si="159">E1348/E1347-1</f>
        <v>2.6091828295493613E-3</v>
      </c>
      <c r="H1348" s="246">
        <f t="shared" ref="H1348:H1411" si="160">(F1348/F1347-1)-($M$23/252)</f>
        <v>-9.3478006250192949E-4</v>
      </c>
      <c r="I1348">
        <f t="shared" ref="I1348:J1363" si="161">I1347*(1+G1348)</f>
        <v>13058.773655058334</v>
      </c>
      <c r="J1348">
        <f t="shared" si="161"/>
        <v>19044.622081802263</v>
      </c>
      <c r="AB1348" s="264">
        <v>41843</v>
      </c>
      <c r="AC1348">
        <v>1880.43</v>
      </c>
    </row>
    <row r="1349" spans="1:29">
      <c r="A1349" s="264">
        <v>41838</v>
      </c>
      <c r="B1349">
        <v>811.08</v>
      </c>
      <c r="D1349" s="264">
        <v>41838</v>
      </c>
      <c r="E1349">
        <f t="shared" si="156"/>
        <v>1878.25</v>
      </c>
      <c r="F1349">
        <v>811.08</v>
      </c>
      <c r="G1349" s="246">
        <f t="shared" si="159"/>
        <v>-4.2042745231607448E-4</v>
      </c>
      <c r="H1349" s="246">
        <f t="shared" si="160"/>
        <v>1.5713147384002072E-3</v>
      </c>
      <c r="I1349">
        <f t="shared" si="161"/>
        <v>13053.283388120166</v>
      </c>
      <c r="J1349">
        <f t="shared" si="161"/>
        <v>19074.54717716666</v>
      </c>
      <c r="AB1349" s="264">
        <v>41844</v>
      </c>
      <c r="AC1349">
        <v>1876.33</v>
      </c>
    </row>
    <row r="1350" spans="1:29">
      <c r="A1350" s="264">
        <v>41841</v>
      </c>
      <c r="B1350">
        <v>810.59</v>
      </c>
      <c r="D1350" s="264">
        <v>41841</v>
      </c>
      <c r="E1350">
        <f t="shared" si="156"/>
        <v>1878.92</v>
      </c>
      <c r="F1350">
        <v>810.59</v>
      </c>
      <c r="G1350" s="246">
        <f t="shared" si="159"/>
        <v>3.5671502728606974E-4</v>
      </c>
      <c r="H1350" s="246">
        <f t="shared" si="160"/>
        <v>-6.5056133268516416E-4</v>
      </c>
      <c r="I1350">
        <f t="shared" si="161"/>
        <v>13057.939690460133</v>
      </c>
      <c r="J1350">
        <f t="shared" si="161"/>
        <v>19062.138014334716</v>
      </c>
      <c r="AB1350" s="264">
        <v>41845</v>
      </c>
      <c r="AC1350">
        <v>1879.94</v>
      </c>
    </row>
    <row r="1351" spans="1:29">
      <c r="A1351" s="264">
        <v>41842</v>
      </c>
      <c r="B1351">
        <v>812.65</v>
      </c>
      <c r="D1351" s="264">
        <v>41842</v>
      </c>
      <c r="E1351">
        <f t="shared" si="156"/>
        <v>1880.49</v>
      </c>
      <c r="F1351">
        <v>812.65</v>
      </c>
      <c r="G1351" s="246">
        <f t="shared" si="159"/>
        <v>8.3558640069814061E-4</v>
      </c>
      <c r="H1351" s="246">
        <f t="shared" si="160"/>
        <v>2.494930191941234E-3</v>
      </c>
      <c r="I1351">
        <f t="shared" si="161"/>
        <v>13068.850727286617</v>
      </c>
      <c r="J1351">
        <f t="shared" si="161"/>
        <v>19109.696717989631</v>
      </c>
      <c r="AB1351" s="264">
        <v>41848</v>
      </c>
      <c r="AC1351">
        <v>1878.5</v>
      </c>
    </row>
    <row r="1352" spans="1:29">
      <c r="A1352" s="264">
        <v>41843</v>
      </c>
      <c r="B1352">
        <v>812.76</v>
      </c>
      <c r="D1352" s="264">
        <v>41843</v>
      </c>
      <c r="E1352">
        <f t="shared" si="156"/>
        <v>1880.43</v>
      </c>
      <c r="F1352">
        <v>812.76</v>
      </c>
      <c r="G1352" s="246">
        <f t="shared" si="159"/>
        <v>-3.1906577540929959E-5</v>
      </c>
      <c r="H1352" s="246">
        <f t="shared" si="160"/>
        <v>8.8931054486694202E-5</v>
      </c>
      <c r="I1352">
        <f t="shared" si="161"/>
        <v>13068.433744987517</v>
      </c>
      <c r="J1352">
        <f t="shared" si="161"/>
        <v>19111.396163469683</v>
      </c>
      <c r="AB1352" s="264">
        <v>41849</v>
      </c>
      <c r="AC1352">
        <v>1881.06</v>
      </c>
    </row>
    <row r="1353" spans="1:29">
      <c r="A1353" s="264">
        <v>41844</v>
      </c>
      <c r="B1353">
        <v>813.39</v>
      </c>
      <c r="D1353" s="264">
        <v>41844</v>
      </c>
      <c r="E1353">
        <f t="shared" si="156"/>
        <v>1876.33</v>
      </c>
      <c r="F1353">
        <v>813.39</v>
      </c>
      <c r="G1353" s="246">
        <f t="shared" si="159"/>
        <v>-2.1803523662141666E-3</v>
      </c>
      <c r="H1353" s="246">
        <f t="shared" si="160"/>
        <v>7.2870800025314018E-4</v>
      </c>
      <c r="I1353">
        <f t="shared" si="161"/>
        <v>13039.93995454892</v>
      </c>
      <c r="J1353">
        <f t="shared" si="161"/>
        <v>19125.322790750011</v>
      </c>
      <c r="AB1353" s="264">
        <v>41850</v>
      </c>
      <c r="AC1353">
        <v>1873.53</v>
      </c>
    </row>
    <row r="1354" spans="1:29">
      <c r="A1354" s="264">
        <v>41845</v>
      </c>
      <c r="B1354">
        <v>813.37</v>
      </c>
      <c r="D1354" s="264">
        <v>41845</v>
      </c>
      <c r="E1354">
        <f t="shared" si="156"/>
        <v>1879.94</v>
      </c>
      <c r="F1354">
        <v>813.37</v>
      </c>
      <c r="G1354" s="246">
        <f t="shared" si="159"/>
        <v>1.9239685982743726E-3</v>
      </c>
      <c r="H1354" s="246">
        <f t="shared" si="160"/>
        <v>-7.1017022233234853E-5</v>
      </c>
      <c r="I1354">
        <f t="shared" si="161"/>
        <v>13065.028389544856</v>
      </c>
      <c r="J1354">
        <f t="shared" si="161"/>
        <v>19123.964567276162</v>
      </c>
      <c r="AB1354" s="264">
        <v>41851</v>
      </c>
      <c r="AC1354">
        <v>1873.29</v>
      </c>
    </row>
    <row r="1355" spans="1:29">
      <c r="A1355" s="264">
        <v>41848</v>
      </c>
      <c r="B1355">
        <v>813.05</v>
      </c>
      <c r="D1355" s="264">
        <v>41848</v>
      </c>
      <c r="E1355">
        <f t="shared" si="156"/>
        <v>1878.5</v>
      </c>
      <c r="F1355">
        <v>813.05</v>
      </c>
      <c r="G1355" s="246">
        <f t="shared" si="159"/>
        <v>-7.6598189303911379E-4</v>
      </c>
      <c r="H1355" s="246">
        <f t="shared" si="160"/>
        <v>-4.3985345801157623E-4</v>
      </c>
      <c r="I1355">
        <f t="shared" si="161"/>
        <v>13055.020814366422</v>
      </c>
      <c r="J1355">
        <f t="shared" si="161"/>
        <v>19115.552825330356</v>
      </c>
      <c r="AB1355" s="264">
        <v>41852</v>
      </c>
      <c r="AC1355">
        <v>1877.75</v>
      </c>
    </row>
    <row r="1356" spans="1:29">
      <c r="A1356" s="264">
        <v>41849</v>
      </c>
      <c r="B1356">
        <v>813.65</v>
      </c>
      <c r="D1356" s="264">
        <v>41849</v>
      </c>
      <c r="E1356">
        <f t="shared" si="156"/>
        <v>1881.06</v>
      </c>
      <c r="F1356">
        <v>813.65</v>
      </c>
      <c r="G1356" s="246">
        <f t="shared" si="159"/>
        <v>1.3627894596752732E-3</v>
      </c>
      <c r="H1356" s="246">
        <f t="shared" si="160"/>
        <v>6.9153342352866552E-4</v>
      </c>
      <c r="I1356">
        <f t="shared" si="161"/>
        <v>13072.812059128082</v>
      </c>
      <c r="J1356">
        <f t="shared" si="161"/>
        <v>19128.771869018299</v>
      </c>
      <c r="AB1356" s="264">
        <v>41855</v>
      </c>
      <c r="AC1356">
        <v>1878.98</v>
      </c>
    </row>
    <row r="1357" spans="1:29">
      <c r="A1357" s="264">
        <v>41850</v>
      </c>
      <c r="B1357">
        <v>810.45</v>
      </c>
      <c r="D1357" s="264">
        <v>41850</v>
      </c>
      <c r="E1357">
        <f t="shared" si="156"/>
        <v>1873.53</v>
      </c>
      <c r="F1357">
        <v>810.45</v>
      </c>
      <c r="G1357" s="246">
        <f t="shared" si="159"/>
        <v>-4.0030621032821623E-3</v>
      </c>
      <c r="H1357" s="246">
        <f t="shared" si="160"/>
        <v>-3.9793235508421973E-3</v>
      </c>
      <c r="I1357">
        <f t="shared" si="161"/>
        <v>13020.480780590857</v>
      </c>
      <c r="J1357">
        <f t="shared" si="161"/>
        <v>19052.652296621229</v>
      </c>
      <c r="AB1357" s="264">
        <v>41856</v>
      </c>
      <c r="AC1357">
        <v>1879.3</v>
      </c>
    </row>
    <row r="1358" spans="1:29">
      <c r="A1358" s="264">
        <v>41851</v>
      </c>
      <c r="B1358">
        <v>808.44</v>
      </c>
      <c r="D1358" s="264">
        <v>41851</v>
      </c>
      <c r="E1358">
        <f t="shared" si="156"/>
        <v>1873.29</v>
      </c>
      <c r="F1358">
        <v>808.44</v>
      </c>
      <c r="G1358" s="246">
        <f t="shared" si="159"/>
        <v>-1.2810043073774313E-4</v>
      </c>
      <c r="H1358" s="246">
        <f t="shared" si="160"/>
        <v>-2.5265322175510715E-3</v>
      </c>
      <c r="I1358">
        <f t="shared" si="161"/>
        <v>13018.81285139445</v>
      </c>
      <c r="J1358">
        <f t="shared" si="161"/>
        <v>19004.515156764017</v>
      </c>
      <c r="AB1358" s="264">
        <v>41857</v>
      </c>
      <c r="AC1358">
        <v>1879.19</v>
      </c>
    </row>
    <row r="1359" spans="1:29">
      <c r="A1359" s="264">
        <v>41852</v>
      </c>
      <c r="B1359">
        <v>808.39</v>
      </c>
      <c r="D1359" s="264">
        <v>41852</v>
      </c>
      <c r="E1359">
        <f t="shared" si="156"/>
        <v>1877.75</v>
      </c>
      <c r="F1359">
        <v>808.39</v>
      </c>
      <c r="G1359" s="246">
        <f t="shared" si="159"/>
        <v>2.3808379909144861E-3</v>
      </c>
      <c r="H1359" s="246">
        <f t="shared" si="160"/>
        <v>-1.0827608021103579E-4</v>
      </c>
      <c r="I1359">
        <f t="shared" si="161"/>
        <v>13049.808535627655</v>
      </c>
      <c r="J1359">
        <f t="shared" si="161"/>
        <v>19002.457422356532</v>
      </c>
      <c r="AB1359" s="264">
        <v>41858</v>
      </c>
      <c r="AC1359">
        <v>1883.12</v>
      </c>
    </row>
    <row r="1360" spans="1:29">
      <c r="A1360" s="264">
        <v>41855</v>
      </c>
      <c r="B1360">
        <v>810.59</v>
      </c>
      <c r="D1360" s="264">
        <v>41855</v>
      </c>
      <c r="E1360">
        <f t="shared" si="156"/>
        <v>1878.98</v>
      </c>
      <c r="F1360">
        <v>810.59</v>
      </c>
      <c r="G1360" s="246">
        <f t="shared" si="159"/>
        <v>6.5503927572896359E-4</v>
      </c>
      <c r="H1360" s="246">
        <f t="shared" si="160"/>
        <v>2.6750301304356719E-3</v>
      </c>
      <c r="I1360">
        <f t="shared" si="161"/>
        <v>13058.356672759235</v>
      </c>
      <c r="J1360">
        <f t="shared" si="161"/>
        <v>19053.289568513657</v>
      </c>
      <c r="AB1360" s="264">
        <v>41859</v>
      </c>
      <c r="AC1360">
        <v>1882.94</v>
      </c>
    </row>
    <row r="1361" spans="1:29">
      <c r="A1361" s="264">
        <v>41856</v>
      </c>
      <c r="B1361">
        <v>809.32</v>
      </c>
      <c r="D1361" s="264">
        <v>41856</v>
      </c>
      <c r="E1361">
        <f t="shared" si="156"/>
        <v>1879.3</v>
      </c>
      <c r="F1361">
        <v>809.32</v>
      </c>
      <c r="G1361" s="246">
        <f t="shared" si="159"/>
        <v>1.703051655685961E-4</v>
      </c>
      <c r="H1361" s="246">
        <f t="shared" si="160"/>
        <v>-1.6131885857391245E-3</v>
      </c>
      <c r="I1361">
        <f t="shared" si="161"/>
        <v>13060.580578354444</v>
      </c>
      <c r="J1361">
        <f t="shared" si="161"/>
        <v>19022.553019260948</v>
      </c>
      <c r="AB1361" s="264">
        <v>41862</v>
      </c>
      <c r="AC1361">
        <v>1882.79</v>
      </c>
    </row>
    <row r="1362" spans="1:29">
      <c r="A1362" s="264">
        <v>41857</v>
      </c>
      <c r="B1362">
        <v>808.62</v>
      </c>
      <c r="D1362" s="264">
        <v>41857</v>
      </c>
      <c r="E1362">
        <f t="shared" si="156"/>
        <v>1879.19</v>
      </c>
      <c r="F1362">
        <v>808.62</v>
      </c>
      <c r="G1362" s="246">
        <f t="shared" si="159"/>
        <v>-5.8532432288593839E-5</v>
      </c>
      <c r="H1362" s="246">
        <f t="shared" si="160"/>
        <v>-9.1135221102735166E-4</v>
      </c>
      <c r="I1362">
        <f t="shared" si="161"/>
        <v>13059.816110806092</v>
      </c>
      <c r="J1362">
        <f t="shared" si="161"/>
        <v>19005.216773507458</v>
      </c>
      <c r="AB1362" s="264">
        <v>41863</v>
      </c>
      <c r="AC1362">
        <v>1881.37</v>
      </c>
    </row>
    <row r="1363" spans="1:29">
      <c r="A1363" s="264">
        <v>41858</v>
      </c>
      <c r="B1363">
        <v>809.51</v>
      </c>
      <c r="D1363" s="264">
        <v>41858</v>
      </c>
      <c r="E1363">
        <f t="shared" si="156"/>
        <v>1883.12</v>
      </c>
      <c r="F1363">
        <v>809.51</v>
      </c>
      <c r="G1363" s="246">
        <f t="shared" si="159"/>
        <v>2.0913265821975724E-3</v>
      </c>
      <c r="H1363" s="246">
        <f t="shared" si="160"/>
        <v>1.0542120261327484E-3</v>
      </c>
      <c r="I1363">
        <f t="shared" si="161"/>
        <v>13087.128451397233</v>
      </c>
      <c r="J1363">
        <f t="shared" si="161"/>
        <v>19025.252301589349</v>
      </c>
      <c r="AB1363" s="264">
        <v>41864</v>
      </c>
      <c r="AC1363">
        <v>1884.47</v>
      </c>
    </row>
    <row r="1364" spans="1:29">
      <c r="A1364" s="264">
        <v>41859</v>
      </c>
      <c r="B1364">
        <v>810.5</v>
      </c>
      <c r="D1364" s="264">
        <v>41859</v>
      </c>
      <c r="E1364">
        <f t="shared" si="156"/>
        <v>1882.94</v>
      </c>
      <c r="F1364">
        <v>810.5</v>
      </c>
      <c r="G1364" s="246">
        <f t="shared" si="159"/>
        <v>-9.5586048685092351E-5</v>
      </c>
      <c r="H1364" s="246">
        <f t="shared" si="160"/>
        <v>1.1765334673356923E-3</v>
      </c>
      <c r="I1364">
        <f t="shared" ref="I1364:J1379" si="162">I1363*(1+G1364)</f>
        <v>13085.877504499929</v>
      </c>
      <c r="J1364">
        <f t="shared" si="162"/>
        <v>19047.636147646674</v>
      </c>
      <c r="AB1364" s="264">
        <v>41865</v>
      </c>
      <c r="AC1364">
        <v>1887.24</v>
      </c>
    </row>
    <row r="1365" spans="1:29">
      <c r="A1365" s="264">
        <v>41862</v>
      </c>
      <c r="B1365">
        <v>812.53</v>
      </c>
      <c r="D1365" s="264">
        <v>41862</v>
      </c>
      <c r="E1365">
        <f t="shared" si="156"/>
        <v>1882.79</v>
      </c>
      <c r="F1365">
        <v>812.53</v>
      </c>
      <c r="G1365" s="246">
        <f t="shared" si="159"/>
        <v>-7.9662655209422617E-5</v>
      </c>
      <c r="H1365" s="246">
        <f t="shared" si="160"/>
        <v>2.4581982021678475E-3</v>
      </c>
      <c r="I1365">
        <f t="shared" si="162"/>
        <v>13084.835048752175</v>
      </c>
      <c r="J1365">
        <f t="shared" si="162"/>
        <v>19094.459012580366</v>
      </c>
      <c r="AB1365" s="264">
        <v>41866</v>
      </c>
      <c r="AC1365">
        <v>1891.33</v>
      </c>
    </row>
    <row r="1366" spans="1:29">
      <c r="A1366" s="264">
        <v>41863</v>
      </c>
      <c r="B1366">
        <v>811.31</v>
      </c>
      <c r="D1366" s="264">
        <v>41863</v>
      </c>
      <c r="E1366">
        <f t="shared" si="156"/>
        <v>1881.37</v>
      </c>
      <c r="F1366">
        <v>811.31</v>
      </c>
      <c r="G1366" s="246">
        <f t="shared" si="159"/>
        <v>-7.5419988421443485E-4</v>
      </c>
      <c r="H1366" s="246">
        <f t="shared" si="160"/>
        <v>-1.5479115935939222E-3</v>
      </c>
      <c r="I1366">
        <f t="shared" si="162"/>
        <v>13074.966467673441</v>
      </c>
      <c r="J1366">
        <f t="shared" si="162"/>
        <v>19064.90247810139</v>
      </c>
      <c r="AB1366" s="264">
        <v>41869</v>
      </c>
      <c r="AC1366">
        <v>1887.48</v>
      </c>
    </row>
    <row r="1367" spans="1:29">
      <c r="A1367" s="264">
        <v>41864</v>
      </c>
      <c r="B1367">
        <v>811.31</v>
      </c>
      <c r="D1367" s="264">
        <v>41864</v>
      </c>
      <c r="E1367">
        <f t="shared" si="156"/>
        <v>1884.47</v>
      </c>
      <c r="F1367">
        <v>811.31</v>
      </c>
      <c r="G1367" s="246">
        <f t="shared" si="159"/>
        <v>1.6477354268433775E-3</v>
      </c>
      <c r="H1367" s="246">
        <f t="shared" si="160"/>
        <v>-4.6428571428571429E-5</v>
      </c>
      <c r="I1367">
        <f t="shared" si="162"/>
        <v>13096.510553127016</v>
      </c>
      <c r="J1367">
        <f t="shared" si="162"/>
        <v>19064.017321914907</v>
      </c>
      <c r="AB1367" s="264">
        <v>41870</v>
      </c>
      <c r="AC1367">
        <v>1885.96</v>
      </c>
    </row>
    <row r="1368" spans="1:29">
      <c r="A1368" s="264">
        <v>41865</v>
      </c>
      <c r="B1368">
        <v>813.01</v>
      </c>
      <c r="D1368" s="264">
        <v>41865</v>
      </c>
      <c r="E1368">
        <f t="shared" si="156"/>
        <v>1887.24</v>
      </c>
      <c r="F1368">
        <v>813.01</v>
      </c>
      <c r="G1368" s="246">
        <f t="shared" si="159"/>
        <v>1.4699093113712536E-3</v>
      </c>
      <c r="H1368" s="246">
        <f t="shared" si="160"/>
        <v>2.0489480417034004E-3</v>
      </c>
      <c r="I1368">
        <f t="shared" si="162"/>
        <v>13115.76123593553</v>
      </c>
      <c r="J1368">
        <f t="shared" si="162"/>
        <v>19103.078502873646</v>
      </c>
      <c r="AB1368" s="264">
        <v>41871</v>
      </c>
      <c r="AC1368">
        <v>1884.25</v>
      </c>
    </row>
    <row r="1369" spans="1:29">
      <c r="A1369" s="264">
        <v>41866</v>
      </c>
      <c r="B1369">
        <v>814.74</v>
      </c>
      <c r="D1369" s="264">
        <v>41866</v>
      </c>
      <c r="E1369">
        <f t="shared" si="156"/>
        <v>1891.33</v>
      </c>
      <c r="F1369">
        <v>814.74</v>
      </c>
      <c r="G1369" s="246">
        <f t="shared" si="159"/>
        <v>2.1671859434941876E-3</v>
      </c>
      <c r="H1369" s="246">
        <f t="shared" si="160"/>
        <v>2.081466534412644E-3</v>
      </c>
      <c r="I1369">
        <f t="shared" si="162"/>
        <v>13144.185529324275</v>
      </c>
      <c r="J1369">
        <f t="shared" si="162"/>
        <v>19142.840921481635</v>
      </c>
      <c r="AB1369" s="264">
        <v>41872</v>
      </c>
      <c r="AC1369">
        <v>1886.67</v>
      </c>
    </row>
    <row r="1370" spans="1:29">
      <c r="A1370" s="264">
        <v>41869</v>
      </c>
      <c r="B1370">
        <v>814.23</v>
      </c>
      <c r="D1370" s="264">
        <v>41869</v>
      </c>
      <c r="E1370">
        <f t="shared" si="156"/>
        <v>1887.48</v>
      </c>
      <c r="F1370">
        <v>814.23</v>
      </c>
      <c r="G1370" s="246">
        <f t="shared" si="159"/>
        <v>-2.0356045745586471E-3</v>
      </c>
      <c r="H1370" s="246">
        <f t="shared" si="160"/>
        <v>-6.7239513744966808E-4</v>
      </c>
      <c r="I1370">
        <f t="shared" si="162"/>
        <v>13117.429165131934</v>
      </c>
      <c r="J1370">
        <f t="shared" si="162"/>
        <v>19129.969368329057</v>
      </c>
      <c r="AB1370" s="264">
        <v>41873</v>
      </c>
      <c r="AC1370">
        <v>1887.14</v>
      </c>
    </row>
    <row r="1371" spans="1:29">
      <c r="A1371" s="264">
        <v>41870</v>
      </c>
      <c r="B1371">
        <v>814.73</v>
      </c>
      <c r="D1371" s="264">
        <v>41870</v>
      </c>
      <c r="E1371">
        <f t="shared" ref="E1371:E1408" si="163">SUMIF(AB:AB,A1371,AC:AC)</f>
        <v>1885.96</v>
      </c>
      <c r="F1371">
        <v>814.73</v>
      </c>
      <c r="G1371" s="246">
        <f t="shared" si="159"/>
        <v>-8.0530654629451526E-4</v>
      </c>
      <c r="H1371" s="246">
        <f t="shared" si="160"/>
        <v>5.6764853209244435E-4</v>
      </c>
      <c r="I1371">
        <f t="shared" si="162"/>
        <v>13106.865613554699</v>
      </c>
      <c r="J1371">
        <f t="shared" si="162"/>
        <v>19140.828467359963</v>
      </c>
      <c r="AB1371" s="264">
        <v>41876</v>
      </c>
      <c r="AC1371">
        <v>1888.38</v>
      </c>
    </row>
    <row r="1372" spans="1:29">
      <c r="A1372" s="264">
        <v>41871</v>
      </c>
      <c r="B1372">
        <v>814.99</v>
      </c>
      <c r="D1372" s="264">
        <v>41871</v>
      </c>
      <c r="E1372">
        <f t="shared" si="163"/>
        <v>1884.25</v>
      </c>
      <c r="F1372">
        <v>814.99</v>
      </c>
      <c r="G1372" s="246">
        <f t="shared" si="159"/>
        <v>-9.0670003605597405E-4</v>
      </c>
      <c r="H1372" s="246">
        <f t="shared" si="160"/>
        <v>2.7269555558272288E-4</v>
      </c>
      <c r="I1372">
        <f t="shared" si="162"/>
        <v>13094.981618030308</v>
      </c>
      <c r="J1372">
        <f t="shared" si="162"/>
        <v>19146.048086213184</v>
      </c>
      <c r="AB1372" s="264">
        <v>41877</v>
      </c>
      <c r="AC1372">
        <v>1888.46</v>
      </c>
    </row>
    <row r="1373" spans="1:29">
      <c r="A1373" s="264">
        <v>41872</v>
      </c>
      <c r="B1373">
        <v>817.19</v>
      </c>
      <c r="D1373" s="264">
        <v>41872</v>
      </c>
      <c r="E1373">
        <f t="shared" si="163"/>
        <v>1886.67</v>
      </c>
      <c r="F1373">
        <v>817.19</v>
      </c>
      <c r="G1373" s="246">
        <f t="shared" si="159"/>
        <v>1.284330635531461E-3</v>
      </c>
      <c r="H1373" s="246">
        <f t="shared" si="160"/>
        <v>2.6529910533521365E-3</v>
      </c>
      <c r="I1373">
        <f t="shared" si="162"/>
        <v>13111.799904094065</v>
      </c>
      <c r="J1373">
        <f t="shared" si="162"/>
        <v>19196.842380492959</v>
      </c>
      <c r="AB1373" s="264">
        <v>41878</v>
      </c>
      <c r="AC1373">
        <v>1891.47</v>
      </c>
    </row>
    <row r="1374" spans="1:29">
      <c r="A1374" s="264">
        <v>41873</v>
      </c>
      <c r="B1374">
        <v>817.75</v>
      </c>
      <c r="D1374" s="264">
        <v>41873</v>
      </c>
      <c r="E1374">
        <f t="shared" si="163"/>
        <v>1887.14</v>
      </c>
      <c r="F1374">
        <v>817.75</v>
      </c>
      <c r="G1374" s="246">
        <f t="shared" si="159"/>
        <v>2.491161676392295E-4</v>
      </c>
      <c r="H1374" s="246">
        <f t="shared" si="160"/>
        <v>6.3884657878120286E-4</v>
      </c>
      <c r="I1374">
        <f t="shared" si="162"/>
        <v>13115.066265437024</v>
      </c>
      <c r="J1374">
        <f t="shared" si="162"/>
        <v>19209.106217571138</v>
      </c>
      <c r="AB1374" s="264">
        <v>41879</v>
      </c>
      <c r="AC1374">
        <v>1893.88</v>
      </c>
    </row>
    <row r="1375" spans="1:29">
      <c r="A1375" s="264">
        <v>41876</v>
      </c>
      <c r="B1375">
        <v>818.1</v>
      </c>
      <c r="D1375" s="264">
        <v>41876</v>
      </c>
      <c r="E1375">
        <f t="shared" si="163"/>
        <v>1888.38</v>
      </c>
      <c r="F1375">
        <v>818.1</v>
      </c>
      <c r="G1375" s="246">
        <f t="shared" si="159"/>
        <v>6.5707896605449179E-4</v>
      </c>
      <c r="H1375" s="246">
        <f t="shared" si="160"/>
        <v>3.8157509717427844E-4</v>
      </c>
      <c r="I1375">
        <f t="shared" si="162"/>
        <v>13123.683899618454</v>
      </c>
      <c r="J1375">
        <f t="shared" si="162"/>
        <v>19216.435934142737</v>
      </c>
      <c r="AB1375" s="264">
        <v>41880</v>
      </c>
      <c r="AC1375">
        <v>1893.97</v>
      </c>
    </row>
    <row r="1376" spans="1:29">
      <c r="A1376" s="264">
        <v>41877</v>
      </c>
      <c r="B1376">
        <v>820.49</v>
      </c>
      <c r="D1376" s="264">
        <v>41877</v>
      </c>
      <c r="E1376">
        <f t="shared" si="163"/>
        <v>1888.46</v>
      </c>
      <c r="F1376">
        <v>820.49</v>
      </c>
      <c r="G1376" s="246">
        <f t="shared" si="159"/>
        <v>4.2364354631896362E-5</v>
      </c>
      <c r="H1376" s="246">
        <f t="shared" si="160"/>
        <v>2.8749746800076229E-3</v>
      </c>
      <c r="I1376">
        <f t="shared" si="162"/>
        <v>13124.239876017255</v>
      </c>
      <c r="J1376">
        <f t="shared" si="162"/>
        <v>19271.682700893387</v>
      </c>
      <c r="AB1376" s="264">
        <v>41884</v>
      </c>
      <c r="AC1376">
        <v>1888.09</v>
      </c>
    </row>
    <row r="1377" spans="1:29">
      <c r="A1377" s="264">
        <v>41878</v>
      </c>
      <c r="B1377">
        <v>822.56</v>
      </c>
      <c r="D1377" s="264">
        <v>41878</v>
      </c>
      <c r="E1377">
        <f t="shared" si="163"/>
        <v>1891.47</v>
      </c>
      <c r="F1377">
        <v>822.56</v>
      </c>
      <c r="G1377" s="246">
        <f t="shared" si="159"/>
        <v>1.5938913188524584E-3</v>
      </c>
      <c r="H1377" s="246">
        <f t="shared" si="160"/>
        <v>2.4764540962456264E-3</v>
      </c>
      <c r="I1377">
        <f t="shared" si="162"/>
        <v>13145.158488022176</v>
      </c>
      <c r="J1377">
        <f t="shared" si="162"/>
        <v>19319.408138459559</v>
      </c>
      <c r="AB1377" s="264">
        <v>41885</v>
      </c>
      <c r="AC1377">
        <v>1889.23</v>
      </c>
    </row>
    <row r="1378" spans="1:29">
      <c r="A1378" s="264">
        <v>41879</v>
      </c>
      <c r="B1378">
        <v>824.47</v>
      </c>
      <c r="D1378" s="264">
        <v>41879</v>
      </c>
      <c r="E1378">
        <f t="shared" si="163"/>
        <v>1893.88</v>
      </c>
      <c r="F1378">
        <v>824.47</v>
      </c>
      <c r="G1378" s="246">
        <f t="shared" si="159"/>
        <v>1.2741412763617177E-3</v>
      </c>
      <c r="H1378" s="246">
        <f t="shared" si="160"/>
        <v>2.2755904910107686E-3</v>
      </c>
      <c r="I1378">
        <f t="shared" si="162"/>
        <v>13161.907277036082</v>
      </c>
      <c r="J1378">
        <f t="shared" si="162"/>
        <v>19363.371199911395</v>
      </c>
      <c r="AB1378" s="264">
        <v>41886</v>
      </c>
      <c r="AC1378">
        <v>1885.99</v>
      </c>
    </row>
    <row r="1379" spans="1:29">
      <c r="A1379" s="264">
        <v>41880</v>
      </c>
      <c r="B1379">
        <v>826.02</v>
      </c>
      <c r="D1379" s="264">
        <v>41880</v>
      </c>
      <c r="E1379">
        <f t="shared" si="163"/>
        <v>1893.97</v>
      </c>
      <c r="F1379">
        <v>826.02</v>
      </c>
      <c r="G1379" s="246">
        <f t="shared" si="159"/>
        <v>4.7521490273982891E-5</v>
      </c>
      <c r="H1379" s="246">
        <f t="shared" si="160"/>
        <v>1.8335670621298797E-3</v>
      </c>
      <c r="I1379">
        <f t="shared" si="162"/>
        <v>13162.532750484734</v>
      </c>
      <c r="J1379">
        <f t="shared" si="162"/>
        <v>19398.875239555346</v>
      </c>
      <c r="AB1379" s="264">
        <v>41887</v>
      </c>
      <c r="AC1379">
        <v>1885.18</v>
      </c>
    </row>
    <row r="1380" spans="1:29">
      <c r="A1380" s="264">
        <v>41884</v>
      </c>
      <c r="B1380">
        <v>824.67</v>
      </c>
      <c r="D1380" s="264">
        <v>41884</v>
      </c>
      <c r="E1380">
        <f t="shared" si="163"/>
        <v>1888.09</v>
      </c>
      <c r="F1380">
        <v>824.67</v>
      </c>
      <c r="G1380" s="246">
        <f t="shared" si="159"/>
        <v>-3.1045898298284191E-3</v>
      </c>
      <c r="H1380" s="246">
        <f t="shared" si="160"/>
        <v>-1.680771565544927E-3</v>
      </c>
      <c r="I1380">
        <f t="shared" ref="I1380:J1395" si="164">I1379*(1+G1380)</f>
        <v>13121.668485172795</v>
      </c>
      <c r="J1380">
        <f t="shared" si="164"/>
        <v>19366.270161649147</v>
      </c>
      <c r="AB1380" s="264">
        <v>41890</v>
      </c>
      <c r="AC1380">
        <v>1885.07</v>
      </c>
    </row>
    <row r="1381" spans="1:29">
      <c r="A1381" s="264">
        <v>41885</v>
      </c>
      <c r="B1381">
        <v>825.12</v>
      </c>
      <c r="D1381" s="264">
        <v>41885</v>
      </c>
      <c r="E1381">
        <f t="shared" si="163"/>
        <v>1889.23</v>
      </c>
      <c r="F1381">
        <v>825.12</v>
      </c>
      <c r="G1381" s="246">
        <f t="shared" si="159"/>
        <v>6.037847772086824E-4</v>
      </c>
      <c r="H1381" s="246">
        <f t="shared" si="160"/>
        <v>4.9924424315193981E-4</v>
      </c>
      <c r="I1381">
        <f t="shared" si="164"/>
        <v>13129.591148855721</v>
      </c>
      <c r="J1381">
        <f t="shared" si="164"/>
        <v>19375.938660538675</v>
      </c>
      <c r="AB1381" s="264">
        <v>41891</v>
      </c>
      <c r="AC1381">
        <v>1882.17</v>
      </c>
    </row>
    <row r="1382" spans="1:29">
      <c r="A1382" s="264">
        <v>41886</v>
      </c>
      <c r="B1382">
        <v>824.2</v>
      </c>
      <c r="D1382" s="264">
        <v>41886</v>
      </c>
      <c r="E1382">
        <f t="shared" si="163"/>
        <v>1885.99</v>
      </c>
      <c r="F1382">
        <v>824.2</v>
      </c>
      <c r="G1382" s="246">
        <f t="shared" si="159"/>
        <v>-1.7149844116386426E-3</v>
      </c>
      <c r="H1382" s="246">
        <f t="shared" si="160"/>
        <v>-1.1614179063130911E-3</v>
      </c>
      <c r="I1382">
        <f t="shared" si="164"/>
        <v>13107.074104704245</v>
      </c>
      <c r="J1382">
        <f t="shared" si="164"/>
        <v>19353.4350984267</v>
      </c>
      <c r="AB1382" s="264">
        <v>41892</v>
      </c>
      <c r="AC1382">
        <v>1878.9</v>
      </c>
    </row>
    <row r="1383" spans="1:29">
      <c r="A1383" s="264">
        <v>41887</v>
      </c>
      <c r="B1383">
        <v>824.9</v>
      </c>
      <c r="D1383" s="264">
        <v>41887</v>
      </c>
      <c r="E1383">
        <f t="shared" si="163"/>
        <v>1885.18</v>
      </c>
      <c r="F1383">
        <v>824.9</v>
      </c>
      <c r="G1383" s="246">
        <f t="shared" si="159"/>
        <v>-4.294826589748002E-4</v>
      </c>
      <c r="H1383" s="246">
        <f t="shared" si="160"/>
        <v>8.0287984885772743E-4</v>
      </c>
      <c r="I1383">
        <f t="shared" si="164"/>
        <v>13101.444843666377</v>
      </c>
      <c r="J1383">
        <f t="shared" si="164"/>
        <v>19368.973581473405</v>
      </c>
      <c r="AB1383" s="264">
        <v>41893</v>
      </c>
      <c r="AC1383">
        <v>1879.46</v>
      </c>
    </row>
    <row r="1384" spans="1:29">
      <c r="A1384" s="264">
        <v>41890</v>
      </c>
      <c r="B1384">
        <v>825.2</v>
      </c>
      <c r="D1384" s="264">
        <v>41890</v>
      </c>
      <c r="E1384">
        <f t="shared" si="163"/>
        <v>1885.07</v>
      </c>
      <c r="F1384">
        <v>825.2</v>
      </c>
      <c r="G1384" s="246">
        <f t="shared" si="159"/>
        <v>-5.8349865795337408E-5</v>
      </c>
      <c r="H1384" s="246">
        <f t="shared" si="160"/>
        <v>3.1725187468610664E-4</v>
      </c>
      <c r="I1384">
        <f t="shared" si="164"/>
        <v>13100.680376118024</v>
      </c>
      <c r="J1384">
        <f t="shared" si="164"/>
        <v>19375.118424652872</v>
      </c>
      <c r="AB1384" s="264">
        <v>41894</v>
      </c>
      <c r="AC1384">
        <v>1873.04</v>
      </c>
    </row>
    <row r="1385" spans="1:29">
      <c r="A1385" s="264">
        <v>41891</v>
      </c>
      <c r="B1385">
        <v>824.72</v>
      </c>
      <c r="D1385" s="264">
        <v>41891</v>
      </c>
      <c r="E1385">
        <f t="shared" si="163"/>
        <v>1882.17</v>
      </c>
      <c r="F1385">
        <v>824.72</v>
      </c>
      <c r="G1385" s="246">
        <f t="shared" si="159"/>
        <v>-1.5384044093852411E-3</v>
      </c>
      <c r="H1385" s="246">
        <f t="shared" si="160"/>
        <v>-6.2810574059969562E-4</v>
      </c>
      <c r="I1385">
        <f t="shared" si="164"/>
        <v>13080.526231661457</v>
      </c>
      <c r="J1385">
        <f t="shared" si="164"/>
        <v>19362.94880154555</v>
      </c>
      <c r="AB1385" s="264">
        <v>41897</v>
      </c>
      <c r="AC1385">
        <v>1874.77</v>
      </c>
    </row>
    <row r="1386" spans="1:29">
      <c r="A1386" s="264">
        <v>41892</v>
      </c>
      <c r="B1386">
        <v>824.28</v>
      </c>
      <c r="D1386" s="264">
        <v>41892</v>
      </c>
      <c r="E1386">
        <f t="shared" si="163"/>
        <v>1878.9</v>
      </c>
      <c r="F1386">
        <v>824.28</v>
      </c>
      <c r="G1386" s="246">
        <f t="shared" si="159"/>
        <v>-1.7373563493201516E-3</v>
      </c>
      <c r="H1386" s="246">
        <f t="shared" si="160"/>
        <v>-5.799429763175953E-4</v>
      </c>
      <c r="I1386">
        <f t="shared" si="164"/>
        <v>13057.800696360431</v>
      </c>
      <c r="J1386">
        <f t="shared" si="164"/>
        <v>19351.719395387296</v>
      </c>
      <c r="AB1386" s="264">
        <v>41898</v>
      </c>
      <c r="AC1386">
        <v>1874.98</v>
      </c>
    </row>
    <row r="1387" spans="1:29">
      <c r="A1387" s="264">
        <v>41893</v>
      </c>
      <c r="B1387">
        <v>824.97</v>
      </c>
      <c r="D1387" s="264">
        <v>41893</v>
      </c>
      <c r="E1387">
        <f t="shared" si="163"/>
        <v>1879.46</v>
      </c>
      <c r="F1387">
        <v>824.97</v>
      </c>
      <c r="G1387" s="246">
        <f t="shared" si="159"/>
        <v>2.9804672946931454E-4</v>
      </c>
      <c r="H1387" s="246">
        <f t="shared" si="160"/>
        <v>7.9066561986572501E-4</v>
      </c>
      <c r="I1387">
        <f t="shared" si="164"/>
        <v>13061.692531152043</v>
      </c>
      <c r="J1387">
        <f t="shared" si="164"/>
        <v>19367.020134598519</v>
      </c>
      <c r="AB1387" s="264">
        <v>41899</v>
      </c>
      <c r="AC1387">
        <v>1873.62</v>
      </c>
    </row>
    <row r="1388" spans="1:29">
      <c r="A1388" s="264">
        <v>41894</v>
      </c>
      <c r="B1388">
        <v>824.96</v>
      </c>
      <c r="D1388" s="264">
        <v>41894</v>
      </c>
      <c r="E1388">
        <f t="shared" si="163"/>
        <v>1873.04</v>
      </c>
      <c r="F1388">
        <v>824.96</v>
      </c>
      <c r="G1388" s="246">
        <f t="shared" si="159"/>
        <v>-3.4158747725411276E-3</v>
      </c>
      <c r="H1388" s="246">
        <f t="shared" si="160"/>
        <v>-5.8550224337108047E-5</v>
      </c>
      <c r="I1388">
        <f t="shared" si="164"/>
        <v>13017.075425148192</v>
      </c>
      <c r="J1388">
        <f t="shared" si="164"/>
        <v>19365.886191224898</v>
      </c>
      <c r="AB1388" s="264">
        <v>41900</v>
      </c>
      <c r="AC1388">
        <v>1872.43</v>
      </c>
    </row>
    <row r="1389" spans="1:29">
      <c r="A1389" s="264">
        <v>41897</v>
      </c>
      <c r="B1389">
        <v>823.68</v>
      </c>
      <c r="D1389" s="264">
        <v>41897</v>
      </c>
      <c r="E1389">
        <f t="shared" si="163"/>
        <v>1874.77</v>
      </c>
      <c r="F1389">
        <v>823.68</v>
      </c>
      <c r="G1389" s="246">
        <f t="shared" si="159"/>
        <v>9.2363217016178112E-4</v>
      </c>
      <c r="H1389" s="246">
        <f t="shared" si="160"/>
        <v>-1.598018951568316E-3</v>
      </c>
      <c r="I1389">
        <f t="shared" si="164"/>
        <v>13029.098414772281</v>
      </c>
      <c r="J1389">
        <f t="shared" si="164"/>
        <v>19334.939138077407</v>
      </c>
      <c r="AB1389" s="264">
        <v>41901</v>
      </c>
      <c r="AC1389">
        <v>1876.24</v>
      </c>
    </row>
    <row r="1390" spans="1:29">
      <c r="A1390" s="264">
        <v>41898</v>
      </c>
      <c r="B1390">
        <v>824.41</v>
      </c>
      <c r="D1390" s="264">
        <v>41898</v>
      </c>
      <c r="E1390">
        <f t="shared" si="163"/>
        <v>1874.98</v>
      </c>
      <c r="F1390">
        <v>824.41</v>
      </c>
      <c r="G1390" s="246">
        <f t="shared" si="159"/>
        <v>1.1201374035207934E-4</v>
      </c>
      <c r="H1390" s="246">
        <f t="shared" si="160"/>
        <v>8.3983793983798214E-4</v>
      </c>
      <c r="I1390">
        <f t="shared" si="164"/>
        <v>13030.557852819134</v>
      </c>
      <c r="J1390">
        <f t="shared" si="164"/>
        <v>19351.177353530024</v>
      </c>
      <c r="AB1390" s="264">
        <v>41904</v>
      </c>
      <c r="AC1390">
        <v>1878.52</v>
      </c>
    </row>
    <row r="1391" spans="1:29">
      <c r="A1391" s="264">
        <v>41899</v>
      </c>
      <c r="B1391">
        <v>824.09</v>
      </c>
      <c r="D1391" s="264">
        <v>41899</v>
      </c>
      <c r="E1391">
        <f t="shared" si="163"/>
        <v>1873.62</v>
      </c>
      <c r="F1391">
        <v>824.09</v>
      </c>
      <c r="G1391" s="246">
        <f t="shared" si="159"/>
        <v>-7.253410703048635E-4</v>
      </c>
      <c r="H1391" s="246">
        <f t="shared" si="160"/>
        <v>-4.345849499294416E-4</v>
      </c>
      <c r="I1391">
        <f t="shared" si="164"/>
        <v>13021.106254039501</v>
      </c>
      <c r="J1391">
        <f t="shared" si="164"/>
        <v>19342.767623088763</v>
      </c>
      <c r="AB1391" s="264">
        <v>41905</v>
      </c>
      <c r="AC1391">
        <v>1881.09</v>
      </c>
    </row>
    <row r="1392" spans="1:29">
      <c r="A1392" s="264">
        <v>41900</v>
      </c>
      <c r="B1392">
        <v>825.07</v>
      </c>
      <c r="D1392" s="264">
        <v>41900</v>
      </c>
      <c r="E1392">
        <f t="shared" si="163"/>
        <v>1872.43</v>
      </c>
      <c r="F1392">
        <v>825.07</v>
      </c>
      <c r="G1392" s="246">
        <f t="shared" si="159"/>
        <v>-6.3513412538285241E-4</v>
      </c>
      <c r="H1392" s="246">
        <f t="shared" si="160"/>
        <v>1.1427619296089245E-3</v>
      </c>
      <c r="I1392">
        <f t="shared" si="164"/>
        <v>13012.836105107324</v>
      </c>
      <c r="J1392">
        <f t="shared" si="164"/>
        <v>19364.8718015417</v>
      </c>
      <c r="AB1392" s="264">
        <v>41906</v>
      </c>
      <c r="AC1392">
        <v>1878.22</v>
      </c>
    </row>
    <row r="1393" spans="1:29">
      <c r="A1393" s="264">
        <v>41901</v>
      </c>
      <c r="B1393">
        <v>825.56</v>
      </c>
      <c r="D1393" s="264">
        <v>41901</v>
      </c>
      <c r="E1393">
        <f t="shared" si="163"/>
        <v>1876.24</v>
      </c>
      <c r="F1393">
        <v>825.56</v>
      </c>
      <c r="G1393" s="246">
        <f t="shared" si="159"/>
        <v>2.0347890174798877E-3</v>
      </c>
      <c r="H1393" s="246">
        <f t="shared" si="160"/>
        <v>5.4746043192864611E-4</v>
      </c>
      <c r="I1393">
        <f t="shared" si="164"/>
        <v>13039.314481100262</v>
      </c>
      <c r="J1393">
        <f t="shared" si="164"/>
        <v>19375.473302622417</v>
      </c>
      <c r="AB1393" s="264">
        <v>41907</v>
      </c>
      <c r="AC1393">
        <v>1882.77</v>
      </c>
    </row>
    <row r="1394" spans="1:29">
      <c r="A1394" s="264">
        <v>41904</v>
      </c>
      <c r="B1394">
        <v>822.05</v>
      </c>
      <c r="D1394" s="264">
        <v>41904</v>
      </c>
      <c r="E1394">
        <f t="shared" si="163"/>
        <v>1878.52</v>
      </c>
      <c r="F1394">
        <v>822.05</v>
      </c>
      <c r="G1394" s="246">
        <f t="shared" si="159"/>
        <v>1.2151963501469965E-3</v>
      </c>
      <c r="H1394" s="246">
        <f t="shared" si="160"/>
        <v>-4.2980880510544847E-3</v>
      </c>
      <c r="I1394">
        <f t="shared" si="164"/>
        <v>13055.159808466115</v>
      </c>
      <c r="J1394">
        <f t="shared" si="164"/>
        <v>19292.19581233689</v>
      </c>
      <c r="AB1394" s="264">
        <v>41908</v>
      </c>
      <c r="AC1394">
        <v>1880.4</v>
      </c>
    </row>
    <row r="1395" spans="1:29">
      <c r="A1395" s="264">
        <v>41905</v>
      </c>
      <c r="B1395">
        <v>821.83</v>
      </c>
      <c r="D1395" s="264">
        <v>41905</v>
      </c>
      <c r="E1395">
        <f t="shared" si="163"/>
        <v>1881.09</v>
      </c>
      <c r="F1395">
        <v>821.83</v>
      </c>
      <c r="G1395" s="246">
        <f t="shared" si="159"/>
        <v>1.3680982901431715E-3</v>
      </c>
      <c r="H1395" s="246">
        <f t="shared" si="160"/>
        <v>-3.1405219529557967E-4</v>
      </c>
      <c r="I1395">
        <f t="shared" si="164"/>
        <v>13073.020550277623</v>
      </c>
      <c r="J1395">
        <f t="shared" si="164"/>
        <v>19286.137055889954</v>
      </c>
      <c r="AB1395" s="264">
        <v>41911</v>
      </c>
      <c r="AC1395">
        <v>1882.74</v>
      </c>
    </row>
    <row r="1396" spans="1:29">
      <c r="A1396" s="264">
        <v>41906</v>
      </c>
      <c r="B1396">
        <v>821.5</v>
      </c>
      <c r="D1396" s="264">
        <v>41906</v>
      </c>
      <c r="E1396">
        <f t="shared" si="163"/>
        <v>1878.22</v>
      </c>
      <c r="F1396">
        <v>821.5</v>
      </c>
      <c r="G1396" s="246">
        <f t="shared" si="159"/>
        <v>-1.5257111568292014E-3</v>
      </c>
      <c r="H1396" s="246">
        <f t="shared" si="160"/>
        <v>-4.4797146959486752E-4</v>
      </c>
      <c r="I1396">
        <f t="shared" ref="I1396:J1411" si="165">I1395*(1+G1396)</f>
        <v>13053.074896970607</v>
      </c>
      <c r="J1396">
        <f t="shared" si="165"/>
        <v>19277.497416730221</v>
      </c>
      <c r="AB1396" s="264">
        <v>41912</v>
      </c>
      <c r="AC1396">
        <v>1881.11</v>
      </c>
    </row>
    <row r="1397" spans="1:29">
      <c r="A1397" s="264">
        <v>41907</v>
      </c>
      <c r="B1397">
        <v>818.28</v>
      </c>
      <c r="D1397" s="264">
        <v>41907</v>
      </c>
      <c r="E1397">
        <f t="shared" si="163"/>
        <v>1882.77</v>
      </c>
      <c r="F1397">
        <v>818.28</v>
      </c>
      <c r="G1397" s="246">
        <f t="shared" si="159"/>
        <v>2.4225064156488951E-3</v>
      </c>
      <c r="H1397" s="246">
        <f t="shared" si="160"/>
        <v>-3.9660877315016571E-3</v>
      </c>
      <c r="I1397">
        <f t="shared" si="165"/>
        <v>13084.696054652464</v>
      </c>
      <c r="J1397">
        <f t="shared" si="165"/>
        <v>19201.041170731671</v>
      </c>
      <c r="AB1397" s="264">
        <v>41913</v>
      </c>
      <c r="AC1397">
        <v>1890.44</v>
      </c>
    </row>
    <row r="1398" spans="1:29">
      <c r="A1398" s="264">
        <v>41908</v>
      </c>
      <c r="B1398">
        <v>818.17</v>
      </c>
      <c r="D1398" s="264">
        <v>41908</v>
      </c>
      <c r="E1398">
        <f t="shared" si="163"/>
        <v>1880.4</v>
      </c>
      <c r="F1398">
        <v>818.17</v>
      </c>
      <c r="G1398" s="246">
        <f t="shared" si="159"/>
        <v>-1.258783600758373E-3</v>
      </c>
      <c r="H1398" s="246">
        <f t="shared" si="160"/>
        <v>-1.8085688447545738E-4</v>
      </c>
      <c r="I1398">
        <f t="shared" si="165"/>
        <v>13068.22525383796</v>
      </c>
      <c r="J1398">
        <f t="shared" si="165"/>
        <v>19197.568530246848</v>
      </c>
      <c r="AB1398" s="264">
        <v>41914</v>
      </c>
      <c r="AC1398">
        <v>1888.14</v>
      </c>
    </row>
    <row r="1399" spans="1:29">
      <c r="A1399" s="264">
        <v>41911</v>
      </c>
      <c r="B1399">
        <v>819.51</v>
      </c>
      <c r="D1399" s="264">
        <v>41911</v>
      </c>
      <c r="E1399">
        <f t="shared" si="163"/>
        <v>1882.74</v>
      </c>
      <c r="F1399">
        <v>819.51</v>
      </c>
      <c r="G1399" s="246">
        <f t="shared" si="159"/>
        <v>1.244416081684685E-3</v>
      </c>
      <c r="H1399" s="246">
        <f t="shared" si="160"/>
        <v>1.5913728634810867E-3</v>
      </c>
      <c r="I1399">
        <f t="shared" si="165"/>
        <v>13084.487563502913</v>
      </c>
      <c r="J1399">
        <f t="shared" si="165"/>
        <v>19228.119019850703</v>
      </c>
      <c r="AB1399" s="264">
        <v>41915</v>
      </c>
      <c r="AC1399">
        <v>1888.08</v>
      </c>
    </row>
    <row r="1400" spans="1:29">
      <c r="A1400" s="264">
        <v>41912</v>
      </c>
      <c r="B1400">
        <v>820.2</v>
      </c>
      <c r="D1400" s="264">
        <v>41912</v>
      </c>
      <c r="E1400">
        <f t="shared" si="163"/>
        <v>1881.11</v>
      </c>
      <c r="F1400">
        <v>820.2</v>
      </c>
      <c r="G1400" s="246">
        <f t="shared" si="159"/>
        <v>-8.6575947820732857E-4</v>
      </c>
      <c r="H1400" s="246">
        <f t="shared" si="160"/>
        <v>7.955379695532153E-4</v>
      </c>
      <c r="I1400">
        <f t="shared" si="165"/>
        <v>13073.159544377324</v>
      </c>
      <c r="J1400">
        <f t="shared" si="165"/>
        <v>19243.415718614084</v>
      </c>
      <c r="AB1400" s="264">
        <v>41918</v>
      </c>
      <c r="AC1400">
        <v>1890.99</v>
      </c>
    </row>
    <row r="1401" spans="1:29">
      <c r="A1401" s="264">
        <v>41913</v>
      </c>
      <c r="B1401">
        <v>821.02</v>
      </c>
      <c r="D1401" s="264">
        <v>41913</v>
      </c>
      <c r="E1401">
        <f t="shared" si="163"/>
        <v>1890.44</v>
      </c>
      <c r="F1401">
        <v>821.02</v>
      </c>
      <c r="G1401" s="246">
        <f t="shared" si="159"/>
        <v>4.9598375427275521E-3</v>
      </c>
      <c r="H1401" s="246">
        <f t="shared" si="160"/>
        <v>9.5332758560616546E-4</v>
      </c>
      <c r="I1401">
        <f t="shared" si="165"/>
        <v>13138.000291887594</v>
      </c>
      <c r="J1401">
        <f t="shared" si="165"/>
        <v>19261.760997659927</v>
      </c>
      <c r="AB1401" s="264">
        <v>41919</v>
      </c>
      <c r="AC1401">
        <v>1896.81</v>
      </c>
    </row>
    <row r="1402" spans="1:29">
      <c r="A1402" s="264">
        <v>41914</v>
      </c>
      <c r="B1402">
        <v>821.31</v>
      </c>
      <c r="D1402" s="264">
        <v>41914</v>
      </c>
      <c r="E1402">
        <f t="shared" si="163"/>
        <v>1888.14</v>
      </c>
      <c r="F1402">
        <v>821.31</v>
      </c>
      <c r="G1402" s="246">
        <f t="shared" si="159"/>
        <v>-1.2166479761325233E-3</v>
      </c>
      <c r="H1402" s="246">
        <f t="shared" si="160"/>
        <v>3.0679059497405818E-4</v>
      </c>
      <c r="I1402">
        <f t="shared" si="165"/>
        <v>13122.01597042204</v>
      </c>
      <c r="J1402">
        <f t="shared" si="165"/>
        <v>19267.670324776649</v>
      </c>
      <c r="AB1402" s="264">
        <v>41920</v>
      </c>
      <c r="AC1402">
        <v>1899.33</v>
      </c>
    </row>
    <row r="1403" spans="1:29">
      <c r="A1403" s="264">
        <v>41915</v>
      </c>
      <c r="B1403">
        <v>821.88</v>
      </c>
      <c r="D1403" s="264">
        <v>41915</v>
      </c>
      <c r="E1403">
        <f t="shared" si="163"/>
        <v>1888.08</v>
      </c>
      <c r="F1403">
        <v>821.88</v>
      </c>
      <c r="G1403" s="246">
        <f t="shared" si="159"/>
        <v>-3.177730464909434E-5</v>
      </c>
      <c r="H1403" s="246">
        <f t="shared" si="160"/>
        <v>6.4758465134982877E-4</v>
      </c>
      <c r="I1403">
        <f t="shared" si="165"/>
        <v>13121.598988122938</v>
      </c>
      <c r="J1403">
        <f t="shared" si="165"/>
        <v>19280.147772346245</v>
      </c>
      <c r="AB1403" s="264">
        <v>41921</v>
      </c>
      <c r="AC1403">
        <v>1899.13</v>
      </c>
    </row>
    <row r="1404" spans="1:29">
      <c r="A1404" s="264">
        <v>41918</v>
      </c>
      <c r="B1404">
        <v>821.52</v>
      </c>
      <c r="D1404" s="264">
        <v>41918</v>
      </c>
      <c r="E1404">
        <f t="shared" si="163"/>
        <v>1890.99</v>
      </c>
      <c r="F1404">
        <v>821.52</v>
      </c>
      <c r="G1404" s="246">
        <f t="shared" si="159"/>
        <v>1.5412482521928172E-3</v>
      </c>
      <c r="H1404" s="246">
        <f t="shared" si="160"/>
        <v>-4.8444872035548122E-4</v>
      </c>
      <c r="I1404">
        <f t="shared" si="165"/>
        <v>13141.822629629358</v>
      </c>
      <c r="J1404">
        <f t="shared" si="165"/>
        <v>19270.807529429669</v>
      </c>
      <c r="AB1404" s="264">
        <v>41922</v>
      </c>
      <c r="AC1404">
        <v>1899.95</v>
      </c>
    </row>
    <row r="1405" spans="1:29">
      <c r="A1405" s="264">
        <v>41919</v>
      </c>
      <c r="B1405">
        <v>820.9</v>
      </c>
      <c r="D1405" s="264">
        <v>41919</v>
      </c>
      <c r="E1405">
        <f t="shared" si="163"/>
        <v>1896.81</v>
      </c>
      <c r="F1405">
        <v>820.9</v>
      </c>
      <c r="G1405" s="246">
        <f t="shared" si="159"/>
        <v>3.0777529230721079E-3</v>
      </c>
      <c r="H1405" s="246">
        <f t="shared" si="160"/>
        <v>-8.0112717888793008E-4</v>
      </c>
      <c r="I1405">
        <f t="shared" si="165"/>
        <v>13182.269912642194</v>
      </c>
      <c r="J1405">
        <f t="shared" si="165"/>
        <v>19255.369161758725</v>
      </c>
      <c r="AB1405" s="264">
        <v>41926</v>
      </c>
      <c r="AC1405">
        <v>1907.91</v>
      </c>
    </row>
    <row r="1406" spans="1:29">
      <c r="A1406" s="264">
        <v>41920</v>
      </c>
      <c r="B1406">
        <v>822.36</v>
      </c>
      <c r="D1406" s="264">
        <v>41920</v>
      </c>
      <c r="E1406">
        <f t="shared" si="163"/>
        <v>1899.33</v>
      </c>
      <c r="F1406">
        <v>822.36</v>
      </c>
      <c r="G1406" s="246">
        <f t="shared" si="159"/>
        <v>1.328546348869919E-3</v>
      </c>
      <c r="H1406" s="246">
        <f t="shared" si="160"/>
        <v>1.7321071820128745E-3</v>
      </c>
      <c r="I1406">
        <f t="shared" si="165"/>
        <v>13199.783169204453</v>
      </c>
      <c r="J1406">
        <f t="shared" si="165"/>
        <v>19288.721524976118</v>
      </c>
      <c r="AB1406" s="264">
        <v>41927</v>
      </c>
      <c r="AC1406">
        <v>1916.87</v>
      </c>
    </row>
    <row r="1407" spans="1:29">
      <c r="A1407" s="264">
        <v>41921</v>
      </c>
      <c r="B1407">
        <v>820.03</v>
      </c>
      <c r="D1407" s="264">
        <v>41921</v>
      </c>
      <c r="E1407">
        <f t="shared" si="163"/>
        <v>1899.13</v>
      </c>
      <c r="F1407">
        <v>820.03</v>
      </c>
      <c r="G1407" s="246">
        <f t="shared" si="159"/>
        <v>-1.0530029010225039E-4</v>
      </c>
      <c r="H1407" s="246">
        <f t="shared" si="160"/>
        <v>-2.8797375845128889E-3</v>
      </c>
      <c r="I1407">
        <f t="shared" si="165"/>
        <v>13198.393228207449</v>
      </c>
      <c r="J1407">
        <f t="shared" si="165"/>
        <v>19233.175068643443</v>
      </c>
      <c r="AB1407" s="264">
        <v>41928</v>
      </c>
      <c r="AC1407">
        <v>1910.4</v>
      </c>
    </row>
    <row r="1408" spans="1:29">
      <c r="A1408" s="264">
        <v>41922</v>
      </c>
      <c r="B1408">
        <v>817.85</v>
      </c>
      <c r="D1408" s="264">
        <v>41922</v>
      </c>
      <c r="E1408">
        <f t="shared" si="163"/>
        <v>1899.95</v>
      </c>
      <c r="F1408">
        <v>817.85</v>
      </c>
      <c r="G1408" s="246">
        <f t="shared" si="159"/>
        <v>4.3177665562654788E-4</v>
      </c>
      <c r="H1408" s="246">
        <f t="shared" si="160"/>
        <v>-2.7048678968190206E-3</v>
      </c>
      <c r="I1408">
        <f t="shared" si="165"/>
        <v>13204.091986295169</v>
      </c>
      <c r="J1408">
        <f t="shared" si="165"/>
        <v>19181.15187084637</v>
      </c>
      <c r="AB1408" s="264">
        <v>41929</v>
      </c>
      <c r="AC1408">
        <v>1908.51</v>
      </c>
    </row>
    <row r="1409" spans="1:29">
      <c r="A1409" s="264">
        <v>41925</v>
      </c>
      <c r="B1409">
        <v>817.84</v>
      </c>
      <c r="D1409" s="264">
        <v>41925</v>
      </c>
      <c r="E1409" s="265">
        <f>E1408</f>
        <v>1899.95</v>
      </c>
      <c r="F1409">
        <v>817.84</v>
      </c>
      <c r="G1409" s="246">
        <f t="shared" si="159"/>
        <v>0</v>
      </c>
      <c r="H1409" s="246">
        <f t="shared" si="160"/>
        <v>-5.8655752452021203E-5</v>
      </c>
      <c r="I1409">
        <f t="shared" si="165"/>
        <v>13204.091986295169</v>
      </c>
      <c r="J1409">
        <f t="shared" si="165"/>
        <v>19180.026785950489</v>
      </c>
      <c r="AB1409" s="264">
        <v>41932</v>
      </c>
      <c r="AC1409">
        <v>1910.58</v>
      </c>
    </row>
    <row r="1410" spans="1:29">
      <c r="A1410" s="264">
        <v>41926</v>
      </c>
      <c r="B1410">
        <v>816.58</v>
      </c>
      <c r="D1410" s="264">
        <v>41926</v>
      </c>
      <c r="E1410">
        <f t="shared" ref="E1410:E1429" si="166">SUMIF(AB:AB,A1410,AC:AC)</f>
        <v>1907.91</v>
      </c>
      <c r="F1410">
        <v>816.58</v>
      </c>
      <c r="G1410" s="246">
        <f t="shared" si="159"/>
        <v>4.1895839364194387E-3</v>
      </c>
      <c r="H1410" s="246">
        <f t="shared" si="160"/>
        <v>-1.5870722181076232E-3</v>
      </c>
      <c r="I1410">
        <f t="shared" si="165"/>
        <v>13259.411637975956</v>
      </c>
      <c r="J1410">
        <f t="shared" si="165"/>
        <v>19149.586698295949</v>
      </c>
      <c r="AB1410" s="264">
        <v>41933</v>
      </c>
      <c r="AC1410">
        <v>1909.34</v>
      </c>
    </row>
    <row r="1411" spans="1:29">
      <c r="A1411" s="264">
        <v>41927</v>
      </c>
      <c r="B1411">
        <v>815.58</v>
      </c>
      <c r="D1411" s="264">
        <v>41927</v>
      </c>
      <c r="E1411">
        <f t="shared" si="166"/>
        <v>1916.87</v>
      </c>
      <c r="F1411">
        <v>815.58</v>
      </c>
      <c r="G1411" s="246">
        <f t="shared" si="159"/>
        <v>4.6962382921624801E-3</v>
      </c>
      <c r="H1411" s="246">
        <f t="shared" si="160"/>
        <v>-1.2710483269944414E-3</v>
      </c>
      <c r="I1411">
        <f t="shared" si="165"/>
        <v>13321.680994641763</v>
      </c>
      <c r="J1411">
        <f t="shared" si="165"/>
        <v>19125.246648160446</v>
      </c>
      <c r="AB1411" s="264">
        <v>41934</v>
      </c>
      <c r="AC1411">
        <v>1907.63</v>
      </c>
    </row>
    <row r="1412" spans="1:29">
      <c r="A1412" s="264">
        <v>41928</v>
      </c>
      <c r="B1412">
        <v>817.4</v>
      </c>
      <c r="D1412" s="264">
        <v>41928</v>
      </c>
      <c r="E1412">
        <f t="shared" si="166"/>
        <v>1910.4</v>
      </c>
      <c r="F1412">
        <v>817.4</v>
      </c>
      <c r="G1412" s="246">
        <f t="shared" ref="G1412:G1475" si="167">E1412/E1411-1</f>
        <v>-3.3752940992345382E-3</v>
      </c>
      <c r="H1412" s="246">
        <f t="shared" ref="H1412:H1475" si="168">(F1412/F1411-1)-($M$23/252)</f>
        <v>2.1851121725817583E-3</v>
      </c>
      <c r="I1412">
        <f t="shared" ref="I1412:J1427" si="169">I1411*(1+G1412)</f>
        <v>13276.716403388664</v>
      </c>
      <c r="J1412">
        <f t="shared" si="169"/>
        <v>19167.037457414972</v>
      </c>
      <c r="AB1412" s="264">
        <v>41935</v>
      </c>
      <c r="AC1412">
        <v>1903.54</v>
      </c>
    </row>
    <row r="1413" spans="1:29">
      <c r="A1413" s="264">
        <v>41929</v>
      </c>
      <c r="B1413">
        <v>820.83</v>
      </c>
      <c r="D1413" s="264">
        <v>41929</v>
      </c>
      <c r="E1413">
        <f t="shared" si="166"/>
        <v>1908.51</v>
      </c>
      <c r="F1413">
        <v>820.83</v>
      </c>
      <c r="G1413" s="246">
        <f t="shared" si="167"/>
        <v>-9.8932160804021674E-4</v>
      </c>
      <c r="H1413" s="246">
        <f t="shared" si="168"/>
        <v>4.1498033835507412E-3</v>
      </c>
      <c r="I1413">
        <f t="shared" si="169"/>
        <v>13263.581460966969</v>
      </c>
      <c r="J1413">
        <f t="shared" si="169"/>
        <v>19246.576894308397</v>
      </c>
      <c r="AB1413" s="264">
        <v>41936</v>
      </c>
      <c r="AC1413">
        <v>1903.64</v>
      </c>
    </row>
    <row r="1414" spans="1:29">
      <c r="A1414" s="264">
        <v>41932</v>
      </c>
      <c r="B1414">
        <v>821.3</v>
      </c>
      <c r="D1414" s="264">
        <v>41932</v>
      </c>
      <c r="E1414">
        <f t="shared" si="166"/>
        <v>1910.58</v>
      </c>
      <c r="F1414">
        <v>821.3</v>
      </c>
      <c r="G1414" s="246">
        <f t="shared" si="167"/>
        <v>1.0846157473631823E-3</v>
      </c>
      <c r="H1414" s="246">
        <f t="shared" si="168"/>
        <v>5.2616258630199062E-4</v>
      </c>
      <c r="I1414">
        <f t="shared" si="169"/>
        <v>13277.967350285968</v>
      </c>
      <c r="J1414">
        <f t="shared" si="169"/>
        <v>19256.703722984566</v>
      </c>
      <c r="AB1414" s="264">
        <v>41939</v>
      </c>
      <c r="AC1414">
        <v>1905.43</v>
      </c>
    </row>
    <row r="1415" spans="1:29">
      <c r="A1415" s="264">
        <v>41933</v>
      </c>
      <c r="B1415">
        <v>828.26</v>
      </c>
      <c r="D1415" s="264">
        <v>41933</v>
      </c>
      <c r="E1415">
        <f t="shared" si="166"/>
        <v>1909.34</v>
      </c>
      <c r="F1415">
        <v>828.26</v>
      </c>
      <c r="G1415" s="246">
        <f t="shared" si="167"/>
        <v>-6.4901757581470321E-4</v>
      </c>
      <c r="H1415" s="246">
        <f t="shared" si="168"/>
        <v>8.4279413299472722E-3</v>
      </c>
      <c r="I1415">
        <f t="shared" si="169"/>
        <v>13269.349716104538</v>
      </c>
      <c r="J1415">
        <f t="shared" si="169"/>
        <v>19418.998092170059</v>
      </c>
      <c r="AB1415" s="264">
        <v>41940</v>
      </c>
      <c r="AC1415">
        <v>1903.45</v>
      </c>
    </row>
    <row r="1416" spans="1:29">
      <c r="A1416" s="264">
        <v>41934</v>
      </c>
      <c r="B1416">
        <v>824.17</v>
      </c>
      <c r="D1416" s="264">
        <v>41934</v>
      </c>
      <c r="E1416">
        <f t="shared" si="166"/>
        <v>1907.63</v>
      </c>
      <c r="F1416">
        <v>824.17</v>
      </c>
      <c r="G1416" s="246">
        <f t="shared" si="167"/>
        <v>-8.955974315730808E-4</v>
      </c>
      <c r="H1416" s="246">
        <f t="shared" si="168"/>
        <v>-4.9844914985287666E-3</v>
      </c>
      <c r="I1416">
        <f t="shared" si="169"/>
        <v>13257.46572058015</v>
      </c>
      <c r="J1416">
        <f t="shared" si="169"/>
        <v>19322.20426126969</v>
      </c>
      <c r="AB1416" s="264">
        <v>41941</v>
      </c>
      <c r="AC1416">
        <v>1900.15</v>
      </c>
    </row>
    <row r="1417" spans="1:29">
      <c r="A1417" s="264">
        <v>41935</v>
      </c>
      <c r="B1417">
        <v>822.17</v>
      </c>
      <c r="D1417" s="264">
        <v>41935</v>
      </c>
      <c r="E1417">
        <f t="shared" si="166"/>
        <v>1903.54</v>
      </c>
      <c r="F1417">
        <v>822.17</v>
      </c>
      <c r="G1417" s="246">
        <f t="shared" si="167"/>
        <v>-2.1440216394165157E-3</v>
      </c>
      <c r="H1417" s="246">
        <f t="shared" si="168"/>
        <v>-2.473112386660827E-3</v>
      </c>
      <c r="I1417">
        <f t="shared" si="169"/>
        <v>13229.041427191403</v>
      </c>
      <c r="J1417">
        <f t="shared" si="169"/>
        <v>19274.418278573554</v>
      </c>
      <c r="AB1417" s="264">
        <v>41942</v>
      </c>
      <c r="AC1417">
        <v>1901.67</v>
      </c>
    </row>
    <row r="1418" spans="1:29">
      <c r="A1418" s="264">
        <v>41936</v>
      </c>
      <c r="B1418">
        <v>822.1</v>
      </c>
      <c r="D1418" s="264">
        <v>41936</v>
      </c>
      <c r="E1418">
        <f t="shared" si="166"/>
        <v>1903.64</v>
      </c>
      <c r="F1418">
        <v>822.1</v>
      </c>
      <c r="G1418" s="246">
        <f t="shared" si="167"/>
        <v>5.2533700368950775E-5</v>
      </c>
      <c r="H1418" s="246">
        <f t="shared" si="168"/>
        <v>-1.3156911413859856E-4</v>
      </c>
      <c r="I1418">
        <f t="shared" si="169"/>
        <v>13229.736397689907</v>
      </c>
      <c r="J1418">
        <f t="shared" si="169"/>
        <v>19271.882360435106</v>
      </c>
      <c r="AB1418" s="264">
        <v>41943</v>
      </c>
      <c r="AC1418">
        <v>1899.6</v>
      </c>
    </row>
    <row r="1419" spans="1:29">
      <c r="A1419" s="264">
        <v>41939</v>
      </c>
      <c r="B1419">
        <v>822.54</v>
      </c>
      <c r="D1419" s="264">
        <v>41939</v>
      </c>
      <c r="E1419">
        <f t="shared" si="166"/>
        <v>1905.43</v>
      </c>
      <c r="F1419">
        <v>822.54</v>
      </c>
      <c r="G1419" s="246">
        <f t="shared" si="167"/>
        <v>9.4030383896104297E-4</v>
      </c>
      <c r="H1419" s="246">
        <f t="shared" si="168"/>
        <v>4.8878612264745356E-4</v>
      </c>
      <c r="I1419">
        <f t="shared" si="169"/>
        <v>13242.176369613097</v>
      </c>
      <c r="J1419">
        <f t="shared" si="169"/>
        <v>19281.30218909018</v>
      </c>
      <c r="AB1419" s="264">
        <v>41946</v>
      </c>
      <c r="AC1419">
        <v>1898.28</v>
      </c>
    </row>
    <row r="1420" spans="1:29">
      <c r="A1420" s="264">
        <v>41940</v>
      </c>
      <c r="B1420">
        <v>823</v>
      </c>
      <c r="D1420" s="264">
        <v>41940</v>
      </c>
      <c r="E1420">
        <f t="shared" si="166"/>
        <v>1903.45</v>
      </c>
      <c r="F1420">
        <v>823</v>
      </c>
      <c r="G1420" s="246">
        <f t="shared" si="167"/>
        <v>-1.0391355232152177E-3</v>
      </c>
      <c r="H1420" s="246">
        <f t="shared" si="168"/>
        <v>5.1281474804530745E-4</v>
      </c>
      <c r="I1420">
        <f t="shared" si="169"/>
        <v>13228.415953742751</v>
      </c>
      <c r="J1420">
        <f t="shared" si="169"/>
        <v>19291.189925214265</v>
      </c>
      <c r="AB1420" s="264">
        <v>41947</v>
      </c>
      <c r="AC1420">
        <v>1898.52</v>
      </c>
    </row>
    <row r="1421" spans="1:29">
      <c r="A1421" s="264">
        <v>41941</v>
      </c>
      <c r="B1421">
        <v>821.86</v>
      </c>
      <c r="D1421" s="264">
        <v>41941</v>
      </c>
      <c r="E1421">
        <f t="shared" si="166"/>
        <v>1900.15</v>
      </c>
      <c r="F1421">
        <v>821.86</v>
      </c>
      <c r="G1421" s="246">
        <f t="shared" si="167"/>
        <v>-1.7336940817987978E-3</v>
      </c>
      <c r="H1421" s="246">
        <f t="shared" si="168"/>
        <v>-1.4316047561187114E-3</v>
      </c>
      <c r="I1421">
        <f t="shared" si="169"/>
        <v>13205.481927292174</v>
      </c>
      <c r="J1421">
        <f t="shared" si="169"/>
        <v>19263.57256596614</v>
      </c>
      <c r="AB1421" s="264">
        <v>41948</v>
      </c>
      <c r="AC1421">
        <v>1898.05</v>
      </c>
    </row>
    <row r="1422" spans="1:29">
      <c r="A1422" s="264">
        <v>41942</v>
      </c>
      <c r="B1422">
        <v>823.53</v>
      </c>
      <c r="D1422" s="264">
        <v>41942</v>
      </c>
      <c r="E1422">
        <f t="shared" si="166"/>
        <v>1901.67</v>
      </c>
      <c r="F1422">
        <v>823.53</v>
      </c>
      <c r="G1422" s="246">
        <f t="shared" si="167"/>
        <v>7.9993684709100954E-4</v>
      </c>
      <c r="H1422" s="246">
        <f t="shared" si="168"/>
        <v>1.985547677567632E-3</v>
      </c>
      <c r="I1422">
        <f t="shared" si="169"/>
        <v>13216.04547886941</v>
      </c>
      <c r="J1422">
        <f t="shared" si="169"/>
        <v>19301.821307736151</v>
      </c>
      <c r="AB1422" s="264">
        <v>41949</v>
      </c>
      <c r="AC1422">
        <v>1896.04</v>
      </c>
    </row>
    <row r="1423" spans="1:29">
      <c r="A1423" s="264">
        <v>41943</v>
      </c>
      <c r="B1423">
        <v>826.52</v>
      </c>
      <c r="D1423" s="264">
        <v>41943</v>
      </c>
      <c r="E1423">
        <f t="shared" si="166"/>
        <v>1899.6</v>
      </c>
      <c r="F1423">
        <v>826.52</v>
      </c>
      <c r="G1423" s="246">
        <f t="shared" si="167"/>
        <v>-1.0885169351150248E-3</v>
      </c>
      <c r="H1423" s="246">
        <f t="shared" si="168"/>
        <v>3.5842831209202822E-3</v>
      </c>
      <c r="I1423">
        <f t="shared" si="169"/>
        <v>13201.659589550411</v>
      </c>
      <c r="J1423">
        <f t="shared" si="169"/>
        <v>19371.004500052488</v>
      </c>
      <c r="AB1423" s="264">
        <v>41950</v>
      </c>
      <c r="AC1423">
        <v>1901.06</v>
      </c>
    </row>
    <row r="1424" spans="1:29">
      <c r="A1424" s="264">
        <v>41946</v>
      </c>
      <c r="B1424">
        <v>830.5</v>
      </c>
      <c r="D1424" s="264">
        <v>41946</v>
      </c>
      <c r="E1424">
        <f t="shared" si="166"/>
        <v>1898.28</v>
      </c>
      <c r="F1424">
        <v>830.5</v>
      </c>
      <c r="G1424" s="246">
        <f t="shared" si="167"/>
        <v>-6.9488313329113538E-4</v>
      </c>
      <c r="H1424" s="246">
        <f t="shared" si="168"/>
        <v>4.7689418975256229E-3</v>
      </c>
      <c r="I1424">
        <f t="shared" si="169"/>
        <v>13192.48597897018</v>
      </c>
      <c r="J1424">
        <f t="shared" si="169"/>
        <v>19463.383695009947</v>
      </c>
      <c r="AB1424" s="264">
        <v>41953</v>
      </c>
      <c r="AC1424">
        <v>1897.28</v>
      </c>
    </row>
    <row r="1425" spans="1:29">
      <c r="A1425" s="264">
        <v>41947</v>
      </c>
      <c r="B1425">
        <v>828.92</v>
      </c>
      <c r="D1425" s="264">
        <v>41947</v>
      </c>
      <c r="E1425">
        <f t="shared" si="166"/>
        <v>1898.52</v>
      </c>
      <c r="F1425">
        <v>828.92</v>
      </c>
      <c r="G1425" s="246">
        <f t="shared" si="167"/>
        <v>1.2643024211400622E-4</v>
      </c>
      <c r="H1425" s="246">
        <f t="shared" si="168"/>
        <v>-1.9488969639632888E-3</v>
      </c>
      <c r="I1425">
        <f t="shared" si="169"/>
        <v>13194.153908166587</v>
      </c>
      <c r="J1425">
        <f t="shared" si="169"/>
        <v>19425.451565618288</v>
      </c>
      <c r="AB1425" s="264">
        <v>41955</v>
      </c>
      <c r="AC1425">
        <v>1897.99</v>
      </c>
    </row>
    <row r="1426" spans="1:29">
      <c r="A1426" s="264">
        <v>41948</v>
      </c>
      <c r="B1426">
        <v>830.44</v>
      </c>
      <c r="D1426" s="264">
        <v>41948</v>
      </c>
      <c r="E1426">
        <f t="shared" si="166"/>
        <v>1898.05</v>
      </c>
      <c r="F1426">
        <v>830.44</v>
      </c>
      <c r="G1426" s="246">
        <f t="shared" si="167"/>
        <v>-2.4756125824332287E-4</v>
      </c>
      <c r="H1426" s="246">
        <f t="shared" si="168"/>
        <v>1.787282763803009E-3</v>
      </c>
      <c r="I1426">
        <f t="shared" si="169"/>
        <v>13190.887546823626</v>
      </c>
      <c r="J1426">
        <f t="shared" si="169"/>
        <v>19460.17034038061</v>
      </c>
      <c r="AB1426" s="264">
        <v>41956</v>
      </c>
      <c r="AC1426">
        <v>1898.88</v>
      </c>
    </row>
    <row r="1427" spans="1:29">
      <c r="A1427" s="264">
        <v>41949</v>
      </c>
      <c r="B1427">
        <v>831.89</v>
      </c>
      <c r="D1427" s="264">
        <v>41949</v>
      </c>
      <c r="E1427">
        <f t="shared" si="166"/>
        <v>1896.04</v>
      </c>
      <c r="F1427">
        <v>831.89</v>
      </c>
      <c r="G1427" s="246">
        <f t="shared" si="167"/>
        <v>-1.058981586364971E-3</v>
      </c>
      <c r="H1427" s="246">
        <f t="shared" si="168"/>
        <v>1.6996337569756695E-3</v>
      </c>
      <c r="I1427">
        <f t="shared" si="169"/>
        <v>13176.918639803729</v>
      </c>
      <c r="J1427">
        <f t="shared" si="169"/>
        <v>19493.245502807618</v>
      </c>
      <c r="AB1427" s="264">
        <v>41957</v>
      </c>
      <c r="AC1427">
        <v>1900.82</v>
      </c>
    </row>
    <row r="1428" spans="1:29">
      <c r="A1428" s="264">
        <v>41950</v>
      </c>
      <c r="B1428">
        <v>833.61</v>
      </c>
      <c r="D1428" s="264">
        <v>41950</v>
      </c>
      <c r="E1428">
        <f t="shared" si="166"/>
        <v>1901.06</v>
      </c>
      <c r="F1428">
        <v>833.61</v>
      </c>
      <c r="G1428" s="246">
        <f t="shared" si="167"/>
        <v>2.6476234678594057E-3</v>
      </c>
      <c r="H1428" s="246">
        <f t="shared" si="168"/>
        <v>2.0211524789506144E-3</v>
      </c>
      <c r="I1428">
        <f t="shared" ref="I1428:J1443" si="170">I1427*(1+G1428)</f>
        <v>13211.806158828547</v>
      </c>
      <c r="J1428">
        <f t="shared" si="170"/>
        <v>19532.644324278412</v>
      </c>
      <c r="AB1428" s="264">
        <v>41960</v>
      </c>
      <c r="AC1428">
        <v>1899.77</v>
      </c>
    </row>
    <row r="1429" spans="1:29">
      <c r="A1429" s="264">
        <v>41953</v>
      </c>
      <c r="B1429">
        <v>835.51</v>
      </c>
      <c r="D1429" s="264">
        <v>41953</v>
      </c>
      <c r="E1429">
        <f t="shared" si="166"/>
        <v>1897.28</v>
      </c>
      <c r="F1429">
        <v>835.51</v>
      </c>
      <c r="G1429" s="246">
        <f t="shared" si="167"/>
        <v>-1.988364386184549E-3</v>
      </c>
      <c r="H1429" s="246">
        <f t="shared" si="168"/>
        <v>2.232814719798735E-3</v>
      </c>
      <c r="I1429">
        <f t="shared" si="170"/>
        <v>13185.536273985159</v>
      </c>
      <c r="J1429">
        <f t="shared" si="170"/>
        <v>19576.257100042254</v>
      </c>
      <c r="AB1429" s="264">
        <v>41961</v>
      </c>
      <c r="AC1429">
        <v>1900.28</v>
      </c>
    </row>
    <row r="1430" spans="1:29">
      <c r="A1430" s="264">
        <v>41954</v>
      </c>
      <c r="B1430">
        <v>833.73</v>
      </c>
      <c r="D1430" s="264">
        <v>41954</v>
      </c>
      <c r="E1430" s="265">
        <f>E1429</f>
        <v>1897.28</v>
      </c>
      <c r="F1430">
        <v>833.73</v>
      </c>
      <c r="G1430" s="246">
        <f t="shared" si="167"/>
        <v>0</v>
      </c>
      <c r="H1430" s="246">
        <f t="shared" si="168"/>
        <v>-2.1768638744170806E-3</v>
      </c>
      <c r="I1430">
        <f t="shared" si="170"/>
        <v>13185.536273985159</v>
      </c>
      <c r="J1430">
        <f t="shared" si="170"/>
        <v>19533.642253164871</v>
      </c>
      <c r="AB1430" s="264">
        <v>41962</v>
      </c>
      <c r="AC1430">
        <v>1897.79</v>
      </c>
    </row>
    <row r="1431" spans="1:29">
      <c r="A1431" s="264">
        <v>41955</v>
      </c>
      <c r="B1431">
        <v>834.69</v>
      </c>
      <c r="D1431" s="264">
        <v>41955</v>
      </c>
      <c r="E1431">
        <f t="shared" ref="E1431:E1494" si="171">SUMIF(AB:AB,A1431,AC:AC)</f>
        <v>1897.99</v>
      </c>
      <c r="F1431">
        <v>834.69</v>
      </c>
      <c r="G1431" s="246">
        <f t="shared" si="167"/>
        <v>3.7421993590824876E-4</v>
      </c>
      <c r="H1431" s="246">
        <f t="shared" si="168"/>
        <v>1.1050233374627497E-3</v>
      </c>
      <c r="I1431">
        <f t="shared" si="170"/>
        <v>13190.470564524525</v>
      </c>
      <c r="J1431">
        <f t="shared" si="170"/>
        <v>19555.227383720267</v>
      </c>
      <c r="AB1431" s="264">
        <v>41963</v>
      </c>
      <c r="AC1431">
        <v>1899.75</v>
      </c>
    </row>
    <row r="1432" spans="1:29">
      <c r="A1432" s="264">
        <v>41956</v>
      </c>
      <c r="B1432">
        <v>834.69</v>
      </c>
      <c r="D1432" s="264">
        <v>41956</v>
      </c>
      <c r="E1432">
        <f t="shared" si="171"/>
        <v>1898.88</v>
      </c>
      <c r="F1432">
        <v>834.69</v>
      </c>
      <c r="G1432" s="246">
        <f t="shared" si="167"/>
        <v>4.6891711758223487E-4</v>
      </c>
      <c r="H1432" s="246">
        <f t="shared" si="168"/>
        <v>-4.6428571428571429E-5</v>
      </c>
      <c r="I1432">
        <f t="shared" si="170"/>
        <v>13196.655801961195</v>
      </c>
      <c r="J1432">
        <f t="shared" si="170"/>
        <v>19554.319462448879</v>
      </c>
      <c r="AB1432" s="264">
        <v>41964</v>
      </c>
      <c r="AC1432">
        <v>1902.57</v>
      </c>
    </row>
    <row r="1433" spans="1:29">
      <c r="A1433" s="264">
        <v>41957</v>
      </c>
      <c r="B1433">
        <v>834.85</v>
      </c>
      <c r="D1433" s="264">
        <v>41957</v>
      </c>
      <c r="E1433">
        <f t="shared" si="171"/>
        <v>1900.82</v>
      </c>
      <c r="F1433">
        <v>834.85</v>
      </c>
      <c r="G1433" s="246">
        <f t="shared" si="167"/>
        <v>1.021654870239308E-3</v>
      </c>
      <c r="H1433" s="246">
        <f t="shared" si="168"/>
        <v>1.4525936061792006E-4</v>
      </c>
      <c r="I1433">
        <f t="shared" si="170"/>
        <v>13210.138229632141</v>
      </c>
      <c r="J1433">
        <f t="shared" si="170"/>
        <v>19557.159910391314</v>
      </c>
      <c r="AB1433" s="264">
        <v>41967</v>
      </c>
      <c r="AC1433">
        <v>1904.11</v>
      </c>
    </row>
    <row r="1434" spans="1:29">
      <c r="A1434" s="264">
        <v>41960</v>
      </c>
      <c r="B1434">
        <v>834.92</v>
      </c>
      <c r="D1434" s="264">
        <v>41960</v>
      </c>
      <c r="E1434">
        <f t="shared" si="171"/>
        <v>1899.77</v>
      </c>
      <c r="F1434">
        <v>834.92</v>
      </c>
      <c r="G1434" s="246">
        <f t="shared" si="167"/>
        <v>-5.5239317768118745E-4</v>
      </c>
      <c r="H1434" s="246">
        <f t="shared" si="168"/>
        <v>3.7418826307465126E-5</v>
      </c>
      <c r="I1434">
        <f t="shared" si="170"/>
        <v>13202.841039397867</v>
      </c>
      <c r="J1434">
        <f t="shared" si="170"/>
        <v>19557.891716361068</v>
      </c>
      <c r="AB1434" s="264">
        <v>41968</v>
      </c>
      <c r="AC1434">
        <v>1908.27</v>
      </c>
    </row>
    <row r="1435" spans="1:29">
      <c r="A1435" s="264">
        <v>41961</v>
      </c>
      <c r="B1435">
        <v>835.84</v>
      </c>
      <c r="D1435" s="264">
        <v>41961</v>
      </c>
      <c r="E1435">
        <f t="shared" si="171"/>
        <v>1900.28</v>
      </c>
      <c r="F1435">
        <v>835.84</v>
      </c>
      <c r="G1435" s="246">
        <f t="shared" si="167"/>
        <v>2.6845354964022405E-4</v>
      </c>
      <c r="H1435" s="246">
        <f t="shared" si="168"/>
        <v>1.0554734072041197E-3</v>
      </c>
      <c r="I1435">
        <f t="shared" si="170"/>
        <v>13206.385388940229</v>
      </c>
      <c r="J1435">
        <f t="shared" si="170"/>
        <v>19578.534550968663</v>
      </c>
      <c r="AB1435" s="264">
        <v>41969</v>
      </c>
      <c r="AC1435">
        <v>1910</v>
      </c>
    </row>
    <row r="1436" spans="1:29">
      <c r="A1436" s="264">
        <v>41962</v>
      </c>
      <c r="B1436">
        <v>834.71</v>
      </c>
      <c r="D1436" s="264">
        <v>41962</v>
      </c>
      <c r="E1436">
        <f t="shared" si="171"/>
        <v>1897.79</v>
      </c>
      <c r="F1436">
        <v>834.71</v>
      </c>
      <c r="G1436" s="246">
        <f t="shared" si="167"/>
        <v>-1.3103332140527169E-3</v>
      </c>
      <c r="H1436" s="246">
        <f t="shared" si="168"/>
        <v>-1.398361955808349E-3</v>
      </c>
      <c r="I1436">
        <f t="shared" si="170"/>
        <v>13189.080623527519</v>
      </c>
      <c r="J1436">
        <f t="shared" si="170"/>
        <v>19551.156673102108</v>
      </c>
      <c r="AB1436" s="264">
        <v>41971</v>
      </c>
      <c r="AC1436">
        <v>1913.08</v>
      </c>
    </row>
    <row r="1437" spans="1:29">
      <c r="A1437" s="264">
        <v>41963</v>
      </c>
      <c r="B1437">
        <v>836.5</v>
      </c>
      <c r="D1437" s="264">
        <v>41963</v>
      </c>
      <c r="E1437">
        <f t="shared" si="171"/>
        <v>1899.75</v>
      </c>
      <c r="F1437">
        <v>836.5</v>
      </c>
      <c r="G1437" s="246">
        <f t="shared" si="167"/>
        <v>1.032780233851005E-3</v>
      </c>
      <c r="H1437" s="246">
        <f t="shared" si="168"/>
        <v>2.0980287850185112E-3</v>
      </c>
      <c r="I1437">
        <f t="shared" si="170"/>
        <v>13202.702045298165</v>
      </c>
      <c r="J1437">
        <f t="shared" si="170"/>
        <v>19592.175562582685</v>
      </c>
      <c r="AB1437" s="264">
        <v>41974</v>
      </c>
      <c r="AC1437">
        <v>1910.93</v>
      </c>
    </row>
    <row r="1438" spans="1:29">
      <c r="A1438" s="264">
        <v>41964</v>
      </c>
      <c r="B1438">
        <v>836.63</v>
      </c>
      <c r="D1438" s="264">
        <v>41964</v>
      </c>
      <c r="E1438">
        <f t="shared" si="171"/>
        <v>1902.57</v>
      </c>
      <c r="F1438">
        <v>836.63</v>
      </c>
      <c r="G1438" s="246">
        <f t="shared" si="167"/>
        <v>1.4844058428740148E-3</v>
      </c>
      <c r="H1438" s="246">
        <f t="shared" si="168"/>
        <v>1.0898087268372631E-4</v>
      </c>
      <c r="I1438">
        <f t="shared" si="170"/>
        <v>13222.300213355931</v>
      </c>
      <c r="J1438">
        <f t="shared" si="170"/>
        <v>19594.310734973267</v>
      </c>
      <c r="AB1438" s="264">
        <v>41975</v>
      </c>
      <c r="AC1438">
        <v>1905.15</v>
      </c>
    </row>
    <row r="1439" spans="1:29">
      <c r="A1439" s="264">
        <v>41967</v>
      </c>
      <c r="B1439">
        <v>836.35</v>
      </c>
      <c r="D1439" s="264">
        <v>41967</v>
      </c>
      <c r="E1439">
        <f t="shared" si="171"/>
        <v>1904.11</v>
      </c>
      <c r="F1439">
        <v>836.35</v>
      </c>
      <c r="G1439" s="246">
        <f t="shared" si="167"/>
        <v>8.0943145324474663E-4</v>
      </c>
      <c r="H1439" s="246">
        <f t="shared" si="168"/>
        <v>-3.8110459308683594E-4</v>
      </c>
      <c r="I1439">
        <f t="shared" si="170"/>
        <v>13233.002759032866</v>
      </c>
      <c r="J1439">
        <f t="shared" si="170"/>
        <v>19586.843253153798</v>
      </c>
      <c r="AB1439" s="264">
        <v>41976</v>
      </c>
      <c r="AC1439">
        <v>1905.1</v>
      </c>
    </row>
    <row r="1440" spans="1:29">
      <c r="A1440" s="264">
        <v>41968</v>
      </c>
      <c r="B1440">
        <v>837.53</v>
      </c>
      <c r="D1440" s="264">
        <v>41968</v>
      </c>
      <c r="E1440">
        <f t="shared" si="171"/>
        <v>1908.27</v>
      </c>
      <c r="F1440">
        <v>837.53</v>
      </c>
      <c r="G1440" s="246">
        <f t="shared" si="167"/>
        <v>2.1847477299106188E-3</v>
      </c>
      <c r="H1440" s="246">
        <f t="shared" si="168"/>
        <v>1.3644639974719078E-3</v>
      </c>
      <c r="I1440">
        <f t="shared" si="170"/>
        <v>13261.913531770564</v>
      </c>
      <c r="J1440">
        <f t="shared" si="170"/>
        <v>19613.568795596853</v>
      </c>
      <c r="AB1440" s="264">
        <v>41977</v>
      </c>
      <c r="AC1440">
        <v>1907.69</v>
      </c>
    </row>
    <row r="1441" spans="1:29">
      <c r="A1441" s="264">
        <v>41969</v>
      </c>
      <c r="B1441">
        <v>840.02</v>
      </c>
      <c r="D1441" s="264">
        <v>41969</v>
      </c>
      <c r="E1441">
        <f t="shared" si="171"/>
        <v>1910</v>
      </c>
      <c r="F1441">
        <v>840.02</v>
      </c>
      <c r="G1441" s="246">
        <f t="shared" si="167"/>
        <v>9.0658030572199344E-4</v>
      </c>
      <c r="H1441" s="246">
        <f t="shared" si="168"/>
        <v>2.9265992604103766E-3</v>
      </c>
      <c r="I1441">
        <f t="shared" si="170"/>
        <v>13273.936521394655</v>
      </c>
      <c r="J1441">
        <f t="shared" si="170"/>
        <v>19670.969851528054</v>
      </c>
      <c r="AB1441" s="264">
        <v>41978</v>
      </c>
      <c r="AC1441">
        <v>1902.92</v>
      </c>
    </row>
    <row r="1442" spans="1:29">
      <c r="A1442" s="264">
        <v>41971</v>
      </c>
      <c r="B1442">
        <v>839.67</v>
      </c>
      <c r="D1442" s="264">
        <v>41971</v>
      </c>
      <c r="E1442">
        <f t="shared" si="171"/>
        <v>1913.08</v>
      </c>
      <c r="F1442">
        <v>839.67</v>
      </c>
      <c r="G1442" s="246">
        <f t="shared" si="167"/>
        <v>1.6125654450260818E-3</v>
      </c>
      <c r="H1442" s="246">
        <f t="shared" si="168"/>
        <v>-4.6308531769657853E-4</v>
      </c>
      <c r="I1442">
        <f t="shared" si="170"/>
        <v>13295.341612748525</v>
      </c>
      <c r="J1442">
        <f t="shared" si="170"/>
        <v>19661.86051420496</v>
      </c>
      <c r="AB1442" s="264">
        <v>41981</v>
      </c>
      <c r="AC1442">
        <v>1907.04</v>
      </c>
    </row>
    <row r="1443" spans="1:29">
      <c r="A1443" s="264">
        <v>41974</v>
      </c>
      <c r="B1443">
        <v>836.88</v>
      </c>
      <c r="D1443" s="264">
        <v>41974</v>
      </c>
      <c r="E1443">
        <f t="shared" si="171"/>
        <v>1910.93</v>
      </c>
      <c r="F1443">
        <v>836.88</v>
      </c>
      <c r="G1443" s="246">
        <f t="shared" si="167"/>
        <v>-1.1238421811946564E-3</v>
      </c>
      <c r="H1443" s="246">
        <f t="shared" si="168"/>
        <v>-3.3691625026157765E-3</v>
      </c>
      <c r="I1443">
        <f t="shared" si="170"/>
        <v>13280.399747030726</v>
      </c>
      <c r="J1443">
        <f t="shared" si="170"/>
        <v>19595.616511028838</v>
      </c>
      <c r="AB1443" s="264">
        <v>41982</v>
      </c>
      <c r="AC1443">
        <v>1908.97</v>
      </c>
    </row>
    <row r="1444" spans="1:29">
      <c r="A1444" s="264">
        <v>41975</v>
      </c>
      <c r="B1444">
        <v>839.36</v>
      </c>
      <c r="D1444" s="264">
        <v>41975</v>
      </c>
      <c r="E1444">
        <f t="shared" si="171"/>
        <v>1905.15</v>
      </c>
      <c r="F1444">
        <v>839.36</v>
      </c>
      <c r="G1444" s="246">
        <f t="shared" si="167"/>
        <v>-3.024705248229953E-3</v>
      </c>
      <c r="H1444" s="246">
        <f t="shared" si="168"/>
        <v>2.9169592500033351E-3</v>
      </c>
      <c r="I1444">
        <f t="shared" ref="I1444:J1459" si="172">I1443*(1+G1444)</f>
        <v>13240.230452217291</v>
      </c>
      <c r="J1444">
        <f t="shared" si="172"/>
        <v>19652.776125870201</v>
      </c>
      <c r="AB1444" s="264">
        <v>41983</v>
      </c>
      <c r="AC1444">
        <v>1912.46</v>
      </c>
    </row>
    <row r="1445" spans="1:29">
      <c r="A1445" s="264">
        <v>41976</v>
      </c>
      <c r="B1445">
        <v>837.4</v>
      </c>
      <c r="D1445" s="264">
        <v>41976</v>
      </c>
      <c r="E1445">
        <f t="shared" si="171"/>
        <v>1905.1</v>
      </c>
      <c r="F1445">
        <v>837.4</v>
      </c>
      <c r="G1445" s="246">
        <f t="shared" si="167"/>
        <v>-2.6244652652107625E-5</v>
      </c>
      <c r="H1445" s="246">
        <f t="shared" si="168"/>
        <v>-2.3815410380698806E-3</v>
      </c>
      <c r="I1445">
        <f t="shared" si="172"/>
        <v>13239.882966968038</v>
      </c>
      <c r="J1445">
        <f t="shared" si="172"/>
        <v>19605.972233014443</v>
      </c>
      <c r="AB1445" s="264">
        <v>41984</v>
      </c>
      <c r="AC1445">
        <v>1911.12</v>
      </c>
    </row>
    <row r="1446" spans="1:29">
      <c r="A1446" s="264">
        <v>41977</v>
      </c>
      <c r="B1446">
        <v>838.94</v>
      </c>
      <c r="D1446" s="264">
        <v>41977</v>
      </c>
      <c r="E1446">
        <f t="shared" si="171"/>
        <v>1907.69</v>
      </c>
      <c r="F1446">
        <v>838.94</v>
      </c>
      <c r="G1446" s="246">
        <f t="shared" si="167"/>
        <v>1.359508687208022E-3</v>
      </c>
      <c r="H1446" s="246">
        <f t="shared" si="168"/>
        <v>1.792596983861681E-3</v>
      </c>
      <c r="I1446">
        <f t="shared" si="172"/>
        <v>13257.882702879249</v>
      </c>
      <c r="J1446">
        <f t="shared" si="172"/>
        <v>19641.117839705021</v>
      </c>
      <c r="AB1446" s="264">
        <v>41985</v>
      </c>
      <c r="AC1446">
        <v>1916.65</v>
      </c>
    </row>
    <row r="1447" spans="1:29">
      <c r="A1447" s="264">
        <v>41978</v>
      </c>
      <c r="B1447">
        <v>838.65</v>
      </c>
      <c r="D1447" s="264">
        <v>41978</v>
      </c>
      <c r="E1447">
        <f t="shared" si="171"/>
        <v>1902.92</v>
      </c>
      <c r="F1447">
        <v>838.65</v>
      </c>
      <c r="G1447" s="246">
        <f t="shared" si="167"/>
        <v>-2.500406250491416E-3</v>
      </c>
      <c r="H1447" s="246">
        <f t="shared" si="168"/>
        <v>-3.921028747161512E-4</v>
      </c>
      <c r="I1447">
        <f t="shared" si="172"/>
        <v>13224.732610100687</v>
      </c>
      <c r="J1447">
        <f t="shared" si="172"/>
        <v>19633.416500937434</v>
      </c>
      <c r="AB1447" s="264">
        <v>41988</v>
      </c>
      <c r="AC1447">
        <v>1913.76</v>
      </c>
    </row>
    <row r="1448" spans="1:29">
      <c r="A1448" s="264">
        <v>41981</v>
      </c>
      <c r="B1448">
        <v>838.56</v>
      </c>
      <c r="D1448" s="264">
        <v>41981</v>
      </c>
      <c r="E1448">
        <f t="shared" si="171"/>
        <v>1907.04</v>
      </c>
      <c r="F1448">
        <v>838.56</v>
      </c>
      <c r="G1448" s="246">
        <f t="shared" si="167"/>
        <v>2.1650936455552827E-3</v>
      </c>
      <c r="H1448" s="246">
        <f t="shared" si="168"/>
        <v>-1.5374389963464157E-4</v>
      </c>
      <c r="I1448">
        <f t="shared" si="172"/>
        <v>13253.365394638984</v>
      </c>
      <c r="J1448">
        <f t="shared" si="172"/>
        <v>19630.39798292143</v>
      </c>
      <c r="AB1448" s="264">
        <v>41989</v>
      </c>
      <c r="AC1448">
        <v>1915.9</v>
      </c>
    </row>
    <row r="1449" spans="1:29">
      <c r="A1449" s="264">
        <v>41982</v>
      </c>
      <c r="B1449">
        <v>840.41</v>
      </c>
      <c r="D1449" s="264">
        <v>41982</v>
      </c>
      <c r="E1449">
        <f t="shared" si="171"/>
        <v>1908.97</v>
      </c>
      <c r="F1449">
        <v>840.41</v>
      </c>
      <c r="G1449" s="246">
        <f t="shared" si="167"/>
        <v>1.0120396006376708E-3</v>
      </c>
      <c r="H1449" s="246">
        <f t="shared" si="168"/>
        <v>2.1597343745740497E-3</v>
      </c>
      <c r="I1449">
        <f t="shared" si="172"/>
        <v>13266.77832526008</v>
      </c>
      <c r="J1449">
        <f t="shared" si="172"/>
        <v>19672.794428231715</v>
      </c>
      <c r="AB1449" s="264">
        <v>41990</v>
      </c>
      <c r="AC1449">
        <v>1911.28</v>
      </c>
    </row>
    <row r="1450" spans="1:29">
      <c r="A1450" s="264">
        <v>41983</v>
      </c>
      <c r="B1450">
        <v>838.36</v>
      </c>
      <c r="D1450" s="264">
        <v>41983</v>
      </c>
      <c r="E1450">
        <f t="shared" si="171"/>
        <v>1912.46</v>
      </c>
      <c r="F1450">
        <v>838.36</v>
      </c>
      <c r="G1450" s="246">
        <f t="shared" si="167"/>
        <v>1.8282110247935801E-3</v>
      </c>
      <c r="H1450" s="246">
        <f t="shared" si="168"/>
        <v>-2.485714158225418E-3</v>
      </c>
      <c r="I1450">
        <f t="shared" si="172"/>
        <v>13291.032795657813</v>
      </c>
      <c r="J1450">
        <f t="shared" si="172"/>
        <v>19623.8934845896</v>
      </c>
      <c r="AB1450" s="264">
        <v>41991</v>
      </c>
      <c r="AC1450">
        <v>1908.92</v>
      </c>
    </row>
    <row r="1451" spans="1:29">
      <c r="A1451" s="264">
        <v>41984</v>
      </c>
      <c r="B1451">
        <v>838.36</v>
      </c>
      <c r="D1451" s="264">
        <v>41984</v>
      </c>
      <c r="E1451">
        <f t="shared" si="171"/>
        <v>1911.12</v>
      </c>
      <c r="F1451">
        <v>838.36</v>
      </c>
      <c r="G1451" s="246">
        <f t="shared" si="167"/>
        <v>-7.0066824927061955E-4</v>
      </c>
      <c r="H1451" s="246">
        <f t="shared" si="168"/>
        <v>-4.6428571428571429E-5</v>
      </c>
      <c r="I1451">
        <f t="shared" si="172"/>
        <v>13281.720190977881</v>
      </c>
      <c r="J1451">
        <f t="shared" si="172"/>
        <v>19622.982375249245</v>
      </c>
      <c r="AB1451" s="264">
        <v>41992</v>
      </c>
      <c r="AC1451">
        <v>1911.42</v>
      </c>
    </row>
    <row r="1452" spans="1:29">
      <c r="A1452" s="264">
        <v>41985</v>
      </c>
      <c r="B1452">
        <v>834.84</v>
      </c>
      <c r="D1452" s="264">
        <v>41985</v>
      </c>
      <c r="E1452">
        <f t="shared" si="171"/>
        <v>1916.65</v>
      </c>
      <c r="F1452">
        <v>834.84</v>
      </c>
      <c r="G1452" s="246">
        <f t="shared" si="167"/>
        <v>2.893591192599132E-3</v>
      </c>
      <c r="H1452" s="246">
        <f t="shared" si="168"/>
        <v>-4.2451021722682688E-3</v>
      </c>
      <c r="I1452">
        <f t="shared" si="172"/>
        <v>13320.15205954506</v>
      </c>
      <c r="J1452">
        <f t="shared" si="172"/>
        <v>19539.680810141694</v>
      </c>
      <c r="AB1452" s="264">
        <v>41995</v>
      </c>
      <c r="AC1452">
        <v>1913.1</v>
      </c>
    </row>
    <row r="1453" spans="1:29">
      <c r="A1453" s="264">
        <v>41988</v>
      </c>
      <c r="B1453">
        <v>832.27</v>
      </c>
      <c r="D1453" s="264">
        <v>41988</v>
      </c>
      <c r="E1453">
        <f t="shared" si="171"/>
        <v>1913.76</v>
      </c>
      <c r="F1453">
        <v>832.27</v>
      </c>
      <c r="G1453" s="246">
        <f t="shared" si="167"/>
        <v>-1.507839198601757E-3</v>
      </c>
      <c r="H1453" s="246">
        <f t="shared" si="168"/>
        <v>-3.1248627624113198E-3</v>
      </c>
      <c r="I1453">
        <f t="shared" si="172"/>
        <v>13300.067412138342</v>
      </c>
      <c r="J1453">
        <f t="shared" si="172"/>
        <v>19478.621989188679</v>
      </c>
      <c r="AB1453" s="264">
        <v>41996</v>
      </c>
      <c r="AC1453">
        <v>1905.8</v>
      </c>
    </row>
    <row r="1454" spans="1:29">
      <c r="A1454" s="264">
        <v>41989</v>
      </c>
      <c r="B1454">
        <v>832.85</v>
      </c>
      <c r="D1454" s="264">
        <v>41989</v>
      </c>
      <c r="E1454">
        <f t="shared" si="171"/>
        <v>1915.9</v>
      </c>
      <c r="F1454">
        <v>832.85</v>
      </c>
      <c r="G1454" s="246">
        <f t="shared" si="167"/>
        <v>1.1182175403394723E-3</v>
      </c>
      <c r="H1454" s="246">
        <f t="shared" si="168"/>
        <v>6.5046065922989924E-4</v>
      </c>
      <c r="I1454">
        <f t="shared" si="172"/>
        <v>13314.939780806293</v>
      </c>
      <c r="J1454">
        <f t="shared" si="172"/>
        <v>19491.292066488659</v>
      </c>
      <c r="AB1454" s="264">
        <v>41997</v>
      </c>
      <c r="AC1454">
        <v>1906.38</v>
      </c>
    </row>
    <row r="1455" spans="1:29">
      <c r="A1455" s="264">
        <v>41990</v>
      </c>
      <c r="B1455">
        <v>835.47</v>
      </c>
      <c r="D1455" s="264">
        <v>41990</v>
      </c>
      <c r="E1455">
        <f t="shared" si="171"/>
        <v>1911.28</v>
      </c>
      <c r="F1455">
        <v>835.47</v>
      </c>
      <c r="G1455" s="246">
        <f t="shared" si="167"/>
        <v>-2.4113993423456881E-3</v>
      </c>
      <c r="H1455" s="246">
        <f t="shared" si="168"/>
        <v>3.0993960068268359E-3</v>
      </c>
      <c r="I1455">
        <f t="shared" si="172"/>
        <v>13282.832143775484</v>
      </c>
      <c r="J1455">
        <f t="shared" si="172"/>
        <v>19551.70329928743</v>
      </c>
      <c r="AB1455" s="264">
        <v>41999</v>
      </c>
      <c r="AC1455">
        <v>1907.87</v>
      </c>
    </row>
    <row r="1456" spans="1:29">
      <c r="A1456" s="264">
        <v>41991</v>
      </c>
      <c r="B1456">
        <v>838.41</v>
      </c>
      <c r="D1456" s="264">
        <v>41991</v>
      </c>
      <c r="E1456">
        <f t="shared" si="171"/>
        <v>1908.92</v>
      </c>
      <c r="F1456">
        <v>838.41</v>
      </c>
      <c r="G1456" s="246">
        <f t="shared" si="167"/>
        <v>-1.2347746013142702E-3</v>
      </c>
      <c r="H1456" s="246">
        <f t="shared" si="168"/>
        <v>3.4725487706661487E-3</v>
      </c>
      <c r="I1456">
        <f t="shared" si="172"/>
        <v>13266.430840010829</v>
      </c>
      <c r="J1456">
        <f t="shared" si="172"/>
        <v>19619.597542543801</v>
      </c>
      <c r="AB1456" s="264">
        <v>42002</v>
      </c>
      <c r="AC1456">
        <v>1911.7</v>
      </c>
    </row>
    <row r="1457" spans="1:29">
      <c r="A1457" s="264">
        <v>41992</v>
      </c>
      <c r="B1457">
        <v>840.11</v>
      </c>
      <c r="D1457" s="264">
        <v>41992</v>
      </c>
      <c r="E1457">
        <f t="shared" si="171"/>
        <v>1911.42</v>
      </c>
      <c r="F1457">
        <v>840.11</v>
      </c>
      <c r="G1457" s="246">
        <f t="shared" si="167"/>
        <v>1.3096410535800018E-3</v>
      </c>
      <c r="H1457" s="246">
        <f t="shared" si="168"/>
        <v>1.9812189995689214E-3</v>
      </c>
      <c r="I1457">
        <f t="shared" si="172"/>
        <v>13283.805102473387</v>
      </c>
      <c r="J1457">
        <f t="shared" si="172"/>
        <v>19658.468261958984</v>
      </c>
      <c r="AB1457" s="264">
        <v>42003</v>
      </c>
      <c r="AC1457">
        <v>1913.34</v>
      </c>
    </row>
    <row r="1458" spans="1:29">
      <c r="A1458" s="264">
        <v>41995</v>
      </c>
      <c r="B1458">
        <v>840.6</v>
      </c>
      <c r="D1458" s="264">
        <v>41995</v>
      </c>
      <c r="E1458">
        <f t="shared" si="171"/>
        <v>1913.1</v>
      </c>
      <c r="F1458">
        <v>840.6</v>
      </c>
      <c r="G1458" s="246">
        <f t="shared" si="167"/>
        <v>8.7892770819597565E-4</v>
      </c>
      <c r="H1458" s="246">
        <f t="shared" si="168"/>
        <v>5.3682838301781586E-4</v>
      </c>
      <c r="I1458">
        <f t="shared" si="172"/>
        <v>13295.480606848225</v>
      </c>
      <c r="J1458">
        <f t="shared" si="172"/>
        <v>19669.02148568866</v>
      </c>
      <c r="AB1458" s="264">
        <v>42004</v>
      </c>
      <c r="AC1458">
        <v>1914.87</v>
      </c>
    </row>
    <row r="1459" spans="1:29">
      <c r="A1459" s="264">
        <v>41996</v>
      </c>
      <c r="B1459">
        <v>839.04</v>
      </c>
      <c r="D1459" s="264">
        <v>41996</v>
      </c>
      <c r="E1459">
        <f t="shared" si="171"/>
        <v>1905.8</v>
      </c>
      <c r="F1459">
        <v>839.04</v>
      </c>
      <c r="G1459" s="246">
        <f t="shared" si="167"/>
        <v>-3.8157963514714455E-3</v>
      </c>
      <c r="H1459" s="246">
        <f t="shared" si="168"/>
        <v>-1.9022458448048193E-3</v>
      </c>
      <c r="I1459">
        <f t="shared" si="172"/>
        <v>13244.747760457554</v>
      </c>
      <c r="J1459">
        <f t="shared" si="172"/>
        <v>19631.606171296131</v>
      </c>
      <c r="AB1459" s="264">
        <v>42006</v>
      </c>
      <c r="AC1459">
        <v>1919.31</v>
      </c>
    </row>
    <row r="1460" spans="1:29">
      <c r="A1460" s="264">
        <v>41997</v>
      </c>
      <c r="B1460">
        <v>840.34</v>
      </c>
      <c r="D1460" s="264">
        <v>41997</v>
      </c>
      <c r="E1460">
        <f t="shared" si="171"/>
        <v>1906.38</v>
      </c>
      <c r="F1460">
        <v>840.34</v>
      </c>
      <c r="G1460" s="246">
        <f t="shared" si="167"/>
        <v>3.0433413789499042E-4</v>
      </c>
      <c r="H1460" s="246">
        <f t="shared" si="168"/>
        <v>1.5029612073662471E-3</v>
      </c>
      <c r="I1460">
        <f t="shared" ref="I1460:J1475" si="173">I1459*(1+G1460)</f>
        <v>13248.778589348869</v>
      </c>
      <c r="J1460">
        <f t="shared" si="173"/>
        <v>19661.111713809882</v>
      </c>
      <c r="AB1460" s="264">
        <v>42009</v>
      </c>
      <c r="AC1460">
        <v>1925.4</v>
      </c>
    </row>
    <row r="1461" spans="1:29">
      <c r="A1461" s="264">
        <v>41999</v>
      </c>
      <c r="B1461">
        <v>839.78</v>
      </c>
      <c r="D1461" s="264">
        <v>41999</v>
      </c>
      <c r="E1461">
        <f t="shared" si="171"/>
        <v>1907.87</v>
      </c>
      <c r="F1461">
        <v>839.78</v>
      </c>
      <c r="G1461" s="246">
        <f t="shared" si="167"/>
        <v>7.8158604265654574E-4</v>
      </c>
      <c r="H1461" s="246">
        <f t="shared" si="168"/>
        <v>-7.1282550600272523E-4</v>
      </c>
      <c r="I1461">
        <f t="shared" si="173"/>
        <v>13259.133649776551</v>
      </c>
      <c r="J1461">
        <f t="shared" si="173"/>
        <v>19647.096771903911</v>
      </c>
      <c r="AB1461" s="264">
        <v>42010</v>
      </c>
      <c r="AC1461">
        <v>1931.52</v>
      </c>
    </row>
    <row r="1462" spans="1:29">
      <c r="A1462" s="264">
        <v>42002</v>
      </c>
      <c r="B1462">
        <v>838.75</v>
      </c>
      <c r="D1462" s="264">
        <v>42002</v>
      </c>
      <c r="E1462">
        <f t="shared" si="171"/>
        <v>1911.7</v>
      </c>
      <c r="F1462">
        <v>838.75</v>
      </c>
      <c r="G1462" s="246">
        <f t="shared" si="167"/>
        <v>2.0074743038047682E-3</v>
      </c>
      <c r="H1462" s="246">
        <f t="shared" si="168"/>
        <v>-1.2729402768752026E-3</v>
      </c>
      <c r="I1462">
        <f t="shared" si="173"/>
        <v>13285.751019869191</v>
      </c>
      <c r="J1462">
        <f t="shared" si="173"/>
        <v>19622.08719109929</v>
      </c>
      <c r="AB1462" s="264">
        <v>42011</v>
      </c>
      <c r="AC1462">
        <v>1931.91</v>
      </c>
    </row>
    <row r="1463" spans="1:29">
      <c r="A1463" s="264">
        <v>42003</v>
      </c>
      <c r="B1463">
        <v>836.97</v>
      </c>
      <c r="D1463" s="264">
        <v>42003</v>
      </c>
      <c r="E1463">
        <f t="shared" si="171"/>
        <v>1913.34</v>
      </c>
      <c r="F1463">
        <v>836.97</v>
      </c>
      <c r="G1463" s="246">
        <f t="shared" si="167"/>
        <v>8.5787518962177067E-4</v>
      </c>
      <c r="H1463" s="246">
        <f t="shared" si="168"/>
        <v>-2.1686342346177853E-3</v>
      </c>
      <c r="I1463">
        <f t="shared" si="173"/>
        <v>13297.14853604463</v>
      </c>
      <c r="J1463">
        <f t="shared" si="173"/>
        <v>19579.534061062019</v>
      </c>
      <c r="AB1463" s="264">
        <v>42012</v>
      </c>
      <c r="AC1463">
        <v>1927.8</v>
      </c>
    </row>
    <row r="1464" spans="1:29">
      <c r="A1464" s="264">
        <v>42004</v>
      </c>
      <c r="B1464">
        <v>838.2</v>
      </c>
      <c r="D1464" s="264">
        <v>42004</v>
      </c>
      <c r="E1464">
        <f t="shared" si="171"/>
        <v>1914.87</v>
      </c>
      <c r="F1464">
        <v>838.2</v>
      </c>
      <c r="G1464" s="246">
        <f t="shared" si="167"/>
        <v>7.9964878171145948E-4</v>
      </c>
      <c r="H1464" s="246">
        <f t="shared" si="168"/>
        <v>1.4231581521100137E-3</v>
      </c>
      <c r="I1464">
        <f t="shared" si="173"/>
        <v>13307.781584671713</v>
      </c>
      <c r="J1464">
        <f t="shared" si="173"/>
        <v>19607.398834575535</v>
      </c>
      <c r="AB1464" s="264">
        <v>42013</v>
      </c>
      <c r="AC1464">
        <v>1931.54</v>
      </c>
    </row>
    <row r="1465" spans="1:29">
      <c r="A1465" s="264">
        <v>42006</v>
      </c>
      <c r="B1465">
        <v>842.18</v>
      </c>
      <c r="D1465" s="264">
        <v>42006</v>
      </c>
      <c r="E1465">
        <f t="shared" si="171"/>
        <v>1919.31</v>
      </c>
      <c r="F1465">
        <v>842.18</v>
      </c>
      <c r="G1465" s="246">
        <f t="shared" si="167"/>
        <v>2.3186952639082659E-3</v>
      </c>
      <c r="H1465" s="246">
        <f t="shared" si="168"/>
        <v>4.7018415311721332E-3</v>
      </c>
      <c r="I1465">
        <f t="shared" si="173"/>
        <v>13338.638274805216</v>
      </c>
      <c r="J1465">
        <f t="shared" si="173"/>
        <v>19699.589716734197</v>
      </c>
      <c r="AB1465" s="264">
        <v>42016</v>
      </c>
      <c r="AC1465">
        <v>1936.14</v>
      </c>
    </row>
    <row r="1466" spans="1:29">
      <c r="A1466" s="264">
        <v>42009</v>
      </c>
      <c r="B1466">
        <v>841.71</v>
      </c>
      <c r="D1466" s="264">
        <v>42009</v>
      </c>
      <c r="E1466">
        <f t="shared" si="171"/>
        <v>1925.4</v>
      </c>
      <c r="F1466">
        <v>841.71</v>
      </c>
      <c r="G1466" s="246">
        <f t="shared" si="167"/>
        <v>3.173015302374349E-3</v>
      </c>
      <c r="H1466" s="246">
        <f t="shared" si="168"/>
        <v>-6.0450404223046008E-4</v>
      </c>
      <c r="I1466">
        <f t="shared" si="173"/>
        <v>13380.96197816401</v>
      </c>
      <c r="J1466">
        <f t="shared" si="173"/>
        <v>19687.681235120152</v>
      </c>
      <c r="AB1466" s="264">
        <v>42017</v>
      </c>
      <c r="AC1466">
        <v>1937.67</v>
      </c>
    </row>
    <row r="1467" spans="1:29">
      <c r="A1467" s="264">
        <v>42010</v>
      </c>
      <c r="B1467">
        <v>842.16</v>
      </c>
      <c r="D1467" s="264">
        <v>42010</v>
      </c>
      <c r="E1467">
        <f t="shared" si="171"/>
        <v>1931.52</v>
      </c>
      <c r="F1467">
        <v>842.16</v>
      </c>
      <c r="G1467" s="246">
        <f t="shared" si="167"/>
        <v>3.1785602991585282E-3</v>
      </c>
      <c r="H1467" s="246">
        <f t="shared" si="168"/>
        <v>4.8819736862192124E-4</v>
      </c>
      <c r="I1467">
        <f t="shared" si="173"/>
        <v>13423.494172672352</v>
      </c>
      <c r="J1467">
        <f t="shared" si="173"/>
        <v>19697.292709293404</v>
      </c>
      <c r="AB1467" s="264">
        <v>42018</v>
      </c>
      <c r="AC1467">
        <v>1941.08</v>
      </c>
    </row>
    <row r="1468" spans="1:29">
      <c r="A1468" s="264">
        <v>42011</v>
      </c>
      <c r="B1468">
        <v>842.36</v>
      </c>
      <c r="D1468" s="264">
        <v>42011</v>
      </c>
      <c r="E1468">
        <f t="shared" si="171"/>
        <v>1931.91</v>
      </c>
      <c r="F1468">
        <v>842.36</v>
      </c>
      <c r="G1468" s="246">
        <f t="shared" si="167"/>
        <v>2.0191351888665388E-4</v>
      </c>
      <c r="H1468" s="246">
        <f t="shared" si="168"/>
        <v>1.9105599207479369E-4</v>
      </c>
      <c r="I1468">
        <f t="shared" si="173"/>
        <v>13426.204557616511</v>
      </c>
      <c r="J1468">
        <f t="shared" si="173"/>
        <v>19701.055995093167</v>
      </c>
      <c r="AB1468" s="264">
        <v>42019</v>
      </c>
      <c r="AC1468">
        <v>1945.93</v>
      </c>
    </row>
    <row r="1469" spans="1:29">
      <c r="A1469" s="264">
        <v>42012</v>
      </c>
      <c r="B1469">
        <v>845.58</v>
      </c>
      <c r="D1469" s="264">
        <v>42012</v>
      </c>
      <c r="E1469">
        <f t="shared" si="171"/>
        <v>1927.8</v>
      </c>
      <c r="F1469">
        <v>845.58</v>
      </c>
      <c r="G1469" s="246">
        <f t="shared" si="167"/>
        <v>-2.1274282963492652E-3</v>
      </c>
      <c r="H1469" s="246">
        <f t="shared" si="168"/>
        <v>3.7761650939875805E-3</v>
      </c>
      <c r="I1469">
        <f t="shared" si="173"/>
        <v>13397.641270128064</v>
      </c>
      <c r="J1469">
        <f t="shared" si="173"/>
        <v>19775.450435056533</v>
      </c>
      <c r="AB1469" s="264">
        <v>42020</v>
      </c>
      <c r="AC1469">
        <v>1940.79</v>
      </c>
    </row>
    <row r="1470" spans="1:29">
      <c r="A1470" s="264">
        <v>42013</v>
      </c>
      <c r="B1470">
        <v>845.17</v>
      </c>
      <c r="D1470" s="264">
        <v>42013</v>
      </c>
      <c r="E1470">
        <f t="shared" si="171"/>
        <v>1931.54</v>
      </c>
      <c r="F1470">
        <v>845.17</v>
      </c>
      <c r="G1470" s="246">
        <f t="shared" si="167"/>
        <v>1.9400352733685011E-3</v>
      </c>
      <c r="H1470" s="246">
        <f t="shared" si="168"/>
        <v>-5.3130285890003095E-4</v>
      </c>
      <c r="I1470">
        <f t="shared" si="173"/>
        <v>13423.63316677205</v>
      </c>
      <c r="J1470">
        <f t="shared" si="173"/>
        <v>19764.943681704353</v>
      </c>
      <c r="AB1470" s="264">
        <v>42024</v>
      </c>
      <c r="AC1470">
        <v>1942.19</v>
      </c>
    </row>
    <row r="1471" spans="1:29">
      <c r="A1471" s="264">
        <v>42016</v>
      </c>
      <c r="B1471">
        <v>844.86</v>
      </c>
      <c r="D1471" s="264">
        <v>42016</v>
      </c>
      <c r="E1471">
        <f t="shared" si="171"/>
        <v>1936.14</v>
      </c>
      <c r="F1471">
        <v>844.86</v>
      </c>
      <c r="G1471" s="246">
        <f t="shared" si="167"/>
        <v>2.3815194093832481E-3</v>
      </c>
      <c r="H1471" s="246">
        <f t="shared" si="168"/>
        <v>-4.1321868466016794E-4</v>
      </c>
      <c r="I1471">
        <f t="shared" si="173"/>
        <v>13455.601809703157</v>
      </c>
      <c r="J1471">
        <f t="shared" si="173"/>
        <v>19756.776437673816</v>
      </c>
      <c r="AB1471" s="264">
        <v>42025</v>
      </c>
      <c r="AC1471">
        <v>1938.8</v>
      </c>
    </row>
    <row r="1472" spans="1:29">
      <c r="A1472" s="264">
        <v>42017</v>
      </c>
      <c r="B1472">
        <v>843.91</v>
      </c>
      <c r="D1472" s="264">
        <v>42017</v>
      </c>
      <c r="E1472">
        <f t="shared" si="171"/>
        <v>1937.67</v>
      </c>
      <c r="F1472">
        <v>843.91</v>
      </c>
      <c r="G1472" s="246">
        <f t="shared" si="167"/>
        <v>7.9023211131423743E-4</v>
      </c>
      <c r="H1472" s="246">
        <f t="shared" si="168"/>
        <v>-1.170875225312131E-3</v>
      </c>
      <c r="I1472">
        <f t="shared" si="173"/>
        <v>13466.234858330243</v>
      </c>
      <c r="J1472">
        <f t="shared" si="173"/>
        <v>19733.643717610914</v>
      </c>
      <c r="AB1472" s="264">
        <v>42026</v>
      </c>
      <c r="AC1472">
        <v>1937.13</v>
      </c>
    </row>
    <row r="1473" spans="1:29">
      <c r="A1473" s="264">
        <v>42018</v>
      </c>
      <c r="B1473">
        <v>843.9</v>
      </c>
      <c r="D1473" s="264">
        <v>42018</v>
      </c>
      <c r="E1473">
        <f t="shared" si="171"/>
        <v>1941.08</v>
      </c>
      <c r="F1473">
        <v>843.9</v>
      </c>
      <c r="G1473" s="246">
        <f t="shared" si="167"/>
        <v>1.7598455877418928E-3</v>
      </c>
      <c r="H1473" s="246">
        <f t="shared" si="168"/>
        <v>-5.8278176244277168E-5</v>
      </c>
      <c r="I1473">
        <f t="shared" si="173"/>
        <v>13489.933352329172</v>
      </c>
      <c r="J1473">
        <f t="shared" si="173"/>
        <v>19732.493676844399</v>
      </c>
      <c r="AB1473" s="264">
        <v>42027</v>
      </c>
      <c r="AC1473">
        <v>1943.59</v>
      </c>
    </row>
    <row r="1474" spans="1:29">
      <c r="A1474" s="264">
        <v>42019</v>
      </c>
      <c r="B1474">
        <v>845.58</v>
      </c>
      <c r="D1474" s="264">
        <v>42019</v>
      </c>
      <c r="E1474">
        <f t="shared" si="171"/>
        <v>1945.93</v>
      </c>
      <c r="F1474">
        <v>845.58</v>
      </c>
      <c r="G1474" s="246">
        <f t="shared" si="167"/>
        <v>2.4986090217817836E-3</v>
      </c>
      <c r="H1474" s="246">
        <f t="shared" si="168"/>
        <v>1.9443286272917562E-3</v>
      </c>
      <c r="I1474">
        <f t="shared" si="173"/>
        <v>13523.639421506536</v>
      </c>
      <c r="J1474">
        <f t="shared" si="173"/>
        <v>19770.860129188142</v>
      </c>
      <c r="AB1474" s="264">
        <v>42030</v>
      </c>
      <c r="AC1474">
        <v>1942.39</v>
      </c>
    </row>
    <row r="1475" spans="1:29">
      <c r="A1475" s="264">
        <v>42020</v>
      </c>
      <c r="B1475">
        <v>844.04</v>
      </c>
      <c r="D1475" s="264">
        <v>42020</v>
      </c>
      <c r="E1475">
        <f t="shared" si="171"/>
        <v>1940.79</v>
      </c>
      <c r="F1475">
        <v>844.04</v>
      </c>
      <c r="G1475" s="246">
        <f t="shared" si="167"/>
        <v>-2.6414105337808635E-3</v>
      </c>
      <c r="H1475" s="246">
        <f t="shared" si="168"/>
        <v>-1.8676636999794957E-3</v>
      </c>
      <c r="I1475">
        <f t="shared" si="173"/>
        <v>13487.917937883514</v>
      </c>
      <c r="J1475">
        <f t="shared" si="173"/>
        <v>19733.934811407486</v>
      </c>
      <c r="AB1475" s="264">
        <v>42031</v>
      </c>
      <c r="AC1475">
        <v>1943.1</v>
      </c>
    </row>
    <row r="1476" spans="1:29">
      <c r="A1476" s="264">
        <v>42024</v>
      </c>
      <c r="B1476">
        <v>844.19</v>
      </c>
      <c r="D1476" s="264">
        <v>42024</v>
      </c>
      <c r="E1476">
        <f t="shared" si="171"/>
        <v>1942.19</v>
      </c>
      <c r="F1476">
        <v>844.19</v>
      </c>
      <c r="G1476" s="246">
        <f t="shared" ref="G1476:G1539" si="174">E1476/E1475-1</f>
        <v>7.213557365814971E-4</v>
      </c>
      <c r="H1476" s="246">
        <f t="shared" ref="H1476:H1539" si="175">(F1476/F1475-1)-($M$23/252)</f>
        <v>1.3128812446282307E-4</v>
      </c>
      <c r="I1476">
        <f t="shared" ref="I1476:J1491" si="176">I1475*(1+G1476)</f>
        <v>13497.647524862547</v>
      </c>
      <c r="J1476">
        <f t="shared" si="176"/>
        <v>19736.525642697146</v>
      </c>
      <c r="AB1476" s="264">
        <v>42032</v>
      </c>
      <c r="AC1476">
        <v>1951.07</v>
      </c>
    </row>
    <row r="1477" spans="1:29">
      <c r="A1477" s="264">
        <v>42025</v>
      </c>
      <c r="B1477">
        <v>846.1</v>
      </c>
      <c r="D1477" s="264">
        <v>42025</v>
      </c>
      <c r="E1477">
        <f t="shared" si="171"/>
        <v>1938.8</v>
      </c>
      <c r="F1477">
        <v>846.1</v>
      </c>
      <c r="G1477" s="246">
        <f t="shared" si="174"/>
        <v>-1.7454522986938281E-3</v>
      </c>
      <c r="H1477" s="246">
        <f t="shared" si="175"/>
        <v>2.2160952679914784E-3</v>
      </c>
      <c r="I1477">
        <f t="shared" si="176"/>
        <v>13474.088024963316</v>
      </c>
      <c r="J1477">
        <f t="shared" si="176"/>
        <v>19780.263663780519</v>
      </c>
      <c r="AB1477" s="264">
        <v>42033</v>
      </c>
      <c r="AC1477">
        <v>1948.51</v>
      </c>
    </row>
    <row r="1478" spans="1:29">
      <c r="A1478" s="264">
        <v>42026</v>
      </c>
      <c r="B1478">
        <v>850.34</v>
      </c>
      <c r="D1478" s="264">
        <v>42026</v>
      </c>
      <c r="E1478">
        <f t="shared" si="171"/>
        <v>1937.13</v>
      </c>
      <c r="F1478">
        <v>850.34</v>
      </c>
      <c r="G1478" s="246">
        <f t="shared" si="174"/>
        <v>-8.6135754074678772E-4</v>
      </c>
      <c r="H1478" s="246">
        <f t="shared" si="175"/>
        <v>4.9647994158070622E-3</v>
      </c>
      <c r="I1478">
        <f t="shared" si="176"/>
        <v>13462.482017638327</v>
      </c>
      <c r="J1478">
        <f t="shared" si="176"/>
        <v>19878.468705262967</v>
      </c>
      <c r="AB1478" s="264">
        <v>42034</v>
      </c>
      <c r="AC1478">
        <v>1955.02</v>
      </c>
    </row>
    <row r="1479" spans="1:29">
      <c r="A1479" s="264">
        <v>42027</v>
      </c>
      <c r="B1479">
        <v>850.56</v>
      </c>
      <c r="D1479" s="264">
        <v>42027</v>
      </c>
      <c r="E1479">
        <f t="shared" si="171"/>
        <v>1943.59</v>
      </c>
      <c r="F1479">
        <v>850.56</v>
      </c>
      <c r="G1479" s="246">
        <f t="shared" si="174"/>
        <v>3.3348303934168655E-3</v>
      </c>
      <c r="H1479" s="246">
        <f t="shared" si="175"/>
        <v>2.122914699664727E-4</v>
      </c>
      <c r="I1479">
        <f t="shared" si="176"/>
        <v>13507.377111841575</v>
      </c>
      <c r="J1479">
        <f t="shared" si="176"/>
        <v>19882.68873460509</v>
      </c>
      <c r="AB1479" s="264">
        <v>42037</v>
      </c>
      <c r="AC1479">
        <v>1955.55</v>
      </c>
    </row>
    <row r="1480" spans="1:29">
      <c r="A1480" s="264">
        <v>42030</v>
      </c>
      <c r="B1480">
        <v>850.37</v>
      </c>
      <c r="D1480" s="264">
        <v>42030</v>
      </c>
      <c r="E1480">
        <f t="shared" si="171"/>
        <v>1942.39</v>
      </c>
      <c r="F1480">
        <v>850.37</v>
      </c>
      <c r="G1480" s="246">
        <f t="shared" si="174"/>
        <v>-6.1741416656790893E-4</v>
      </c>
      <c r="H1480" s="246">
        <f t="shared" si="175"/>
        <v>-2.6981081371592249E-4</v>
      </c>
      <c r="I1480">
        <f t="shared" si="176"/>
        <v>13499.037465859548</v>
      </c>
      <c r="J1480">
        <f t="shared" si="176"/>
        <v>19877.324170178745</v>
      </c>
      <c r="AB1480" s="264">
        <v>42038</v>
      </c>
      <c r="AC1480">
        <v>1947.34</v>
      </c>
    </row>
    <row r="1481" spans="1:29">
      <c r="A1481" s="264">
        <v>42031</v>
      </c>
      <c r="B1481">
        <v>849.05</v>
      </c>
      <c r="D1481" s="264">
        <v>42031</v>
      </c>
      <c r="E1481">
        <f t="shared" si="171"/>
        <v>1943.1</v>
      </c>
      <c r="F1481">
        <v>849.05</v>
      </c>
      <c r="G1481" s="246">
        <f t="shared" si="174"/>
        <v>3.6552906470888047E-4</v>
      </c>
      <c r="H1481" s="246">
        <f t="shared" si="175"/>
        <v>-1.5986940558647819E-3</v>
      </c>
      <c r="I1481">
        <f t="shared" si="176"/>
        <v>13503.971756398914</v>
      </c>
      <c r="J1481">
        <f t="shared" si="176"/>
        <v>19845.546410181381</v>
      </c>
      <c r="AB1481" s="264">
        <v>42039</v>
      </c>
      <c r="AC1481">
        <v>1946.46</v>
      </c>
    </row>
    <row r="1482" spans="1:29">
      <c r="A1482" s="264">
        <v>42032</v>
      </c>
      <c r="B1482">
        <v>849.39</v>
      </c>
      <c r="D1482" s="264">
        <v>42032</v>
      </c>
      <c r="E1482">
        <f t="shared" si="171"/>
        <v>1951.07</v>
      </c>
      <c r="F1482">
        <v>849.39</v>
      </c>
      <c r="G1482" s="246">
        <f t="shared" si="174"/>
        <v>4.1016931707065218E-3</v>
      </c>
      <c r="H1482" s="246">
        <f t="shared" si="175"/>
        <v>3.5401898760810483E-4</v>
      </c>
      <c r="I1482">
        <f t="shared" si="176"/>
        <v>13559.36090512955</v>
      </c>
      <c r="J1482">
        <f t="shared" si="176"/>
        <v>19852.572110430043</v>
      </c>
      <c r="AB1482" s="264">
        <v>42040</v>
      </c>
      <c r="AC1482">
        <v>1945.44</v>
      </c>
    </row>
    <row r="1483" spans="1:29">
      <c r="A1483" s="264">
        <v>42033</v>
      </c>
      <c r="B1483">
        <v>849.68</v>
      </c>
      <c r="D1483" s="264">
        <v>42033</v>
      </c>
      <c r="E1483">
        <f t="shared" si="171"/>
        <v>1948.51</v>
      </c>
      <c r="F1483">
        <v>849.68</v>
      </c>
      <c r="G1483" s="246">
        <f t="shared" si="174"/>
        <v>-1.3121005397038754E-3</v>
      </c>
      <c r="H1483" s="246">
        <f t="shared" si="175"/>
        <v>2.9499291928834851E-4</v>
      </c>
      <c r="I1483">
        <f t="shared" si="176"/>
        <v>13541.56966036789</v>
      </c>
      <c r="J1483">
        <f t="shared" si="176"/>
        <v>19858.428478632282</v>
      </c>
      <c r="AB1483" s="264">
        <v>42041</v>
      </c>
      <c r="AC1483">
        <v>1935.38</v>
      </c>
    </row>
    <row r="1484" spans="1:29">
      <c r="A1484" s="264">
        <v>42034</v>
      </c>
      <c r="B1484">
        <v>849.31</v>
      </c>
      <c r="D1484" s="264">
        <v>42034</v>
      </c>
      <c r="E1484">
        <f t="shared" si="171"/>
        <v>1955.02</v>
      </c>
      <c r="F1484">
        <v>849.31</v>
      </c>
      <c r="G1484" s="246">
        <f t="shared" si="174"/>
        <v>3.3410144161436506E-3</v>
      </c>
      <c r="H1484" s="246">
        <f t="shared" si="175"/>
        <v>-4.8188662622562691E-4</v>
      </c>
      <c r="I1484">
        <f t="shared" si="176"/>
        <v>13586.812239820392</v>
      </c>
      <c r="J1484">
        <f t="shared" si="176"/>
        <v>19848.85896753057</v>
      </c>
      <c r="AB1484" s="264">
        <v>42044</v>
      </c>
      <c r="AC1484">
        <v>1935.22</v>
      </c>
    </row>
    <row r="1485" spans="1:29">
      <c r="A1485" s="264">
        <v>42037</v>
      </c>
      <c r="B1485">
        <v>851.6</v>
      </c>
      <c r="D1485" s="264">
        <v>42037</v>
      </c>
      <c r="E1485">
        <f t="shared" si="171"/>
        <v>1955.55</v>
      </c>
      <c r="F1485">
        <v>851.6</v>
      </c>
      <c r="G1485" s="246">
        <f t="shared" si="174"/>
        <v>2.7109697087501772E-4</v>
      </c>
      <c r="H1485" s="246">
        <f t="shared" si="175"/>
        <v>2.649877842012969E-3</v>
      </c>
      <c r="I1485">
        <f t="shared" si="176"/>
        <v>13590.495583462454</v>
      </c>
      <c r="J1485">
        <f t="shared" si="176"/>
        <v>19901.45601909787</v>
      </c>
      <c r="AB1485" s="264">
        <v>42045</v>
      </c>
      <c r="AC1485">
        <v>1931.74</v>
      </c>
    </row>
    <row r="1486" spans="1:29">
      <c r="A1486" s="264">
        <v>42038</v>
      </c>
      <c r="B1486">
        <v>851.84</v>
      </c>
      <c r="D1486" s="264">
        <v>42038</v>
      </c>
      <c r="E1486">
        <f t="shared" si="171"/>
        <v>1947.34</v>
      </c>
      <c r="F1486">
        <v>851.84</v>
      </c>
      <c r="G1486" s="246">
        <f t="shared" si="174"/>
        <v>-4.1983073815551331E-3</v>
      </c>
      <c r="H1486" s="246">
        <f t="shared" si="175"/>
        <v>2.3539388042669113E-4</v>
      </c>
      <c r="I1486">
        <f t="shared" si="176"/>
        <v>13533.438505535412</v>
      </c>
      <c r="J1486">
        <f t="shared" si="176"/>
        <v>19906.140700056349</v>
      </c>
      <c r="AB1486" s="264">
        <v>42046</v>
      </c>
      <c r="AC1486">
        <v>1932</v>
      </c>
    </row>
    <row r="1487" spans="1:29">
      <c r="A1487" s="264">
        <v>42039</v>
      </c>
      <c r="B1487">
        <v>853.8</v>
      </c>
      <c r="D1487" s="264">
        <v>42039</v>
      </c>
      <c r="E1487">
        <f t="shared" si="171"/>
        <v>1946.46</v>
      </c>
      <c r="F1487">
        <v>853.8</v>
      </c>
      <c r="G1487" s="246">
        <f t="shared" si="174"/>
        <v>-4.5189848716709058E-4</v>
      </c>
      <c r="H1487" s="246">
        <f t="shared" si="175"/>
        <v>2.2544730063325117E-3</v>
      </c>
      <c r="I1487">
        <f t="shared" si="176"/>
        <v>13527.322765148592</v>
      </c>
      <c r="J1487">
        <f t="shared" si="176"/>
        <v>19951.018556924882</v>
      </c>
      <c r="AB1487" s="264">
        <v>42047</v>
      </c>
      <c r="AC1487">
        <v>1933.37</v>
      </c>
    </row>
    <row r="1488" spans="1:29">
      <c r="A1488" s="264">
        <v>42040</v>
      </c>
      <c r="B1488">
        <v>855.46</v>
      </c>
      <c r="D1488" s="264">
        <v>42040</v>
      </c>
      <c r="E1488">
        <f t="shared" si="171"/>
        <v>1945.44</v>
      </c>
      <c r="F1488">
        <v>855.46</v>
      </c>
      <c r="G1488" s="246">
        <f t="shared" si="174"/>
        <v>-5.240282358743853E-4</v>
      </c>
      <c r="H1488" s="246">
        <f t="shared" si="175"/>
        <v>1.8978206672690548E-3</v>
      </c>
      <c r="I1488">
        <f t="shared" si="176"/>
        <v>13520.234066063867</v>
      </c>
      <c r="J1488">
        <f t="shared" si="176"/>
        <v>19988.882012275284</v>
      </c>
      <c r="AB1488" s="264">
        <v>42048</v>
      </c>
      <c r="AC1488">
        <v>1930.84</v>
      </c>
    </row>
    <row r="1489" spans="1:29">
      <c r="A1489" s="264">
        <v>42041</v>
      </c>
      <c r="B1489">
        <v>851.25</v>
      </c>
      <c r="D1489" s="264">
        <v>42041</v>
      </c>
      <c r="E1489">
        <f t="shared" si="171"/>
        <v>1935.38</v>
      </c>
      <c r="F1489">
        <v>851.25</v>
      </c>
      <c r="G1489" s="246">
        <f t="shared" si="174"/>
        <v>-5.1710666995641308E-3</v>
      </c>
      <c r="H1489" s="246">
        <f t="shared" si="175"/>
        <v>-4.9677574471212035E-3</v>
      </c>
      <c r="I1489">
        <f t="shared" si="176"/>
        <v>13450.320033914531</v>
      </c>
      <c r="J1489">
        <f t="shared" si="176"/>
        <v>19889.582094799178</v>
      </c>
      <c r="AB1489" s="264">
        <v>42052</v>
      </c>
      <c r="AC1489">
        <v>1921.31</v>
      </c>
    </row>
    <row r="1490" spans="1:29">
      <c r="A1490" s="264">
        <v>42044</v>
      </c>
      <c r="B1490">
        <v>848.3</v>
      </c>
      <c r="D1490" s="264">
        <v>42044</v>
      </c>
      <c r="E1490">
        <f t="shared" si="171"/>
        <v>1935.22</v>
      </c>
      <c r="F1490">
        <v>848.3</v>
      </c>
      <c r="G1490" s="246">
        <f t="shared" si="174"/>
        <v>-8.2671103349252206E-5</v>
      </c>
      <c r="H1490" s="246">
        <f t="shared" si="175"/>
        <v>-3.5119204950703328E-3</v>
      </c>
      <c r="I1490">
        <f t="shared" si="176"/>
        <v>13449.208081116927</v>
      </c>
      <c r="J1490">
        <f t="shared" si="176"/>
        <v>19819.731463802069</v>
      </c>
      <c r="AB1490" s="264">
        <v>42053</v>
      </c>
      <c r="AC1490">
        <v>1928.29</v>
      </c>
    </row>
    <row r="1491" spans="1:29">
      <c r="A1491" s="264">
        <v>42045</v>
      </c>
      <c r="B1491">
        <v>849.3</v>
      </c>
      <c r="D1491" s="264">
        <v>42045</v>
      </c>
      <c r="E1491">
        <f t="shared" si="171"/>
        <v>1931.74</v>
      </c>
      <c r="F1491">
        <v>849.3</v>
      </c>
      <c r="G1491" s="246">
        <f t="shared" si="174"/>
        <v>-1.7982451607568839E-3</v>
      </c>
      <c r="H1491" s="246">
        <f t="shared" si="175"/>
        <v>1.1323996732961342E-3</v>
      </c>
      <c r="I1491">
        <f t="shared" si="176"/>
        <v>13425.023107769046</v>
      </c>
      <c r="J1491">
        <f t="shared" si="176"/>
        <v>19842.175321236497</v>
      </c>
      <c r="AB1491" s="264">
        <v>42054</v>
      </c>
      <c r="AC1491">
        <v>1925.44</v>
      </c>
    </row>
    <row r="1492" spans="1:29">
      <c r="A1492" s="264">
        <v>42046</v>
      </c>
      <c r="B1492">
        <v>849.9</v>
      </c>
      <c r="D1492" s="264">
        <v>42046</v>
      </c>
      <c r="E1492">
        <f t="shared" si="171"/>
        <v>1932</v>
      </c>
      <c r="F1492">
        <v>849.9</v>
      </c>
      <c r="G1492" s="246">
        <f t="shared" si="174"/>
        <v>1.3459368237955793E-4</v>
      </c>
      <c r="H1492" s="246">
        <f t="shared" si="175"/>
        <v>6.6003557551595846E-4</v>
      </c>
      <c r="I1492">
        <f t="shared" ref="I1492:J1507" si="177">I1491*(1+G1492)</f>
        <v>13426.830031065152</v>
      </c>
      <c r="J1492">
        <f t="shared" si="177"/>
        <v>19855.271862844136</v>
      </c>
      <c r="AB1492" s="264">
        <v>42055</v>
      </c>
      <c r="AC1492">
        <v>1924.09</v>
      </c>
    </row>
    <row r="1493" spans="1:29">
      <c r="A1493" s="264">
        <v>42047</v>
      </c>
      <c r="B1493">
        <v>849.9</v>
      </c>
      <c r="D1493" s="264">
        <v>42047</v>
      </c>
      <c r="E1493">
        <f t="shared" si="171"/>
        <v>1933.37</v>
      </c>
      <c r="F1493">
        <v>849.9</v>
      </c>
      <c r="G1493" s="246">
        <f t="shared" si="174"/>
        <v>7.0910973084870044E-4</v>
      </c>
      <c r="H1493" s="246">
        <f t="shared" si="175"/>
        <v>-4.6428571428571429E-5</v>
      </c>
      <c r="I1493">
        <f t="shared" si="177"/>
        <v>13436.351126894631</v>
      </c>
      <c r="J1493">
        <f t="shared" si="177"/>
        <v>19854.350010936218</v>
      </c>
      <c r="AB1493" s="264">
        <v>42058</v>
      </c>
      <c r="AC1493">
        <v>1930.34</v>
      </c>
    </row>
    <row r="1494" spans="1:29">
      <c r="A1494" s="264">
        <v>42048</v>
      </c>
      <c r="B1494">
        <v>850.68</v>
      </c>
      <c r="D1494" s="264">
        <v>42048</v>
      </c>
      <c r="E1494">
        <f t="shared" si="171"/>
        <v>1930.84</v>
      </c>
      <c r="F1494">
        <v>850.68</v>
      </c>
      <c r="G1494" s="246">
        <f t="shared" si="174"/>
        <v>-1.3085958714575963E-3</v>
      </c>
      <c r="H1494" s="246">
        <f t="shared" si="175"/>
        <v>8.7132645857489286E-4</v>
      </c>
      <c r="I1494">
        <f t="shared" si="177"/>
        <v>13418.768373282523</v>
      </c>
      <c r="J1494">
        <f t="shared" si="177"/>
        <v>19871.649631418553</v>
      </c>
      <c r="AB1494" s="264">
        <v>42059</v>
      </c>
      <c r="AC1494">
        <v>1937.1</v>
      </c>
    </row>
    <row r="1495" spans="1:29">
      <c r="A1495" s="264">
        <v>42052</v>
      </c>
      <c r="B1495">
        <v>850.74</v>
      </c>
      <c r="D1495" s="264">
        <v>42052</v>
      </c>
      <c r="E1495">
        <f t="shared" ref="E1495:E1558" si="178">SUMIF(AB:AB,A1495,AC:AC)</f>
        <v>1921.31</v>
      </c>
      <c r="F1495">
        <v>850.74</v>
      </c>
      <c r="G1495" s="246">
        <f t="shared" si="174"/>
        <v>-4.9356756644776123E-3</v>
      </c>
      <c r="H1495" s="246">
        <f t="shared" si="175"/>
        <v>2.4103238417825524E-5</v>
      </c>
      <c r="I1495">
        <f t="shared" si="177"/>
        <v>13352.53768477525</v>
      </c>
      <c r="J1495">
        <f t="shared" si="177"/>
        <v>19872.128602527377</v>
      </c>
      <c r="AB1495" s="264">
        <v>42060</v>
      </c>
      <c r="AC1495">
        <v>1938.47</v>
      </c>
    </row>
    <row r="1496" spans="1:29">
      <c r="A1496" s="264">
        <v>42053</v>
      </c>
      <c r="B1496">
        <v>851</v>
      </c>
      <c r="D1496" s="264">
        <v>42053</v>
      </c>
      <c r="E1496">
        <f t="shared" si="178"/>
        <v>1928.29</v>
      </c>
      <c r="F1496">
        <v>851</v>
      </c>
      <c r="G1496" s="246">
        <f t="shared" si="174"/>
        <v>3.632937943382375E-3</v>
      </c>
      <c r="H1496" s="246">
        <f t="shared" si="175"/>
        <v>2.5918771556864088E-4</v>
      </c>
      <c r="I1496">
        <f t="shared" si="177"/>
        <v>13401.046625570714</v>
      </c>
      <c r="J1496">
        <f t="shared" si="177"/>
        <v>19877.279214143353</v>
      </c>
      <c r="AB1496" s="264">
        <v>42061</v>
      </c>
      <c r="AC1496">
        <v>1934.58</v>
      </c>
    </row>
    <row r="1497" spans="1:29">
      <c r="A1497" s="264">
        <v>42054</v>
      </c>
      <c r="B1497">
        <v>850.16</v>
      </c>
      <c r="D1497" s="264">
        <v>42054</v>
      </c>
      <c r="E1497">
        <f t="shared" si="178"/>
        <v>1925.44</v>
      </c>
      <c r="F1497">
        <v>850.16</v>
      </c>
      <c r="G1497" s="246">
        <f t="shared" si="174"/>
        <v>-1.4779934553411644E-3</v>
      </c>
      <c r="H1497" s="246">
        <f t="shared" si="175"/>
        <v>-1.0335026019808865E-3</v>
      </c>
      <c r="I1497">
        <f t="shared" si="177"/>
        <v>13381.239966363399</v>
      </c>
      <c r="J1497">
        <f t="shared" si="177"/>
        <v>19856.735994355236</v>
      </c>
      <c r="AB1497" s="264">
        <v>42062</v>
      </c>
      <c r="AC1497">
        <v>1936.64</v>
      </c>
    </row>
    <row r="1498" spans="1:29">
      <c r="A1498" s="264">
        <v>42055</v>
      </c>
      <c r="B1498">
        <v>847.81</v>
      </c>
      <c r="D1498" s="264">
        <v>42055</v>
      </c>
      <c r="E1498">
        <f t="shared" si="178"/>
        <v>1924.09</v>
      </c>
      <c r="F1498">
        <v>847.81</v>
      </c>
      <c r="G1498" s="246">
        <f t="shared" si="174"/>
        <v>-7.0113844108365964E-4</v>
      </c>
      <c r="H1498" s="246">
        <f t="shared" si="175"/>
        <v>-2.8106141364986478E-3</v>
      </c>
      <c r="I1498">
        <f t="shared" si="177"/>
        <v>13371.857864633615</v>
      </c>
      <c r="J1498">
        <f t="shared" si="177"/>
        <v>19800.926371464779</v>
      </c>
      <c r="AB1498" s="264">
        <v>42065</v>
      </c>
      <c r="AC1498">
        <v>1929.91</v>
      </c>
    </row>
    <row r="1499" spans="1:29">
      <c r="A1499" s="264">
        <v>42058</v>
      </c>
      <c r="B1499">
        <v>848.56</v>
      </c>
      <c r="D1499" s="264">
        <v>42058</v>
      </c>
      <c r="E1499">
        <f t="shared" si="178"/>
        <v>1930.34</v>
      </c>
      <c r="F1499">
        <v>848.56</v>
      </c>
      <c r="G1499" s="246">
        <f t="shared" si="174"/>
        <v>3.2482888014593314E-3</v>
      </c>
      <c r="H1499" s="246">
        <f t="shared" si="175"/>
        <v>8.382035985152617E-4</v>
      </c>
      <c r="I1499">
        <f t="shared" si="177"/>
        <v>13415.29352079001</v>
      </c>
      <c r="J1499">
        <f t="shared" si="177"/>
        <v>19817.523579203276</v>
      </c>
      <c r="AB1499" s="264">
        <v>42066</v>
      </c>
      <c r="AC1499">
        <v>1926.97</v>
      </c>
    </row>
    <row r="1500" spans="1:29">
      <c r="A1500" s="264">
        <v>42059</v>
      </c>
      <c r="B1500">
        <v>851.34</v>
      </c>
      <c r="D1500" s="264">
        <v>42059</v>
      </c>
      <c r="E1500">
        <f t="shared" si="178"/>
        <v>1937.1</v>
      </c>
      <c r="F1500">
        <v>851.34</v>
      </c>
      <c r="G1500" s="246">
        <f t="shared" si="174"/>
        <v>3.5019737455577182E-3</v>
      </c>
      <c r="H1500" s="246">
        <f t="shared" si="175"/>
        <v>3.2297098277418316E-3</v>
      </c>
      <c r="I1500">
        <f t="shared" si="177"/>
        <v>13462.273526488767</v>
      </c>
      <c r="J1500">
        <f t="shared" si="177"/>
        <v>19881.528429868536</v>
      </c>
      <c r="AB1500" s="264">
        <v>42067</v>
      </c>
      <c r="AC1500">
        <v>1927.5</v>
      </c>
    </row>
    <row r="1501" spans="1:29">
      <c r="A1501" s="264">
        <v>42060</v>
      </c>
      <c r="B1501">
        <v>851.98</v>
      </c>
      <c r="D1501" s="264">
        <v>42060</v>
      </c>
      <c r="E1501">
        <f t="shared" si="178"/>
        <v>1938.47</v>
      </c>
      <c r="F1501">
        <v>851.98</v>
      </c>
      <c r="G1501" s="246">
        <f t="shared" si="174"/>
        <v>7.0724278560740927E-4</v>
      </c>
      <c r="H1501" s="246">
        <f t="shared" si="175"/>
        <v>7.0532748373140861E-4</v>
      </c>
      <c r="I1501">
        <f t="shared" si="177"/>
        <v>13471.79462231825</v>
      </c>
      <c r="J1501">
        <f t="shared" si="177"/>
        <v>19895.551418288709</v>
      </c>
      <c r="AB1501" s="264">
        <v>42068</v>
      </c>
      <c r="AC1501">
        <v>1929.05</v>
      </c>
    </row>
    <row r="1502" spans="1:29">
      <c r="A1502" s="264">
        <v>42061</v>
      </c>
      <c r="B1502">
        <v>852.96</v>
      </c>
      <c r="D1502" s="264">
        <v>42061</v>
      </c>
      <c r="E1502">
        <f t="shared" si="178"/>
        <v>1934.58</v>
      </c>
      <c r="F1502">
        <v>852.96</v>
      </c>
      <c r="G1502" s="246">
        <f t="shared" si="174"/>
        <v>-2.0067372721785937E-3</v>
      </c>
      <c r="H1502" s="246">
        <f t="shared" si="175"/>
        <v>1.1038331718049446E-3</v>
      </c>
      <c r="I1502">
        <f t="shared" si="177"/>
        <v>13444.760269926508</v>
      </c>
      <c r="J1502">
        <f t="shared" si="177"/>
        <v>19917.512787915566</v>
      </c>
      <c r="AB1502" s="264">
        <v>42069</v>
      </c>
      <c r="AC1502">
        <v>1917.72</v>
      </c>
    </row>
    <row r="1503" spans="1:29">
      <c r="A1503" s="264">
        <v>42062</v>
      </c>
      <c r="B1503">
        <v>853.7</v>
      </c>
      <c r="D1503" s="264">
        <v>42062</v>
      </c>
      <c r="E1503">
        <f t="shared" si="178"/>
        <v>1936.64</v>
      </c>
      <c r="F1503">
        <v>853.7</v>
      </c>
      <c r="G1503" s="246">
        <f t="shared" si="174"/>
        <v>1.064830609228018E-3</v>
      </c>
      <c r="H1503" s="246">
        <f t="shared" si="175"/>
        <v>8.2113848916053143E-4</v>
      </c>
      <c r="I1503">
        <f t="shared" si="177"/>
        <v>13459.076662195659</v>
      </c>
      <c r="J1503">
        <f t="shared" si="177"/>
        <v>19933.867824274072</v>
      </c>
      <c r="AB1503" s="264">
        <v>42072</v>
      </c>
      <c r="AC1503">
        <v>1921.59</v>
      </c>
    </row>
    <row r="1504" spans="1:29">
      <c r="A1504" s="264">
        <v>42065</v>
      </c>
      <c r="B1504">
        <v>851.42</v>
      </c>
      <c r="D1504" s="264">
        <v>42065</v>
      </c>
      <c r="E1504">
        <f t="shared" si="178"/>
        <v>1929.91</v>
      </c>
      <c r="F1504">
        <v>851.42</v>
      </c>
      <c r="G1504" s="246">
        <f t="shared" si="174"/>
        <v>-3.4750908790482926E-3</v>
      </c>
      <c r="H1504" s="246">
        <f t="shared" si="175"/>
        <v>-2.7171559932396413E-3</v>
      </c>
      <c r="I1504">
        <f t="shared" si="177"/>
        <v>13412.305147646452</v>
      </c>
      <c r="J1504">
        <f t="shared" si="177"/>
        <v>19879.7043958469</v>
      </c>
      <c r="AB1504" s="264">
        <v>42073</v>
      </c>
      <c r="AC1504">
        <v>1926.59</v>
      </c>
    </row>
    <row r="1505" spans="1:29">
      <c r="A1505" s="264">
        <v>42066</v>
      </c>
      <c r="B1505">
        <v>852.57</v>
      </c>
      <c r="D1505" s="264">
        <v>42066</v>
      </c>
      <c r="E1505">
        <f t="shared" si="178"/>
        <v>1926.97</v>
      </c>
      <c r="F1505">
        <v>852.57</v>
      </c>
      <c r="G1505" s="246">
        <f t="shared" si="174"/>
        <v>-1.5233871009528999E-3</v>
      </c>
      <c r="H1505" s="246">
        <f t="shared" si="175"/>
        <v>1.3042561670084532E-3</v>
      </c>
      <c r="I1505">
        <f t="shared" si="177"/>
        <v>13391.873014990482</v>
      </c>
      <c r="J1505">
        <f t="shared" si="177"/>
        <v>19905.632622903489</v>
      </c>
      <c r="AB1505" s="264">
        <v>42074</v>
      </c>
      <c r="AC1505">
        <v>1928.09</v>
      </c>
    </row>
    <row r="1506" spans="1:29">
      <c r="A1506" s="264">
        <v>42067</v>
      </c>
      <c r="B1506">
        <v>851.22</v>
      </c>
      <c r="D1506" s="264">
        <v>42067</v>
      </c>
      <c r="E1506">
        <f t="shared" si="178"/>
        <v>1927.5</v>
      </c>
      <c r="F1506">
        <v>851.22</v>
      </c>
      <c r="G1506" s="246">
        <f t="shared" si="174"/>
        <v>2.7504320254068126E-4</v>
      </c>
      <c r="H1506" s="246">
        <f t="shared" si="175"/>
        <v>-1.629876264873111E-3</v>
      </c>
      <c r="I1506">
        <f t="shared" si="177"/>
        <v>13395.556358632542</v>
      </c>
      <c r="J1506">
        <f t="shared" si="177"/>
        <v>19873.188904754134</v>
      </c>
      <c r="AB1506" s="264">
        <v>42075</v>
      </c>
      <c r="AC1506">
        <v>1929.46</v>
      </c>
    </row>
    <row r="1507" spans="1:29">
      <c r="A1507" s="264">
        <v>42068</v>
      </c>
      <c r="B1507">
        <v>853.17</v>
      </c>
      <c r="D1507" s="264">
        <v>42068</v>
      </c>
      <c r="E1507">
        <f t="shared" si="178"/>
        <v>1929.05</v>
      </c>
      <c r="F1507">
        <v>853.17</v>
      </c>
      <c r="G1507" s="246">
        <f t="shared" si="174"/>
        <v>8.0415045395598739E-4</v>
      </c>
      <c r="H1507" s="246">
        <f t="shared" si="175"/>
        <v>2.2444010613338209E-3</v>
      </c>
      <c r="I1507">
        <f t="shared" si="177"/>
        <v>13406.328401359329</v>
      </c>
      <c r="J1507">
        <f t="shared" si="177"/>
        <v>19917.792311024052</v>
      </c>
      <c r="AB1507" s="264">
        <v>42076</v>
      </c>
      <c r="AC1507">
        <v>1928</v>
      </c>
    </row>
    <row r="1508" spans="1:29">
      <c r="A1508" s="264">
        <v>42069</v>
      </c>
      <c r="B1508">
        <v>849.26</v>
      </c>
      <c r="D1508" s="264">
        <v>42069</v>
      </c>
      <c r="E1508">
        <f t="shared" si="178"/>
        <v>1917.72</v>
      </c>
      <c r="F1508">
        <v>849.26</v>
      </c>
      <c r="G1508" s="246">
        <f t="shared" si="174"/>
        <v>-5.8733573520644011E-3</v>
      </c>
      <c r="H1508" s="246">
        <f t="shared" si="175"/>
        <v>-4.6293370187485824E-3</v>
      </c>
      <c r="I1508">
        <f t="shared" ref="I1508:J1523" si="179">I1507*(1+G1508)</f>
        <v>13327.588243879016</v>
      </c>
      <c r="J1508">
        <f t="shared" si="179"/>
        <v>19825.586137746883</v>
      </c>
      <c r="AB1508" s="264">
        <v>42079</v>
      </c>
      <c r="AC1508">
        <v>1928.78</v>
      </c>
    </row>
    <row r="1509" spans="1:29">
      <c r="A1509" s="264">
        <v>42072</v>
      </c>
      <c r="B1509">
        <v>851.83</v>
      </c>
      <c r="D1509" s="264">
        <v>42072</v>
      </c>
      <c r="E1509">
        <f t="shared" si="178"/>
        <v>1921.59</v>
      </c>
      <c r="F1509">
        <v>851.83</v>
      </c>
      <c r="G1509" s="246">
        <f t="shared" si="174"/>
        <v>2.0180214004128505E-3</v>
      </c>
      <c r="H1509" s="246">
        <f t="shared" si="175"/>
        <v>2.9797353830731546E-3</v>
      </c>
      <c r="I1509">
        <f t="shared" si="179"/>
        <v>13354.483602171054</v>
      </c>
      <c r="J1509">
        <f t="shared" si="179"/>
        <v>19884.661138251693</v>
      </c>
      <c r="AB1509" s="264">
        <v>42080</v>
      </c>
      <c r="AC1509">
        <v>1931.26</v>
      </c>
    </row>
    <row r="1510" spans="1:29">
      <c r="A1510" s="264">
        <v>42073</v>
      </c>
      <c r="B1510">
        <v>851.68</v>
      </c>
      <c r="D1510" s="264">
        <v>42073</v>
      </c>
      <c r="E1510">
        <f t="shared" si="178"/>
        <v>1926.59</v>
      </c>
      <c r="F1510">
        <v>851.68</v>
      </c>
      <c r="G1510" s="246">
        <f t="shared" si="174"/>
        <v>2.6020118755822885E-3</v>
      </c>
      <c r="H1510" s="246">
        <f t="shared" si="175"/>
        <v>-2.2252004507951256E-4</v>
      </c>
      <c r="I1510">
        <f t="shared" si="179"/>
        <v>13389.232127096173</v>
      </c>
      <c r="J1510">
        <f t="shared" si="179"/>
        <v>19880.236402558818</v>
      </c>
      <c r="AB1510" s="264">
        <v>42081</v>
      </c>
      <c r="AC1510">
        <v>1941.3</v>
      </c>
    </row>
    <row r="1511" spans="1:29">
      <c r="A1511" s="264">
        <v>42074</v>
      </c>
      <c r="B1511">
        <v>851.01</v>
      </c>
      <c r="D1511" s="264">
        <v>42074</v>
      </c>
      <c r="E1511">
        <f t="shared" si="178"/>
        <v>1928.09</v>
      </c>
      <c r="F1511">
        <v>851.01</v>
      </c>
      <c r="G1511" s="246">
        <f t="shared" si="174"/>
        <v>7.7857769426814549E-4</v>
      </c>
      <c r="H1511" s="246">
        <f t="shared" si="175"/>
        <v>-8.3310901478751611E-4</v>
      </c>
      <c r="I1511">
        <f t="shared" si="179"/>
        <v>13399.656684573709</v>
      </c>
      <c r="J1511">
        <f t="shared" si="179"/>
        <v>19863.673998395738</v>
      </c>
      <c r="AB1511" s="264">
        <v>42082</v>
      </c>
      <c r="AC1511">
        <v>1939.22</v>
      </c>
    </row>
    <row r="1512" spans="1:29">
      <c r="A1512" s="264">
        <v>42075</v>
      </c>
      <c r="B1512">
        <v>851.01</v>
      </c>
      <c r="D1512" s="264">
        <v>42075</v>
      </c>
      <c r="E1512">
        <f t="shared" si="178"/>
        <v>1929.46</v>
      </c>
      <c r="F1512">
        <v>851.01</v>
      </c>
      <c r="G1512" s="246">
        <f t="shared" si="174"/>
        <v>7.1054774414069932E-4</v>
      </c>
      <c r="H1512" s="246">
        <f t="shared" si="175"/>
        <v>-4.6428571428571429E-5</v>
      </c>
      <c r="I1512">
        <f t="shared" si="179"/>
        <v>13409.177780403192</v>
      </c>
      <c r="J1512">
        <f t="shared" si="179"/>
        <v>19862.751756388669</v>
      </c>
      <c r="AB1512" s="264">
        <v>42083</v>
      </c>
      <c r="AC1512">
        <v>1943.29</v>
      </c>
    </row>
    <row r="1513" spans="1:29">
      <c r="A1513" s="264">
        <v>42076</v>
      </c>
      <c r="B1513">
        <v>850.02</v>
      </c>
      <c r="D1513" s="264">
        <v>42076</v>
      </c>
      <c r="E1513">
        <f t="shared" si="178"/>
        <v>1928</v>
      </c>
      <c r="F1513">
        <v>850.02</v>
      </c>
      <c r="G1513" s="246">
        <f t="shared" si="174"/>
        <v>-7.5668839986320346E-4</v>
      </c>
      <c r="H1513" s="246">
        <f t="shared" si="175"/>
        <v>-1.2097521516449957E-3</v>
      </c>
      <c r="I1513">
        <f t="shared" si="179"/>
        <v>13399.031211125057</v>
      </c>
      <c r="J1513">
        <f t="shared" si="179"/>
        <v>19838.722749713786</v>
      </c>
      <c r="AB1513" s="264">
        <v>42086</v>
      </c>
      <c r="AC1513">
        <v>1944.74</v>
      </c>
    </row>
    <row r="1514" spans="1:29">
      <c r="A1514" s="264">
        <v>42079</v>
      </c>
      <c r="B1514">
        <v>850.57</v>
      </c>
      <c r="D1514" s="264">
        <v>42079</v>
      </c>
      <c r="E1514">
        <f t="shared" si="178"/>
        <v>1928.78</v>
      </c>
      <c r="F1514">
        <v>850.57</v>
      </c>
      <c r="G1514" s="246">
        <f t="shared" si="174"/>
        <v>4.0456431535274007E-4</v>
      </c>
      <c r="H1514" s="246">
        <f t="shared" si="175"/>
        <v>6.0061502754570149E-4</v>
      </c>
      <c r="I1514">
        <f t="shared" si="179"/>
        <v>13404.451981013375</v>
      </c>
      <c r="J1514">
        <f t="shared" si="179"/>
        <v>19850.638184724579</v>
      </c>
      <c r="AB1514" s="264">
        <v>42087</v>
      </c>
      <c r="AC1514">
        <v>1948.11</v>
      </c>
    </row>
    <row r="1515" spans="1:29">
      <c r="A1515" s="264">
        <v>42080</v>
      </c>
      <c r="B1515">
        <v>850.13</v>
      </c>
      <c r="D1515" s="264">
        <v>42080</v>
      </c>
      <c r="E1515">
        <f t="shared" si="178"/>
        <v>1931.26</v>
      </c>
      <c r="F1515">
        <v>850.13</v>
      </c>
      <c r="G1515" s="246">
        <f t="shared" si="174"/>
        <v>1.2857868704569952E-3</v>
      </c>
      <c r="H1515" s="246">
        <f t="shared" si="175"/>
        <v>-5.6372873484845844E-4</v>
      </c>
      <c r="I1515">
        <f t="shared" si="179"/>
        <v>13421.687249376233</v>
      </c>
      <c r="J1515">
        <f t="shared" si="179"/>
        <v>19839.447809574769</v>
      </c>
      <c r="AB1515" s="264">
        <v>42088</v>
      </c>
      <c r="AC1515">
        <v>1944.65</v>
      </c>
    </row>
    <row r="1516" spans="1:29">
      <c r="A1516" s="264">
        <v>42081</v>
      </c>
      <c r="B1516">
        <v>854.32</v>
      </c>
      <c r="D1516" s="264">
        <v>42081</v>
      </c>
      <c r="E1516">
        <f t="shared" si="178"/>
        <v>1941.3</v>
      </c>
      <c r="F1516">
        <v>854.32</v>
      </c>
      <c r="G1516" s="246">
        <f t="shared" si="174"/>
        <v>5.198678582894134E-3</v>
      </c>
      <c r="H1516" s="246">
        <f t="shared" si="175"/>
        <v>4.8822293985291013E-3</v>
      </c>
      <c r="I1516">
        <f t="shared" si="179"/>
        <v>13491.462287425869</v>
      </c>
      <c r="J1516">
        <f t="shared" si="179"/>
        <v>19936.308544921259</v>
      </c>
      <c r="AB1516" s="264">
        <v>42089</v>
      </c>
      <c r="AC1516">
        <v>1937.23</v>
      </c>
    </row>
    <row r="1517" spans="1:29">
      <c r="A1517" s="264">
        <v>42082</v>
      </c>
      <c r="B1517">
        <v>849.88</v>
      </c>
      <c r="D1517" s="264">
        <v>42082</v>
      </c>
      <c r="E1517">
        <f t="shared" si="178"/>
        <v>1939.22</v>
      </c>
      <c r="F1517">
        <v>849.88</v>
      </c>
      <c r="G1517" s="246">
        <f t="shared" si="174"/>
        <v>-1.0714469685262351E-3</v>
      </c>
      <c r="H1517" s="246">
        <f t="shared" si="175"/>
        <v>-5.2435444062446509E-3</v>
      </c>
      <c r="I1517">
        <f t="shared" si="179"/>
        <v>13477.006901057021</v>
      </c>
      <c r="J1517">
        <f t="shared" si="179"/>
        <v>19831.771625769372</v>
      </c>
      <c r="AB1517" s="264">
        <v>42090</v>
      </c>
      <c r="AC1517">
        <v>1943.39</v>
      </c>
    </row>
    <row r="1518" spans="1:29">
      <c r="A1518" s="264">
        <v>42083</v>
      </c>
      <c r="B1518">
        <v>853.31</v>
      </c>
      <c r="D1518" s="264">
        <v>42083</v>
      </c>
      <c r="E1518">
        <f t="shared" si="178"/>
        <v>1943.29</v>
      </c>
      <c r="F1518">
        <v>853.31</v>
      </c>
      <c r="G1518" s="246">
        <f t="shared" si="174"/>
        <v>2.0987819845093014E-3</v>
      </c>
      <c r="H1518" s="246">
        <f t="shared" si="175"/>
        <v>3.9894353152376419E-3</v>
      </c>
      <c r="I1518">
        <f t="shared" si="179"/>
        <v>13505.292200346066</v>
      </c>
      <c r="J1518">
        <f t="shared" si="179"/>
        <v>19910.889195856944</v>
      </c>
      <c r="AB1518" s="264">
        <v>42093</v>
      </c>
      <c r="AC1518">
        <v>1942.62</v>
      </c>
    </row>
    <row r="1519" spans="1:29">
      <c r="A1519" s="264">
        <v>42086</v>
      </c>
      <c r="B1519">
        <v>851.81</v>
      </c>
      <c r="D1519" s="264">
        <v>42086</v>
      </c>
      <c r="E1519">
        <f t="shared" si="178"/>
        <v>1944.74</v>
      </c>
      <c r="F1519">
        <v>851.81</v>
      </c>
      <c r="G1519" s="246">
        <f t="shared" si="174"/>
        <v>7.4615728995675035E-4</v>
      </c>
      <c r="H1519" s="246">
        <f t="shared" si="175"/>
        <v>-1.8042891379284184E-3</v>
      </c>
      <c r="I1519">
        <f t="shared" si="179"/>
        <v>13515.369272574351</v>
      </c>
      <c r="J1519">
        <f t="shared" si="179"/>
        <v>19874.964194754364</v>
      </c>
      <c r="AB1519" s="264">
        <v>42094</v>
      </c>
      <c r="AC1519">
        <v>1945.63</v>
      </c>
    </row>
    <row r="1520" spans="1:29">
      <c r="A1520" s="264">
        <v>42087</v>
      </c>
      <c r="B1520">
        <v>851.48</v>
      </c>
      <c r="D1520" s="264">
        <v>42087</v>
      </c>
      <c r="E1520">
        <f t="shared" si="178"/>
        <v>1948.11</v>
      </c>
      <c r="F1520">
        <v>851.48</v>
      </c>
      <c r="G1520" s="246">
        <f t="shared" si="174"/>
        <v>1.7328794594648755E-3</v>
      </c>
      <c r="H1520" s="246">
        <f t="shared" si="175"/>
        <v>-4.3383890941463195E-4</v>
      </c>
      <c r="I1520">
        <f t="shared" si="179"/>
        <v>13538.789778373877</v>
      </c>
      <c r="J1520">
        <f t="shared" si="179"/>
        <v>19866.341661963459</v>
      </c>
      <c r="AB1520" s="264">
        <v>42095</v>
      </c>
      <c r="AC1520">
        <v>1951.56</v>
      </c>
    </row>
    <row r="1521" spans="1:29">
      <c r="A1521" s="264">
        <v>42088</v>
      </c>
      <c r="B1521">
        <v>850.67</v>
      </c>
      <c r="D1521" s="264">
        <v>42088</v>
      </c>
      <c r="E1521">
        <f t="shared" si="178"/>
        <v>1944.65</v>
      </c>
      <c r="F1521">
        <v>850.67</v>
      </c>
      <c r="G1521" s="246">
        <f t="shared" si="174"/>
        <v>-1.7760804061370816E-3</v>
      </c>
      <c r="H1521" s="246">
        <f t="shared" si="175"/>
        <v>-9.9771339315081389E-4</v>
      </c>
      <c r="I1521">
        <f t="shared" si="179"/>
        <v>13514.743799125697</v>
      </c>
      <c r="J1521">
        <f t="shared" si="179"/>
        <v>19846.520746814407</v>
      </c>
      <c r="AB1521" s="264">
        <v>42096</v>
      </c>
      <c r="AC1521">
        <v>1948.32</v>
      </c>
    </row>
    <row r="1522" spans="1:29">
      <c r="A1522" s="264">
        <v>42089</v>
      </c>
      <c r="B1522">
        <v>847.76</v>
      </c>
      <c r="D1522" s="264">
        <v>42089</v>
      </c>
      <c r="E1522">
        <f t="shared" si="178"/>
        <v>1937.23</v>
      </c>
      <c r="F1522">
        <v>847.76</v>
      </c>
      <c r="G1522" s="246">
        <f t="shared" si="174"/>
        <v>-3.8155966369269878E-3</v>
      </c>
      <c r="H1522" s="246">
        <f t="shared" si="175"/>
        <v>-3.4672615618948207E-3</v>
      </c>
      <c r="I1522">
        <f t="shared" si="179"/>
        <v>13463.176988136824</v>
      </c>
      <c r="J1522">
        <f t="shared" si="179"/>
        <v>19777.70766829163</v>
      </c>
      <c r="AB1522" s="264">
        <v>42097</v>
      </c>
      <c r="AC1522">
        <v>1954.21</v>
      </c>
    </row>
    <row r="1523" spans="1:29">
      <c r="A1523" s="264">
        <v>42090</v>
      </c>
      <c r="B1523">
        <v>851.46</v>
      </c>
      <c r="D1523" s="264">
        <v>42090</v>
      </c>
      <c r="E1523">
        <f t="shared" si="178"/>
        <v>1943.39</v>
      </c>
      <c r="F1523">
        <v>851.46</v>
      </c>
      <c r="G1523" s="246">
        <f t="shared" si="174"/>
        <v>3.1797979589414105E-3</v>
      </c>
      <c r="H1523" s="246">
        <f t="shared" si="175"/>
        <v>4.3180141953922261E-3</v>
      </c>
      <c r="I1523">
        <f t="shared" si="179"/>
        <v>13505.987170844568</v>
      </c>
      <c r="J1523">
        <f t="shared" si="179"/>
        <v>19863.108090755632</v>
      </c>
      <c r="AB1523" s="264">
        <v>42100</v>
      </c>
      <c r="AC1523">
        <v>1949.24</v>
      </c>
    </row>
    <row r="1524" spans="1:29">
      <c r="A1524" s="264">
        <v>42093</v>
      </c>
      <c r="B1524">
        <v>853.68</v>
      </c>
      <c r="D1524" s="264">
        <v>42093</v>
      </c>
      <c r="E1524">
        <f t="shared" si="178"/>
        <v>1942.62</v>
      </c>
      <c r="F1524">
        <v>853.68</v>
      </c>
      <c r="G1524" s="246">
        <f t="shared" si="174"/>
        <v>-3.9621486165941633E-4</v>
      </c>
      <c r="H1524" s="246">
        <f t="shared" si="175"/>
        <v>2.5608577367948063E-3</v>
      </c>
      <c r="I1524">
        <f t="shared" ref="I1524:J1539" si="180">I1523*(1+G1524)</f>
        <v>13500.635898006098</v>
      </c>
      <c r="J1524">
        <f t="shared" si="180"/>
        <v>19913.974684786634</v>
      </c>
      <c r="AB1524" s="264">
        <v>42101</v>
      </c>
      <c r="AC1524">
        <v>1950.82</v>
      </c>
    </row>
    <row r="1525" spans="1:29">
      <c r="A1525" s="264">
        <v>42094</v>
      </c>
      <c r="B1525">
        <v>857.5</v>
      </c>
      <c r="D1525" s="264">
        <v>42094</v>
      </c>
      <c r="E1525">
        <f t="shared" si="178"/>
        <v>1945.63</v>
      </c>
      <c r="F1525">
        <v>857.5</v>
      </c>
      <c r="G1525" s="246">
        <f t="shared" si="174"/>
        <v>1.5494538303941763E-3</v>
      </c>
      <c r="H1525" s="246">
        <f t="shared" si="175"/>
        <v>4.428316063563629E-3</v>
      </c>
      <c r="I1525">
        <f t="shared" si="180"/>
        <v>13521.554510011021</v>
      </c>
      <c r="J1525">
        <f t="shared" si="180"/>
        <v>20002.160058772675</v>
      </c>
      <c r="AB1525" s="264">
        <v>42102</v>
      </c>
      <c r="AC1525">
        <v>1951.44</v>
      </c>
    </row>
    <row r="1526" spans="1:29">
      <c r="A1526" s="264">
        <v>42095</v>
      </c>
      <c r="B1526">
        <v>855.76</v>
      </c>
      <c r="D1526" s="264">
        <v>42095</v>
      </c>
      <c r="E1526">
        <f t="shared" si="178"/>
        <v>1951.56</v>
      </c>
      <c r="F1526">
        <v>855.76</v>
      </c>
      <c r="G1526" s="246">
        <f t="shared" si="174"/>
        <v>3.0478559643918324E-3</v>
      </c>
      <c r="H1526" s="246">
        <f t="shared" si="175"/>
        <v>-2.0755830903790426E-3</v>
      </c>
      <c r="I1526">
        <f t="shared" si="180"/>
        <v>13562.766260572207</v>
      </c>
      <c r="J1526">
        <f t="shared" si="180"/>
        <v>19960.643913583634</v>
      </c>
      <c r="AB1526" s="264">
        <v>42103</v>
      </c>
      <c r="AC1526">
        <v>1946.07</v>
      </c>
    </row>
    <row r="1527" spans="1:29">
      <c r="A1527" s="264">
        <v>42096</v>
      </c>
      <c r="B1527">
        <v>858.78</v>
      </c>
      <c r="D1527" s="264">
        <v>42096</v>
      </c>
      <c r="E1527">
        <f t="shared" si="178"/>
        <v>1948.32</v>
      </c>
      <c r="F1527">
        <v>858.78</v>
      </c>
      <c r="G1527" s="246">
        <f t="shared" si="174"/>
        <v>-1.6602102933038765E-3</v>
      </c>
      <c r="H1527" s="246">
        <f t="shared" si="175"/>
        <v>3.4825982585238039E-3</v>
      </c>
      <c r="I1527">
        <f t="shared" si="180"/>
        <v>13540.249216420731</v>
      </c>
      <c r="J1527">
        <f t="shared" si="180"/>
        <v>20030.158817316093</v>
      </c>
      <c r="AB1527" s="264">
        <v>42104</v>
      </c>
      <c r="AC1527">
        <v>1946.45</v>
      </c>
    </row>
    <row r="1528" spans="1:29">
      <c r="A1528" s="264">
        <v>42100</v>
      </c>
      <c r="B1528">
        <v>860.1</v>
      </c>
      <c r="D1528" s="264">
        <v>42100</v>
      </c>
      <c r="E1528">
        <f t="shared" si="178"/>
        <v>1949.24</v>
      </c>
      <c r="F1528">
        <v>860.1</v>
      </c>
      <c r="G1528" s="246">
        <f t="shared" si="174"/>
        <v>4.7220169171402482E-4</v>
      </c>
      <c r="H1528" s="246">
        <f t="shared" si="175"/>
        <v>1.4906356359354203E-3</v>
      </c>
      <c r="I1528">
        <f t="shared" si="180"/>
        <v>13546.642945006954</v>
      </c>
      <c r="J1528">
        <f t="shared" si="180"/>
        <v>20060.016485842629</v>
      </c>
      <c r="AB1528" s="264">
        <v>42107</v>
      </c>
      <c r="AC1528">
        <v>1948.46</v>
      </c>
    </row>
    <row r="1529" spans="1:29">
      <c r="A1529" s="264">
        <v>42101</v>
      </c>
      <c r="B1529">
        <v>860.25</v>
      </c>
      <c r="D1529" s="264">
        <v>42101</v>
      </c>
      <c r="E1529">
        <f t="shared" si="178"/>
        <v>1950.82</v>
      </c>
      <c r="F1529">
        <v>860.25</v>
      </c>
      <c r="G1529" s="246">
        <f t="shared" si="174"/>
        <v>8.1057232562420367E-4</v>
      </c>
      <c r="H1529" s="246">
        <f t="shared" si="175"/>
        <v>1.2796975434746589E-4</v>
      </c>
      <c r="I1529">
        <f t="shared" si="180"/>
        <v>13557.623478883288</v>
      </c>
      <c r="J1529">
        <f t="shared" si="180"/>
        <v>20062.583561224528</v>
      </c>
      <c r="AB1529" s="264">
        <v>42108</v>
      </c>
      <c r="AC1529">
        <v>1951.46</v>
      </c>
    </row>
    <row r="1530" spans="1:29">
      <c r="A1530" s="264">
        <v>42102</v>
      </c>
      <c r="B1530">
        <v>856.46</v>
      </c>
      <c r="D1530" s="264">
        <v>42102</v>
      </c>
      <c r="E1530">
        <f t="shared" si="178"/>
        <v>1951.44</v>
      </c>
      <c r="F1530">
        <v>856.46</v>
      </c>
      <c r="G1530" s="246">
        <f t="shared" si="174"/>
        <v>3.1781507263617392E-4</v>
      </c>
      <c r="H1530" s="246">
        <f t="shared" si="175"/>
        <v>-4.4521245900277636E-3</v>
      </c>
      <c r="I1530">
        <f t="shared" si="180"/>
        <v>13561.932295974004</v>
      </c>
      <c r="J1530">
        <f t="shared" si="180"/>
        <v>19973.262439612114</v>
      </c>
      <c r="AB1530" s="264">
        <v>42109</v>
      </c>
      <c r="AC1530">
        <v>1951.67</v>
      </c>
    </row>
    <row r="1531" spans="1:29">
      <c r="A1531" s="264">
        <v>42103</v>
      </c>
      <c r="B1531">
        <v>854.97</v>
      </c>
      <c r="D1531" s="264">
        <v>42103</v>
      </c>
      <c r="E1531">
        <f t="shared" si="178"/>
        <v>1946.07</v>
      </c>
      <c r="F1531">
        <v>854.97</v>
      </c>
      <c r="G1531" s="246">
        <f t="shared" si="174"/>
        <v>-2.7518140450130124E-3</v>
      </c>
      <c r="H1531" s="246">
        <f t="shared" si="175"/>
        <v>-1.7861478811452966E-3</v>
      </c>
      <c r="I1531">
        <f t="shared" si="180"/>
        <v>13524.612380204428</v>
      </c>
      <c r="J1531">
        <f t="shared" si="180"/>
        <v>19937.587239226043</v>
      </c>
      <c r="AB1531" s="264">
        <v>42110</v>
      </c>
      <c r="AC1531">
        <v>1953.08</v>
      </c>
    </row>
    <row r="1532" spans="1:29">
      <c r="A1532" s="264">
        <v>42104</v>
      </c>
      <c r="B1532">
        <v>856.3</v>
      </c>
      <c r="D1532" s="264">
        <v>42104</v>
      </c>
      <c r="E1532">
        <f t="shared" si="178"/>
        <v>1946.45</v>
      </c>
      <c r="F1532">
        <v>856.3</v>
      </c>
      <c r="G1532" s="246">
        <f t="shared" si="174"/>
        <v>1.952653296131146E-4</v>
      </c>
      <c r="H1532" s="246">
        <f t="shared" si="175"/>
        <v>1.5091815669387868E-3</v>
      </c>
      <c r="I1532">
        <f t="shared" si="180"/>
        <v>13527.253268098737</v>
      </c>
      <c r="J1532">
        <f t="shared" si="180"/>
        <v>19967.676678376716</v>
      </c>
      <c r="AB1532" s="264">
        <v>42111</v>
      </c>
      <c r="AC1532">
        <v>1954.95</v>
      </c>
    </row>
    <row r="1533" spans="1:29">
      <c r="A1533" s="264">
        <v>42107</v>
      </c>
      <c r="B1533">
        <v>858.36</v>
      </c>
      <c r="D1533" s="264">
        <v>42107</v>
      </c>
      <c r="E1533">
        <f t="shared" si="178"/>
        <v>1948.46</v>
      </c>
      <c r="F1533">
        <v>858.36</v>
      </c>
      <c r="G1533" s="246">
        <f t="shared" si="174"/>
        <v>1.0326491818437589E-3</v>
      </c>
      <c r="H1533" s="246">
        <f t="shared" si="175"/>
        <v>2.3592703658599093E-3</v>
      </c>
      <c r="I1533">
        <f t="shared" si="180"/>
        <v>13541.222175118632</v>
      </c>
      <c r="J1533">
        <f t="shared" si="180"/>
        <v>20014.785826239084</v>
      </c>
      <c r="AB1533" s="264">
        <v>42114</v>
      </c>
      <c r="AC1533">
        <v>1951.12</v>
      </c>
    </row>
    <row r="1534" spans="1:29">
      <c r="A1534" s="264">
        <v>42108</v>
      </c>
      <c r="B1534">
        <v>858.35</v>
      </c>
      <c r="D1534" s="264">
        <v>42108</v>
      </c>
      <c r="E1534">
        <f t="shared" si="178"/>
        <v>1951.46</v>
      </c>
      <c r="F1534">
        <v>858.35</v>
      </c>
      <c r="G1534" s="246">
        <f t="shared" si="174"/>
        <v>1.5396774888887244E-3</v>
      </c>
      <c r="H1534" s="246">
        <f t="shared" si="175"/>
        <v>-5.8078694919818374E-5</v>
      </c>
      <c r="I1534">
        <f t="shared" si="180"/>
        <v>13562.071290073703</v>
      </c>
      <c r="J1534">
        <f t="shared" si="180"/>
        <v>20013.623393599195</v>
      </c>
      <c r="AB1534" s="264">
        <v>42115</v>
      </c>
      <c r="AC1534">
        <v>1950.36</v>
      </c>
    </row>
    <row r="1535" spans="1:29">
      <c r="A1535" s="264">
        <v>42109</v>
      </c>
      <c r="B1535">
        <v>860.62</v>
      </c>
      <c r="D1535" s="264">
        <v>42109</v>
      </c>
      <c r="E1535">
        <f t="shared" si="178"/>
        <v>1951.67</v>
      </c>
      <c r="F1535">
        <v>860.62</v>
      </c>
      <c r="G1535" s="246">
        <f t="shared" si="174"/>
        <v>1.0761173685347458E-4</v>
      </c>
      <c r="H1535" s="246">
        <f t="shared" si="175"/>
        <v>2.5981802711181204E-3</v>
      </c>
      <c r="I1535">
        <f t="shared" si="180"/>
        <v>13563.530728120559</v>
      </c>
      <c r="J1535">
        <f t="shared" si="180"/>
        <v>20065.622395054033</v>
      </c>
      <c r="AB1535" s="264">
        <v>42116</v>
      </c>
      <c r="AC1535">
        <v>1945.36</v>
      </c>
    </row>
    <row r="1536" spans="1:29">
      <c r="A1536" s="264">
        <v>42110</v>
      </c>
      <c r="B1536">
        <v>860.32</v>
      </c>
      <c r="D1536" s="264">
        <v>42110</v>
      </c>
      <c r="E1536">
        <f t="shared" si="178"/>
        <v>1953.08</v>
      </c>
      <c r="F1536">
        <v>860.32</v>
      </c>
      <c r="G1536" s="246">
        <f t="shared" si="174"/>
        <v>7.2245820246252812E-4</v>
      </c>
      <c r="H1536" s="246">
        <f t="shared" si="175"/>
        <v>-3.9501447461455426E-4</v>
      </c>
      <c r="I1536">
        <f t="shared" si="180"/>
        <v>13573.329812149443</v>
      </c>
      <c r="J1536">
        <f t="shared" si="180"/>
        <v>20057.696183765838</v>
      </c>
      <c r="AB1536" s="264">
        <v>42117</v>
      </c>
      <c r="AC1536">
        <v>1947.65</v>
      </c>
    </row>
    <row r="1537" spans="1:29">
      <c r="A1537" s="264">
        <v>42111</v>
      </c>
      <c r="B1537">
        <v>859.27</v>
      </c>
      <c r="D1537" s="264">
        <v>42111</v>
      </c>
      <c r="E1537">
        <f t="shared" si="178"/>
        <v>1954.95</v>
      </c>
      <c r="F1537">
        <v>859.27</v>
      </c>
      <c r="G1537" s="246">
        <f t="shared" si="174"/>
        <v>9.5746205992597311E-4</v>
      </c>
      <c r="H1537" s="246">
        <f t="shared" si="175"/>
        <v>-1.2669046733442399E-3</v>
      </c>
      <c r="I1537">
        <f t="shared" si="180"/>
        <v>13586.325760471438</v>
      </c>
      <c r="J1537">
        <f t="shared" si="180"/>
        <v>20032.284994734106</v>
      </c>
      <c r="AB1537" s="264">
        <v>42118</v>
      </c>
      <c r="AC1537">
        <v>1950.27</v>
      </c>
    </row>
    <row r="1538" spans="1:29">
      <c r="A1538" s="264">
        <v>42114</v>
      </c>
      <c r="B1538">
        <v>861.02</v>
      </c>
      <c r="D1538" s="264">
        <v>42114</v>
      </c>
      <c r="E1538">
        <f t="shared" si="178"/>
        <v>1951.12</v>
      </c>
      <c r="F1538">
        <v>861.02</v>
      </c>
      <c r="G1538" s="246">
        <f t="shared" si="174"/>
        <v>-1.9591293894984929E-3</v>
      </c>
      <c r="H1538" s="246">
        <f t="shared" si="175"/>
        <v>1.9901839019500359E-3</v>
      </c>
      <c r="I1538">
        <f t="shared" si="180"/>
        <v>13559.708390378799</v>
      </c>
      <c r="J1538">
        <f t="shared" si="180"/>
        <v>20072.152925849899</v>
      </c>
      <c r="AB1538" s="264">
        <v>42121</v>
      </c>
      <c r="AC1538">
        <v>1949.92</v>
      </c>
    </row>
    <row r="1539" spans="1:29">
      <c r="A1539" s="264">
        <v>42115</v>
      </c>
      <c r="B1539">
        <v>861.45</v>
      </c>
      <c r="D1539" s="264">
        <v>42115</v>
      </c>
      <c r="E1539">
        <f t="shared" si="178"/>
        <v>1950.36</v>
      </c>
      <c r="F1539">
        <v>861.45</v>
      </c>
      <c r="G1539" s="246">
        <f t="shared" si="174"/>
        <v>-3.8951986551316597E-4</v>
      </c>
      <c r="H1539" s="246">
        <f t="shared" si="175"/>
        <v>4.5297910783558074E-4</v>
      </c>
      <c r="I1539">
        <f t="shared" si="180"/>
        <v>13554.42661459018</v>
      </c>
      <c r="J1539">
        <f t="shared" si="180"/>
        <v>20081.245191774589</v>
      </c>
      <c r="AB1539" s="264">
        <v>42122</v>
      </c>
      <c r="AC1539">
        <v>1945.11</v>
      </c>
    </row>
    <row r="1540" spans="1:29">
      <c r="A1540" s="264">
        <v>42116</v>
      </c>
      <c r="B1540">
        <v>860.63</v>
      </c>
      <c r="D1540" s="264">
        <v>42116</v>
      </c>
      <c r="E1540">
        <f t="shared" si="178"/>
        <v>1945.36</v>
      </c>
      <c r="F1540">
        <v>860.63</v>
      </c>
      <c r="G1540" s="246">
        <f t="shared" ref="G1540:G1603" si="181">E1540/E1539-1</f>
        <v>-2.5636292786972437E-3</v>
      </c>
      <c r="H1540" s="246">
        <f t="shared" ref="H1540:H1603" si="182">(F1540/F1539-1)-($M$23/252)</f>
        <v>-9.9831202374735164E-4</v>
      </c>
      <c r="I1540">
        <f t="shared" ref="I1540:J1555" si="183">I1539*(1+G1540)</f>
        <v>13519.678089665063</v>
      </c>
      <c r="J1540">
        <f t="shared" si="183"/>
        <v>20061.197843247821</v>
      </c>
      <c r="AB1540" s="264">
        <v>42123</v>
      </c>
      <c r="AC1540">
        <v>1939.82</v>
      </c>
    </row>
    <row r="1541" spans="1:29">
      <c r="A1541" s="264">
        <v>42117</v>
      </c>
      <c r="B1541">
        <v>862.2</v>
      </c>
      <c r="D1541" s="264">
        <v>42117</v>
      </c>
      <c r="E1541">
        <f t="shared" si="178"/>
        <v>1947.65</v>
      </c>
      <c r="F1541">
        <v>862.2</v>
      </c>
      <c r="G1541" s="246">
        <f t="shared" si="181"/>
        <v>1.1771600115146885E-3</v>
      </c>
      <c r="H1541" s="246">
        <f t="shared" si="182"/>
        <v>1.7778164583752568E-3</v>
      </c>
      <c r="I1541">
        <f t="shared" si="183"/>
        <v>13535.592914080769</v>
      </c>
      <c r="J1541">
        <f t="shared" si="183"/>
        <v>20096.86297094827</v>
      </c>
      <c r="AB1541" s="264">
        <v>42124</v>
      </c>
      <c r="AC1541">
        <v>1938.65</v>
      </c>
    </row>
    <row r="1542" spans="1:29">
      <c r="A1542" s="264">
        <v>42118</v>
      </c>
      <c r="B1542">
        <v>863</v>
      </c>
      <c r="D1542" s="264">
        <v>42118</v>
      </c>
      <c r="E1542">
        <f t="shared" si="178"/>
        <v>1950.27</v>
      </c>
      <c r="F1542">
        <v>863</v>
      </c>
      <c r="G1542" s="246">
        <f t="shared" si="181"/>
        <v>1.345210895181248E-3</v>
      </c>
      <c r="H1542" s="246">
        <f t="shared" si="182"/>
        <v>8.8143039400855137E-4</v>
      </c>
      <c r="I1542">
        <f t="shared" si="183"/>
        <v>13553.801141141528</v>
      </c>
      <c r="J1542">
        <f t="shared" si="183"/>
        <v>20114.576956795088</v>
      </c>
      <c r="AB1542" s="264">
        <v>42125</v>
      </c>
      <c r="AC1542">
        <v>1932.34</v>
      </c>
    </row>
    <row r="1543" spans="1:29">
      <c r="A1543" s="264">
        <v>42121</v>
      </c>
      <c r="B1543">
        <v>863.33</v>
      </c>
      <c r="D1543" s="264">
        <v>42121</v>
      </c>
      <c r="E1543">
        <f t="shared" si="178"/>
        <v>1949.92</v>
      </c>
      <c r="F1543">
        <v>863.33</v>
      </c>
      <c r="G1543" s="246">
        <f t="shared" si="181"/>
        <v>-1.7946233085675001E-4</v>
      </c>
      <c r="H1543" s="246">
        <f t="shared" si="182"/>
        <v>3.359584505877458E-4</v>
      </c>
      <c r="I1543">
        <f t="shared" si="183"/>
        <v>13551.36874439677</v>
      </c>
      <c r="J1543">
        <f t="shared" si="183"/>
        <v>20121.334618903722</v>
      </c>
      <c r="AB1543" s="264">
        <v>42128</v>
      </c>
      <c r="AC1543">
        <v>1930.5</v>
      </c>
    </row>
    <row r="1544" spans="1:29">
      <c r="A1544" s="264">
        <v>42122</v>
      </c>
      <c r="B1544">
        <v>863.96</v>
      </c>
      <c r="D1544" s="264">
        <v>42122</v>
      </c>
      <c r="E1544">
        <f t="shared" si="178"/>
        <v>1945.11</v>
      </c>
      <c r="F1544">
        <v>863.96</v>
      </c>
      <c r="G1544" s="246">
        <f t="shared" si="181"/>
        <v>-2.466767867399744E-3</v>
      </c>
      <c r="H1544" s="246">
        <f t="shared" si="182"/>
        <v>6.833039758013951E-4</v>
      </c>
      <c r="I1544">
        <f t="shared" si="183"/>
        <v>13517.940663418807</v>
      </c>
      <c r="J1544">
        <f t="shared" si="183"/>
        <v>20135.083606847249</v>
      </c>
      <c r="AB1544" s="264">
        <v>42129</v>
      </c>
      <c r="AC1544">
        <v>1927.11</v>
      </c>
    </row>
    <row r="1545" spans="1:29">
      <c r="A1545" s="264">
        <v>42123</v>
      </c>
      <c r="B1545">
        <v>862.11</v>
      </c>
      <c r="D1545" s="264">
        <v>42123</v>
      </c>
      <c r="E1545">
        <f t="shared" si="178"/>
        <v>1939.82</v>
      </c>
      <c r="F1545">
        <v>862.11</v>
      </c>
      <c r="G1545" s="246">
        <f t="shared" si="181"/>
        <v>-2.7196405344684926E-3</v>
      </c>
      <c r="H1545" s="246">
        <f t="shared" si="182"/>
        <v>-2.1877314095228991E-3</v>
      </c>
      <c r="I1545">
        <f t="shared" si="183"/>
        <v>13481.176724048033</v>
      </c>
      <c r="J1545">
        <f t="shared" si="183"/>
        <v>20091.033452007181</v>
      </c>
      <c r="AB1545" s="264">
        <v>42130</v>
      </c>
      <c r="AC1545">
        <v>1921.99</v>
      </c>
    </row>
    <row r="1546" spans="1:29">
      <c r="A1546" s="264">
        <v>42124</v>
      </c>
      <c r="B1546">
        <v>859.46</v>
      </c>
      <c r="D1546" s="264">
        <v>42124</v>
      </c>
      <c r="E1546">
        <f t="shared" si="178"/>
        <v>1938.65</v>
      </c>
      <c r="F1546">
        <v>859.46</v>
      </c>
      <c r="G1546" s="246">
        <f t="shared" si="181"/>
        <v>-6.0314874575984057E-4</v>
      </c>
      <c r="H1546" s="246">
        <f t="shared" si="182"/>
        <v>-3.1202822559931584E-3</v>
      </c>
      <c r="I1546">
        <f t="shared" si="183"/>
        <v>13473.045569215557</v>
      </c>
      <c r="J1546">
        <f t="shared" si="183"/>
        <v>20028.34375682232</v>
      </c>
      <c r="AB1546" s="264">
        <v>42131</v>
      </c>
      <c r="AC1546">
        <v>1926.75</v>
      </c>
    </row>
    <row r="1547" spans="1:29">
      <c r="A1547" s="264">
        <v>42125</v>
      </c>
      <c r="B1547">
        <v>860.53</v>
      </c>
      <c r="D1547" s="264">
        <v>42125</v>
      </c>
      <c r="E1547">
        <f t="shared" si="178"/>
        <v>1932.34</v>
      </c>
      <c r="F1547">
        <v>860.53</v>
      </c>
      <c r="G1547" s="246">
        <f t="shared" si="181"/>
        <v>-3.2548422871586657E-3</v>
      </c>
      <c r="H1547" s="246">
        <f t="shared" si="182"/>
        <v>1.1985391990318875E-3</v>
      </c>
      <c r="I1547">
        <f t="shared" si="183"/>
        <v>13429.192930760059</v>
      </c>
      <c r="J1547">
        <f t="shared" si="183"/>
        <v>20052.348511906559</v>
      </c>
      <c r="AB1547" s="264">
        <v>42132</v>
      </c>
      <c r="AC1547">
        <v>1930.66</v>
      </c>
    </row>
    <row r="1548" spans="1:29">
      <c r="A1548" s="264">
        <v>42128</v>
      </c>
      <c r="B1548">
        <v>860.33</v>
      </c>
      <c r="D1548" s="264">
        <v>42128</v>
      </c>
      <c r="E1548">
        <f t="shared" si="178"/>
        <v>1930.5</v>
      </c>
      <c r="F1548">
        <v>860.33</v>
      </c>
      <c r="G1548" s="246">
        <f t="shared" si="181"/>
        <v>-9.5221337859796584E-4</v>
      </c>
      <c r="H1548" s="246">
        <f t="shared" si="182"/>
        <v>-2.7884347852059817E-4</v>
      </c>
      <c r="I1548">
        <f t="shared" si="183"/>
        <v>13416.405473587616</v>
      </c>
      <c r="J1548">
        <f t="shared" si="183"/>
        <v>20046.757045294991</v>
      </c>
      <c r="AB1548" s="264">
        <v>42135</v>
      </c>
      <c r="AC1548">
        <v>1919.93</v>
      </c>
    </row>
    <row r="1549" spans="1:29">
      <c r="A1549" s="264">
        <v>42129</v>
      </c>
      <c r="B1549">
        <v>857.77</v>
      </c>
      <c r="D1549" s="264">
        <v>42129</v>
      </c>
      <c r="E1549">
        <f t="shared" si="178"/>
        <v>1927.11</v>
      </c>
      <c r="F1549">
        <v>857.77</v>
      </c>
      <c r="G1549" s="246">
        <f t="shared" si="181"/>
        <v>-1.7560217560218527E-3</v>
      </c>
      <c r="H1549" s="246">
        <f t="shared" si="182"/>
        <v>-3.0220309565599643E-3</v>
      </c>
      <c r="I1549">
        <f t="shared" si="183"/>
        <v>13392.845973688385</v>
      </c>
      <c r="J1549">
        <f t="shared" si="183"/>
        <v>19986.175124925474</v>
      </c>
      <c r="AB1549" s="264">
        <v>42136</v>
      </c>
      <c r="AC1549">
        <v>1920.98</v>
      </c>
    </row>
    <row r="1550" spans="1:29">
      <c r="A1550" s="264">
        <v>42130</v>
      </c>
      <c r="B1550">
        <v>855.01</v>
      </c>
      <c r="D1550" s="264">
        <v>42130</v>
      </c>
      <c r="E1550">
        <f t="shared" si="178"/>
        <v>1921.99</v>
      </c>
      <c r="F1550">
        <v>855.01</v>
      </c>
      <c r="G1550" s="246">
        <f t="shared" si="181"/>
        <v>-2.656828100108366E-3</v>
      </c>
      <c r="H1550" s="246">
        <f t="shared" si="182"/>
        <v>-3.2640743272838299E-3</v>
      </c>
      <c r="I1550">
        <f t="shared" si="183"/>
        <v>13357.263484165067</v>
      </c>
      <c r="J1550">
        <f t="shared" si="183"/>
        <v>19920.938763799608</v>
      </c>
      <c r="AB1550" s="264">
        <v>42137</v>
      </c>
      <c r="AC1550">
        <v>1919.49</v>
      </c>
    </row>
    <row r="1551" spans="1:29">
      <c r="A1551" s="264">
        <v>42131</v>
      </c>
      <c r="B1551">
        <v>859.11</v>
      </c>
      <c r="D1551" s="264">
        <v>42131</v>
      </c>
      <c r="E1551">
        <f t="shared" si="178"/>
        <v>1926.75</v>
      </c>
      <c r="F1551">
        <v>859.11</v>
      </c>
      <c r="G1551" s="246">
        <f t="shared" si="181"/>
        <v>2.4765997741924561E-3</v>
      </c>
      <c r="H1551" s="246">
        <f t="shared" si="182"/>
        <v>4.7488369810211187E-3</v>
      </c>
      <c r="I1551">
        <f t="shared" si="183"/>
        <v>13390.344079893779</v>
      </c>
      <c r="J1551">
        <f t="shared" si="183"/>
        <v>20015.540054497797</v>
      </c>
      <c r="AB1551" s="264">
        <v>42138</v>
      </c>
      <c r="AC1551">
        <v>1923</v>
      </c>
    </row>
    <row r="1552" spans="1:29">
      <c r="A1552" s="264">
        <v>42132</v>
      </c>
      <c r="B1552">
        <v>861.04</v>
      </c>
      <c r="D1552" s="264">
        <v>42132</v>
      </c>
      <c r="E1552">
        <f t="shared" si="178"/>
        <v>1930.66</v>
      </c>
      <c r="F1552">
        <v>861.04</v>
      </c>
      <c r="G1552" s="246">
        <f t="shared" si="181"/>
        <v>2.0293239911768346E-3</v>
      </c>
      <c r="H1552" s="246">
        <f t="shared" si="182"/>
        <v>2.2000823526673189E-3</v>
      </c>
      <c r="I1552">
        <f t="shared" si="183"/>
        <v>13417.51742638522</v>
      </c>
      <c r="J1552">
        <f t="shared" si="183"/>
        <v>20059.575890950804</v>
      </c>
      <c r="AB1552" s="264">
        <v>42139</v>
      </c>
      <c r="AC1552">
        <v>1931.33</v>
      </c>
    </row>
    <row r="1553" spans="1:29">
      <c r="A1553" s="264">
        <v>42135</v>
      </c>
      <c r="B1553">
        <v>857.06</v>
      </c>
      <c r="D1553" s="264">
        <v>42135</v>
      </c>
      <c r="E1553">
        <f t="shared" si="178"/>
        <v>1919.93</v>
      </c>
      <c r="F1553">
        <v>857.06</v>
      </c>
      <c r="G1553" s="246">
        <f t="shared" si="181"/>
        <v>-5.5576849367573455E-3</v>
      </c>
      <c r="H1553" s="246">
        <f t="shared" si="182"/>
        <v>-4.6687457692359399E-3</v>
      </c>
      <c r="I1553">
        <f t="shared" si="183"/>
        <v>13342.94709189592</v>
      </c>
      <c r="J1553">
        <f t="shared" si="183"/>
        <v>19965.922830877262</v>
      </c>
      <c r="AB1553" s="264">
        <v>42142</v>
      </c>
      <c r="AC1553">
        <v>1924.26</v>
      </c>
    </row>
    <row r="1554" spans="1:29">
      <c r="A1554" s="264">
        <v>42136</v>
      </c>
      <c r="B1554">
        <v>855.01</v>
      </c>
      <c r="D1554" s="264">
        <v>42136</v>
      </c>
      <c r="E1554">
        <f t="shared" si="178"/>
        <v>1920.98</v>
      </c>
      <c r="F1554">
        <v>855.01</v>
      </c>
      <c r="G1554" s="246">
        <f t="shared" si="181"/>
        <v>5.4689493887805085E-4</v>
      </c>
      <c r="H1554" s="246">
        <f t="shared" si="182"/>
        <v>-2.4383264548906288E-3</v>
      </c>
      <c r="I1554">
        <f t="shared" si="183"/>
        <v>13350.244282130196</v>
      </c>
      <c r="J1554">
        <f t="shared" si="183"/>
        <v>19917.23939304243</v>
      </c>
      <c r="AB1554" s="264">
        <v>42143</v>
      </c>
      <c r="AC1554">
        <v>1920.85</v>
      </c>
    </row>
    <row r="1555" spans="1:29">
      <c r="A1555" s="264">
        <v>42137</v>
      </c>
      <c r="B1555">
        <v>855.01</v>
      </c>
      <c r="D1555" s="264">
        <v>42137</v>
      </c>
      <c r="E1555">
        <f t="shared" si="178"/>
        <v>1919.49</v>
      </c>
      <c r="F1555">
        <v>855.01</v>
      </c>
      <c r="G1555" s="246">
        <f t="shared" si="181"/>
        <v>-7.7564576414124176E-4</v>
      </c>
      <c r="H1555" s="246">
        <f t="shared" si="182"/>
        <v>-4.6428571428571429E-5</v>
      </c>
      <c r="I1555">
        <f t="shared" si="183"/>
        <v>13339.889221702511</v>
      </c>
      <c r="J1555">
        <f t="shared" si="183"/>
        <v>19916.314664070611</v>
      </c>
      <c r="AB1555" s="264">
        <v>42144</v>
      </c>
      <c r="AC1555">
        <v>1921.34</v>
      </c>
    </row>
    <row r="1556" spans="1:29">
      <c r="A1556" s="264">
        <v>42138</v>
      </c>
      <c r="B1556">
        <v>857.26</v>
      </c>
      <c r="D1556" s="264">
        <v>42138</v>
      </c>
      <c r="E1556">
        <f t="shared" si="178"/>
        <v>1923</v>
      </c>
      <c r="F1556">
        <v>857.26</v>
      </c>
      <c r="G1556" s="246">
        <f t="shared" si="181"/>
        <v>1.8286107247238448E-3</v>
      </c>
      <c r="H1556" s="246">
        <f t="shared" si="182"/>
        <v>2.5851195975987598E-3</v>
      </c>
      <c r="I1556">
        <f t="shared" ref="I1556:J1571" si="184">I1555*(1+G1556)</f>
        <v>13364.282686199944</v>
      </c>
      <c r="J1556">
        <f t="shared" si="184"/>
        <v>19967.800719420644</v>
      </c>
      <c r="AB1556" s="264">
        <v>42145</v>
      </c>
      <c r="AC1556">
        <v>1926.32</v>
      </c>
    </row>
    <row r="1557" spans="1:29">
      <c r="A1557" s="264">
        <v>42139</v>
      </c>
      <c r="B1557">
        <v>858.5</v>
      </c>
      <c r="D1557" s="264">
        <v>42139</v>
      </c>
      <c r="E1557">
        <f t="shared" si="178"/>
        <v>1931.33</v>
      </c>
      <c r="F1557">
        <v>858.5</v>
      </c>
      <c r="G1557" s="246">
        <f t="shared" si="181"/>
        <v>4.3317732709307055E-3</v>
      </c>
      <c r="H1557" s="246">
        <f t="shared" si="182"/>
        <v>1.4000404111438195E-3</v>
      </c>
      <c r="I1557">
        <f t="shared" si="184"/>
        <v>13422.173728725187</v>
      </c>
      <c r="J1557">
        <f t="shared" si="184"/>
        <v>19995.7564473495</v>
      </c>
      <c r="AB1557" s="264">
        <v>42146</v>
      </c>
      <c r="AC1557">
        <v>1922.15</v>
      </c>
    </row>
    <row r="1558" spans="1:29">
      <c r="A1558" s="264">
        <v>42142</v>
      </c>
      <c r="B1558">
        <v>854.81</v>
      </c>
      <c r="D1558" s="264">
        <v>42142</v>
      </c>
      <c r="E1558">
        <f t="shared" si="178"/>
        <v>1924.26</v>
      </c>
      <c r="F1558">
        <v>854.81</v>
      </c>
      <c r="G1558" s="246">
        <f t="shared" si="181"/>
        <v>-3.6606897837241359E-3</v>
      </c>
      <c r="H1558" s="246">
        <f t="shared" si="182"/>
        <v>-4.3446230967635465E-3</v>
      </c>
      <c r="I1558">
        <f t="shared" si="184"/>
        <v>13373.039314481073</v>
      </c>
      <c r="J1558">
        <f t="shared" si="184"/>
        <v>19908.882422051087</v>
      </c>
      <c r="AB1558" s="264">
        <v>42150</v>
      </c>
      <c r="AC1558">
        <v>1929.9</v>
      </c>
    </row>
    <row r="1559" spans="1:29">
      <c r="A1559" s="264">
        <v>42143</v>
      </c>
      <c r="B1559">
        <v>851.56</v>
      </c>
      <c r="D1559" s="264">
        <v>42143</v>
      </c>
      <c r="E1559">
        <f t="shared" ref="E1559:E1622" si="185">SUMIF(AB:AB,A1559,AC:AC)</f>
        <v>1920.85</v>
      </c>
      <c r="F1559">
        <v>851.56</v>
      </c>
      <c r="G1559" s="246">
        <f t="shared" si="181"/>
        <v>-1.7721097980523126E-3</v>
      </c>
      <c r="H1559" s="246">
        <f t="shared" si="182"/>
        <v>-3.8484430541790978E-3</v>
      </c>
      <c r="I1559">
        <f t="shared" si="184"/>
        <v>13349.340820482143</v>
      </c>
      <c r="J1559">
        <f t="shared" si="184"/>
        <v>19832.264221777477</v>
      </c>
      <c r="AB1559" s="264">
        <v>42151</v>
      </c>
      <c r="AC1559">
        <v>1930.22</v>
      </c>
    </row>
    <row r="1560" spans="1:29">
      <c r="A1560" s="264">
        <v>42144</v>
      </c>
      <c r="B1560">
        <v>853.31</v>
      </c>
      <c r="D1560" s="264">
        <v>42144</v>
      </c>
      <c r="E1560">
        <f t="shared" si="185"/>
        <v>1921.34</v>
      </c>
      <c r="F1560">
        <v>853.31</v>
      </c>
      <c r="G1560" s="246">
        <f t="shared" si="181"/>
        <v>2.5509540047385926E-4</v>
      </c>
      <c r="H1560" s="246">
        <f t="shared" si="182"/>
        <v>2.0086233333109641E-3</v>
      </c>
      <c r="I1560">
        <f t="shared" si="184"/>
        <v>13352.746175924805</v>
      </c>
      <c r="J1560">
        <f t="shared" si="184"/>
        <v>19872.09977044573</v>
      </c>
      <c r="AB1560" s="264">
        <v>42152</v>
      </c>
      <c r="AC1560">
        <v>1930.89</v>
      </c>
    </row>
    <row r="1561" spans="1:29">
      <c r="A1561" s="264">
        <v>42145</v>
      </c>
      <c r="B1561">
        <v>857.78</v>
      </c>
      <c r="D1561" s="264">
        <v>42145</v>
      </c>
      <c r="E1561">
        <f t="shared" si="185"/>
        <v>1926.32</v>
      </c>
      <c r="F1561">
        <v>857.78</v>
      </c>
      <c r="G1561" s="246">
        <f t="shared" si="181"/>
        <v>2.591941041148349E-3</v>
      </c>
      <c r="H1561" s="246">
        <f t="shared" si="182"/>
        <v>5.1919959167410082E-3</v>
      </c>
      <c r="I1561">
        <f t="shared" si="184"/>
        <v>13387.355706750221</v>
      </c>
      <c r="J1561">
        <f t="shared" si="184"/>
        <v>19975.275631310953</v>
      </c>
      <c r="AB1561" s="264">
        <v>42153</v>
      </c>
      <c r="AC1561">
        <v>1933.98</v>
      </c>
    </row>
    <row r="1562" spans="1:29">
      <c r="A1562" s="264">
        <v>42146</v>
      </c>
      <c r="B1562">
        <v>854.53</v>
      </c>
      <c r="D1562" s="264">
        <v>42146</v>
      </c>
      <c r="E1562">
        <f t="shared" si="185"/>
        <v>1922.15</v>
      </c>
      <c r="F1562">
        <v>854.53</v>
      </c>
      <c r="G1562" s="246">
        <f t="shared" si="181"/>
        <v>-2.1647493666679951E-3</v>
      </c>
      <c r="H1562" s="246">
        <f t="shared" si="182"/>
        <v>-3.8352788593811879E-3</v>
      </c>
      <c r="I1562">
        <f t="shared" si="184"/>
        <v>13358.375436962673</v>
      </c>
      <c r="J1562">
        <f t="shared" si="184"/>
        <v>19898.664878971875</v>
      </c>
      <c r="AB1562" s="264">
        <v>42156</v>
      </c>
      <c r="AC1562">
        <v>1924.8</v>
      </c>
    </row>
    <row r="1563" spans="1:29">
      <c r="A1563" s="264">
        <v>42150</v>
      </c>
      <c r="B1563">
        <v>854.31</v>
      </c>
      <c r="D1563" s="264">
        <v>42150</v>
      </c>
      <c r="E1563">
        <f t="shared" si="185"/>
        <v>1929.9</v>
      </c>
      <c r="F1563">
        <v>854.31</v>
      </c>
      <c r="G1563" s="246">
        <f t="shared" si="181"/>
        <v>4.0319433967173079E-3</v>
      </c>
      <c r="H1563" s="246">
        <f t="shared" si="182"/>
        <v>-3.0388003597638021E-4</v>
      </c>
      <c r="I1563">
        <f t="shared" si="184"/>
        <v>13412.235650596605</v>
      </c>
      <c r="J1563">
        <f t="shared" si="184"/>
        <v>19892.618071972571</v>
      </c>
      <c r="AB1563" s="264">
        <v>42157</v>
      </c>
      <c r="AC1563">
        <v>1918.64</v>
      </c>
    </row>
    <row r="1564" spans="1:29">
      <c r="A1564" s="264">
        <v>42151</v>
      </c>
      <c r="B1564">
        <v>855.41</v>
      </c>
      <c r="D1564" s="264">
        <v>42151</v>
      </c>
      <c r="E1564">
        <f t="shared" si="185"/>
        <v>1930.22</v>
      </c>
      <c r="F1564">
        <v>855.41</v>
      </c>
      <c r="G1564" s="246">
        <f t="shared" si="181"/>
        <v>1.6581170008800328E-4</v>
      </c>
      <c r="H1564" s="246">
        <f t="shared" si="182"/>
        <v>1.2411602429362881E-3</v>
      </c>
      <c r="I1564">
        <f t="shared" si="184"/>
        <v>13414.459556191812</v>
      </c>
      <c r="J1564">
        <f t="shared" si="184"/>
        <v>19917.30799865142</v>
      </c>
      <c r="AB1564" s="264">
        <v>42158</v>
      </c>
      <c r="AC1564">
        <v>1910.67</v>
      </c>
    </row>
    <row r="1565" spans="1:29">
      <c r="A1565" s="264">
        <v>42152</v>
      </c>
      <c r="B1565">
        <v>857.87</v>
      </c>
      <c r="D1565" s="264">
        <v>42152</v>
      </c>
      <c r="E1565">
        <f t="shared" si="185"/>
        <v>1930.89</v>
      </c>
      <c r="F1565">
        <v>857.87</v>
      </c>
      <c r="G1565" s="246">
        <f t="shared" si="181"/>
        <v>3.4711069204540479E-4</v>
      </c>
      <c r="H1565" s="246">
        <f t="shared" si="182"/>
        <v>2.8293853657477145E-3</v>
      </c>
      <c r="I1565">
        <f t="shared" si="184"/>
        <v>13419.115858531777</v>
      </c>
      <c r="J1565">
        <f t="shared" si="184"/>
        <v>19973.661738427894</v>
      </c>
      <c r="AB1565" s="264">
        <v>42159</v>
      </c>
      <c r="AC1565">
        <v>1916.28</v>
      </c>
    </row>
    <row r="1566" spans="1:29">
      <c r="A1566" s="264">
        <v>42153</v>
      </c>
      <c r="B1566">
        <v>858.96</v>
      </c>
      <c r="D1566" s="264">
        <v>42153</v>
      </c>
      <c r="E1566">
        <f t="shared" si="185"/>
        <v>1933.98</v>
      </c>
      <c r="F1566">
        <v>858.96</v>
      </c>
      <c r="G1566" s="246">
        <f t="shared" si="181"/>
        <v>1.6002983080340982E-3</v>
      </c>
      <c r="H1566" s="246">
        <f t="shared" si="182"/>
        <v>1.2241602124198761E-3</v>
      </c>
      <c r="I1566">
        <f t="shared" si="184"/>
        <v>13440.590446935499</v>
      </c>
      <c r="J1566">
        <f t="shared" si="184"/>
        <v>19998.112700424412</v>
      </c>
      <c r="AB1566" s="264">
        <v>42160</v>
      </c>
      <c r="AC1566">
        <v>1907.8</v>
      </c>
    </row>
    <row r="1567" spans="1:29">
      <c r="A1567" s="264">
        <v>42156</v>
      </c>
      <c r="B1567">
        <v>858.25</v>
      </c>
      <c r="D1567" s="264">
        <v>42156</v>
      </c>
      <c r="E1567">
        <f t="shared" si="185"/>
        <v>1924.8</v>
      </c>
      <c r="F1567">
        <v>858.25</v>
      </c>
      <c r="G1567" s="246">
        <f t="shared" si="181"/>
        <v>-4.7466881767133096E-3</v>
      </c>
      <c r="H1567" s="246">
        <f t="shared" si="182"/>
        <v>-8.7300955308079655E-4</v>
      </c>
      <c r="I1567">
        <f t="shared" si="184"/>
        <v>13376.792155172985</v>
      </c>
      <c r="J1567">
        <f t="shared" si="184"/>
        <v>19980.654156993354</v>
      </c>
      <c r="AB1567" s="264">
        <v>42163</v>
      </c>
      <c r="AC1567">
        <v>1910.41</v>
      </c>
    </row>
    <row r="1568" spans="1:29">
      <c r="A1568" s="264">
        <v>42157</v>
      </c>
      <c r="B1568">
        <v>855.5</v>
      </c>
      <c r="D1568" s="264">
        <v>42157</v>
      </c>
      <c r="E1568">
        <f t="shared" si="185"/>
        <v>1918.64</v>
      </c>
      <c r="F1568">
        <v>855.5</v>
      </c>
      <c r="G1568" s="246">
        <f t="shared" si="181"/>
        <v>-3.2003325020780737E-3</v>
      </c>
      <c r="H1568" s="246">
        <f t="shared" si="182"/>
        <v>-3.2506231534268478E-3</v>
      </c>
      <c r="I1568">
        <f t="shared" si="184"/>
        <v>13333.981972465243</v>
      </c>
      <c r="J1568">
        <f t="shared" si="184"/>
        <v>19915.704579970017</v>
      </c>
      <c r="AB1568" s="264">
        <v>42164</v>
      </c>
      <c r="AC1568">
        <v>1906.42</v>
      </c>
    </row>
    <row r="1569" spans="1:29">
      <c r="A1569" s="264">
        <v>42158</v>
      </c>
      <c r="B1569">
        <v>853.54</v>
      </c>
      <c r="D1569" s="264">
        <v>42158</v>
      </c>
      <c r="E1569">
        <f t="shared" si="185"/>
        <v>1910.67</v>
      </c>
      <c r="F1569">
        <v>853.54</v>
      </c>
      <c r="G1569" s="246">
        <f t="shared" si="181"/>
        <v>-4.1539840720510313E-3</v>
      </c>
      <c r="H1569" s="246">
        <f t="shared" si="182"/>
        <v>-2.3374864323286856E-3</v>
      </c>
      <c r="I1569">
        <f t="shared" si="184"/>
        <v>13278.592823734607</v>
      </c>
      <c r="J1569">
        <f t="shared" si="184"/>
        <v>19869.151890724072</v>
      </c>
      <c r="AB1569" s="264">
        <v>42165</v>
      </c>
      <c r="AC1569">
        <v>1900.87</v>
      </c>
    </row>
    <row r="1570" spans="1:29">
      <c r="A1570" s="264">
        <v>42159</v>
      </c>
      <c r="B1570">
        <v>856</v>
      </c>
      <c r="D1570" s="264">
        <v>42159</v>
      </c>
      <c r="E1570">
        <f t="shared" si="185"/>
        <v>1916.28</v>
      </c>
      <c r="F1570">
        <v>856</v>
      </c>
      <c r="G1570" s="246">
        <f t="shared" si="181"/>
        <v>2.9361428190111116E-3</v>
      </c>
      <c r="H1570" s="246">
        <f t="shared" si="182"/>
        <v>2.8356859164688645E-3</v>
      </c>
      <c r="I1570">
        <f t="shared" si="184"/>
        <v>13317.580668700588</v>
      </c>
      <c r="J1570">
        <f t="shared" si="184"/>
        <v>19925.49456491278</v>
      </c>
      <c r="AB1570" s="264">
        <v>42166</v>
      </c>
      <c r="AC1570">
        <v>1909.44</v>
      </c>
    </row>
    <row r="1571" spans="1:29">
      <c r="A1571" s="264">
        <v>42160</v>
      </c>
      <c r="B1571">
        <v>853.88</v>
      </c>
      <c r="D1571" s="264">
        <v>42160</v>
      </c>
      <c r="E1571">
        <f t="shared" si="185"/>
        <v>1907.8</v>
      </c>
      <c r="F1571">
        <v>853.88</v>
      </c>
      <c r="G1571" s="246">
        <f t="shared" si="181"/>
        <v>-4.4252405702716047E-3</v>
      </c>
      <c r="H1571" s="246">
        <f t="shared" si="182"/>
        <v>-2.5230640854472372E-3</v>
      </c>
      <c r="I1571">
        <f t="shared" si="184"/>
        <v>13258.64717042759</v>
      </c>
      <c r="J1571">
        <f t="shared" si="184"/>
        <v>19875.221265191274</v>
      </c>
      <c r="AB1571" s="264">
        <v>42167</v>
      </c>
      <c r="AC1571">
        <v>1908.7</v>
      </c>
    </row>
    <row r="1572" spans="1:29">
      <c r="A1572" s="264">
        <v>42163</v>
      </c>
      <c r="B1572">
        <v>852.33</v>
      </c>
      <c r="D1572" s="264">
        <v>42163</v>
      </c>
      <c r="E1572">
        <f t="shared" si="185"/>
        <v>1910.41</v>
      </c>
      <c r="F1572">
        <v>852.33</v>
      </c>
      <c r="G1572" s="246">
        <f t="shared" si="181"/>
        <v>1.3680679316490085E-3</v>
      </c>
      <c r="H1572" s="246">
        <f t="shared" si="182"/>
        <v>-1.8616719311511784E-3</v>
      </c>
      <c r="I1572">
        <f t="shared" ref="I1572:J1587" si="186">I1571*(1+G1572)</f>
        <v>13276.785900438501</v>
      </c>
      <c r="J1572">
        <f t="shared" si="186"/>
        <v>19838.220123636449</v>
      </c>
      <c r="AB1572" s="264">
        <v>42170</v>
      </c>
      <c r="AC1572">
        <v>1910.11</v>
      </c>
    </row>
    <row r="1573" spans="1:29">
      <c r="A1573" s="264">
        <v>42164</v>
      </c>
      <c r="B1573">
        <v>853.52</v>
      </c>
      <c r="D1573" s="264">
        <v>42164</v>
      </c>
      <c r="E1573">
        <f t="shared" si="185"/>
        <v>1906.42</v>
      </c>
      <c r="F1573">
        <v>853.52</v>
      </c>
      <c r="G1573" s="246">
        <f t="shared" si="181"/>
        <v>-2.088556906632566E-3</v>
      </c>
      <c r="H1573" s="246">
        <f t="shared" si="182"/>
        <v>1.3497442724228351E-3</v>
      </c>
      <c r="I1573">
        <f t="shared" si="186"/>
        <v>13249.056577548257</v>
      </c>
      <c r="J1573">
        <f t="shared" si="186"/>
        <v>19864.996647623389</v>
      </c>
      <c r="AB1573" s="264">
        <v>42171</v>
      </c>
      <c r="AC1573">
        <v>1913.02</v>
      </c>
    </row>
    <row r="1574" spans="1:29">
      <c r="A1574" s="264">
        <v>42165</v>
      </c>
      <c r="B1574">
        <v>853.43</v>
      </c>
      <c r="D1574" s="264">
        <v>42165</v>
      </c>
      <c r="E1574">
        <f t="shared" si="185"/>
        <v>1900.87</v>
      </c>
      <c r="F1574">
        <v>853.43</v>
      </c>
      <c r="G1574" s="246">
        <f t="shared" si="181"/>
        <v>-2.9112157866577615E-3</v>
      </c>
      <c r="H1574" s="246">
        <f t="shared" si="182"/>
        <v>-1.5187425518527114E-4</v>
      </c>
      <c r="I1574">
        <f t="shared" si="186"/>
        <v>13210.485714881377</v>
      </c>
      <c r="J1574">
        <f t="shared" si="186"/>
        <v>19861.979666053274</v>
      </c>
      <c r="AB1574" s="264">
        <v>42172</v>
      </c>
      <c r="AC1574">
        <v>1914.37</v>
      </c>
    </row>
    <row r="1575" spans="1:29">
      <c r="A1575" s="264">
        <v>42166</v>
      </c>
      <c r="B1575">
        <v>853.42</v>
      </c>
      <c r="D1575" s="264">
        <v>42166</v>
      </c>
      <c r="E1575">
        <f t="shared" si="185"/>
        <v>1909.44</v>
      </c>
      <c r="F1575">
        <v>853.42</v>
      </c>
      <c r="G1575" s="246">
        <f t="shared" si="181"/>
        <v>4.5084619148074712E-3</v>
      </c>
      <c r="H1575" s="246">
        <f t="shared" si="182"/>
        <v>-5.8145994064297823E-5</v>
      </c>
      <c r="I1575">
        <f t="shared" si="186"/>
        <v>13270.044686603029</v>
      </c>
      <c r="J1575">
        <f t="shared" si="186"/>
        <v>19860.824771501506</v>
      </c>
      <c r="AB1575" s="264">
        <v>42173</v>
      </c>
      <c r="AC1575">
        <v>1911.33</v>
      </c>
    </row>
    <row r="1576" spans="1:29">
      <c r="A1576" s="264">
        <v>42167</v>
      </c>
      <c r="B1576">
        <v>852.16</v>
      </c>
      <c r="D1576" s="264">
        <v>42167</v>
      </c>
      <c r="E1576">
        <f t="shared" si="185"/>
        <v>1908.7</v>
      </c>
      <c r="F1576">
        <v>852.16</v>
      </c>
      <c r="G1576" s="246">
        <f t="shared" si="181"/>
        <v>-3.8754818166586436E-4</v>
      </c>
      <c r="H1576" s="246">
        <f t="shared" si="182"/>
        <v>-1.5228411232787306E-3</v>
      </c>
      <c r="I1576">
        <f t="shared" si="186"/>
        <v>13264.901904914112</v>
      </c>
      <c r="J1576">
        <f t="shared" si="186"/>
        <v>19830.579890797231</v>
      </c>
      <c r="AB1576" s="264">
        <v>42174</v>
      </c>
      <c r="AC1576">
        <v>1918.29</v>
      </c>
    </row>
    <row r="1577" spans="1:29">
      <c r="A1577" s="264">
        <v>42170</v>
      </c>
      <c r="B1577">
        <v>850.05</v>
      </c>
      <c r="D1577" s="264">
        <v>42170</v>
      </c>
      <c r="E1577">
        <f t="shared" si="185"/>
        <v>1910.11</v>
      </c>
      <c r="F1577">
        <v>850.05</v>
      </c>
      <c r="G1577" s="246">
        <f t="shared" si="181"/>
        <v>7.3872269083663511E-4</v>
      </c>
      <c r="H1577" s="246">
        <f t="shared" si="182"/>
        <v>-2.5224894050748367E-3</v>
      </c>
      <c r="I1577">
        <f t="shared" si="186"/>
        <v>13274.700988942994</v>
      </c>
      <c r="J1577">
        <f t="shared" si="186"/>
        <v>19780.557463126206</v>
      </c>
      <c r="AB1577" s="264">
        <v>42177</v>
      </c>
      <c r="AC1577">
        <v>1910.28</v>
      </c>
    </row>
    <row r="1578" spans="1:29">
      <c r="A1578" s="264">
        <v>42171</v>
      </c>
      <c r="B1578">
        <v>850</v>
      </c>
      <c r="D1578" s="264">
        <v>42171</v>
      </c>
      <c r="E1578">
        <f t="shared" si="185"/>
        <v>1913.02</v>
      </c>
      <c r="F1578">
        <v>850</v>
      </c>
      <c r="G1578" s="246">
        <f t="shared" si="181"/>
        <v>1.5234724701718161E-3</v>
      </c>
      <c r="H1578" s="246">
        <f t="shared" si="182"/>
        <v>-1.0524864083617718E-4</v>
      </c>
      <c r="I1578">
        <f t="shared" si="186"/>
        <v>13294.924630449412</v>
      </c>
      <c r="J1578">
        <f t="shared" si="186"/>
        <v>19778.475586338231</v>
      </c>
      <c r="AB1578" s="264">
        <v>42178</v>
      </c>
      <c r="AC1578">
        <v>1906.36</v>
      </c>
    </row>
    <row r="1579" spans="1:29">
      <c r="A1579" s="264">
        <v>42172</v>
      </c>
      <c r="B1579">
        <v>849.93</v>
      </c>
      <c r="D1579" s="264">
        <v>42172</v>
      </c>
      <c r="E1579">
        <f t="shared" si="185"/>
        <v>1914.37</v>
      </c>
      <c r="F1579">
        <v>849.93</v>
      </c>
      <c r="G1579" s="246">
        <f t="shared" si="181"/>
        <v>7.0569047892865555E-4</v>
      </c>
      <c r="H1579" s="246">
        <f t="shared" si="182"/>
        <v>-1.2878151260510478E-4</v>
      </c>
      <c r="I1579">
        <f t="shared" si="186"/>
        <v>13304.306732179193</v>
      </c>
      <c r="J1579">
        <f t="shared" si="186"/>
        <v>19775.9284843352</v>
      </c>
      <c r="AB1579" s="264">
        <v>42179</v>
      </c>
      <c r="AC1579">
        <v>1910.16</v>
      </c>
    </row>
    <row r="1580" spans="1:29">
      <c r="A1580" s="264">
        <v>42173</v>
      </c>
      <c r="B1580">
        <v>849.59</v>
      </c>
      <c r="D1580" s="264">
        <v>42173</v>
      </c>
      <c r="E1580">
        <f t="shared" si="185"/>
        <v>1911.33</v>
      </c>
      <c r="F1580">
        <v>849.59</v>
      </c>
      <c r="G1580" s="246">
        <f t="shared" si="181"/>
        <v>-1.5879897825393785E-3</v>
      </c>
      <c r="H1580" s="246">
        <f t="shared" si="182"/>
        <v>-4.4646151531792163E-4</v>
      </c>
      <c r="I1580">
        <f t="shared" si="186"/>
        <v>13283.179629024722</v>
      </c>
      <c r="J1580">
        <f t="shared" si="186"/>
        <v>19767.099293337265</v>
      </c>
      <c r="AB1580" s="264">
        <v>42180</v>
      </c>
      <c r="AC1580">
        <v>1908.44</v>
      </c>
    </row>
    <row r="1581" spans="1:29">
      <c r="A1581" s="264">
        <v>42174</v>
      </c>
      <c r="B1581">
        <v>848.2</v>
      </c>
      <c r="D1581" s="264">
        <v>42174</v>
      </c>
      <c r="E1581">
        <f t="shared" si="185"/>
        <v>1918.29</v>
      </c>
      <c r="F1581">
        <v>848.2</v>
      </c>
      <c r="G1581" s="246">
        <f t="shared" si="181"/>
        <v>3.6414433928206869E-3</v>
      </c>
      <c r="H1581" s="246">
        <f t="shared" si="182"/>
        <v>-1.6825118586612084E-3</v>
      </c>
      <c r="I1581">
        <f t="shared" si="186"/>
        <v>13331.549575720484</v>
      </c>
      <c r="J1581">
        <f t="shared" si="186"/>
        <v>19733.840914364893</v>
      </c>
      <c r="AB1581" s="264">
        <v>42181</v>
      </c>
      <c r="AC1581">
        <v>1900.97</v>
      </c>
    </row>
    <row r="1582" spans="1:29">
      <c r="A1582" s="264">
        <v>42177</v>
      </c>
      <c r="B1582">
        <v>846.66</v>
      </c>
      <c r="D1582" s="264">
        <v>42177</v>
      </c>
      <c r="E1582">
        <f t="shared" si="185"/>
        <v>1910.28</v>
      </c>
      <c r="F1582">
        <v>846.66</v>
      </c>
      <c r="G1582" s="246">
        <f t="shared" si="181"/>
        <v>-4.1755938883067945E-3</v>
      </c>
      <c r="H1582" s="246">
        <f t="shared" si="182"/>
        <v>-1.8620380974838776E-3</v>
      </c>
      <c r="I1582">
        <f t="shared" si="186"/>
        <v>13275.882438790446</v>
      </c>
      <c r="J1582">
        <f t="shared" si="186"/>
        <v>19697.09575077266</v>
      </c>
      <c r="AB1582" s="264">
        <v>42184</v>
      </c>
      <c r="AC1582">
        <v>1912.24</v>
      </c>
    </row>
    <row r="1583" spans="1:29">
      <c r="A1583" s="264">
        <v>42178</v>
      </c>
      <c r="B1583">
        <v>847.33</v>
      </c>
      <c r="D1583" s="264">
        <v>42178</v>
      </c>
      <c r="E1583">
        <f t="shared" si="185"/>
        <v>1906.36</v>
      </c>
      <c r="F1583">
        <v>847.33</v>
      </c>
      <c r="G1583" s="246">
        <f t="shared" si="181"/>
        <v>-2.0520551960969691E-3</v>
      </c>
      <c r="H1583" s="246">
        <f t="shared" si="182"/>
        <v>7.4491624231030982E-4</v>
      </c>
      <c r="I1583">
        <f t="shared" si="186"/>
        <v>13248.639595249153</v>
      </c>
      <c r="J1583">
        <f t="shared" si="186"/>
        <v>19711.768437323753</v>
      </c>
      <c r="AB1583" s="264">
        <v>42185</v>
      </c>
      <c r="AC1583">
        <v>1912.89</v>
      </c>
    </row>
    <row r="1584" spans="1:29">
      <c r="A1584" s="264">
        <v>42179</v>
      </c>
      <c r="B1584">
        <v>849.39</v>
      </c>
      <c r="D1584" s="264">
        <v>42179</v>
      </c>
      <c r="E1584">
        <f t="shared" si="185"/>
        <v>1910.16</v>
      </c>
      <c r="F1584">
        <v>849.39</v>
      </c>
      <c r="G1584" s="246">
        <f t="shared" si="181"/>
        <v>1.9933275981451892E-3</v>
      </c>
      <c r="H1584" s="246">
        <f t="shared" si="182"/>
        <v>2.3847375621910286E-3</v>
      </c>
      <c r="I1584">
        <f t="shared" si="186"/>
        <v>13275.048474192243</v>
      </c>
      <c r="J1584">
        <f t="shared" si="186"/>
        <v>19758.77583193345</v>
      </c>
      <c r="AB1584" s="264">
        <v>42186</v>
      </c>
      <c r="AC1584">
        <v>1905.57</v>
      </c>
    </row>
    <row r="1585" spans="1:29">
      <c r="A1585" s="264">
        <v>42180</v>
      </c>
      <c r="B1585">
        <v>846.94</v>
      </c>
      <c r="D1585" s="264">
        <v>42180</v>
      </c>
      <c r="E1585">
        <f t="shared" si="185"/>
        <v>1908.44</v>
      </c>
      <c r="F1585">
        <v>846.94</v>
      </c>
      <c r="G1585" s="246">
        <f t="shared" si="181"/>
        <v>-9.0044812999956481E-4</v>
      </c>
      <c r="H1585" s="246">
        <f t="shared" si="182"/>
        <v>-2.9308515102434282E-3</v>
      </c>
      <c r="I1585">
        <f t="shared" si="186"/>
        <v>13263.094981618004</v>
      </c>
      <c r="J1585">
        <f t="shared" si="186"/>
        <v>19700.865793945868</v>
      </c>
      <c r="AB1585" s="264">
        <v>42187</v>
      </c>
      <c r="AC1585">
        <v>1908.84</v>
      </c>
    </row>
    <row r="1586" spans="1:29">
      <c r="A1586" s="264">
        <v>42181</v>
      </c>
      <c r="B1586">
        <v>845.58</v>
      </c>
      <c r="D1586" s="264">
        <v>42181</v>
      </c>
      <c r="E1586">
        <f t="shared" si="185"/>
        <v>1900.97</v>
      </c>
      <c r="F1586">
        <v>845.58</v>
      </c>
      <c r="G1586" s="246">
        <f t="shared" si="181"/>
        <v>-3.9141916958354006E-3</v>
      </c>
      <c r="H1586" s="246">
        <f t="shared" si="182"/>
        <v>-1.6522093823479042E-3</v>
      </c>
      <c r="I1586">
        <f t="shared" si="186"/>
        <v>13211.180685379879</v>
      </c>
      <c r="J1586">
        <f t="shared" si="186"/>
        <v>19668.315838640734</v>
      </c>
      <c r="AB1586" s="264">
        <v>42191</v>
      </c>
      <c r="AC1586">
        <v>1918.65</v>
      </c>
    </row>
    <row r="1587" spans="1:29">
      <c r="A1587" s="264">
        <v>42184</v>
      </c>
      <c r="B1587">
        <v>845.04</v>
      </c>
      <c r="D1587" s="264">
        <v>42184</v>
      </c>
      <c r="E1587">
        <f t="shared" si="185"/>
        <v>1912.24</v>
      </c>
      <c r="F1587">
        <v>845.04</v>
      </c>
      <c r="G1587" s="246">
        <f t="shared" si="181"/>
        <v>5.9285522654224376E-3</v>
      </c>
      <c r="H1587" s="246">
        <f t="shared" si="182"/>
        <v>-6.8504348663479733E-4</v>
      </c>
      <c r="I1587">
        <f t="shared" si="186"/>
        <v>13289.503860561093</v>
      </c>
      <c r="J1587">
        <f t="shared" si="186"/>
        <v>19654.842186982398</v>
      </c>
      <c r="AB1587" s="264">
        <v>42192</v>
      </c>
      <c r="AC1587">
        <v>1922.34</v>
      </c>
    </row>
    <row r="1588" spans="1:29">
      <c r="A1588" s="264">
        <v>42185</v>
      </c>
      <c r="B1588">
        <v>845.52</v>
      </c>
      <c r="D1588" s="264">
        <v>42185</v>
      </c>
      <c r="E1588">
        <f t="shared" si="185"/>
        <v>1912.89</v>
      </c>
      <c r="F1588">
        <v>845.52</v>
      </c>
      <c r="G1588" s="246">
        <f t="shared" si="181"/>
        <v>3.3991549177936342E-4</v>
      </c>
      <c r="H1588" s="246">
        <f t="shared" si="182"/>
        <v>5.2159187730759036E-4</v>
      </c>
      <c r="I1588">
        <f t="shared" ref="I1588:J1603" si="187">I1587*(1+G1588)</f>
        <v>13294.021168801361</v>
      </c>
      <c r="J1588">
        <f t="shared" si="187"/>
        <v>19665.09399301689</v>
      </c>
      <c r="AB1588" s="264">
        <v>42193</v>
      </c>
      <c r="AC1588">
        <v>1925.01</v>
      </c>
    </row>
    <row r="1589" spans="1:29">
      <c r="A1589" s="264">
        <v>42186</v>
      </c>
      <c r="B1589">
        <v>846.91</v>
      </c>
      <c r="D1589" s="264">
        <v>42186</v>
      </c>
      <c r="E1589">
        <f t="shared" si="185"/>
        <v>1905.57</v>
      </c>
      <c r="F1589">
        <v>846.91</v>
      </c>
      <c r="G1589" s="246">
        <f t="shared" si="181"/>
        <v>-3.8266706397127592E-3</v>
      </c>
      <c r="H1589" s="246">
        <f t="shared" si="182"/>
        <v>1.5975301758512786E-3</v>
      </c>
      <c r="I1589">
        <f t="shared" si="187"/>
        <v>13243.149328310988</v>
      </c>
      <c r="J1589">
        <f t="shared" si="187"/>
        <v>19696.509574081687</v>
      </c>
      <c r="AB1589" s="264">
        <v>42194</v>
      </c>
      <c r="AC1589">
        <v>1916.49</v>
      </c>
    </row>
    <row r="1590" spans="1:29">
      <c r="A1590" s="264">
        <v>42187</v>
      </c>
      <c r="B1590">
        <v>848.83</v>
      </c>
      <c r="D1590" s="264">
        <v>42187</v>
      </c>
      <c r="E1590">
        <f t="shared" si="185"/>
        <v>1908.84</v>
      </c>
      <c r="F1590">
        <v>848.83</v>
      </c>
      <c r="G1590" s="246">
        <f t="shared" si="181"/>
        <v>1.7160219776759522E-3</v>
      </c>
      <c r="H1590" s="246">
        <f t="shared" si="182"/>
        <v>2.2206364059598064E-3</v>
      </c>
      <c r="I1590">
        <f t="shared" si="187"/>
        <v>13265.874863612014</v>
      </c>
      <c r="J1590">
        <f t="shared" si="187"/>
        <v>19740.248360312227</v>
      </c>
      <c r="AB1590" s="264">
        <v>42195</v>
      </c>
      <c r="AC1590">
        <v>1906.79</v>
      </c>
    </row>
    <row r="1591" spans="1:29">
      <c r="A1591" s="264">
        <v>42191</v>
      </c>
      <c r="B1591">
        <v>848.19</v>
      </c>
      <c r="D1591" s="264">
        <v>42191</v>
      </c>
      <c r="E1591">
        <f t="shared" si="185"/>
        <v>1918.65</v>
      </c>
      <c r="F1591">
        <v>848.19</v>
      </c>
      <c r="G1591" s="246">
        <f t="shared" si="181"/>
        <v>5.1392468724462681E-3</v>
      </c>
      <c r="H1591" s="246">
        <f t="shared" si="182"/>
        <v>-8.0040757782563667E-4</v>
      </c>
      <c r="I1591">
        <f t="shared" si="187"/>
        <v>13334.051469515096</v>
      </c>
      <c r="J1591">
        <f t="shared" si="187"/>
        <v>19724.448115936473</v>
      </c>
      <c r="AB1591" s="264">
        <v>42198</v>
      </c>
      <c r="AC1591">
        <v>1906.61</v>
      </c>
    </row>
    <row r="1592" spans="1:29">
      <c r="A1592" s="264">
        <v>42192</v>
      </c>
      <c r="B1592">
        <v>848.82</v>
      </c>
      <c r="D1592" s="264">
        <v>42192</v>
      </c>
      <c r="E1592">
        <f t="shared" si="185"/>
        <v>1922.34</v>
      </c>
      <c r="F1592">
        <v>848.82</v>
      </c>
      <c r="G1592" s="246">
        <f t="shared" si="181"/>
        <v>1.9232272691735997E-3</v>
      </c>
      <c r="H1592" s="246">
        <f t="shared" si="182"/>
        <v>6.9632953701413789E-4</v>
      </c>
      <c r="I1592">
        <f t="shared" si="187"/>
        <v>13359.695880909832</v>
      </c>
      <c r="J1592">
        <f t="shared" si="187"/>
        <v>19738.182831760903</v>
      </c>
      <c r="AB1592" s="264">
        <v>42199</v>
      </c>
      <c r="AC1592">
        <v>1909.48</v>
      </c>
    </row>
    <row r="1593" spans="1:29">
      <c r="A1593" s="264">
        <v>42193</v>
      </c>
      <c r="B1593">
        <v>846.17</v>
      </c>
      <c r="D1593" s="264">
        <v>42193</v>
      </c>
      <c r="E1593">
        <f t="shared" si="185"/>
        <v>1925.01</v>
      </c>
      <c r="F1593">
        <v>846.17</v>
      </c>
      <c r="G1593" s="246">
        <f t="shared" si="181"/>
        <v>1.388932238833851E-3</v>
      </c>
      <c r="H1593" s="246">
        <f t="shared" si="182"/>
        <v>-3.1684096746071996E-3</v>
      </c>
      <c r="I1593">
        <f t="shared" si="187"/>
        <v>13378.251593219844</v>
      </c>
      <c r="J1593">
        <f t="shared" si="187"/>
        <v>19675.644182317588</v>
      </c>
      <c r="AB1593" s="264">
        <v>42200</v>
      </c>
      <c r="AC1593">
        <v>1913.81</v>
      </c>
    </row>
    <row r="1594" spans="1:29">
      <c r="A1594" s="264">
        <v>42194</v>
      </c>
      <c r="B1594">
        <v>845.48</v>
      </c>
      <c r="D1594" s="264">
        <v>42194</v>
      </c>
      <c r="E1594">
        <f t="shared" si="185"/>
        <v>1916.49</v>
      </c>
      <c r="F1594">
        <v>845.48</v>
      </c>
      <c r="G1594" s="246">
        <f t="shared" si="181"/>
        <v>-4.4259510340205477E-3</v>
      </c>
      <c r="H1594" s="246">
        <f t="shared" si="182"/>
        <v>-8.6186754941165646E-4</v>
      </c>
      <c r="I1594">
        <f t="shared" si="187"/>
        <v>13319.040106747445</v>
      </c>
      <c r="J1594">
        <f t="shared" si="187"/>
        <v>19658.686383083077</v>
      </c>
      <c r="AB1594" s="264">
        <v>42201</v>
      </c>
      <c r="AC1594">
        <v>1913.66</v>
      </c>
    </row>
    <row r="1595" spans="1:29">
      <c r="A1595" s="264">
        <v>42195</v>
      </c>
      <c r="B1595">
        <v>844.98</v>
      </c>
      <c r="D1595" s="264">
        <v>42195</v>
      </c>
      <c r="E1595">
        <f t="shared" si="185"/>
        <v>1906.79</v>
      </c>
      <c r="F1595">
        <v>844.98</v>
      </c>
      <c r="G1595" s="246">
        <f t="shared" si="181"/>
        <v>-5.0613360883698943E-3</v>
      </c>
      <c r="H1595" s="246">
        <f t="shared" si="182"/>
        <v>-6.3780861590036122E-4</v>
      </c>
      <c r="I1595">
        <f t="shared" si="187"/>
        <v>13251.627968392719</v>
      </c>
      <c r="J1595">
        <f t="shared" si="187"/>
        <v>19646.147903530666</v>
      </c>
      <c r="AB1595" s="264">
        <v>42202</v>
      </c>
      <c r="AC1595">
        <v>1914.74</v>
      </c>
    </row>
    <row r="1596" spans="1:29">
      <c r="A1596" s="264">
        <v>42198</v>
      </c>
      <c r="B1596">
        <v>845.77</v>
      </c>
      <c r="D1596" s="264">
        <v>42198</v>
      </c>
      <c r="E1596">
        <f t="shared" si="185"/>
        <v>1906.61</v>
      </c>
      <c r="F1596">
        <v>845.77</v>
      </c>
      <c r="G1596" s="246">
        <f t="shared" si="181"/>
        <v>-9.4399488145047172E-5</v>
      </c>
      <c r="H1596" s="246">
        <f t="shared" si="182"/>
        <v>8.8850479977552275E-4</v>
      </c>
      <c r="I1596">
        <f t="shared" si="187"/>
        <v>13250.377021495413</v>
      </c>
      <c r="J1596">
        <f t="shared" si="187"/>
        <v>19663.603600240054</v>
      </c>
      <c r="AB1596" s="264">
        <v>42205</v>
      </c>
      <c r="AC1596">
        <v>1912.24</v>
      </c>
    </row>
    <row r="1597" spans="1:29">
      <c r="A1597" s="264">
        <v>42199</v>
      </c>
      <c r="B1597">
        <v>845.77</v>
      </c>
      <c r="D1597" s="264">
        <v>42199</v>
      </c>
      <c r="E1597">
        <f t="shared" si="185"/>
        <v>1909.48</v>
      </c>
      <c r="F1597">
        <v>845.77</v>
      </c>
      <c r="G1597" s="246">
        <f t="shared" si="181"/>
        <v>1.5052894928695437E-3</v>
      </c>
      <c r="H1597" s="246">
        <f t="shared" si="182"/>
        <v>-4.6428571428571429E-5</v>
      </c>
      <c r="I1597">
        <f t="shared" si="187"/>
        <v>13270.32267480243</v>
      </c>
      <c r="J1597">
        <f t="shared" si="187"/>
        <v>19662.690647215757</v>
      </c>
      <c r="AB1597" s="264">
        <v>42206</v>
      </c>
      <c r="AC1597">
        <v>1915.16</v>
      </c>
    </row>
    <row r="1598" spans="1:29">
      <c r="A1598" s="264">
        <v>42200</v>
      </c>
      <c r="B1598">
        <v>847.46</v>
      </c>
      <c r="D1598" s="264">
        <v>42200</v>
      </c>
      <c r="E1598">
        <f t="shared" si="185"/>
        <v>1913.81</v>
      </c>
      <c r="F1598">
        <v>847.46</v>
      </c>
      <c r="G1598" s="246">
        <f t="shared" si="181"/>
        <v>2.2676330728783611E-3</v>
      </c>
      <c r="H1598" s="246">
        <f t="shared" si="182"/>
        <v>1.9517506025785595E-3</v>
      </c>
      <c r="I1598">
        <f t="shared" si="187"/>
        <v>13300.41489738758</v>
      </c>
      <c r="J1598">
        <f t="shared" si="187"/>
        <v>19701.067315534776</v>
      </c>
      <c r="AB1598" s="264">
        <v>42207</v>
      </c>
      <c r="AC1598">
        <v>1916.71</v>
      </c>
    </row>
    <row r="1599" spans="1:29">
      <c r="A1599" s="264">
        <v>42201</v>
      </c>
      <c r="B1599">
        <v>848.16</v>
      </c>
      <c r="D1599" s="264">
        <v>42201</v>
      </c>
      <c r="E1599">
        <f t="shared" si="185"/>
        <v>1913.66</v>
      </c>
      <c r="F1599">
        <v>848.16</v>
      </c>
      <c r="G1599" s="246">
        <f t="shared" si="181"/>
        <v>-7.8377686395181279E-5</v>
      </c>
      <c r="H1599" s="246">
        <f t="shared" si="182"/>
        <v>7.7956911577790975E-4</v>
      </c>
      <c r="I1599">
        <f t="shared" si="187"/>
        <v>13299.372441639827</v>
      </c>
      <c r="J1599">
        <f t="shared" si="187"/>
        <v>19716.425659161829</v>
      </c>
      <c r="AB1599" s="264">
        <v>42208</v>
      </c>
      <c r="AC1599">
        <v>1920.11</v>
      </c>
    </row>
    <row r="1600" spans="1:29">
      <c r="A1600" s="264">
        <v>42202</v>
      </c>
      <c r="B1600">
        <v>849.28</v>
      </c>
      <c r="D1600" s="264">
        <v>42202</v>
      </c>
      <c r="E1600">
        <f t="shared" si="185"/>
        <v>1914.74</v>
      </c>
      <c r="F1600">
        <v>849.28</v>
      </c>
      <c r="G1600" s="246">
        <f t="shared" si="181"/>
        <v>5.6436357555678107E-4</v>
      </c>
      <c r="H1600" s="246">
        <f t="shared" si="182"/>
        <v>1.2740769935590682E-3</v>
      </c>
      <c r="I1600">
        <f t="shared" si="187"/>
        <v>13306.878123023653</v>
      </c>
      <c r="J1600">
        <f t="shared" si="187"/>
        <v>19741.545903489383</v>
      </c>
      <c r="AB1600" s="264">
        <v>42209</v>
      </c>
      <c r="AC1600">
        <v>1920</v>
      </c>
    </row>
    <row r="1601" spans="1:29">
      <c r="A1601" s="264">
        <v>42205</v>
      </c>
      <c r="B1601">
        <v>850.1</v>
      </c>
      <c r="D1601" s="264">
        <v>42205</v>
      </c>
      <c r="E1601">
        <f t="shared" si="185"/>
        <v>1912.24</v>
      </c>
      <c r="F1601">
        <v>850.1</v>
      </c>
      <c r="G1601" s="246">
        <f t="shared" si="181"/>
        <v>-1.30566029852619E-3</v>
      </c>
      <c r="H1601" s="246">
        <f t="shared" si="182"/>
        <v>9.1909516632580988E-4</v>
      </c>
      <c r="I1601">
        <f t="shared" si="187"/>
        <v>13289.503860561093</v>
      </c>
      <c r="J1601">
        <f t="shared" si="187"/>
        <v>19759.690262905078</v>
      </c>
      <c r="AB1601" s="264">
        <v>42212</v>
      </c>
      <c r="AC1601">
        <v>1922.9</v>
      </c>
    </row>
    <row r="1602" spans="1:29">
      <c r="A1602" s="264">
        <v>42206</v>
      </c>
      <c r="B1602">
        <v>847.68</v>
      </c>
      <c r="D1602" s="264">
        <v>42206</v>
      </c>
      <c r="E1602">
        <f t="shared" si="185"/>
        <v>1915.16</v>
      </c>
      <c r="F1602">
        <v>847.68</v>
      </c>
      <c r="G1602" s="246">
        <f t="shared" si="181"/>
        <v>1.5270049784545936E-3</v>
      </c>
      <c r="H1602" s="246">
        <f t="shared" si="182"/>
        <v>-2.8931524862622201E-3</v>
      </c>
      <c r="I1602">
        <f t="shared" si="187"/>
        <v>13309.796999117361</v>
      </c>
      <c r="J1602">
        <f t="shared" si="187"/>
        <v>19702.522465893184</v>
      </c>
      <c r="AB1602" s="264">
        <v>42213</v>
      </c>
      <c r="AC1602">
        <v>1921.7</v>
      </c>
    </row>
    <row r="1603" spans="1:29">
      <c r="A1603" s="264">
        <v>42207</v>
      </c>
      <c r="B1603">
        <v>845.59</v>
      </c>
      <c r="D1603" s="264">
        <v>42207</v>
      </c>
      <c r="E1603">
        <f t="shared" si="185"/>
        <v>1916.71</v>
      </c>
      <c r="F1603">
        <v>845.59</v>
      </c>
      <c r="G1603" s="246">
        <f t="shared" si="181"/>
        <v>8.0933185739051616E-4</v>
      </c>
      <c r="H1603" s="246">
        <f t="shared" si="182"/>
        <v>-2.5119816103110889E-3</v>
      </c>
      <c r="I1603">
        <f t="shared" si="187"/>
        <v>13320.569041844148</v>
      </c>
      <c r="J1603">
        <f t="shared" si="187"/>
        <v>19653.030091782119</v>
      </c>
      <c r="AB1603" s="264">
        <v>42214</v>
      </c>
      <c r="AC1603">
        <v>1919.74</v>
      </c>
    </row>
    <row r="1604" spans="1:29">
      <c r="A1604" s="264">
        <v>42208</v>
      </c>
      <c r="B1604">
        <v>846.2</v>
      </c>
      <c r="D1604" s="264">
        <v>42208</v>
      </c>
      <c r="E1604">
        <f t="shared" si="185"/>
        <v>1920.11</v>
      </c>
      <c r="F1604">
        <v>846.2</v>
      </c>
      <c r="G1604" s="246">
        <f t="shared" ref="G1604:G1667" si="188">E1604/E1603-1</f>
        <v>1.7738729385248231E-3</v>
      </c>
      <c r="H1604" s="246">
        <f t="shared" ref="H1604:H1667" si="189">(F1604/F1603-1)-($M$23/252)</f>
        <v>6.7496122741016271E-4</v>
      </c>
      <c r="I1604">
        <f t="shared" ref="I1604:J1619" si="190">I1603*(1+G1604)</f>
        <v>13344.198038793227</v>
      </c>
      <c r="J1604">
        <f t="shared" si="190"/>
        <v>19666.295125095196</v>
      </c>
      <c r="AB1604" s="264">
        <v>42215</v>
      </c>
      <c r="AC1604">
        <v>1920.96</v>
      </c>
    </row>
    <row r="1605" spans="1:29">
      <c r="A1605" s="264">
        <v>42209</v>
      </c>
      <c r="B1605">
        <v>846.67</v>
      </c>
      <c r="D1605" s="264">
        <v>42209</v>
      </c>
      <c r="E1605">
        <f t="shared" si="185"/>
        <v>1920</v>
      </c>
      <c r="F1605">
        <v>846.67</v>
      </c>
      <c r="G1605" s="246">
        <f t="shared" si="188"/>
        <v>-5.7288384519571522E-5</v>
      </c>
      <c r="H1605" s="246">
        <f t="shared" si="189"/>
        <v>5.0899567815764022E-4</v>
      </c>
      <c r="I1605">
        <f t="shared" si="190"/>
        <v>13343.433571244876</v>
      </c>
      <c r="J1605">
        <f t="shared" si="190"/>
        <v>19676.305184319241</v>
      </c>
      <c r="AB1605" s="264">
        <v>42216</v>
      </c>
      <c r="AC1605">
        <v>1926.19</v>
      </c>
    </row>
    <row r="1606" spans="1:29">
      <c r="A1606" s="264">
        <v>42212</v>
      </c>
      <c r="B1606">
        <v>847.41</v>
      </c>
      <c r="D1606" s="264">
        <v>42212</v>
      </c>
      <c r="E1606">
        <f t="shared" si="185"/>
        <v>1922.9</v>
      </c>
      <c r="F1606">
        <v>847.41</v>
      </c>
      <c r="G1606" s="246">
        <f t="shared" si="188"/>
        <v>1.5104166666666252E-3</v>
      </c>
      <c r="H1606" s="246">
        <f t="shared" si="189"/>
        <v>8.2758373560952534E-4</v>
      </c>
      <c r="I1606">
        <f t="shared" si="190"/>
        <v>13363.587715701442</v>
      </c>
      <c r="J1606">
        <f t="shared" si="190"/>
        <v>19692.588974466675</v>
      </c>
      <c r="AB1606" s="264">
        <v>42219</v>
      </c>
      <c r="AC1606">
        <v>1930.78</v>
      </c>
    </row>
    <row r="1607" spans="1:29">
      <c r="A1607" s="264">
        <v>42213</v>
      </c>
      <c r="B1607">
        <v>850.6</v>
      </c>
      <c r="D1607" s="264">
        <v>42213</v>
      </c>
      <c r="E1607">
        <f t="shared" si="185"/>
        <v>1921.7</v>
      </c>
      <c r="F1607">
        <v>850.6</v>
      </c>
      <c r="G1607" s="246">
        <f t="shared" si="188"/>
        <v>-6.2405741328208642E-4</v>
      </c>
      <c r="H1607" s="246">
        <f t="shared" si="189"/>
        <v>3.7179829885012209E-3</v>
      </c>
      <c r="I1607">
        <f t="shared" si="190"/>
        <v>13355.248069719413</v>
      </c>
      <c r="J1607">
        <f t="shared" si="190"/>
        <v>19765.805685273288</v>
      </c>
      <c r="AB1607" s="264">
        <v>42220</v>
      </c>
      <c r="AC1607">
        <v>1924.9</v>
      </c>
    </row>
    <row r="1608" spans="1:29">
      <c r="A1608" s="264">
        <v>42214</v>
      </c>
      <c r="B1608">
        <v>853.67</v>
      </c>
      <c r="D1608" s="264">
        <v>42214</v>
      </c>
      <c r="E1608">
        <f t="shared" si="185"/>
        <v>1919.74</v>
      </c>
      <c r="F1608">
        <v>853.67</v>
      </c>
      <c r="G1608" s="246">
        <f t="shared" si="188"/>
        <v>-1.0199302700734103E-3</v>
      </c>
      <c r="H1608" s="246">
        <f t="shared" si="189"/>
        <v>3.5627884518489731E-3</v>
      </c>
      <c r="I1608">
        <f t="shared" si="190"/>
        <v>13341.626647948768</v>
      </c>
      <c r="J1608">
        <f t="shared" si="190"/>
        <v>19836.227069510271</v>
      </c>
      <c r="AB1608" s="264">
        <v>42221</v>
      </c>
      <c r="AC1608">
        <v>1920.1</v>
      </c>
    </row>
    <row r="1609" spans="1:29">
      <c r="A1609" s="264">
        <v>42215</v>
      </c>
      <c r="B1609">
        <v>854.9</v>
      </c>
      <c r="D1609" s="264">
        <v>42215</v>
      </c>
      <c r="E1609">
        <f t="shared" si="185"/>
        <v>1920.96</v>
      </c>
      <c r="F1609">
        <v>854.9</v>
      </c>
      <c r="G1609" s="246">
        <f t="shared" si="188"/>
        <v>6.3550272432721933E-4</v>
      </c>
      <c r="H1609" s="246">
        <f t="shared" si="189"/>
        <v>1.3944092230353403E-3</v>
      </c>
      <c r="I1609">
        <f t="shared" si="190"/>
        <v>13350.105288030496</v>
      </c>
      <c r="J1609">
        <f t="shared" si="190"/>
        <v>19863.88688748622</v>
      </c>
      <c r="AB1609" s="264">
        <v>42222</v>
      </c>
      <c r="AC1609">
        <v>1923</v>
      </c>
    </row>
    <row r="1610" spans="1:29">
      <c r="A1610" s="264">
        <v>42216</v>
      </c>
      <c r="B1610">
        <v>855.68</v>
      </c>
      <c r="D1610" s="264">
        <v>42216</v>
      </c>
      <c r="E1610">
        <f t="shared" si="185"/>
        <v>1926.19</v>
      </c>
      <c r="F1610">
        <v>855.68</v>
      </c>
      <c r="G1610" s="246">
        <f t="shared" si="188"/>
        <v>2.7225970348159212E-3</v>
      </c>
      <c r="H1610" s="246">
        <f t="shared" si="189"/>
        <v>8.6595884230410234E-4</v>
      </c>
      <c r="I1610">
        <f t="shared" si="190"/>
        <v>13386.452245102168</v>
      </c>
      <c r="J1610">
        <f t="shared" si="190"/>
        <v>19881.088195978966</v>
      </c>
      <c r="AB1610" s="264">
        <v>42223</v>
      </c>
      <c r="AC1610">
        <v>1927.35</v>
      </c>
    </row>
    <row r="1611" spans="1:29">
      <c r="A1611" s="264">
        <v>42219</v>
      </c>
      <c r="B1611">
        <v>855.5</v>
      </c>
      <c r="D1611" s="264">
        <v>42219</v>
      </c>
      <c r="E1611">
        <f t="shared" si="185"/>
        <v>1930.78</v>
      </c>
      <c r="F1611">
        <v>855.5</v>
      </c>
      <c r="G1611" s="246">
        <f t="shared" si="188"/>
        <v>2.3829424926928855E-3</v>
      </c>
      <c r="H1611" s="246">
        <f t="shared" si="189"/>
        <v>-2.5678758414350496E-4</v>
      </c>
      <c r="I1611">
        <f t="shared" si="190"/>
        <v>13418.351390983426</v>
      </c>
      <c r="J1611">
        <f t="shared" si="190"/>
        <v>19875.982979370976</v>
      </c>
      <c r="AB1611" s="264">
        <v>42226</v>
      </c>
      <c r="AC1611">
        <v>1922.38</v>
      </c>
    </row>
    <row r="1612" spans="1:29">
      <c r="A1612" s="264">
        <v>42220</v>
      </c>
      <c r="B1612">
        <v>853.26</v>
      </c>
      <c r="D1612" s="264">
        <v>42220</v>
      </c>
      <c r="E1612">
        <f t="shared" si="185"/>
        <v>1924.9</v>
      </c>
      <c r="F1612">
        <v>853.26</v>
      </c>
      <c r="G1612" s="246">
        <f t="shared" si="188"/>
        <v>-3.0454013403908853E-3</v>
      </c>
      <c r="H1612" s="246">
        <f t="shared" si="189"/>
        <v>-2.6647804124572258E-3</v>
      </c>
      <c r="I1612">
        <f t="shared" si="190"/>
        <v>13377.487125671489</v>
      </c>
      <c r="J1612">
        <f t="shared" si="190"/>
        <v>19823.017849249216</v>
      </c>
      <c r="AB1612" s="264">
        <v>42227</v>
      </c>
      <c r="AC1612">
        <v>1930.92</v>
      </c>
    </row>
    <row r="1613" spans="1:29">
      <c r="A1613" s="264">
        <v>42221</v>
      </c>
      <c r="B1613">
        <v>853.07</v>
      </c>
      <c r="D1613" s="264">
        <v>42221</v>
      </c>
      <c r="E1613">
        <f t="shared" si="185"/>
        <v>1920.1</v>
      </c>
      <c r="F1613">
        <v>853.07</v>
      </c>
      <c r="G1613" s="246">
        <f t="shared" si="188"/>
        <v>-2.4936360330407581E-3</v>
      </c>
      <c r="H1613" s="246">
        <f t="shared" si="189"/>
        <v>-2.6910395759450952E-4</v>
      </c>
      <c r="I1613">
        <f t="shared" si="190"/>
        <v>13344.128541743376</v>
      </c>
      <c r="J1613">
        <f t="shared" si="190"/>
        <v>19817.683396694516</v>
      </c>
      <c r="AB1613" s="264">
        <v>42228</v>
      </c>
      <c r="AC1613">
        <v>1930.58</v>
      </c>
    </row>
    <row r="1614" spans="1:29">
      <c r="A1614" s="264">
        <v>42222</v>
      </c>
      <c r="B1614">
        <v>850.28</v>
      </c>
      <c r="D1614" s="264">
        <v>42222</v>
      </c>
      <c r="E1614">
        <f t="shared" si="185"/>
        <v>1923</v>
      </c>
      <c r="F1614">
        <v>850.28</v>
      </c>
      <c r="G1614" s="246">
        <f t="shared" si="188"/>
        <v>1.5103380032290836E-3</v>
      </c>
      <c r="H1614" s="246">
        <f t="shared" si="189"/>
        <v>-3.3169690897917456E-3</v>
      </c>
      <c r="I1614">
        <f t="shared" si="190"/>
        <v>13364.282686199944</v>
      </c>
      <c r="J1614">
        <f t="shared" si="190"/>
        <v>19751.948753436402</v>
      </c>
      <c r="AB1614" s="264">
        <v>42229</v>
      </c>
      <c r="AC1614">
        <v>1925.41</v>
      </c>
    </row>
    <row r="1615" spans="1:29">
      <c r="A1615" s="264">
        <v>42223</v>
      </c>
      <c r="B1615">
        <v>849.51</v>
      </c>
      <c r="D1615" s="264">
        <v>42223</v>
      </c>
      <c r="E1615">
        <f t="shared" si="185"/>
        <v>1927.35</v>
      </c>
      <c r="F1615">
        <v>849.51</v>
      </c>
      <c r="G1615" s="246">
        <f t="shared" si="188"/>
        <v>2.2620904836192501E-3</v>
      </c>
      <c r="H1615" s="246">
        <f t="shared" si="189"/>
        <v>-9.5201261433210029E-4</v>
      </c>
      <c r="I1615">
        <f t="shared" si="190"/>
        <v>13394.513902884793</v>
      </c>
      <c r="J1615">
        <f t="shared" si="190"/>
        <v>19733.144649065489</v>
      </c>
      <c r="AB1615" s="264">
        <v>42230</v>
      </c>
      <c r="AC1615">
        <v>1924.64</v>
      </c>
    </row>
    <row r="1616" spans="1:29">
      <c r="A1616" s="264">
        <v>42226</v>
      </c>
      <c r="B1616">
        <v>852.37</v>
      </c>
      <c r="D1616" s="264">
        <v>42226</v>
      </c>
      <c r="E1616">
        <f t="shared" si="185"/>
        <v>1922.38</v>
      </c>
      <c r="F1616">
        <v>852.37</v>
      </c>
      <c r="G1616" s="246">
        <f t="shared" si="188"/>
        <v>-2.5786701948269375E-3</v>
      </c>
      <c r="H1616" s="246">
        <f t="shared" si="189"/>
        <v>3.3202180837019627E-3</v>
      </c>
      <c r="I1616">
        <f t="shared" si="190"/>
        <v>13359.97386910923</v>
      </c>
      <c r="J1616">
        <f t="shared" si="190"/>
        <v>19798.662992777623</v>
      </c>
      <c r="AB1616" s="264">
        <v>42233</v>
      </c>
      <c r="AC1616">
        <v>1928.71</v>
      </c>
    </row>
    <row r="1617" spans="1:29">
      <c r="A1617" s="264">
        <v>42227</v>
      </c>
      <c r="B1617">
        <v>852.17</v>
      </c>
      <c r="D1617" s="264">
        <v>42227</v>
      </c>
      <c r="E1617">
        <f t="shared" si="185"/>
        <v>1930.92</v>
      </c>
      <c r="F1617">
        <v>852.17</v>
      </c>
      <c r="G1617" s="246">
        <f t="shared" si="188"/>
        <v>4.442409929358293E-3</v>
      </c>
      <c r="H1617" s="246">
        <f t="shared" si="189"/>
        <v>-2.8106845786292275E-4</v>
      </c>
      <c r="I1617">
        <f t="shared" si="190"/>
        <v>13419.324349681328</v>
      </c>
      <c r="J1617">
        <f t="shared" si="190"/>
        <v>19793.098213102494</v>
      </c>
      <c r="AB1617" s="264">
        <v>42234</v>
      </c>
      <c r="AC1617">
        <v>1924.94</v>
      </c>
    </row>
    <row r="1618" spans="1:29">
      <c r="A1618" s="264">
        <v>42228</v>
      </c>
      <c r="B1618">
        <v>853.1</v>
      </c>
      <c r="D1618" s="264">
        <v>42228</v>
      </c>
      <c r="E1618">
        <f t="shared" si="185"/>
        <v>1930.58</v>
      </c>
      <c r="F1618">
        <v>853.1</v>
      </c>
      <c r="G1618" s="246">
        <f t="shared" si="188"/>
        <v>-1.7608186771078671E-4</v>
      </c>
      <c r="H1618" s="246">
        <f t="shared" si="189"/>
        <v>1.0449029704000393E-3</v>
      </c>
      <c r="I1618">
        <f t="shared" si="190"/>
        <v>13416.96144998642</v>
      </c>
      <c r="J1618">
        <f t="shared" si="190"/>
        <v>19813.780080218785</v>
      </c>
      <c r="AB1618" s="264">
        <v>42235</v>
      </c>
      <c r="AC1618">
        <v>1930.96</v>
      </c>
    </row>
    <row r="1619" spans="1:29">
      <c r="A1619" s="264">
        <v>42229</v>
      </c>
      <c r="B1619">
        <v>853.1</v>
      </c>
      <c r="D1619" s="264">
        <v>42229</v>
      </c>
      <c r="E1619">
        <f t="shared" si="185"/>
        <v>1925.41</v>
      </c>
      <c r="F1619">
        <v>853.1</v>
      </c>
      <c r="G1619" s="246">
        <f t="shared" si="188"/>
        <v>-2.6779517036330525E-3</v>
      </c>
      <c r="H1619" s="246">
        <f t="shared" si="189"/>
        <v>-4.6428571428571429E-5</v>
      </c>
      <c r="I1619">
        <f t="shared" si="190"/>
        <v>13381.031475213849</v>
      </c>
      <c r="J1619">
        <f t="shared" si="190"/>
        <v>19812.860154715061</v>
      </c>
      <c r="AB1619" s="264">
        <v>42236</v>
      </c>
      <c r="AC1619">
        <v>1933.73</v>
      </c>
    </row>
    <row r="1620" spans="1:29">
      <c r="A1620" s="264">
        <v>42230</v>
      </c>
      <c r="B1620">
        <v>853.14</v>
      </c>
      <c r="D1620" s="264">
        <v>42230</v>
      </c>
      <c r="E1620">
        <f t="shared" si="185"/>
        <v>1924.64</v>
      </c>
      <c r="F1620">
        <v>853.14</v>
      </c>
      <c r="G1620" s="246">
        <f t="shared" si="188"/>
        <v>-3.9991482333634476E-4</v>
      </c>
      <c r="H1620" s="246">
        <f t="shared" si="189"/>
        <v>4.5924946000336445E-7</v>
      </c>
      <c r="I1620">
        <f t="shared" ref="I1620:J1635" si="191">I1619*(1+G1620)</f>
        <v>13375.680202375381</v>
      </c>
      <c r="J1620">
        <f t="shared" si="191"/>
        <v>19812.869253760389</v>
      </c>
      <c r="AB1620" s="264">
        <v>42237</v>
      </c>
      <c r="AC1620">
        <v>1935.92</v>
      </c>
    </row>
    <row r="1621" spans="1:29">
      <c r="A1621" s="264">
        <v>42233</v>
      </c>
      <c r="B1621">
        <v>853.1</v>
      </c>
      <c r="D1621" s="264">
        <v>42233</v>
      </c>
      <c r="E1621">
        <f t="shared" si="185"/>
        <v>1928.71</v>
      </c>
      <c r="F1621">
        <v>853.1</v>
      </c>
      <c r="G1621" s="246">
        <f t="shared" si="188"/>
        <v>2.1146811871310955E-3</v>
      </c>
      <c r="H1621" s="246">
        <f t="shared" si="189"/>
        <v>-9.3314193952433725E-5</v>
      </c>
      <c r="I1621">
        <f t="shared" si="191"/>
        <v>13403.965501664426</v>
      </c>
      <c r="J1621">
        <f t="shared" si="191"/>
        <v>19811.020431836088</v>
      </c>
      <c r="AB1621" s="264">
        <v>42240</v>
      </c>
      <c r="AC1621">
        <v>1938.83</v>
      </c>
    </row>
    <row r="1622" spans="1:29">
      <c r="A1622" s="264">
        <v>42234</v>
      </c>
      <c r="B1622">
        <v>852.01</v>
      </c>
      <c r="D1622" s="264">
        <v>42234</v>
      </c>
      <c r="E1622">
        <f t="shared" si="185"/>
        <v>1924.94</v>
      </c>
      <c r="F1622">
        <v>852.01</v>
      </c>
      <c r="G1622" s="246">
        <f t="shared" si="188"/>
        <v>-1.9546743678416911E-3</v>
      </c>
      <c r="H1622" s="246">
        <f t="shared" si="189"/>
        <v>-1.3241216906409023E-3</v>
      </c>
      <c r="I1622">
        <f t="shared" si="191"/>
        <v>13377.765113870888</v>
      </c>
      <c r="J1622">
        <f t="shared" si="191"/>
        <v>19784.788229968566</v>
      </c>
      <c r="AB1622" s="264">
        <v>42241</v>
      </c>
      <c r="AC1622">
        <v>1927.04</v>
      </c>
    </row>
    <row r="1623" spans="1:29">
      <c r="A1623" s="264">
        <v>42235</v>
      </c>
      <c r="B1623">
        <v>850.27</v>
      </c>
      <c r="D1623" s="264">
        <v>42235</v>
      </c>
      <c r="E1623">
        <f t="shared" ref="E1623:E1659" si="192">SUMIF(AB:AB,A1623,AC:AC)</f>
        <v>1930.96</v>
      </c>
      <c r="F1623">
        <v>850.27</v>
      </c>
      <c r="G1623" s="246">
        <f t="shared" si="188"/>
        <v>3.1273702037466489E-3</v>
      </c>
      <c r="H1623" s="246">
        <f t="shared" si="189"/>
        <v>-2.0886581227249753E-3</v>
      </c>
      <c r="I1623">
        <f t="shared" si="191"/>
        <v>13419.602337880729</v>
      </c>
      <c r="J1623">
        <f t="shared" si="191"/>
        <v>19743.46457132565</v>
      </c>
      <c r="AB1623" s="264">
        <v>42242</v>
      </c>
      <c r="AC1623">
        <v>1923.97</v>
      </c>
    </row>
    <row r="1624" spans="1:29">
      <c r="A1624" s="264">
        <v>42236</v>
      </c>
      <c r="B1624">
        <v>847.85</v>
      </c>
      <c r="D1624" s="264">
        <v>42236</v>
      </c>
      <c r="E1624">
        <f t="shared" si="192"/>
        <v>1933.73</v>
      </c>
      <c r="F1624">
        <v>847.85</v>
      </c>
      <c r="G1624" s="246">
        <f t="shared" si="188"/>
        <v>1.4345196171852148E-3</v>
      </c>
      <c r="H1624" s="246">
        <f t="shared" si="189"/>
        <v>-2.8925833222723926E-3</v>
      </c>
      <c r="I1624">
        <f t="shared" si="191"/>
        <v>13438.853020689245</v>
      </c>
      <c r="J1624">
        <f t="shared" si="191"/>
        <v>19686.354954982758</v>
      </c>
      <c r="AB1624" s="264">
        <v>42243</v>
      </c>
      <c r="AC1624">
        <v>1926.17</v>
      </c>
    </row>
    <row r="1625" spans="1:29">
      <c r="A1625" s="264">
        <v>42237</v>
      </c>
      <c r="B1625">
        <v>845.12</v>
      </c>
      <c r="D1625" s="264">
        <v>42237</v>
      </c>
      <c r="E1625">
        <f t="shared" si="192"/>
        <v>1935.92</v>
      </c>
      <c r="F1625">
        <v>845.12</v>
      </c>
      <c r="G1625" s="246">
        <f t="shared" si="188"/>
        <v>1.1325262575436756E-3</v>
      </c>
      <c r="H1625" s="246">
        <f t="shared" si="189"/>
        <v>-3.2663377534773016E-3</v>
      </c>
      <c r="I1625">
        <f t="shared" si="191"/>
        <v>13454.072874606445</v>
      </c>
      <c r="J1625">
        <f t="shared" si="191"/>
        <v>19622.052670564943</v>
      </c>
      <c r="AB1625" s="264">
        <v>42244</v>
      </c>
      <c r="AC1625">
        <v>1924.58</v>
      </c>
    </row>
    <row r="1626" spans="1:29">
      <c r="A1626" s="264">
        <v>42240</v>
      </c>
      <c r="B1626">
        <v>837.38</v>
      </c>
      <c r="D1626" s="264">
        <v>42240</v>
      </c>
      <c r="E1626">
        <f t="shared" si="192"/>
        <v>1938.83</v>
      </c>
      <c r="F1626">
        <v>837.38</v>
      </c>
      <c r="G1626" s="246">
        <f t="shared" si="188"/>
        <v>1.5031612876563738E-3</v>
      </c>
      <c r="H1626" s="246">
        <f t="shared" si="189"/>
        <v>-9.2048912749499584E-3</v>
      </c>
      <c r="I1626">
        <f t="shared" si="191"/>
        <v>13474.296516112861</v>
      </c>
      <c r="J1626">
        <f t="shared" si="191"/>
        <v>19441.43380914105</v>
      </c>
      <c r="AB1626" s="264">
        <v>42247</v>
      </c>
      <c r="AC1626">
        <v>1923.42</v>
      </c>
    </row>
    <row r="1627" spans="1:29">
      <c r="A1627" s="264">
        <v>42241</v>
      </c>
      <c r="B1627">
        <v>835.64</v>
      </c>
      <c r="D1627" s="264">
        <v>42241</v>
      </c>
      <c r="E1627">
        <f t="shared" si="192"/>
        <v>1927.04</v>
      </c>
      <c r="F1627">
        <v>835.64</v>
      </c>
      <c r="G1627" s="246">
        <f t="shared" si="188"/>
        <v>-6.0809869869973276E-3</v>
      </c>
      <c r="H1627" s="246">
        <f t="shared" si="189"/>
        <v>-2.1243382420679377E-3</v>
      </c>
      <c r="I1627">
        <f t="shared" si="191"/>
        <v>13392.359494339436</v>
      </c>
      <c r="J1627">
        <f t="shared" si="191"/>
        <v>19400.133627819658</v>
      </c>
      <c r="AB1627" s="264">
        <v>42248</v>
      </c>
      <c r="AC1627">
        <v>1925.13</v>
      </c>
    </row>
    <row r="1628" spans="1:29">
      <c r="A1628" s="264">
        <v>42242</v>
      </c>
      <c r="B1628">
        <v>837.77</v>
      </c>
      <c r="D1628" s="264">
        <v>42242</v>
      </c>
      <c r="E1628">
        <f t="shared" si="192"/>
        <v>1923.97</v>
      </c>
      <c r="F1628">
        <v>837.77</v>
      </c>
      <c r="G1628" s="246">
        <f t="shared" si="188"/>
        <v>-1.5931169046827787E-3</v>
      </c>
      <c r="H1628" s="246">
        <f t="shared" si="189"/>
        <v>2.5025159501357178E-3</v>
      </c>
      <c r="I1628">
        <f t="shared" si="191"/>
        <v>13371.023900035416</v>
      </c>
      <c r="J1628">
        <f t="shared" si="191"/>
        <v>19448.682771658041</v>
      </c>
      <c r="AB1628" s="264">
        <v>42249</v>
      </c>
      <c r="AC1628">
        <v>1923.09</v>
      </c>
    </row>
    <row r="1629" spans="1:29">
      <c r="A1629" s="264">
        <v>42243</v>
      </c>
      <c r="B1629">
        <v>840.85</v>
      </c>
      <c r="D1629" s="264">
        <v>42243</v>
      </c>
      <c r="E1629">
        <f t="shared" si="192"/>
        <v>1926.17</v>
      </c>
      <c r="F1629">
        <v>840.85</v>
      </c>
      <c r="G1629" s="246">
        <f t="shared" si="188"/>
        <v>1.1434689730089875E-3</v>
      </c>
      <c r="H1629" s="246">
        <f t="shared" si="189"/>
        <v>3.6299981327982825E-3</v>
      </c>
      <c r="I1629">
        <f t="shared" si="191"/>
        <v>13386.313251002468</v>
      </c>
      <c r="J1629">
        <f t="shared" si="191"/>
        <v>19519.281453804546</v>
      </c>
      <c r="AB1629" s="264">
        <v>42250</v>
      </c>
      <c r="AC1629">
        <v>1926.28</v>
      </c>
    </row>
    <row r="1630" spans="1:29">
      <c r="A1630" s="264">
        <v>42244</v>
      </c>
      <c r="B1630">
        <v>844.26</v>
      </c>
      <c r="D1630" s="264">
        <v>42244</v>
      </c>
      <c r="E1630">
        <f t="shared" si="192"/>
        <v>1924.58</v>
      </c>
      <c r="F1630">
        <v>844.26</v>
      </c>
      <c r="G1630" s="246">
        <f t="shared" si="188"/>
        <v>-8.2547231033613944E-4</v>
      </c>
      <c r="H1630" s="246">
        <f t="shared" si="189"/>
        <v>4.0089915391736545E-3</v>
      </c>
      <c r="I1630">
        <f t="shared" si="191"/>
        <v>13375.26322007628</v>
      </c>
      <c r="J1630">
        <f t="shared" si="191"/>
        <v>19597.534088003598</v>
      </c>
      <c r="AB1630" s="264">
        <v>42251</v>
      </c>
      <c r="AC1630">
        <v>1929.86</v>
      </c>
    </row>
    <row r="1631" spans="1:29">
      <c r="A1631" s="264">
        <v>42247</v>
      </c>
      <c r="B1631">
        <v>840.98</v>
      </c>
      <c r="D1631" s="264">
        <v>42247</v>
      </c>
      <c r="E1631">
        <f t="shared" si="192"/>
        <v>1923.42</v>
      </c>
      <c r="F1631">
        <v>840.98</v>
      </c>
      <c r="G1631" s="246">
        <f t="shared" si="188"/>
        <v>-6.0272890708612525E-4</v>
      </c>
      <c r="H1631" s="246">
        <f t="shared" si="189"/>
        <v>-3.9314876764435921E-3</v>
      </c>
      <c r="I1631">
        <f t="shared" si="191"/>
        <v>13367.201562293654</v>
      </c>
      <c r="J1631">
        <f t="shared" si="191"/>
        <v>19520.486624247929</v>
      </c>
      <c r="AB1631" s="264">
        <v>42255</v>
      </c>
      <c r="AC1631">
        <v>1924.73</v>
      </c>
    </row>
    <row r="1632" spans="1:29">
      <c r="A1632" s="264">
        <v>42248</v>
      </c>
      <c r="B1632">
        <v>839.14</v>
      </c>
      <c r="D1632" s="264">
        <v>42248</v>
      </c>
      <c r="E1632">
        <f t="shared" si="192"/>
        <v>1925.13</v>
      </c>
      <c r="F1632">
        <v>839.14</v>
      </c>
      <c r="G1632" s="246">
        <f t="shared" si="188"/>
        <v>8.8904139501511104E-4</v>
      </c>
      <c r="H1632" s="246">
        <f t="shared" si="189"/>
        <v>-2.234352184356427E-3</v>
      </c>
      <c r="I1632">
        <f t="shared" si="191"/>
        <v>13379.085557818044</v>
      </c>
      <c r="J1632">
        <f t="shared" si="191"/>
        <v>19476.870982319342</v>
      </c>
      <c r="AB1632" s="264">
        <v>42256</v>
      </c>
      <c r="AC1632">
        <v>1927.57</v>
      </c>
    </row>
    <row r="1633" spans="1:29">
      <c r="A1633" s="264">
        <v>42249</v>
      </c>
      <c r="B1633">
        <v>836.89</v>
      </c>
      <c r="D1633" s="264">
        <v>42249</v>
      </c>
      <c r="E1633">
        <f t="shared" si="192"/>
        <v>1923.09</v>
      </c>
      <c r="F1633">
        <v>836.89</v>
      </c>
      <c r="G1633" s="246">
        <f t="shared" si="188"/>
        <v>-1.0596686976984682E-3</v>
      </c>
      <c r="H1633" s="246">
        <f t="shared" si="189"/>
        <v>-2.7277451574571196E-3</v>
      </c>
      <c r="I1633">
        <f t="shared" si="191"/>
        <v>13364.908159648594</v>
      </c>
      <c r="J1633">
        <f t="shared" si="191"/>
        <v>19423.743041814905</v>
      </c>
      <c r="AB1633" s="264">
        <v>42257</v>
      </c>
      <c r="AC1633">
        <v>1924.28</v>
      </c>
    </row>
    <row r="1634" spans="1:29">
      <c r="A1634" s="264">
        <v>42250</v>
      </c>
      <c r="B1634">
        <v>832.62</v>
      </c>
      <c r="D1634" s="264">
        <v>42250</v>
      </c>
      <c r="E1634">
        <f t="shared" si="192"/>
        <v>1926.28</v>
      </c>
      <c r="F1634">
        <v>832.62</v>
      </c>
      <c r="G1634" s="246">
        <f t="shared" si="188"/>
        <v>1.6587887202368368E-3</v>
      </c>
      <c r="H1634" s="246">
        <f t="shared" si="189"/>
        <v>-5.1486522806376686E-3</v>
      </c>
      <c r="I1634">
        <f t="shared" si="191"/>
        <v>13387.07771855082</v>
      </c>
      <c r="J1634">
        <f t="shared" si="191"/>
        <v>19323.736942904146</v>
      </c>
      <c r="AB1634" s="264">
        <v>42258</v>
      </c>
      <c r="AC1634">
        <v>1927.61</v>
      </c>
    </row>
    <row r="1635" spans="1:29">
      <c r="A1635" s="264">
        <v>42251</v>
      </c>
      <c r="B1635">
        <v>825.62</v>
      </c>
      <c r="D1635" s="264">
        <v>42251</v>
      </c>
      <c r="E1635">
        <f t="shared" si="192"/>
        <v>1929.86</v>
      </c>
      <c r="F1635">
        <v>825.62</v>
      </c>
      <c r="G1635" s="246">
        <f t="shared" si="188"/>
        <v>1.8585044749463986E-3</v>
      </c>
      <c r="H1635" s="246">
        <f t="shared" si="189"/>
        <v>-8.4536251316841421E-3</v>
      </c>
      <c r="I1635">
        <f t="shared" si="191"/>
        <v>13411.957662397201</v>
      </c>
      <c r="J1635">
        <f t="shared" si="191"/>
        <v>19160.381314645558</v>
      </c>
      <c r="AB1635" s="264">
        <v>42261</v>
      </c>
      <c r="AC1635">
        <v>1927.8</v>
      </c>
    </row>
    <row r="1636" spans="1:29">
      <c r="A1636" s="264">
        <v>42255</v>
      </c>
      <c r="B1636">
        <v>825.13</v>
      </c>
      <c r="D1636" s="264">
        <v>42255</v>
      </c>
      <c r="E1636">
        <f t="shared" si="192"/>
        <v>1924.73</v>
      </c>
      <c r="F1636">
        <v>825.13</v>
      </c>
      <c r="G1636" s="246">
        <f t="shared" si="188"/>
        <v>-2.6582239126153873E-3</v>
      </c>
      <c r="H1636" s="246">
        <f t="shared" si="189"/>
        <v>-6.3992194610452881E-4</v>
      </c>
      <c r="I1636">
        <f t="shared" ref="I1636:J1651" si="193">I1635*(1+G1636)</f>
        <v>13376.305675824031</v>
      </c>
      <c r="J1636">
        <f t="shared" si="193"/>
        <v>19148.120166146586</v>
      </c>
      <c r="AB1636" s="264">
        <v>42262</v>
      </c>
      <c r="AC1636">
        <v>1918.23</v>
      </c>
    </row>
    <row r="1637" spans="1:29">
      <c r="A1637" s="264">
        <v>42256</v>
      </c>
      <c r="B1637">
        <v>829.26</v>
      </c>
      <c r="D1637" s="264">
        <v>42256</v>
      </c>
      <c r="E1637">
        <f t="shared" si="192"/>
        <v>1927.57</v>
      </c>
      <c r="F1637">
        <v>829.26</v>
      </c>
      <c r="G1637" s="246">
        <f t="shared" si="188"/>
        <v>1.4755316330081758E-3</v>
      </c>
      <c r="H1637" s="246">
        <f t="shared" si="189"/>
        <v>4.9588433251210743E-3</v>
      </c>
      <c r="I1637">
        <f t="shared" si="193"/>
        <v>13396.042837981497</v>
      </c>
      <c r="J1637">
        <f t="shared" si="193"/>
        <v>19243.072694021099</v>
      </c>
      <c r="AB1637" s="264">
        <v>42263</v>
      </c>
      <c r="AC1637">
        <v>1917.21</v>
      </c>
    </row>
    <row r="1638" spans="1:29">
      <c r="A1638" s="264">
        <v>42257</v>
      </c>
      <c r="B1638">
        <v>833.67</v>
      </c>
      <c r="D1638" s="264">
        <v>42257</v>
      </c>
      <c r="E1638">
        <f t="shared" si="192"/>
        <v>1924.28</v>
      </c>
      <c r="F1638">
        <v>833.67</v>
      </c>
      <c r="G1638" s="246">
        <f t="shared" si="188"/>
        <v>-1.7068122039666234E-3</v>
      </c>
      <c r="H1638" s="246">
        <f t="shared" si="189"/>
        <v>5.2715657849855416E-3</v>
      </c>
      <c r="I1638">
        <f t="shared" si="193"/>
        <v>13373.178308580769</v>
      </c>
      <c r="J1638">
        <f t="shared" si="193"/>
        <v>19344.513817632891</v>
      </c>
      <c r="AB1638" s="264">
        <v>42264</v>
      </c>
      <c r="AC1638">
        <v>1926.62</v>
      </c>
    </row>
    <row r="1639" spans="1:29">
      <c r="A1639" s="264">
        <v>42258</v>
      </c>
      <c r="B1639">
        <v>834.79</v>
      </c>
      <c r="D1639" s="264">
        <v>42258</v>
      </c>
      <c r="E1639">
        <f t="shared" si="192"/>
        <v>1927.61</v>
      </c>
      <c r="F1639">
        <v>834.79</v>
      </c>
      <c r="G1639" s="246">
        <f t="shared" si="188"/>
        <v>1.7305173883217506E-3</v>
      </c>
      <c r="H1639" s="246">
        <f t="shared" si="189"/>
        <v>1.297028671845211E-3</v>
      </c>
      <c r="I1639">
        <f t="shared" si="193"/>
        <v>13396.320826180896</v>
      </c>
      <c r="J1639">
        <f t="shared" si="193"/>
        <v>19369.604206697266</v>
      </c>
      <c r="AB1639" s="264">
        <v>42265</v>
      </c>
      <c r="AC1639">
        <v>1934.26</v>
      </c>
    </row>
    <row r="1640" spans="1:29">
      <c r="A1640" s="264">
        <v>42261</v>
      </c>
      <c r="B1640">
        <v>834.78</v>
      </c>
      <c r="D1640" s="264">
        <v>42261</v>
      </c>
      <c r="E1640">
        <f t="shared" si="192"/>
        <v>1927.8</v>
      </c>
      <c r="F1640">
        <v>834.78</v>
      </c>
      <c r="G1640" s="246">
        <f t="shared" si="188"/>
        <v>9.8567656320547314E-5</v>
      </c>
      <c r="H1640" s="246">
        <f t="shared" si="189"/>
        <v>-5.8407632030590128E-5</v>
      </c>
      <c r="I1640">
        <f t="shared" si="193"/>
        <v>13397.641270128051</v>
      </c>
      <c r="J1640">
        <f t="shared" si="193"/>
        <v>19368.472873982184</v>
      </c>
      <c r="AB1640" s="264">
        <v>42268</v>
      </c>
      <c r="AC1640">
        <v>1926.41</v>
      </c>
    </row>
    <row r="1641" spans="1:29">
      <c r="A1641" s="264">
        <v>42262</v>
      </c>
      <c r="B1641">
        <v>830.29</v>
      </c>
      <c r="D1641" s="264">
        <v>42262</v>
      </c>
      <c r="E1641">
        <f t="shared" si="192"/>
        <v>1918.23</v>
      </c>
      <c r="F1641">
        <v>830.29</v>
      </c>
      <c r="G1641" s="246">
        <f t="shared" si="188"/>
        <v>-4.9642079053843213E-3</v>
      </c>
      <c r="H1641" s="246">
        <f t="shared" si="189"/>
        <v>-5.4250912130826686E-3</v>
      </c>
      <c r="I1641">
        <f t="shared" si="193"/>
        <v>13331.132593421378</v>
      </c>
      <c r="J1641">
        <f t="shared" si="193"/>
        <v>19263.397141982714</v>
      </c>
      <c r="AB1641" s="264">
        <v>42269</v>
      </c>
      <c r="AC1641">
        <v>1933.77</v>
      </c>
    </row>
    <row r="1642" spans="1:29">
      <c r="A1642" s="264">
        <v>42263</v>
      </c>
      <c r="B1642">
        <v>833.96</v>
      </c>
      <c r="D1642" s="264">
        <v>42263</v>
      </c>
      <c r="E1642">
        <f t="shared" si="192"/>
        <v>1917.21</v>
      </c>
      <c r="F1642">
        <v>833.96</v>
      </c>
      <c r="G1642" s="246">
        <f t="shared" si="188"/>
        <v>-5.3174019799506755E-4</v>
      </c>
      <c r="H1642" s="246">
        <f t="shared" si="189"/>
        <v>4.3737137884698333E-3</v>
      </c>
      <c r="I1642">
        <f t="shared" si="193"/>
        <v>13324.043894336653</v>
      </c>
      <c r="J1642">
        <f t="shared" si="193"/>
        <v>19347.649727675373</v>
      </c>
      <c r="AB1642" s="264">
        <v>42270</v>
      </c>
      <c r="AC1642">
        <v>1932.32</v>
      </c>
    </row>
    <row r="1643" spans="1:29">
      <c r="A1643" s="264">
        <v>42264</v>
      </c>
      <c r="B1643">
        <v>836.1</v>
      </c>
      <c r="D1643" s="264">
        <v>42264</v>
      </c>
      <c r="E1643">
        <f t="shared" si="192"/>
        <v>1926.62</v>
      </c>
      <c r="F1643">
        <v>836.1</v>
      </c>
      <c r="G1643" s="246">
        <f t="shared" si="188"/>
        <v>4.9081738568022004E-3</v>
      </c>
      <c r="H1643" s="246">
        <f t="shared" si="189"/>
        <v>2.5196417436943322E-3</v>
      </c>
      <c r="I1643">
        <f t="shared" si="193"/>
        <v>13389.440618245722</v>
      </c>
      <c r="J1643">
        <f t="shared" si="193"/>
        <v>19396.398873571601</v>
      </c>
      <c r="AB1643" s="264">
        <v>42271</v>
      </c>
      <c r="AC1643">
        <v>1933.78</v>
      </c>
    </row>
    <row r="1644" spans="1:29">
      <c r="A1644" s="264">
        <v>42265</v>
      </c>
      <c r="B1644">
        <v>836.79</v>
      </c>
      <c r="D1644" s="264">
        <v>42265</v>
      </c>
      <c r="E1644">
        <f t="shared" si="192"/>
        <v>1934.26</v>
      </c>
      <c r="F1644">
        <v>836.79</v>
      </c>
      <c r="G1644" s="246">
        <f t="shared" si="188"/>
        <v>3.9654939739024453E-3</v>
      </c>
      <c r="H1644" s="246">
        <f t="shared" si="189"/>
        <v>7.7883156491863424E-4</v>
      </c>
      <c r="I1644">
        <f t="shared" si="193"/>
        <v>13442.536364331301</v>
      </c>
      <c r="J1644">
        <f t="shared" si="193"/>
        <v>19411.505401260092</v>
      </c>
      <c r="AB1644" s="264">
        <v>42272</v>
      </c>
      <c r="AC1644">
        <v>1929.59</v>
      </c>
    </row>
    <row r="1645" spans="1:29">
      <c r="A1645" s="264">
        <v>42268</v>
      </c>
      <c r="B1645">
        <v>839.21</v>
      </c>
      <c r="D1645" s="264">
        <v>42268</v>
      </c>
      <c r="E1645">
        <f t="shared" si="192"/>
        <v>1926.41</v>
      </c>
      <c r="F1645">
        <v>839.21</v>
      </c>
      <c r="G1645" s="246">
        <f t="shared" si="188"/>
        <v>-4.0583995946770202E-3</v>
      </c>
      <c r="H1645" s="246">
        <f t="shared" si="189"/>
        <v>2.8455753961140621E-3</v>
      </c>
      <c r="I1645">
        <f t="shared" si="193"/>
        <v>13387.981180198867</v>
      </c>
      <c r="J1645">
        <f t="shared" si="193"/>
        <v>19466.742303431452</v>
      </c>
      <c r="AB1645" s="264">
        <v>42275</v>
      </c>
      <c r="AC1645">
        <v>1934.72</v>
      </c>
    </row>
    <row r="1646" spans="1:29">
      <c r="A1646" s="264">
        <v>42269</v>
      </c>
      <c r="B1646">
        <v>836.78</v>
      </c>
      <c r="D1646" s="264">
        <v>42269</v>
      </c>
      <c r="E1646">
        <f t="shared" si="192"/>
        <v>1933.77</v>
      </c>
      <c r="F1646">
        <v>836.78</v>
      </c>
      <c r="G1646" s="246">
        <f t="shared" si="188"/>
        <v>3.8205781739089062E-3</v>
      </c>
      <c r="H1646" s="246">
        <f t="shared" si="189"/>
        <v>-2.9420089386788103E-3</v>
      </c>
      <c r="I1646">
        <f t="shared" si="193"/>
        <v>13439.131008888638</v>
      </c>
      <c r="J1646">
        <f t="shared" si="193"/>
        <v>19409.470973567801</v>
      </c>
      <c r="AB1646" s="264">
        <v>42276</v>
      </c>
      <c r="AC1646">
        <v>1936.71</v>
      </c>
    </row>
    <row r="1647" spans="1:29">
      <c r="A1647" s="264">
        <v>42270</v>
      </c>
      <c r="B1647">
        <v>836.55</v>
      </c>
      <c r="D1647" s="264">
        <v>42270</v>
      </c>
      <c r="E1647">
        <f t="shared" si="192"/>
        <v>1932.32</v>
      </c>
      <c r="F1647">
        <v>836.55</v>
      </c>
      <c r="G1647" s="246">
        <f t="shared" si="188"/>
        <v>-7.498306416998668E-4</v>
      </c>
      <c r="H1647" s="246">
        <f t="shared" si="189"/>
        <v>-3.2129173737428714E-4</v>
      </c>
      <c r="I1647">
        <f t="shared" si="193"/>
        <v>13429.053936660355</v>
      </c>
      <c r="J1647">
        <f t="shared" si="193"/>
        <v>19403.234870917189</v>
      </c>
      <c r="AB1647" s="264">
        <v>42277</v>
      </c>
      <c r="AC1647">
        <v>1936.43</v>
      </c>
    </row>
    <row r="1648" spans="1:29">
      <c r="A1648" s="264">
        <v>42271</v>
      </c>
      <c r="B1648">
        <v>837.39</v>
      </c>
      <c r="D1648" s="264">
        <v>42271</v>
      </c>
      <c r="E1648">
        <f t="shared" si="192"/>
        <v>1933.78</v>
      </c>
      <c r="F1648">
        <v>837.39</v>
      </c>
      <c r="G1648" s="246">
        <f t="shared" si="188"/>
        <v>7.5556843586976896E-4</v>
      </c>
      <c r="H1648" s="246">
        <f t="shared" si="189"/>
        <v>9.5769550961864822E-4</v>
      </c>
      <c r="I1648">
        <f t="shared" si="193"/>
        <v>13439.200505938488</v>
      </c>
      <c r="J1648">
        <f t="shared" si="193"/>
        <v>19421.817261825145</v>
      </c>
      <c r="AB1648" s="264">
        <v>42278</v>
      </c>
      <c r="AC1648">
        <v>1937.67</v>
      </c>
    </row>
    <row r="1649" spans="1:29">
      <c r="A1649" s="264">
        <v>42272</v>
      </c>
      <c r="B1649">
        <v>836.31</v>
      </c>
      <c r="D1649" s="264">
        <v>42272</v>
      </c>
      <c r="E1649">
        <f t="shared" si="192"/>
        <v>1929.59</v>
      </c>
      <c r="F1649">
        <v>836.31</v>
      </c>
      <c r="G1649" s="246">
        <f t="shared" si="188"/>
        <v>-2.1667407874732536E-3</v>
      </c>
      <c r="H1649" s="246">
        <f t="shared" si="189"/>
        <v>-1.3361502065090255E-3</v>
      </c>
      <c r="I1649">
        <f t="shared" si="193"/>
        <v>13410.081242051239</v>
      </c>
      <c r="J1649">
        <f t="shared" si="193"/>
        <v>19395.866796679977</v>
      </c>
      <c r="AB1649" s="264">
        <v>42279</v>
      </c>
      <c r="AC1649">
        <v>1942.76</v>
      </c>
    </row>
    <row r="1650" spans="1:29">
      <c r="A1650" s="264">
        <v>42275</v>
      </c>
      <c r="B1650">
        <v>833.5</v>
      </c>
      <c r="D1650" s="264">
        <v>42275</v>
      </c>
      <c r="E1650">
        <f t="shared" si="192"/>
        <v>1934.72</v>
      </c>
      <c r="F1650">
        <v>833.5</v>
      </c>
      <c r="G1650" s="246">
        <f t="shared" si="188"/>
        <v>2.6585958675160448E-3</v>
      </c>
      <c r="H1650" s="246">
        <f t="shared" si="189"/>
        <v>-3.406426658262309E-3</v>
      </c>
      <c r="I1650">
        <f t="shared" si="193"/>
        <v>13445.733228624411</v>
      </c>
      <c r="J1650">
        <f t="shared" si="193"/>
        <v>19329.796198963661</v>
      </c>
      <c r="AB1650" s="264">
        <v>42282</v>
      </c>
      <c r="AC1650">
        <v>1938.2</v>
      </c>
    </row>
    <row r="1651" spans="1:29">
      <c r="A1651" s="264">
        <v>42276</v>
      </c>
      <c r="B1651">
        <v>832.96</v>
      </c>
      <c r="D1651" s="264">
        <v>42276</v>
      </c>
      <c r="E1651">
        <f t="shared" si="192"/>
        <v>1936.71</v>
      </c>
      <c r="F1651">
        <v>832.96</v>
      </c>
      <c r="G1651" s="246">
        <f t="shared" si="188"/>
        <v>1.0285726099901193E-3</v>
      </c>
      <c r="H1651" s="246">
        <f t="shared" si="189"/>
        <v>-6.9429899734331415E-4</v>
      </c>
      <c r="I1651">
        <f t="shared" si="193"/>
        <v>13459.563141544608</v>
      </c>
      <c r="J1651">
        <f t="shared" si="193"/>
        <v>19316.37554084387</v>
      </c>
      <c r="AB1651" s="264">
        <v>42283</v>
      </c>
      <c r="AC1651">
        <v>1941.08</v>
      </c>
    </row>
    <row r="1652" spans="1:29">
      <c r="A1652" s="264">
        <v>42277</v>
      </c>
      <c r="B1652">
        <v>838.01</v>
      </c>
      <c r="D1652" s="264">
        <v>42277</v>
      </c>
      <c r="E1652">
        <f t="shared" si="192"/>
        <v>1936.43</v>
      </c>
      <c r="F1652">
        <v>838.01</v>
      </c>
      <c r="G1652" s="246">
        <f t="shared" si="188"/>
        <v>-1.4457507835452521E-4</v>
      </c>
      <c r="H1652" s="246">
        <f t="shared" si="189"/>
        <v>6.0162875253828444E-3</v>
      </c>
      <c r="I1652">
        <f t="shared" ref="I1652:J1667" si="194">I1651*(1+G1652)</f>
        <v>13457.617224148802</v>
      </c>
      <c r="J1652">
        <f t="shared" si="194"/>
        <v>19432.588410045861</v>
      </c>
      <c r="AB1652" s="264">
        <v>42284</v>
      </c>
      <c r="AC1652">
        <v>1940.33</v>
      </c>
    </row>
    <row r="1653" spans="1:29">
      <c r="A1653" s="264">
        <v>42278</v>
      </c>
      <c r="B1653">
        <v>836.97</v>
      </c>
      <c r="D1653" s="264">
        <v>42278</v>
      </c>
      <c r="E1653">
        <f t="shared" si="192"/>
        <v>1937.67</v>
      </c>
      <c r="F1653">
        <v>836.97</v>
      </c>
      <c r="G1653" s="246">
        <f t="shared" si="188"/>
        <v>6.4035364046199916E-4</v>
      </c>
      <c r="H1653" s="246">
        <f t="shared" si="189"/>
        <v>-1.2874638812696701E-3</v>
      </c>
      <c r="I1653">
        <f t="shared" si="194"/>
        <v>13466.23485833023</v>
      </c>
      <c r="J1653">
        <f t="shared" si="194"/>
        <v>19407.569654348346</v>
      </c>
      <c r="AB1653" s="264">
        <v>42285</v>
      </c>
      <c r="AC1653">
        <v>1936.25</v>
      </c>
    </row>
    <row r="1654" spans="1:29">
      <c r="A1654" s="264">
        <v>42279</v>
      </c>
      <c r="B1654">
        <v>839.52</v>
      </c>
      <c r="D1654" s="264">
        <v>42279</v>
      </c>
      <c r="E1654">
        <f t="shared" si="192"/>
        <v>1942.76</v>
      </c>
      <c r="F1654">
        <v>839.52</v>
      </c>
      <c r="G1654" s="246">
        <f t="shared" si="188"/>
        <v>2.6268662878612403E-3</v>
      </c>
      <c r="H1654" s="246">
        <f t="shared" si="189"/>
        <v>3.0002756115170429E-3</v>
      </c>
      <c r="I1654">
        <f t="shared" si="194"/>
        <v>13501.608856703999</v>
      </c>
      <c r="J1654">
        <f t="shared" si="194"/>
        <v>19465.797712261105</v>
      </c>
      <c r="AB1654" s="264">
        <v>42286</v>
      </c>
      <c r="AC1654">
        <v>1937.49</v>
      </c>
    </row>
    <row r="1655" spans="1:29">
      <c r="A1655" s="264">
        <v>42282</v>
      </c>
      <c r="B1655">
        <v>840.11</v>
      </c>
      <c r="D1655" s="264">
        <v>42282</v>
      </c>
      <c r="E1655">
        <f t="shared" si="192"/>
        <v>1938.2</v>
      </c>
      <c r="F1655">
        <v>840.11</v>
      </c>
      <c r="G1655" s="246">
        <f t="shared" si="188"/>
        <v>-2.347176182338484E-3</v>
      </c>
      <c r="H1655" s="246">
        <f t="shared" si="189"/>
        <v>6.5635397097672885E-4</v>
      </c>
      <c r="I1655">
        <f t="shared" si="194"/>
        <v>13469.918201972292</v>
      </c>
      <c r="J1655">
        <f t="shared" si="194"/>
        <v>19478.574165887778</v>
      </c>
      <c r="AB1655" s="264">
        <v>42290</v>
      </c>
      <c r="AC1655">
        <v>1941.21</v>
      </c>
    </row>
    <row r="1656" spans="1:29">
      <c r="A1656" s="264">
        <v>42283</v>
      </c>
      <c r="B1656">
        <v>840.42</v>
      </c>
      <c r="D1656" s="264">
        <v>42283</v>
      </c>
      <c r="E1656">
        <f t="shared" si="192"/>
        <v>1941.08</v>
      </c>
      <c r="F1656">
        <v>840.42</v>
      </c>
      <c r="G1656" s="246">
        <f t="shared" si="188"/>
        <v>1.4859147662780181E-3</v>
      </c>
      <c r="H1656" s="246">
        <f t="shared" si="189"/>
        <v>3.2257072628237652E-4</v>
      </c>
      <c r="I1656">
        <f t="shared" si="194"/>
        <v>13489.933352329159</v>
      </c>
      <c r="J1656">
        <f t="shared" si="194"/>
        <v>19484.857383703413</v>
      </c>
      <c r="AB1656" s="264">
        <v>42291</v>
      </c>
      <c r="AC1656">
        <v>1948.19</v>
      </c>
    </row>
    <row r="1657" spans="1:29">
      <c r="A1657" s="264">
        <v>42284</v>
      </c>
      <c r="B1657">
        <v>842.01</v>
      </c>
      <c r="D1657" s="264">
        <v>42284</v>
      </c>
      <c r="E1657">
        <f t="shared" si="192"/>
        <v>1940.33</v>
      </c>
      <c r="F1657">
        <v>842.01</v>
      </c>
      <c r="G1657" s="246">
        <f t="shared" si="188"/>
        <v>-3.8638283841985199E-4</v>
      </c>
      <c r="H1657" s="246">
        <f t="shared" si="189"/>
        <v>1.845482615834935E-3</v>
      </c>
      <c r="I1657">
        <f t="shared" si="194"/>
        <v>13484.721073590392</v>
      </c>
      <c r="J1657">
        <f t="shared" si="194"/>
        <v>19520.816349277062</v>
      </c>
      <c r="AB1657" s="264">
        <v>42292</v>
      </c>
      <c r="AC1657">
        <v>1944.43</v>
      </c>
    </row>
    <row r="1658" spans="1:29">
      <c r="A1658" s="264">
        <v>42285</v>
      </c>
      <c r="B1658">
        <v>840.98</v>
      </c>
      <c r="D1658" s="264">
        <v>42285</v>
      </c>
      <c r="E1658">
        <f t="shared" si="192"/>
        <v>1936.25</v>
      </c>
      <c r="F1658">
        <v>840.98</v>
      </c>
      <c r="G1658" s="246">
        <f t="shared" si="188"/>
        <v>-2.1027351017609552E-3</v>
      </c>
      <c r="H1658" s="246">
        <f t="shared" si="189"/>
        <v>-1.2696919530985748E-3</v>
      </c>
      <c r="I1658">
        <f t="shared" si="194"/>
        <v>13456.366277251498</v>
      </c>
      <c r="J1658">
        <f t="shared" si="194"/>
        <v>19496.03092584047</v>
      </c>
      <c r="AB1658" s="264">
        <v>42293</v>
      </c>
      <c r="AC1658">
        <v>1944.74</v>
      </c>
    </row>
    <row r="1659" spans="1:29">
      <c r="A1659" s="264">
        <v>42286</v>
      </c>
      <c r="B1659">
        <v>837.53</v>
      </c>
      <c r="D1659" s="264">
        <v>42286</v>
      </c>
      <c r="E1659">
        <f t="shared" si="192"/>
        <v>1937.49</v>
      </c>
      <c r="F1659">
        <v>837.53</v>
      </c>
      <c r="G1659" s="246">
        <f t="shared" si="188"/>
        <v>6.4041316978702412E-4</v>
      </c>
      <c r="H1659" s="246">
        <f t="shared" si="189"/>
        <v>-4.1487853456682175E-3</v>
      </c>
      <c r="I1659">
        <f t="shared" si="194"/>
        <v>13464.983911432928</v>
      </c>
      <c r="J1659">
        <f t="shared" si="194"/>
        <v>19415.14607843665</v>
      </c>
      <c r="AB1659" s="264">
        <v>42296</v>
      </c>
      <c r="AC1659">
        <v>1944.64</v>
      </c>
    </row>
    <row r="1660" spans="1:29">
      <c r="A1660" s="264">
        <v>42289</v>
      </c>
      <c r="B1660">
        <v>838.63</v>
      </c>
      <c r="D1660" s="264">
        <v>42289</v>
      </c>
      <c r="E1660" s="265">
        <f>E1659</f>
        <v>1937.49</v>
      </c>
      <c r="F1660">
        <v>838.63</v>
      </c>
      <c r="G1660" s="246">
        <f t="shared" si="188"/>
        <v>0</v>
      </c>
      <c r="H1660" s="246">
        <f t="shared" si="189"/>
        <v>1.2669572177372726E-3</v>
      </c>
      <c r="I1660">
        <f t="shared" si="194"/>
        <v>13464.983911432928</v>
      </c>
      <c r="J1660">
        <f t="shared" si="194"/>
        <v>19439.744237894149</v>
      </c>
      <c r="AB1660" s="264">
        <v>42297</v>
      </c>
      <c r="AC1660">
        <v>1940.97</v>
      </c>
    </row>
    <row r="1661" spans="1:29">
      <c r="A1661" s="264">
        <v>42290</v>
      </c>
      <c r="B1661">
        <v>838.63</v>
      </c>
      <c r="D1661" s="264">
        <v>42290</v>
      </c>
      <c r="E1661">
        <f t="shared" ref="E1661:E1681" si="195">SUMIF(AB:AB,A1661,AC:AC)</f>
        <v>1941.21</v>
      </c>
      <c r="F1661">
        <v>838.63</v>
      </c>
      <c r="G1661" s="246">
        <f t="shared" si="188"/>
        <v>1.920009909728515E-3</v>
      </c>
      <c r="H1661" s="246">
        <f t="shared" si="189"/>
        <v>-4.6428571428571429E-5</v>
      </c>
      <c r="I1661">
        <f t="shared" si="194"/>
        <v>13490.836813977214</v>
      </c>
      <c r="J1661">
        <f t="shared" si="194"/>
        <v>19438.841678340246</v>
      </c>
      <c r="AB1661" s="264">
        <v>42298</v>
      </c>
      <c r="AC1661">
        <v>1945.17</v>
      </c>
    </row>
    <row r="1662" spans="1:29">
      <c r="A1662" s="264">
        <v>42291</v>
      </c>
      <c r="B1662">
        <v>839.87</v>
      </c>
      <c r="D1662" s="264">
        <v>42291</v>
      </c>
      <c r="E1662">
        <f t="shared" si="195"/>
        <v>1948.19</v>
      </c>
      <c r="F1662">
        <v>839.87</v>
      </c>
      <c r="G1662" s="246">
        <f t="shared" si="188"/>
        <v>3.5956954682903053E-3</v>
      </c>
      <c r="H1662" s="246">
        <f t="shared" si="189"/>
        <v>1.432173434223514E-3</v>
      </c>
      <c r="I1662">
        <f t="shared" si="194"/>
        <v>13539.345754772676</v>
      </c>
      <c r="J1662">
        <f t="shared" si="194"/>
        <v>19466.681470984044</v>
      </c>
      <c r="AB1662" s="264">
        <v>42299</v>
      </c>
      <c r="AC1662">
        <v>1947.13</v>
      </c>
    </row>
    <row r="1663" spans="1:29">
      <c r="A1663" s="264">
        <v>42292</v>
      </c>
      <c r="B1663">
        <v>844.85</v>
      </c>
      <c r="D1663" s="264">
        <v>42292</v>
      </c>
      <c r="E1663">
        <f t="shared" si="195"/>
        <v>1944.43</v>
      </c>
      <c r="F1663">
        <v>844.85</v>
      </c>
      <c r="G1663" s="246">
        <f t="shared" si="188"/>
        <v>-1.9299965609104186E-3</v>
      </c>
      <c r="H1663" s="246">
        <f t="shared" si="189"/>
        <v>5.8830605161683683E-3</v>
      </c>
      <c r="I1663">
        <f t="shared" si="194"/>
        <v>13513.214864028987</v>
      </c>
      <c r="J1663">
        <f t="shared" si="194"/>
        <v>19581.205136126817</v>
      </c>
      <c r="AB1663" s="264">
        <v>42300</v>
      </c>
      <c r="AC1663">
        <v>1942.97</v>
      </c>
    </row>
    <row r="1664" spans="1:29">
      <c r="A1664" s="264">
        <v>42293</v>
      </c>
      <c r="B1664">
        <v>847.08</v>
      </c>
      <c r="D1664" s="264">
        <v>42293</v>
      </c>
      <c r="E1664">
        <f t="shared" si="195"/>
        <v>1944.74</v>
      </c>
      <c r="F1664">
        <v>847.08</v>
      </c>
      <c r="G1664" s="246">
        <f t="shared" si="188"/>
        <v>1.5942975576388463E-4</v>
      </c>
      <c r="H1664" s="246">
        <f t="shared" si="189"/>
        <v>2.5930932371764784E-3</v>
      </c>
      <c r="I1664">
        <f t="shared" si="194"/>
        <v>13515.369272574344</v>
      </c>
      <c r="J1664">
        <f t="shared" si="194"/>
        <v>19631.981026741072</v>
      </c>
      <c r="AB1664" s="264">
        <v>42303</v>
      </c>
      <c r="AC1664">
        <v>1945.84</v>
      </c>
    </row>
    <row r="1665" spans="1:29">
      <c r="A1665" s="264">
        <v>42296</v>
      </c>
      <c r="B1665">
        <v>847.37</v>
      </c>
      <c r="D1665" s="264">
        <v>42296</v>
      </c>
      <c r="E1665">
        <f t="shared" si="195"/>
        <v>1944.64</v>
      </c>
      <c r="F1665">
        <v>847.37</v>
      </c>
      <c r="G1665" s="246">
        <f t="shared" si="188"/>
        <v>-5.1420755473707835E-5</v>
      </c>
      <c r="H1665" s="246">
        <f t="shared" si="189"/>
        <v>2.9592398086862674E-4</v>
      </c>
      <c r="I1665">
        <f t="shared" si="194"/>
        <v>13514.674302075842</v>
      </c>
      <c r="J1665">
        <f t="shared" si="194"/>
        <v>19637.790600718843</v>
      </c>
      <c r="AB1665" s="264">
        <v>42304</v>
      </c>
      <c r="AC1665">
        <v>1948.21</v>
      </c>
    </row>
    <row r="1666" spans="1:29">
      <c r="A1666" s="264">
        <v>42297</v>
      </c>
      <c r="B1666">
        <v>847.88</v>
      </c>
      <c r="D1666" s="264">
        <v>42297</v>
      </c>
      <c r="E1666">
        <f t="shared" si="195"/>
        <v>1940.97</v>
      </c>
      <c r="F1666">
        <v>847.88</v>
      </c>
      <c r="G1666" s="246">
        <f t="shared" si="188"/>
        <v>-1.8872387691295511E-3</v>
      </c>
      <c r="H1666" s="246">
        <f t="shared" si="189"/>
        <v>5.5543366112619039E-4</v>
      </c>
      <c r="I1666">
        <f t="shared" si="194"/>
        <v>13489.168884780805</v>
      </c>
      <c r="J1666">
        <f t="shared" si="194"/>
        <v>19648.698090648631</v>
      </c>
      <c r="AB1666" s="264">
        <v>42305</v>
      </c>
      <c r="AC1666">
        <v>1942.15</v>
      </c>
    </row>
    <row r="1667" spans="1:29">
      <c r="A1667" s="264">
        <v>42298</v>
      </c>
      <c r="B1667">
        <v>848.67</v>
      </c>
      <c r="D1667" s="264">
        <v>42298</v>
      </c>
      <c r="E1667">
        <f t="shared" si="195"/>
        <v>1945.17</v>
      </c>
      <c r="F1667">
        <v>848.67</v>
      </c>
      <c r="G1667" s="246">
        <f t="shared" si="188"/>
        <v>2.1638665203480567E-3</v>
      </c>
      <c r="H1667" s="246">
        <f t="shared" si="189"/>
        <v>8.853070515368747E-4</v>
      </c>
      <c r="I1667">
        <f t="shared" si="194"/>
        <v>13518.357645717904</v>
      </c>
      <c r="J1667">
        <f t="shared" si="194"/>
        <v>19666.093221621803</v>
      </c>
      <c r="AB1667" s="264">
        <v>42306</v>
      </c>
      <c r="AC1667">
        <v>1934.59</v>
      </c>
    </row>
    <row r="1668" spans="1:29">
      <c r="A1668" s="264">
        <v>42299</v>
      </c>
      <c r="B1668">
        <v>850.56</v>
      </c>
      <c r="D1668" s="264">
        <v>42299</v>
      </c>
      <c r="E1668">
        <f t="shared" si="195"/>
        <v>1947.13</v>
      </c>
      <c r="F1668">
        <v>850.56</v>
      </c>
      <c r="G1668" s="246">
        <f t="shared" ref="G1668:G1731" si="196">E1668/E1667-1</f>
        <v>1.007624012297148E-3</v>
      </c>
      <c r="H1668" s="246">
        <f t="shared" ref="H1668:H1731" si="197">(F1668/F1667-1)-($M$23/252)</f>
        <v>2.1805854622947022E-3</v>
      </c>
      <c r="I1668">
        <f t="shared" ref="I1668:J1683" si="198">I1667*(1+G1668)</f>
        <v>13531.97906748855</v>
      </c>
      <c r="J1668">
        <f t="shared" si="198"/>
        <v>19708.976818601004</v>
      </c>
      <c r="AB1668" s="264">
        <v>42307</v>
      </c>
      <c r="AC1668">
        <v>1936.76</v>
      </c>
    </row>
    <row r="1669" spans="1:29">
      <c r="A1669" s="264">
        <v>42300</v>
      </c>
      <c r="B1669">
        <v>850.49</v>
      </c>
      <c r="D1669" s="264">
        <v>42300</v>
      </c>
      <c r="E1669">
        <f t="shared" si="195"/>
        <v>1942.97</v>
      </c>
      <c r="F1669">
        <v>850.49</v>
      </c>
      <c r="G1669" s="246">
        <f t="shared" si="196"/>
        <v>-2.1364777903889465E-3</v>
      </c>
      <c r="H1669" s="246">
        <f t="shared" si="197"/>
        <v>-1.2872729227121542E-4</v>
      </c>
      <c r="I1669">
        <f t="shared" si="198"/>
        <v>13503.068294750852</v>
      </c>
      <c r="J1669">
        <f t="shared" si="198"/>
        <v>19706.439735381711</v>
      </c>
      <c r="AB1669" s="264">
        <v>42310</v>
      </c>
      <c r="AC1669">
        <v>1934.63</v>
      </c>
    </row>
    <row r="1670" spans="1:29">
      <c r="A1670" s="264">
        <v>42303</v>
      </c>
      <c r="B1670">
        <v>849.65</v>
      </c>
      <c r="D1670" s="264">
        <v>42303</v>
      </c>
      <c r="E1670">
        <f t="shared" si="195"/>
        <v>1945.84</v>
      </c>
      <c r="F1670">
        <v>849.65</v>
      </c>
      <c r="G1670" s="246">
        <f t="shared" si="196"/>
        <v>1.4771200790542061E-3</v>
      </c>
      <c r="H1670" s="246">
        <f t="shared" si="197"/>
        <v>-1.0340945051844483E-3</v>
      </c>
      <c r="I1670">
        <f t="shared" si="198"/>
        <v>13523.013948057869</v>
      </c>
      <c r="J1670">
        <f t="shared" si="198"/>
        <v>19686.061414334607</v>
      </c>
      <c r="AB1670" s="264">
        <v>42311</v>
      </c>
      <c r="AC1670">
        <v>1931.73</v>
      </c>
    </row>
    <row r="1671" spans="1:29">
      <c r="A1671" s="264">
        <v>42304</v>
      </c>
      <c r="B1671">
        <v>850.73</v>
      </c>
      <c r="D1671" s="264">
        <v>42304</v>
      </c>
      <c r="E1671">
        <f t="shared" si="195"/>
        <v>1948.21</v>
      </c>
      <c r="F1671">
        <v>850.73</v>
      </c>
      <c r="G1671" s="246">
        <f t="shared" si="196"/>
        <v>1.2179829790732732E-3</v>
      </c>
      <c r="H1671" s="246">
        <f t="shared" si="197"/>
        <v>1.2246830627737773E-3</v>
      </c>
      <c r="I1671">
        <f t="shared" si="198"/>
        <v>13539.484748872374</v>
      </c>
      <c r="J1671">
        <f t="shared" si="198"/>
        <v>19710.170600321468</v>
      </c>
      <c r="AB1671" s="264">
        <v>42312</v>
      </c>
      <c r="AC1671">
        <v>1930.3</v>
      </c>
    </row>
    <row r="1672" spans="1:29">
      <c r="A1672" s="264">
        <v>42305</v>
      </c>
      <c r="B1672">
        <v>851.54</v>
      </c>
      <c r="D1672" s="264">
        <v>42305</v>
      </c>
      <c r="E1672">
        <f t="shared" si="195"/>
        <v>1942.15</v>
      </c>
      <c r="F1672">
        <v>851.54</v>
      </c>
      <c r="G1672" s="246">
        <f t="shared" si="196"/>
        <v>-3.1105476309022384E-3</v>
      </c>
      <c r="H1672" s="246">
        <f t="shared" si="197"/>
        <v>9.0569489900270504E-4</v>
      </c>
      <c r="I1672">
        <f t="shared" si="198"/>
        <v>13497.369536663131</v>
      </c>
      <c r="J1672">
        <f t="shared" si="198"/>
        <v>19728.022001292651</v>
      </c>
      <c r="AB1672" s="264">
        <v>42313</v>
      </c>
      <c r="AC1672">
        <v>1929.33</v>
      </c>
    </row>
    <row r="1673" spans="1:29">
      <c r="A1673" s="264">
        <v>42306</v>
      </c>
      <c r="B1673">
        <v>850.54</v>
      </c>
      <c r="D1673" s="264">
        <v>42306</v>
      </c>
      <c r="E1673">
        <f t="shared" si="195"/>
        <v>1934.59</v>
      </c>
      <c r="F1673">
        <v>850.54</v>
      </c>
      <c r="G1673" s="246">
        <f t="shared" si="196"/>
        <v>-3.8925932600469837E-3</v>
      </c>
      <c r="H1673" s="246">
        <f t="shared" si="197"/>
        <v>-1.2207715265452187E-3</v>
      </c>
      <c r="I1673">
        <f t="shared" si="198"/>
        <v>13444.829766976352</v>
      </c>
      <c r="J1673">
        <f t="shared" si="198"/>
        <v>19703.938593758416</v>
      </c>
      <c r="AB1673" s="264">
        <v>42314</v>
      </c>
      <c r="AC1673">
        <v>1921.29</v>
      </c>
    </row>
    <row r="1674" spans="1:29">
      <c r="A1674" s="264">
        <v>42307</v>
      </c>
      <c r="B1674">
        <v>851.98</v>
      </c>
      <c r="D1674" s="264">
        <v>42307</v>
      </c>
      <c r="E1674">
        <f t="shared" si="195"/>
        <v>1936.76</v>
      </c>
      <c r="F1674">
        <v>851.98</v>
      </c>
      <c r="G1674" s="246">
        <f t="shared" si="196"/>
        <v>1.1216846980497408E-3</v>
      </c>
      <c r="H1674" s="246">
        <f t="shared" si="197"/>
        <v>1.6466134959640536E-3</v>
      </c>
      <c r="I1674">
        <f t="shared" si="198"/>
        <v>13459.910626793853</v>
      </c>
      <c r="J1674">
        <f t="shared" si="198"/>
        <v>19736.383364970545</v>
      </c>
      <c r="AB1674" s="264">
        <v>42317</v>
      </c>
      <c r="AC1674">
        <v>1920.36</v>
      </c>
    </row>
    <row r="1675" spans="1:29">
      <c r="A1675" s="264">
        <v>42310</v>
      </c>
      <c r="B1675">
        <v>851.86</v>
      </c>
      <c r="D1675" s="264">
        <v>42310</v>
      </c>
      <c r="E1675">
        <f t="shared" si="195"/>
        <v>1934.63</v>
      </c>
      <c r="F1675">
        <v>851.86</v>
      </c>
      <c r="G1675" s="246">
        <f t="shared" si="196"/>
        <v>-1.0997748817612729E-3</v>
      </c>
      <c r="H1675" s="246">
        <f t="shared" si="197"/>
        <v>-1.8727694815102918E-4</v>
      </c>
      <c r="I1675">
        <f t="shared" si="198"/>
        <v>13445.107755175753</v>
      </c>
      <c r="J1675">
        <f t="shared" si="198"/>
        <v>19732.687195326416</v>
      </c>
      <c r="AB1675" s="264">
        <v>42318</v>
      </c>
      <c r="AC1675">
        <v>1922.35</v>
      </c>
    </row>
    <row r="1676" spans="1:29">
      <c r="A1676" s="264">
        <v>42311</v>
      </c>
      <c r="B1676">
        <v>851.21</v>
      </c>
      <c r="D1676" s="264">
        <v>42311</v>
      </c>
      <c r="E1676">
        <f t="shared" si="195"/>
        <v>1931.73</v>
      </c>
      <c r="F1676">
        <v>851.21</v>
      </c>
      <c r="G1676" s="246">
        <f t="shared" si="196"/>
        <v>-1.4989946398019649E-3</v>
      </c>
      <c r="H1676" s="246">
        <f t="shared" si="197"/>
        <v>-8.0946475108246898E-4</v>
      </c>
      <c r="I1676">
        <f t="shared" si="198"/>
        <v>13424.953610719185</v>
      </c>
      <c r="J1676">
        <f t="shared" si="198"/>
        <v>19716.714280597662</v>
      </c>
      <c r="AB1676" s="264">
        <v>42320</v>
      </c>
      <c r="AC1676">
        <v>1921.66</v>
      </c>
    </row>
    <row r="1677" spans="1:29">
      <c r="A1677" s="264">
        <v>42312</v>
      </c>
      <c r="B1677">
        <v>854.42</v>
      </c>
      <c r="D1677" s="264">
        <v>42312</v>
      </c>
      <c r="E1677">
        <f t="shared" si="195"/>
        <v>1930.3</v>
      </c>
      <c r="F1677">
        <v>854.42</v>
      </c>
      <c r="G1677" s="246">
        <f t="shared" si="196"/>
        <v>-7.4026908522417667E-4</v>
      </c>
      <c r="H1677" s="246">
        <f t="shared" si="197"/>
        <v>3.7246737417491052E-3</v>
      </c>
      <c r="I1677">
        <f t="shared" si="198"/>
        <v>13415.015532590602</v>
      </c>
      <c r="J1677">
        <f t="shared" si="198"/>
        <v>19790.152608552173</v>
      </c>
      <c r="AB1677" s="264">
        <v>42321</v>
      </c>
      <c r="AC1677">
        <v>1924.94</v>
      </c>
    </row>
    <row r="1678" spans="1:29">
      <c r="A1678" s="264">
        <v>42313</v>
      </c>
      <c r="B1678">
        <v>856.73</v>
      </c>
      <c r="D1678" s="264">
        <v>42313</v>
      </c>
      <c r="E1678">
        <f t="shared" si="195"/>
        <v>1929.33</v>
      </c>
      <c r="F1678">
        <v>856.73</v>
      </c>
      <c r="G1678" s="246">
        <f t="shared" si="196"/>
        <v>-5.0251256281408363E-4</v>
      </c>
      <c r="H1678" s="246">
        <f t="shared" si="197"/>
        <v>2.6571598277194E-3</v>
      </c>
      <c r="I1678">
        <f t="shared" si="198"/>
        <v>13408.27431875513</v>
      </c>
      <c r="J1678">
        <f t="shared" si="198"/>
        <v>19842.738207048053</v>
      </c>
      <c r="AB1678" s="264">
        <v>42324</v>
      </c>
      <c r="AC1678">
        <v>1925.51</v>
      </c>
    </row>
    <row r="1679" spans="1:29">
      <c r="A1679" s="264">
        <v>42314</v>
      </c>
      <c r="B1679">
        <v>852.06</v>
      </c>
      <c r="D1679" s="264">
        <v>42314</v>
      </c>
      <c r="E1679">
        <f t="shared" si="195"/>
        <v>1921.29</v>
      </c>
      <c r="F1679">
        <v>852.06</v>
      </c>
      <c r="G1679" s="246">
        <f t="shared" si="196"/>
        <v>-4.1672497706457534E-3</v>
      </c>
      <c r="H1679" s="246">
        <f t="shared" si="197"/>
        <v>-5.4973874499551064E-3</v>
      </c>
      <c r="I1679">
        <f t="shared" si="198"/>
        <v>13352.398690675542</v>
      </c>
      <c r="J1679">
        <f t="shared" si="198"/>
        <v>19733.654987055881</v>
      </c>
      <c r="AB1679" s="264">
        <v>42325</v>
      </c>
      <c r="AC1679">
        <v>1927.25</v>
      </c>
    </row>
    <row r="1680" spans="1:29">
      <c r="A1680" s="264">
        <v>42317</v>
      </c>
      <c r="B1680">
        <v>851.29</v>
      </c>
      <c r="D1680" s="264">
        <v>42317</v>
      </c>
      <c r="E1680">
        <f t="shared" si="195"/>
        <v>1920.36</v>
      </c>
      <c r="F1680">
        <v>851.29</v>
      </c>
      <c r="G1680" s="246">
        <f t="shared" si="196"/>
        <v>-4.8404977905469604E-4</v>
      </c>
      <c r="H1680" s="246">
        <f t="shared" si="197"/>
        <v>-9.5012079967539322E-4</v>
      </c>
      <c r="I1680">
        <f t="shared" si="198"/>
        <v>13345.935465039471</v>
      </c>
      <c r="J1680">
        <f t="shared" si="198"/>
        <v>19714.905630999063</v>
      </c>
      <c r="AB1680" s="264">
        <v>42326</v>
      </c>
      <c r="AC1680">
        <v>1927</v>
      </c>
    </row>
    <row r="1681" spans="1:29">
      <c r="A1681" s="264">
        <v>42318</v>
      </c>
      <c r="B1681">
        <v>853.29</v>
      </c>
      <c r="D1681" s="264">
        <v>42318</v>
      </c>
      <c r="E1681">
        <f t="shared" si="195"/>
        <v>1922.35</v>
      </c>
      <c r="F1681">
        <v>853.29</v>
      </c>
      <c r="G1681" s="246">
        <f t="shared" si="196"/>
        <v>1.0362640338270612E-3</v>
      </c>
      <c r="H1681" s="246">
        <f t="shared" si="197"/>
        <v>2.3029470819915113E-3</v>
      </c>
      <c r="I1681">
        <f t="shared" si="198"/>
        <v>13359.765377959668</v>
      </c>
      <c r="J1681">
        <f t="shared" si="198"/>
        <v>19760.308015393712</v>
      </c>
      <c r="AB1681" s="264">
        <v>42327</v>
      </c>
      <c r="AC1681">
        <v>1929.54</v>
      </c>
    </row>
    <row r="1682" spans="1:29">
      <c r="A1682" s="264">
        <v>42319</v>
      </c>
      <c r="B1682">
        <v>852.03</v>
      </c>
      <c r="D1682" s="264">
        <v>42319</v>
      </c>
      <c r="E1682" s="265">
        <f>E1681</f>
        <v>1922.35</v>
      </c>
      <c r="F1682">
        <v>852.03</v>
      </c>
      <c r="G1682" s="246">
        <f t="shared" si="196"/>
        <v>0</v>
      </c>
      <c r="H1682" s="246">
        <f t="shared" si="197"/>
        <v>-1.5230660569258833E-3</v>
      </c>
      <c r="I1682">
        <f t="shared" si="198"/>
        <v>13359.765377959668</v>
      </c>
      <c r="J1682">
        <f t="shared" si="198"/>
        <v>19730.211760981067</v>
      </c>
      <c r="AB1682" s="264">
        <v>42328</v>
      </c>
      <c r="AC1682">
        <v>1927.84</v>
      </c>
    </row>
    <row r="1683" spans="1:29">
      <c r="A1683" s="264">
        <v>42320</v>
      </c>
      <c r="B1683">
        <v>852.02</v>
      </c>
      <c r="D1683" s="264">
        <v>42320</v>
      </c>
      <c r="E1683">
        <f t="shared" ref="E1683:E1746" si="199">SUMIF(AB:AB,A1683,AC:AC)</f>
        <v>1921.66</v>
      </c>
      <c r="F1683">
        <v>852.02</v>
      </c>
      <c r="G1683" s="246">
        <f t="shared" si="196"/>
        <v>-3.5893567768607859E-4</v>
      </c>
      <c r="H1683" s="246">
        <f t="shared" si="197"/>
        <v>-5.8165247367249761E-5</v>
      </c>
      <c r="I1683">
        <f t="shared" si="198"/>
        <v>13354.970081520003</v>
      </c>
      <c r="J1683">
        <f t="shared" si="198"/>
        <v>19729.064148333382</v>
      </c>
      <c r="AB1683" s="264">
        <v>42331</v>
      </c>
      <c r="AC1683">
        <v>1928.67</v>
      </c>
    </row>
    <row r="1684" spans="1:29">
      <c r="A1684" s="264">
        <v>42321</v>
      </c>
      <c r="B1684">
        <v>853.03</v>
      </c>
      <c r="D1684" s="264">
        <v>42321</v>
      </c>
      <c r="E1684">
        <f t="shared" si="199"/>
        <v>1924.94</v>
      </c>
      <c r="F1684">
        <v>853.03</v>
      </c>
      <c r="G1684" s="246">
        <f t="shared" si="196"/>
        <v>1.7068576126890722E-3</v>
      </c>
      <c r="H1684" s="246">
        <f t="shared" si="197"/>
        <v>1.1389896112432444E-3</v>
      </c>
      <c r="I1684">
        <f t="shared" ref="I1684:J1699" si="200">I1683*(1+G1684)</f>
        <v>13377.765113870881</v>
      </c>
      <c r="J1684">
        <f t="shared" si="200"/>
        <v>19751.535347437886</v>
      </c>
      <c r="AB1684" s="264">
        <v>42332</v>
      </c>
      <c r="AC1684">
        <v>1929.16</v>
      </c>
    </row>
    <row r="1685" spans="1:29">
      <c r="A1685" s="264">
        <v>42324</v>
      </c>
      <c r="B1685">
        <v>854.4</v>
      </c>
      <c r="D1685" s="264">
        <v>42324</v>
      </c>
      <c r="E1685">
        <f t="shared" si="199"/>
        <v>1925.51</v>
      </c>
      <c r="F1685">
        <v>854.4</v>
      </c>
      <c r="G1685" s="246">
        <f t="shared" si="196"/>
        <v>2.9611312560384739E-4</v>
      </c>
      <c r="H1685" s="246">
        <f t="shared" si="197"/>
        <v>1.5596110754771833E-3</v>
      </c>
      <c r="I1685">
        <f t="shared" si="200"/>
        <v>13381.726445712344</v>
      </c>
      <c r="J1685">
        <f t="shared" si="200"/>
        <v>19782.340060723429</v>
      </c>
      <c r="AB1685" s="264">
        <v>42333</v>
      </c>
      <c r="AC1685">
        <v>1929.94</v>
      </c>
    </row>
    <row r="1686" spans="1:29">
      <c r="A1686" s="264">
        <v>42325</v>
      </c>
      <c r="B1686">
        <v>853.91</v>
      </c>
      <c r="D1686" s="264">
        <v>42325</v>
      </c>
      <c r="E1686">
        <f t="shared" si="199"/>
        <v>1927.25</v>
      </c>
      <c r="F1686">
        <v>853.91</v>
      </c>
      <c r="G1686" s="246">
        <f t="shared" si="196"/>
        <v>9.0365669355141343E-4</v>
      </c>
      <c r="H1686" s="246">
        <f t="shared" si="197"/>
        <v>-6.1993044408771483E-4</v>
      </c>
      <c r="I1686">
        <f t="shared" si="200"/>
        <v>13393.818932386286</v>
      </c>
      <c r="J1686">
        <f t="shared" si="200"/>
        <v>19770.07638586449</v>
      </c>
      <c r="AB1686" s="264">
        <v>42335</v>
      </c>
      <c r="AC1686">
        <v>1930.55</v>
      </c>
    </row>
    <row r="1687" spans="1:29">
      <c r="A1687" s="264">
        <v>42326</v>
      </c>
      <c r="B1687">
        <v>854.39</v>
      </c>
      <c r="D1687" s="264">
        <v>42326</v>
      </c>
      <c r="E1687">
        <f t="shared" si="199"/>
        <v>1927</v>
      </c>
      <c r="F1687">
        <v>854.39</v>
      </c>
      <c r="G1687" s="246">
        <f t="shared" si="196"/>
        <v>-1.2971851083154462E-4</v>
      </c>
      <c r="H1687" s="246">
        <f t="shared" si="197"/>
        <v>5.1569155832752265E-4</v>
      </c>
      <c r="I1687">
        <f t="shared" si="200"/>
        <v>13392.08150614003</v>
      </c>
      <c r="J1687">
        <f t="shared" si="200"/>
        <v>19780.27164736417</v>
      </c>
      <c r="AB1687" s="264">
        <v>42338</v>
      </c>
      <c r="AC1687">
        <v>1931.64</v>
      </c>
    </row>
    <row r="1688" spans="1:29">
      <c r="A1688" s="264">
        <v>42327</v>
      </c>
      <c r="B1688">
        <v>853.05</v>
      </c>
      <c r="D1688" s="264">
        <v>42327</v>
      </c>
      <c r="E1688">
        <f t="shared" si="199"/>
        <v>1929.54</v>
      </c>
      <c r="F1688">
        <v>853.05</v>
      </c>
      <c r="G1688" s="246">
        <f t="shared" si="196"/>
        <v>1.3181110534510321E-3</v>
      </c>
      <c r="H1688" s="246">
        <f t="shared" si="197"/>
        <v>-1.6147989877489796E-3</v>
      </c>
      <c r="I1688">
        <f t="shared" si="200"/>
        <v>13409.73375680199</v>
      </c>
      <c r="J1688">
        <f t="shared" si="200"/>
        <v>19748.330484730606</v>
      </c>
      <c r="AB1688" s="264">
        <v>42339</v>
      </c>
      <c r="AC1688">
        <v>1937.98</v>
      </c>
    </row>
    <row r="1689" spans="1:29">
      <c r="A1689" s="264">
        <v>42328</v>
      </c>
      <c r="B1689">
        <v>850.66</v>
      </c>
      <c r="D1689" s="264">
        <v>42328</v>
      </c>
      <c r="E1689">
        <f t="shared" si="199"/>
        <v>1927.84</v>
      </c>
      <c r="F1689">
        <v>850.66</v>
      </c>
      <c r="G1689" s="246">
        <f t="shared" si="196"/>
        <v>-8.810390041149585E-4</v>
      </c>
      <c r="H1689" s="246">
        <f t="shared" si="197"/>
        <v>-2.8481400772019235E-3</v>
      </c>
      <c r="I1689">
        <f t="shared" si="200"/>
        <v>13397.919258327451</v>
      </c>
      <c r="J1689">
        <f t="shared" si="200"/>
        <v>19692.084473219216</v>
      </c>
      <c r="AB1689" s="264">
        <v>42340</v>
      </c>
      <c r="AC1689">
        <v>1936.6</v>
      </c>
    </row>
    <row r="1690" spans="1:29">
      <c r="A1690" s="264">
        <v>42331</v>
      </c>
      <c r="B1690">
        <v>851.64</v>
      </c>
      <c r="D1690" s="264">
        <v>42331</v>
      </c>
      <c r="E1690">
        <f t="shared" si="199"/>
        <v>1928.67</v>
      </c>
      <c r="F1690">
        <v>851.64</v>
      </c>
      <c r="G1690" s="246">
        <f t="shared" si="196"/>
        <v>4.3053365424516876E-4</v>
      </c>
      <c r="H1690" s="246">
        <f t="shared" si="197"/>
        <v>1.1056180747050929E-3</v>
      </c>
      <c r="I1690">
        <f t="shared" si="200"/>
        <v>13403.68751346502</v>
      </c>
      <c r="J1690">
        <f t="shared" si="200"/>
        <v>19713.856397741427</v>
      </c>
      <c r="AB1690" s="264">
        <v>42341</v>
      </c>
      <c r="AC1690">
        <v>1922.56</v>
      </c>
    </row>
    <row r="1691" spans="1:29">
      <c r="A1691" s="264">
        <v>42332</v>
      </c>
      <c r="B1691">
        <v>851.66</v>
      </c>
      <c r="D1691" s="264">
        <v>42332</v>
      </c>
      <c r="E1691">
        <f t="shared" si="199"/>
        <v>1929.16</v>
      </c>
      <c r="F1691">
        <v>851.66</v>
      </c>
      <c r="G1691" s="246">
        <f t="shared" si="196"/>
        <v>2.5406108872960687E-4</v>
      </c>
      <c r="H1691" s="246">
        <f t="shared" si="197"/>
        <v>-2.2944470165166818E-5</v>
      </c>
      <c r="I1691">
        <f t="shared" si="200"/>
        <v>13407.092868907683</v>
      </c>
      <c r="J1691">
        <f t="shared" si="200"/>
        <v>19713.40407375147</v>
      </c>
      <c r="AB1691" s="264">
        <v>42342</v>
      </c>
      <c r="AC1691">
        <v>1928.15</v>
      </c>
    </row>
    <row r="1692" spans="1:29">
      <c r="A1692" s="264">
        <v>42333</v>
      </c>
      <c r="B1692">
        <v>850.08</v>
      </c>
      <c r="D1692" s="264">
        <v>42333</v>
      </c>
      <c r="E1692">
        <f t="shared" si="199"/>
        <v>1929.94</v>
      </c>
      <c r="F1692">
        <v>850.08</v>
      </c>
      <c r="G1692" s="246">
        <f t="shared" si="196"/>
        <v>4.0432105164933674E-4</v>
      </c>
      <c r="H1692" s="246">
        <f t="shared" si="197"/>
        <v>-1.901629003525764E-3</v>
      </c>
      <c r="I1692">
        <f t="shared" si="200"/>
        <v>13412.513638795999</v>
      </c>
      <c r="J1692">
        <f t="shared" si="200"/>
        <v>19675.916492806602</v>
      </c>
      <c r="AB1692" s="264">
        <v>42345</v>
      </c>
      <c r="AC1692">
        <v>1933.22</v>
      </c>
    </row>
    <row r="1693" spans="1:29">
      <c r="A1693" s="264">
        <v>42335</v>
      </c>
      <c r="B1693">
        <v>848.72</v>
      </c>
      <c r="D1693" s="264">
        <v>42335</v>
      </c>
      <c r="E1693">
        <f t="shared" si="199"/>
        <v>1930.55</v>
      </c>
      <c r="F1693">
        <v>848.72</v>
      </c>
      <c r="G1693" s="246">
        <f t="shared" si="196"/>
        <v>3.1607200223837673E-4</v>
      </c>
      <c r="H1693" s="246">
        <f t="shared" si="197"/>
        <v>-1.6462779973649552E-3</v>
      </c>
      <c r="I1693">
        <f t="shared" si="200"/>
        <v>13416.752958836863</v>
      </c>
      <c r="J1693">
        <f t="shared" si="200"/>
        <v>19643.524464406506</v>
      </c>
      <c r="AB1693" s="264">
        <v>42346</v>
      </c>
      <c r="AC1693">
        <v>1930.6</v>
      </c>
    </row>
    <row r="1694" spans="1:29">
      <c r="A1694" s="264">
        <v>42338</v>
      </c>
      <c r="B1694">
        <v>851.15</v>
      </c>
      <c r="D1694" s="264">
        <v>42338</v>
      </c>
      <c r="E1694">
        <f t="shared" si="199"/>
        <v>1931.64</v>
      </c>
      <c r="F1694">
        <v>851.15</v>
      </c>
      <c r="G1694" s="246">
        <f t="shared" si="196"/>
        <v>5.6460594131224617E-4</v>
      </c>
      <c r="H1694" s="246">
        <f t="shared" si="197"/>
        <v>2.8167065025652563E-3</v>
      </c>
      <c r="I1694">
        <f t="shared" si="200"/>
        <v>13424.328137270541</v>
      </c>
      <c r="J1694">
        <f t="shared" si="200"/>
        <v>19698.854507498701</v>
      </c>
      <c r="AB1694" s="264">
        <v>42347</v>
      </c>
      <c r="AC1694">
        <v>1933.02</v>
      </c>
    </row>
    <row r="1695" spans="1:29">
      <c r="A1695" s="264">
        <v>42339</v>
      </c>
      <c r="B1695">
        <v>853.61</v>
      </c>
      <c r="D1695" s="264">
        <v>42339</v>
      </c>
      <c r="E1695">
        <f t="shared" si="199"/>
        <v>1937.98</v>
      </c>
      <c r="F1695">
        <v>853.61</v>
      </c>
      <c r="G1695" s="246">
        <f t="shared" si="196"/>
        <v>3.2821850862478907E-3</v>
      </c>
      <c r="H1695" s="246">
        <f t="shared" si="197"/>
        <v>2.843778795075678E-3</v>
      </c>
      <c r="I1695">
        <f t="shared" si="200"/>
        <v>13468.389266875587</v>
      </c>
      <c r="J1695">
        <f t="shared" si="200"/>
        <v>19754.873692234407</v>
      </c>
      <c r="AB1695" s="264">
        <v>42348</v>
      </c>
      <c r="AC1695">
        <v>1929.73</v>
      </c>
    </row>
    <row r="1696" spans="1:29">
      <c r="A1696" s="264">
        <v>42340</v>
      </c>
      <c r="B1696">
        <v>854.52</v>
      </c>
      <c r="D1696" s="264">
        <v>42340</v>
      </c>
      <c r="E1696">
        <f t="shared" si="199"/>
        <v>1936.6</v>
      </c>
      <c r="F1696">
        <v>854.52</v>
      </c>
      <c r="G1696" s="246">
        <f t="shared" si="196"/>
        <v>-7.1208165202951701E-4</v>
      </c>
      <c r="H1696" s="246">
        <f t="shared" si="197"/>
        <v>1.0196320417319308E-3</v>
      </c>
      <c r="I1696">
        <f t="shared" si="200"/>
        <v>13458.798673996254</v>
      </c>
      <c r="J1696">
        <f t="shared" si="200"/>
        <v>19775.016394431375</v>
      </c>
      <c r="AB1696" s="264">
        <v>42349</v>
      </c>
      <c r="AC1696">
        <v>1937.3</v>
      </c>
    </row>
    <row r="1697" spans="1:29">
      <c r="A1697" s="264">
        <v>42341</v>
      </c>
      <c r="B1697">
        <v>850.79</v>
      </c>
      <c r="D1697" s="264">
        <v>42341</v>
      </c>
      <c r="E1697">
        <f t="shared" si="199"/>
        <v>1922.56</v>
      </c>
      <c r="F1697">
        <v>850.79</v>
      </c>
      <c r="G1697" s="246">
        <f t="shared" si="196"/>
        <v>-7.2498192708870812E-3</v>
      </c>
      <c r="H1697" s="246">
        <f t="shared" si="197"/>
        <v>-4.4114522104306128E-3</v>
      </c>
      <c r="I1697">
        <f t="shared" si="200"/>
        <v>13361.224816006526</v>
      </c>
      <c r="J1697">
        <f t="shared" si="200"/>
        <v>19687.779854646858</v>
      </c>
      <c r="AB1697" s="264">
        <v>42352</v>
      </c>
      <c r="AC1697">
        <v>1928.09</v>
      </c>
    </row>
    <row r="1698" spans="1:29">
      <c r="A1698" s="264">
        <v>42342</v>
      </c>
      <c r="B1698">
        <v>854.83</v>
      </c>
      <c r="D1698" s="264">
        <v>42342</v>
      </c>
      <c r="E1698">
        <f t="shared" si="199"/>
        <v>1928.15</v>
      </c>
      <c r="F1698">
        <v>854.83</v>
      </c>
      <c r="G1698" s="246">
        <f t="shared" si="196"/>
        <v>2.9075815579229225E-3</v>
      </c>
      <c r="H1698" s="246">
        <f t="shared" si="197"/>
        <v>4.7020992674036014E-3</v>
      </c>
      <c r="I1698">
        <f t="shared" si="200"/>
        <v>13400.07366687281</v>
      </c>
      <c r="J1698">
        <f t="shared" si="200"/>
        <v>19780.353749878199</v>
      </c>
      <c r="AB1698" s="264">
        <v>42353</v>
      </c>
      <c r="AC1698">
        <v>1924.83</v>
      </c>
    </row>
    <row r="1699" spans="1:29">
      <c r="A1699" s="264">
        <v>42345</v>
      </c>
      <c r="B1699">
        <v>853.46</v>
      </c>
      <c r="D1699" s="264">
        <v>42345</v>
      </c>
      <c r="E1699">
        <f t="shared" si="199"/>
        <v>1933.22</v>
      </c>
      <c r="F1699">
        <v>853.46</v>
      </c>
      <c r="G1699" s="246">
        <f t="shared" si="196"/>
        <v>2.6294634753520896E-3</v>
      </c>
      <c r="H1699" s="246">
        <f t="shared" si="197"/>
        <v>-1.6490864098292054E-3</v>
      </c>
      <c r="I1699">
        <f t="shared" si="200"/>
        <v>13435.308671146879</v>
      </c>
      <c r="J1699">
        <f t="shared" si="200"/>
        <v>19747.734237327662</v>
      </c>
      <c r="AB1699" s="264">
        <v>42354</v>
      </c>
      <c r="AC1699">
        <v>1922.9</v>
      </c>
    </row>
    <row r="1700" spans="1:29">
      <c r="A1700" s="264">
        <v>42346</v>
      </c>
      <c r="B1700">
        <v>853.45</v>
      </c>
      <c r="D1700" s="264">
        <v>42346</v>
      </c>
      <c r="E1700">
        <f t="shared" si="199"/>
        <v>1930.6</v>
      </c>
      <c r="F1700">
        <v>853.45</v>
      </c>
      <c r="G1700" s="246">
        <f t="shared" si="196"/>
        <v>-1.3552518595918439E-3</v>
      </c>
      <c r="H1700" s="246">
        <f t="shared" si="197"/>
        <v>-5.8145582184767341E-5</v>
      </c>
      <c r="I1700">
        <f t="shared" ref="I1700:J1715" si="201">I1699*(1+G1700)</f>
        <v>13417.100444086116</v>
      </c>
      <c r="J1700">
        <f t="shared" si="201"/>
        <v>19746.585993823603</v>
      </c>
      <c r="AB1700" s="264">
        <v>42355</v>
      </c>
      <c r="AC1700">
        <v>1927.69</v>
      </c>
    </row>
    <row r="1701" spans="1:29">
      <c r="A1701" s="264">
        <v>42347</v>
      </c>
      <c r="B1701">
        <v>852.29</v>
      </c>
      <c r="D1701" s="264">
        <v>42347</v>
      </c>
      <c r="E1701">
        <f t="shared" si="199"/>
        <v>1933.02</v>
      </c>
      <c r="F1701">
        <v>852.29</v>
      </c>
      <c r="G1701" s="246">
        <f t="shared" si="196"/>
        <v>1.2534963223869156E-3</v>
      </c>
      <c r="H1701" s="246">
        <f t="shared" si="197"/>
        <v>-1.4056177447838844E-3</v>
      </c>
      <c r="I1701">
        <f t="shared" si="201"/>
        <v>13433.918730149873</v>
      </c>
      <c r="J1701">
        <f t="shared" si="201"/>
        <v>19718.829842151783</v>
      </c>
      <c r="AB1701" s="264">
        <v>42356</v>
      </c>
      <c r="AC1701">
        <v>1930.46</v>
      </c>
    </row>
    <row r="1702" spans="1:29">
      <c r="A1702" s="264">
        <v>42348</v>
      </c>
      <c r="B1702">
        <v>852.26</v>
      </c>
      <c r="D1702" s="264">
        <v>42348</v>
      </c>
      <c r="E1702">
        <f t="shared" si="199"/>
        <v>1929.73</v>
      </c>
      <c r="F1702">
        <v>852.26</v>
      </c>
      <c r="G1702" s="246">
        <f t="shared" si="196"/>
        <v>-1.7019999793069784E-3</v>
      </c>
      <c r="H1702" s="246">
        <f t="shared" si="197"/>
        <v>-8.1627858056334261E-5</v>
      </c>
      <c r="I1702">
        <f t="shared" si="201"/>
        <v>13411.054200749146</v>
      </c>
      <c r="J1702">
        <f t="shared" si="201"/>
        <v>19717.220236308392</v>
      </c>
      <c r="AB1702" s="264">
        <v>42359</v>
      </c>
      <c r="AC1702">
        <v>1930.12</v>
      </c>
    </row>
    <row r="1703" spans="1:29">
      <c r="A1703" s="264">
        <v>42349</v>
      </c>
      <c r="B1703">
        <v>852.26</v>
      </c>
      <c r="D1703" s="264">
        <v>42349</v>
      </c>
      <c r="E1703">
        <f t="shared" si="199"/>
        <v>1937.3</v>
      </c>
      <c r="F1703">
        <v>852.26</v>
      </c>
      <c r="G1703" s="246">
        <f t="shared" si="196"/>
        <v>3.9228285822368036E-3</v>
      </c>
      <c r="H1703" s="246">
        <f t="shared" si="197"/>
        <v>-4.6428571428571429E-5</v>
      </c>
      <c r="I1703">
        <f t="shared" si="201"/>
        <v>13463.663467485772</v>
      </c>
      <c r="J1703">
        <f t="shared" si="201"/>
        <v>19716.304793940279</v>
      </c>
      <c r="AB1703" s="264">
        <v>42360</v>
      </c>
      <c r="AC1703">
        <v>1926.12</v>
      </c>
    </row>
    <row r="1704" spans="1:29">
      <c r="A1704" s="264">
        <v>42352</v>
      </c>
      <c r="B1704">
        <v>852.75</v>
      </c>
      <c r="D1704" s="264">
        <v>42352</v>
      </c>
      <c r="E1704">
        <f t="shared" si="199"/>
        <v>1928.09</v>
      </c>
      <c r="F1704">
        <v>852.75</v>
      </c>
      <c r="G1704" s="246">
        <f t="shared" si="196"/>
        <v>-4.7540391266195359E-3</v>
      </c>
      <c r="H1704" s="246">
        <f t="shared" si="197"/>
        <v>5.2851334770419398E-4</v>
      </c>
      <c r="I1704">
        <f t="shared" si="201"/>
        <v>13399.656684573707</v>
      </c>
      <c r="J1704">
        <f t="shared" si="201"/>
        <v>19726.725124191282</v>
      </c>
      <c r="AB1704" s="264">
        <v>42361</v>
      </c>
      <c r="AC1704">
        <v>1924.05</v>
      </c>
    </row>
    <row r="1705" spans="1:29">
      <c r="A1705" s="264">
        <v>42353</v>
      </c>
      <c r="B1705">
        <v>852.45</v>
      </c>
      <c r="D1705" s="264">
        <v>42353</v>
      </c>
      <c r="E1705">
        <f t="shared" si="199"/>
        <v>1924.83</v>
      </c>
      <c r="F1705">
        <v>852.45</v>
      </c>
      <c r="G1705" s="246">
        <f t="shared" si="196"/>
        <v>-1.6907924422615572E-3</v>
      </c>
      <c r="H1705" s="246">
        <f t="shared" si="197"/>
        <v>-3.9823156175390536E-4</v>
      </c>
      <c r="I1705">
        <f t="shared" si="201"/>
        <v>13377.000646322531</v>
      </c>
      <c r="J1705">
        <f t="shared" si="201"/>
        <v>19718.869319636786</v>
      </c>
      <c r="AB1705" s="264">
        <v>42362</v>
      </c>
      <c r="AC1705">
        <v>1926.02</v>
      </c>
    </row>
    <row r="1706" spans="1:29">
      <c r="A1706" s="264">
        <v>42354</v>
      </c>
      <c r="B1706">
        <v>848.94</v>
      </c>
      <c r="D1706" s="264">
        <v>42354</v>
      </c>
      <c r="E1706">
        <f t="shared" si="199"/>
        <v>1922.9</v>
      </c>
      <c r="F1706">
        <v>848.94</v>
      </c>
      <c r="G1706" s="246">
        <f t="shared" si="196"/>
        <v>-1.0026859514865594E-3</v>
      </c>
      <c r="H1706" s="246">
        <f t="shared" si="197"/>
        <v>-4.1639721223699763E-3</v>
      </c>
      <c r="I1706">
        <f t="shared" si="201"/>
        <v>13363.587715701437</v>
      </c>
      <c r="J1706">
        <f t="shared" si="201"/>
        <v>19636.760497505162</v>
      </c>
      <c r="AB1706" s="264">
        <v>42366</v>
      </c>
      <c r="AC1706">
        <v>1928.23</v>
      </c>
    </row>
    <row r="1707" spans="1:29">
      <c r="A1707" s="264">
        <v>42355</v>
      </c>
      <c r="B1707">
        <v>853.94</v>
      </c>
      <c r="D1707" s="264">
        <v>42355</v>
      </c>
      <c r="E1707">
        <f t="shared" si="199"/>
        <v>1927.69</v>
      </c>
      <c r="F1707">
        <v>853.94</v>
      </c>
      <c r="G1707" s="246">
        <f t="shared" si="196"/>
        <v>2.491029174684023E-3</v>
      </c>
      <c r="H1707" s="246">
        <f t="shared" si="197"/>
        <v>5.8432691692833364E-3</v>
      </c>
      <c r="I1707">
        <f t="shared" si="201"/>
        <v>13396.876802579698</v>
      </c>
      <c r="J1707">
        <f t="shared" si="201"/>
        <v>19751.503374704836</v>
      </c>
      <c r="AB1707" s="264">
        <v>42367</v>
      </c>
      <c r="AC1707">
        <v>1920.87</v>
      </c>
    </row>
    <row r="1708" spans="1:29">
      <c r="A1708" s="264">
        <v>42356</v>
      </c>
      <c r="B1708">
        <v>851.92</v>
      </c>
      <c r="D1708" s="264">
        <v>42356</v>
      </c>
      <c r="E1708">
        <f t="shared" si="199"/>
        <v>1930.46</v>
      </c>
      <c r="F1708">
        <v>851.92</v>
      </c>
      <c r="G1708" s="246">
        <f t="shared" si="196"/>
        <v>1.4369530370546002E-3</v>
      </c>
      <c r="H1708" s="246">
        <f t="shared" si="197"/>
        <v>-2.4119343446680338E-3</v>
      </c>
      <c r="I1708">
        <f t="shared" si="201"/>
        <v>13416.127485388211</v>
      </c>
      <c r="J1708">
        <f t="shared" si="201"/>
        <v>19703.86404535656</v>
      </c>
      <c r="AB1708" s="264">
        <v>42368</v>
      </c>
      <c r="AC1708">
        <v>1921.91</v>
      </c>
    </row>
    <row r="1709" spans="1:29">
      <c r="A1709" s="264">
        <v>42359</v>
      </c>
      <c r="B1709">
        <v>852.74</v>
      </c>
      <c r="D1709" s="264">
        <v>42359</v>
      </c>
      <c r="E1709">
        <f t="shared" si="199"/>
        <v>1930.12</v>
      </c>
      <c r="F1709">
        <v>852.74</v>
      </c>
      <c r="G1709" s="246">
        <f t="shared" si="196"/>
        <v>-1.7612382540954652E-4</v>
      </c>
      <c r="H1709" s="246">
        <f t="shared" si="197"/>
        <v>9.1610312168820349E-4</v>
      </c>
      <c r="I1709">
        <f t="shared" si="201"/>
        <v>13413.764585693303</v>
      </c>
      <c r="J1709">
        <f t="shared" si="201"/>
        <v>19721.914816717832</v>
      </c>
      <c r="AB1709" s="264">
        <v>42369</v>
      </c>
      <c r="AC1709">
        <v>1925.4</v>
      </c>
    </row>
    <row r="1710" spans="1:29">
      <c r="A1710" s="264">
        <v>42360</v>
      </c>
      <c r="B1710">
        <v>851.35</v>
      </c>
      <c r="D1710" s="264">
        <v>42360</v>
      </c>
      <c r="E1710">
        <f t="shared" si="199"/>
        <v>1926.12</v>
      </c>
      <c r="F1710">
        <v>851.35</v>
      </c>
      <c r="G1710" s="246">
        <f t="shared" si="196"/>
        <v>-2.0724100055955486E-3</v>
      </c>
      <c r="H1710" s="246">
        <f t="shared" si="197"/>
        <v>-1.6764682083636592E-3</v>
      </c>
      <c r="I1710">
        <f t="shared" si="201"/>
        <v>13385.96576575321</v>
      </c>
      <c r="J1710">
        <f t="shared" si="201"/>
        <v>19688.851653519549</v>
      </c>
      <c r="AB1710" s="264">
        <v>42373</v>
      </c>
      <c r="AC1710">
        <v>1927.68</v>
      </c>
    </row>
    <row r="1711" spans="1:29">
      <c r="A1711" s="264">
        <v>42361</v>
      </c>
      <c r="B1711">
        <v>853.27</v>
      </c>
      <c r="D1711" s="264">
        <v>42361</v>
      </c>
      <c r="E1711">
        <f t="shared" si="199"/>
        <v>1924.05</v>
      </c>
      <c r="F1711">
        <v>853.27</v>
      </c>
      <c r="G1711" s="246">
        <f t="shared" si="196"/>
        <v>-1.0746993956762818E-3</v>
      </c>
      <c r="H1711" s="246">
        <f t="shared" si="197"/>
        <v>2.2088131035582362E-3</v>
      </c>
      <c r="I1711">
        <f t="shared" si="201"/>
        <v>13371.579876434211</v>
      </c>
      <c r="J1711">
        <f t="shared" si="201"/>
        <v>19732.340647045858</v>
      </c>
      <c r="AB1711" s="264">
        <v>42374</v>
      </c>
      <c r="AC1711">
        <v>1927.32</v>
      </c>
    </row>
    <row r="1712" spans="1:29">
      <c r="A1712" s="264">
        <v>42362</v>
      </c>
      <c r="B1712">
        <v>851.71</v>
      </c>
      <c r="D1712" s="264">
        <v>42362</v>
      </c>
      <c r="E1712">
        <f t="shared" si="199"/>
        <v>1926.02</v>
      </c>
      <c r="F1712">
        <v>851.71</v>
      </c>
      <c r="G1712" s="246">
        <f t="shared" si="196"/>
        <v>1.0238819157506462E-3</v>
      </c>
      <c r="H1712" s="246">
        <f t="shared" si="197"/>
        <v>-1.8746892626516761E-3</v>
      </c>
      <c r="I1712">
        <f t="shared" si="201"/>
        <v>13385.270795254706</v>
      </c>
      <c r="J1712">
        <f t="shared" si="201"/>
        <v>19695.348639907857</v>
      </c>
      <c r="AB1712" s="264">
        <v>42375</v>
      </c>
      <c r="AC1712">
        <v>1934.18</v>
      </c>
    </row>
    <row r="1713" spans="1:29">
      <c r="A1713" s="264">
        <v>42366</v>
      </c>
      <c r="B1713">
        <v>851.32</v>
      </c>
      <c r="D1713" s="264">
        <v>42366</v>
      </c>
      <c r="E1713">
        <f t="shared" si="199"/>
        <v>1928.23</v>
      </c>
      <c r="F1713">
        <v>851.32</v>
      </c>
      <c r="G1713" s="246">
        <f t="shared" si="196"/>
        <v>1.1474439517762391E-3</v>
      </c>
      <c r="H1713" s="246">
        <f t="shared" si="197"/>
        <v>-5.0433090907865599E-4</v>
      </c>
      <c r="I1713">
        <f t="shared" si="201"/>
        <v>13400.629643271608</v>
      </c>
      <c r="J1713">
        <f t="shared" si="201"/>
        <v>19685.415666823672</v>
      </c>
      <c r="AB1713" s="264">
        <v>42376</v>
      </c>
      <c r="AC1713">
        <v>1935.66</v>
      </c>
    </row>
    <row r="1714" spans="1:29">
      <c r="A1714" s="264">
        <v>42367</v>
      </c>
      <c r="B1714">
        <v>852.38</v>
      </c>
      <c r="D1714" s="264">
        <v>42367</v>
      </c>
      <c r="E1714">
        <f t="shared" si="199"/>
        <v>1920.87</v>
      </c>
      <c r="F1714">
        <v>852.38</v>
      </c>
      <c r="G1714" s="246">
        <f t="shared" si="196"/>
        <v>-3.8169720417170483E-3</v>
      </c>
      <c r="H1714" s="246">
        <f t="shared" si="197"/>
        <v>1.1986966458810014E-3</v>
      </c>
      <c r="I1714">
        <f t="shared" si="201"/>
        <v>13349.479814581835</v>
      </c>
      <c r="J1714">
        <f t="shared" si="201"/>
        <v>19709.012508556269</v>
      </c>
      <c r="AB1714" s="264">
        <v>42377</v>
      </c>
      <c r="AC1714">
        <v>1937.73</v>
      </c>
    </row>
    <row r="1715" spans="1:29">
      <c r="A1715" s="264">
        <v>42368</v>
      </c>
      <c r="B1715">
        <v>854.01</v>
      </c>
      <c r="D1715" s="264">
        <v>42368</v>
      </c>
      <c r="E1715">
        <f t="shared" si="199"/>
        <v>1921.91</v>
      </c>
      <c r="F1715">
        <v>854.01</v>
      </c>
      <c r="G1715" s="246">
        <f t="shared" si="196"/>
        <v>5.4142133512424806E-4</v>
      </c>
      <c r="H1715" s="246">
        <f t="shared" si="197"/>
        <v>1.8658640680044728E-3</v>
      </c>
      <c r="I1715">
        <f t="shared" si="201"/>
        <v>13356.707507766259</v>
      </c>
      <c r="J1715">
        <f t="shared" si="201"/>
        <v>19745.786846811836</v>
      </c>
      <c r="AB1715" s="264">
        <v>42380</v>
      </c>
      <c r="AC1715">
        <v>1935.88</v>
      </c>
    </row>
    <row r="1716" spans="1:29">
      <c r="A1716" s="264">
        <v>42369</v>
      </c>
      <c r="B1716">
        <v>852.49</v>
      </c>
      <c r="D1716" s="264">
        <v>42369</v>
      </c>
      <c r="E1716">
        <f t="shared" si="199"/>
        <v>1925.4</v>
      </c>
      <c r="F1716">
        <v>852.49</v>
      </c>
      <c r="G1716" s="246">
        <f t="shared" si="196"/>
        <v>1.8159018892665024E-3</v>
      </c>
      <c r="H1716" s="246">
        <f t="shared" si="197"/>
        <v>-1.8262672150041312E-3</v>
      </c>
      <c r="I1716">
        <f t="shared" ref="I1716:J1731" si="202">I1715*(1+G1716)</f>
        <v>13380.961978163992</v>
      </c>
      <c r="J1716">
        <f t="shared" si="202"/>
        <v>19709.725763659044</v>
      </c>
      <c r="AB1716" s="264">
        <v>42381</v>
      </c>
      <c r="AC1716">
        <v>1941.11</v>
      </c>
    </row>
    <row r="1717" spans="1:29">
      <c r="A1717" s="264">
        <v>42373</v>
      </c>
      <c r="B1717">
        <v>849.29</v>
      </c>
      <c r="D1717" s="264">
        <v>42373</v>
      </c>
      <c r="E1717">
        <f t="shared" si="199"/>
        <v>1927.68</v>
      </c>
      <c r="F1717">
        <v>849.29</v>
      </c>
      <c r="G1717" s="246">
        <f t="shared" si="196"/>
        <v>1.1841695232159832E-3</v>
      </c>
      <c r="H1717" s="246">
        <f t="shared" si="197"/>
        <v>-3.8001382923638213E-3</v>
      </c>
      <c r="I1717">
        <f t="shared" si="202"/>
        <v>13396.807305529846</v>
      </c>
      <c r="J1717">
        <f t="shared" si="202"/>
        <v>19634.826080052575</v>
      </c>
      <c r="AB1717" s="264">
        <v>42382</v>
      </c>
      <c r="AC1717">
        <v>1943.24</v>
      </c>
    </row>
    <row r="1718" spans="1:29">
      <c r="A1718" s="264">
        <v>42374</v>
      </c>
      <c r="B1718">
        <v>851.71</v>
      </c>
      <c r="D1718" s="264">
        <v>42374</v>
      </c>
      <c r="E1718">
        <f t="shared" si="199"/>
        <v>1927.32</v>
      </c>
      <c r="F1718">
        <v>851.71</v>
      </c>
      <c r="G1718" s="246">
        <f t="shared" si="196"/>
        <v>-1.8675298804782248E-4</v>
      </c>
      <c r="H1718" s="246">
        <f t="shared" si="197"/>
        <v>2.803010371688717E-3</v>
      </c>
      <c r="I1718">
        <f t="shared" si="202"/>
        <v>13394.305411735239</v>
      </c>
      <c r="J1718">
        <f t="shared" si="202"/>
        <v>19689.862701201266</v>
      </c>
      <c r="AB1718" s="264">
        <v>42383</v>
      </c>
      <c r="AC1718">
        <v>1939.19</v>
      </c>
    </row>
    <row r="1719" spans="1:29">
      <c r="A1719" s="264">
        <v>42375</v>
      </c>
      <c r="B1719">
        <v>852.12</v>
      </c>
      <c r="D1719" s="264">
        <v>42375</v>
      </c>
      <c r="E1719">
        <f t="shared" si="199"/>
        <v>1934.18</v>
      </c>
      <c r="F1719">
        <v>852.12</v>
      </c>
      <c r="G1719" s="246">
        <f t="shared" si="196"/>
        <v>3.5593466575349897E-3</v>
      </c>
      <c r="H1719" s="246">
        <f t="shared" si="197"/>
        <v>4.3495593738306163E-4</v>
      </c>
      <c r="I1719">
        <f t="shared" si="202"/>
        <v>13441.980387932501</v>
      </c>
      <c r="J1719">
        <f t="shared" si="202"/>
        <v>19698.426923889412</v>
      </c>
      <c r="AB1719" s="264">
        <v>42384</v>
      </c>
      <c r="AC1719">
        <v>1944.16</v>
      </c>
    </row>
    <row r="1720" spans="1:29">
      <c r="A1720" s="264">
        <v>42376</v>
      </c>
      <c r="B1720">
        <v>849</v>
      </c>
      <c r="D1720" s="264">
        <v>42376</v>
      </c>
      <c r="E1720">
        <f t="shared" si="199"/>
        <v>1935.66</v>
      </c>
      <c r="F1720">
        <v>849</v>
      </c>
      <c r="G1720" s="246">
        <f t="shared" si="196"/>
        <v>7.6518214437126808E-4</v>
      </c>
      <c r="H1720" s="246">
        <f t="shared" si="197"/>
        <v>-3.7078847043675719E-3</v>
      </c>
      <c r="I1720">
        <f t="shared" si="202"/>
        <v>13452.265951310335</v>
      </c>
      <c r="J1720">
        <f t="shared" si="202"/>
        <v>19625.387427998219</v>
      </c>
      <c r="AB1720" s="264">
        <v>42388</v>
      </c>
      <c r="AC1720">
        <v>1943.51</v>
      </c>
    </row>
    <row r="1721" spans="1:29">
      <c r="A1721" s="264">
        <v>42377</v>
      </c>
      <c r="B1721">
        <v>849.38</v>
      </c>
      <c r="D1721" s="264">
        <v>42377</v>
      </c>
      <c r="E1721">
        <f t="shared" si="199"/>
        <v>1937.73</v>
      </c>
      <c r="F1721">
        <v>849.38</v>
      </c>
      <c r="G1721" s="246">
        <f t="shared" si="196"/>
        <v>1.0694026843556248E-3</v>
      </c>
      <c r="H1721" s="246">
        <f t="shared" si="197"/>
        <v>4.0115682315321281E-4</v>
      </c>
      <c r="I1721">
        <f t="shared" si="202"/>
        <v>13466.651840629333</v>
      </c>
      <c r="J1721">
        <f t="shared" si="202"/>
        <v>19633.260286071985</v>
      </c>
      <c r="AB1721" s="264">
        <v>42389</v>
      </c>
      <c r="AC1721">
        <v>1945.99</v>
      </c>
    </row>
    <row r="1722" spans="1:29">
      <c r="A1722" s="264">
        <v>42380</v>
      </c>
      <c r="B1722">
        <v>847.5</v>
      </c>
      <c r="D1722" s="264">
        <v>42380</v>
      </c>
      <c r="E1722">
        <f t="shared" si="199"/>
        <v>1935.88</v>
      </c>
      <c r="F1722">
        <v>847.5</v>
      </c>
      <c r="G1722" s="246">
        <f t="shared" si="196"/>
        <v>-9.5472537453611395E-4</v>
      </c>
      <c r="H1722" s="246">
        <f t="shared" si="197"/>
        <v>-2.2598077421177717E-3</v>
      </c>
      <c r="I1722">
        <f t="shared" si="202"/>
        <v>13453.79488640704</v>
      </c>
      <c r="J1722">
        <f t="shared" si="202"/>
        <v>19588.892892474505</v>
      </c>
      <c r="AB1722" s="264">
        <v>42390</v>
      </c>
      <c r="AC1722">
        <v>1942.9</v>
      </c>
    </row>
    <row r="1723" spans="1:29">
      <c r="A1723" s="264">
        <v>42381</v>
      </c>
      <c r="B1723">
        <v>849.97</v>
      </c>
      <c r="D1723" s="264">
        <v>42381</v>
      </c>
      <c r="E1723">
        <f t="shared" si="199"/>
        <v>1941.11</v>
      </c>
      <c r="F1723">
        <v>849.97</v>
      </c>
      <c r="G1723" s="246">
        <f t="shared" si="196"/>
        <v>2.7016137363884418E-3</v>
      </c>
      <c r="H1723" s="246">
        <f t="shared" si="197"/>
        <v>2.8680257058575223E-3</v>
      </c>
      <c r="I1723">
        <f t="shared" si="202"/>
        <v>13490.14184347871</v>
      </c>
      <c r="J1723">
        <f t="shared" si="202"/>
        <v>19645.074340839412</v>
      </c>
      <c r="AB1723" s="264">
        <v>42391</v>
      </c>
      <c r="AC1723">
        <v>1941.88</v>
      </c>
    </row>
    <row r="1724" spans="1:29">
      <c r="A1724" s="264">
        <v>42382</v>
      </c>
      <c r="B1724">
        <v>845.13</v>
      </c>
      <c r="D1724" s="264">
        <v>42382</v>
      </c>
      <c r="E1724">
        <f t="shared" si="199"/>
        <v>1943.24</v>
      </c>
      <c r="F1724">
        <v>845.13</v>
      </c>
      <c r="G1724" s="246">
        <f t="shared" si="196"/>
        <v>1.097310301837684E-3</v>
      </c>
      <c r="H1724" s="246">
        <f t="shared" si="197"/>
        <v>-5.7407471944388574E-3</v>
      </c>
      <c r="I1724">
        <f t="shared" si="202"/>
        <v>13504.944715096812</v>
      </c>
      <c r="J1724">
        <f t="shared" si="202"/>
        <v>19532.296935432696</v>
      </c>
      <c r="AB1724" s="264">
        <v>42394</v>
      </c>
      <c r="AC1724">
        <v>1943.49</v>
      </c>
    </row>
    <row r="1725" spans="1:29">
      <c r="A1725" s="264">
        <v>42383</v>
      </c>
      <c r="B1725">
        <v>845.12</v>
      </c>
      <c r="D1725" s="264">
        <v>42383</v>
      </c>
      <c r="E1725">
        <f t="shared" si="199"/>
        <v>1939.19</v>
      </c>
      <c r="F1725">
        <v>845.12</v>
      </c>
      <c r="G1725" s="246">
        <f t="shared" si="196"/>
        <v>-2.0841481237520165E-3</v>
      </c>
      <c r="H1725" s="246">
        <f t="shared" si="197"/>
        <v>-5.8261070570732875E-5</v>
      </c>
      <c r="I1725">
        <f t="shared" si="202"/>
        <v>13476.798409907467</v>
      </c>
      <c r="J1725">
        <f t="shared" si="202"/>
        <v>19531.158962902533</v>
      </c>
      <c r="AB1725" s="264">
        <v>42395</v>
      </c>
      <c r="AC1725">
        <v>1945.57</v>
      </c>
    </row>
    <row r="1726" spans="1:29">
      <c r="A1726" s="264">
        <v>42384</v>
      </c>
      <c r="B1726">
        <v>839.43</v>
      </c>
      <c r="D1726" s="264">
        <v>42384</v>
      </c>
      <c r="E1726">
        <f t="shared" si="199"/>
        <v>1944.16</v>
      </c>
      <c r="F1726">
        <v>839.43</v>
      </c>
      <c r="G1726" s="246">
        <f t="shared" si="196"/>
        <v>2.5629257576618159E-3</v>
      </c>
      <c r="H1726" s="246">
        <f t="shared" si="197"/>
        <v>-6.7792002488235156E-3</v>
      </c>
      <c r="I1726">
        <f t="shared" si="202"/>
        <v>13511.338443683035</v>
      </c>
      <c r="J1726">
        <f t="shared" si="202"/>
        <v>19398.753325201411</v>
      </c>
      <c r="AB1726" s="264">
        <v>42396</v>
      </c>
      <c r="AC1726">
        <v>1945.22</v>
      </c>
    </row>
    <row r="1727" spans="1:29">
      <c r="A1727" s="264">
        <v>42388</v>
      </c>
      <c r="B1727">
        <v>838.6</v>
      </c>
      <c r="D1727" s="264">
        <v>42388</v>
      </c>
      <c r="E1727">
        <f t="shared" si="199"/>
        <v>1943.51</v>
      </c>
      <c r="F1727">
        <v>838.6</v>
      </c>
      <c r="G1727" s="246">
        <f t="shared" si="196"/>
        <v>-3.3433462266485581E-4</v>
      </c>
      <c r="H1727" s="246">
        <f t="shared" si="197"/>
        <v>-1.0351947580075202E-3</v>
      </c>
      <c r="I1727">
        <f t="shared" si="202"/>
        <v>13506.821135442769</v>
      </c>
      <c r="J1727">
        <f t="shared" si="202"/>
        <v>19378.67183744728</v>
      </c>
      <c r="AB1727" s="264">
        <v>42397</v>
      </c>
      <c r="AC1727">
        <v>1946.68</v>
      </c>
    </row>
    <row r="1728" spans="1:29">
      <c r="A1728" s="264">
        <v>42389</v>
      </c>
      <c r="B1728">
        <v>836.56</v>
      </c>
      <c r="D1728" s="264">
        <v>42389</v>
      </c>
      <c r="E1728">
        <f t="shared" si="199"/>
        <v>1945.99</v>
      </c>
      <c r="F1728">
        <v>836.56</v>
      </c>
      <c r="G1728" s="246">
        <f t="shared" si="196"/>
        <v>1.2760418006596552E-3</v>
      </c>
      <c r="H1728" s="246">
        <f t="shared" si="197"/>
        <v>-2.4790543763415626E-3</v>
      </c>
      <c r="I1728">
        <f t="shared" si="202"/>
        <v>13524.056403805627</v>
      </c>
      <c r="J1728">
        <f t="shared" si="202"/>
        <v>19330.631056220969</v>
      </c>
      <c r="AB1728" s="264">
        <v>42398</v>
      </c>
      <c r="AC1728">
        <v>1951.89</v>
      </c>
    </row>
    <row r="1729" spans="1:29">
      <c r="A1729" s="264">
        <v>42390</v>
      </c>
      <c r="B1729">
        <v>832.68</v>
      </c>
      <c r="D1729" s="264">
        <v>42390</v>
      </c>
      <c r="E1729">
        <f t="shared" si="199"/>
        <v>1942.9</v>
      </c>
      <c r="F1729">
        <v>832.68</v>
      </c>
      <c r="G1729" s="246">
        <f t="shared" si="196"/>
        <v>-1.5878807188114408E-3</v>
      </c>
      <c r="H1729" s="246">
        <f t="shared" si="197"/>
        <v>-4.6844700747278442E-3</v>
      </c>
      <c r="I1729">
        <f t="shared" si="202"/>
        <v>13502.581815401905</v>
      </c>
      <c r="J1729">
        <f t="shared" si="202"/>
        <v>19240.077293512499</v>
      </c>
      <c r="AB1729" s="264">
        <v>42401</v>
      </c>
      <c r="AC1729">
        <v>1947.44</v>
      </c>
    </row>
    <row r="1730" spans="1:29">
      <c r="A1730" s="264">
        <v>42391</v>
      </c>
      <c r="B1730">
        <v>834.78</v>
      </c>
      <c r="D1730" s="264">
        <v>42391</v>
      </c>
      <c r="E1730">
        <f t="shared" si="199"/>
        <v>1941.88</v>
      </c>
      <c r="F1730">
        <v>834.78</v>
      </c>
      <c r="G1730" s="246">
        <f t="shared" si="196"/>
        <v>-5.2498841937309582E-4</v>
      </c>
      <c r="H1730" s="246">
        <f t="shared" si="197"/>
        <v>2.475548658719782E-3</v>
      </c>
      <c r="I1730">
        <f t="shared" si="202"/>
        <v>13495.493116317182</v>
      </c>
      <c r="J1730">
        <f t="shared" si="202"/>
        <v>19287.707041050118</v>
      </c>
      <c r="AB1730" s="264">
        <v>42402</v>
      </c>
      <c r="AC1730">
        <v>1956.07</v>
      </c>
    </row>
    <row r="1731" spans="1:29">
      <c r="A1731" s="264">
        <v>42394</v>
      </c>
      <c r="B1731">
        <v>832.86</v>
      </c>
      <c r="D1731" s="264">
        <v>42394</v>
      </c>
      <c r="E1731">
        <f t="shared" si="199"/>
        <v>1943.49</v>
      </c>
      <c r="F1731">
        <v>832.86</v>
      </c>
      <c r="G1731" s="246">
        <f t="shared" si="196"/>
        <v>8.2909345582615757E-4</v>
      </c>
      <c r="H1731" s="246">
        <f t="shared" si="197"/>
        <v>-2.3464357589510062E-3</v>
      </c>
      <c r="I1731">
        <f t="shared" si="202"/>
        <v>13506.682141343068</v>
      </c>
      <c r="J1731">
        <f t="shared" si="202"/>
        <v>19242.449675540829</v>
      </c>
      <c r="AB1731" s="264">
        <v>42403</v>
      </c>
      <c r="AC1731">
        <v>1954.27</v>
      </c>
    </row>
    <row r="1732" spans="1:29">
      <c r="A1732" s="264">
        <v>42395</v>
      </c>
      <c r="B1732">
        <v>836.68</v>
      </c>
      <c r="D1732" s="264">
        <v>42395</v>
      </c>
      <c r="E1732">
        <f t="shared" si="199"/>
        <v>1945.57</v>
      </c>
      <c r="F1732">
        <v>836.68</v>
      </c>
      <c r="G1732" s="246">
        <f t="shared" ref="G1732:G1795" si="203">E1732/E1731-1</f>
        <v>1.0702396204764764E-3</v>
      </c>
      <c r="H1732" s="246">
        <f t="shared" ref="H1732:H1795" si="204">(F1732/F1731-1)-($M$23/252)</f>
        <v>4.5401766203203445E-3</v>
      </c>
      <c r="I1732">
        <f t="shared" ref="I1732:J1747" si="205">I1731*(1+G1732)</f>
        <v>13521.137527711915</v>
      </c>
      <c r="J1732">
        <f t="shared" si="205"/>
        <v>19329.813795675411</v>
      </c>
      <c r="AB1732" s="264">
        <v>42404</v>
      </c>
      <c r="AC1732">
        <v>1955.8</v>
      </c>
    </row>
    <row r="1733" spans="1:29">
      <c r="A1733" s="264">
        <v>42396</v>
      </c>
      <c r="B1733">
        <v>831.38</v>
      </c>
      <c r="D1733" s="264">
        <v>42396</v>
      </c>
      <c r="E1733">
        <f t="shared" si="199"/>
        <v>1945.22</v>
      </c>
      <c r="F1733">
        <v>831.38</v>
      </c>
      <c r="G1733" s="246">
        <f t="shared" si="203"/>
        <v>-1.7989586599298502E-4</v>
      </c>
      <c r="H1733" s="246">
        <f t="shared" si="204"/>
        <v>-6.3809889768403757E-3</v>
      </c>
      <c r="I1733">
        <f t="shared" si="205"/>
        <v>13518.705130967157</v>
      </c>
      <c r="J1733">
        <f t="shared" si="205"/>
        <v>19206.470466920829</v>
      </c>
      <c r="AB1733" s="264">
        <v>42405</v>
      </c>
      <c r="AC1733">
        <v>1956.58</v>
      </c>
    </row>
    <row r="1734" spans="1:29">
      <c r="A1734" s="264">
        <v>42397</v>
      </c>
      <c r="B1734">
        <v>835.84</v>
      </c>
      <c r="D1734" s="264">
        <v>42397</v>
      </c>
      <c r="E1734">
        <f t="shared" si="199"/>
        <v>1946.68</v>
      </c>
      <c r="F1734">
        <v>835.84</v>
      </c>
      <c r="G1734" s="246">
        <f t="shared" si="203"/>
        <v>7.5055777752641717E-4</v>
      </c>
      <c r="H1734" s="246">
        <f t="shared" si="204"/>
        <v>5.3181459913467103E-3</v>
      </c>
      <c r="I1734">
        <f t="shared" si="205"/>
        <v>13528.85170024529</v>
      </c>
      <c r="J1734">
        <f t="shared" si="205"/>
        <v>19308.613280842404</v>
      </c>
      <c r="AB1734" s="264">
        <v>42408</v>
      </c>
      <c r="AC1734">
        <v>1964.78</v>
      </c>
    </row>
    <row r="1735" spans="1:29">
      <c r="A1735" s="264">
        <v>42398</v>
      </c>
      <c r="B1735">
        <v>839.37</v>
      </c>
      <c r="D1735" s="264">
        <v>42398</v>
      </c>
      <c r="E1735">
        <f t="shared" si="199"/>
        <v>1951.89</v>
      </c>
      <c r="F1735">
        <v>839.37</v>
      </c>
      <c r="G1735" s="246">
        <f t="shared" si="203"/>
        <v>2.676351531838872E-3</v>
      </c>
      <c r="H1735" s="246">
        <f t="shared" si="204"/>
        <v>4.1768677532267743E-3</v>
      </c>
      <c r="I1735">
        <f t="shared" si="205"/>
        <v>13565.059663217262</v>
      </c>
      <c r="J1735">
        <f t="shared" si="205"/>
        <v>19389.262805014681</v>
      </c>
      <c r="AB1735" s="264">
        <v>42409</v>
      </c>
      <c r="AC1735">
        <v>1963.8</v>
      </c>
    </row>
    <row r="1736" spans="1:29">
      <c r="A1736" s="264">
        <v>42401</v>
      </c>
      <c r="B1736">
        <v>839.66</v>
      </c>
      <c r="D1736" s="264">
        <v>42401</v>
      </c>
      <c r="E1736">
        <f t="shared" si="199"/>
        <v>1947.44</v>
      </c>
      <c r="F1736">
        <v>839.66</v>
      </c>
      <c r="G1736" s="246">
        <f t="shared" si="203"/>
        <v>-2.2798415894338397E-3</v>
      </c>
      <c r="H1736" s="246">
        <f t="shared" si="204"/>
        <v>2.9906864672300885E-4</v>
      </c>
      <c r="I1736">
        <f t="shared" si="205"/>
        <v>13534.133476033909</v>
      </c>
      <c r="J1736">
        <f t="shared" si="205"/>
        <v>19395.061525602734</v>
      </c>
      <c r="AB1736" s="264">
        <v>42410</v>
      </c>
      <c r="AC1736">
        <v>1966.18</v>
      </c>
    </row>
    <row r="1737" spans="1:29">
      <c r="A1737" s="264">
        <v>42402</v>
      </c>
      <c r="B1737">
        <v>838.61</v>
      </c>
      <c r="D1737" s="264">
        <v>42402</v>
      </c>
      <c r="E1737">
        <f t="shared" si="199"/>
        <v>1956.07</v>
      </c>
      <c r="F1737">
        <v>838.61</v>
      </c>
      <c r="G1737" s="246">
        <f t="shared" si="203"/>
        <v>4.4314587355707147E-3</v>
      </c>
      <c r="H1737" s="246">
        <f t="shared" si="204"/>
        <v>-1.2969347286826546E-3</v>
      </c>
      <c r="I1737">
        <f t="shared" si="205"/>
        <v>13594.109430054659</v>
      </c>
      <c r="J1737">
        <f t="shared" si="205"/>
        <v>19369.907396745242</v>
      </c>
      <c r="AB1737" s="264">
        <v>42411</v>
      </c>
      <c r="AC1737">
        <v>1968.72</v>
      </c>
    </row>
    <row r="1738" spans="1:29">
      <c r="A1738" s="264">
        <v>42403</v>
      </c>
      <c r="B1738">
        <v>838.95</v>
      </c>
      <c r="D1738" s="264">
        <v>42403</v>
      </c>
      <c r="E1738">
        <f t="shared" si="199"/>
        <v>1954.27</v>
      </c>
      <c r="F1738">
        <v>838.95</v>
      </c>
      <c r="G1738" s="246">
        <f t="shared" si="203"/>
        <v>-9.202124668339362E-4</v>
      </c>
      <c r="H1738" s="246">
        <f t="shared" si="204"/>
        <v>3.5900422808497837E-4</v>
      </c>
      <c r="I1738">
        <f t="shared" si="205"/>
        <v>13581.599961081618</v>
      </c>
      <c r="J1738">
        <f t="shared" si="205"/>
        <v>19376.861275398289</v>
      </c>
      <c r="AB1738" s="264">
        <v>42412</v>
      </c>
      <c r="AC1738">
        <v>1959.73</v>
      </c>
    </row>
    <row r="1739" spans="1:29">
      <c r="A1739" s="264">
        <v>42404</v>
      </c>
      <c r="B1739">
        <v>842.72</v>
      </c>
      <c r="D1739" s="264">
        <v>42404</v>
      </c>
      <c r="E1739">
        <f t="shared" si="199"/>
        <v>1955.8</v>
      </c>
      <c r="F1739">
        <v>842.72</v>
      </c>
      <c r="G1739" s="246">
        <f t="shared" si="203"/>
        <v>7.8290103209899264E-4</v>
      </c>
      <c r="H1739" s="246">
        <f t="shared" si="204"/>
        <v>4.447283807139866E-3</v>
      </c>
      <c r="I1739">
        <f t="shared" si="205"/>
        <v>13592.233009708705</v>
      </c>
      <c r="J1739">
        <f t="shared" si="205"/>
        <v>19463.035676781565</v>
      </c>
      <c r="AB1739" s="264">
        <v>42416</v>
      </c>
      <c r="AC1739">
        <v>1958.71</v>
      </c>
    </row>
    <row r="1740" spans="1:29">
      <c r="A1740" s="264">
        <v>42405</v>
      </c>
      <c r="B1740">
        <v>836.35</v>
      </c>
      <c r="D1740" s="264">
        <v>42405</v>
      </c>
      <c r="E1740">
        <f t="shared" si="199"/>
        <v>1956.58</v>
      </c>
      <c r="F1740">
        <v>836.35</v>
      </c>
      <c r="G1740" s="246">
        <f t="shared" si="203"/>
        <v>3.9881378464046158E-4</v>
      </c>
      <c r="H1740" s="246">
        <f t="shared" si="204"/>
        <v>-7.6052856057934456E-3</v>
      </c>
      <c r="I1740">
        <f t="shared" si="205"/>
        <v>13597.653779597022</v>
      </c>
      <c r="J1740">
        <f t="shared" si="205"/>
        <v>19315.013731703893</v>
      </c>
      <c r="AB1740" s="264">
        <v>42417</v>
      </c>
      <c r="AC1740">
        <v>1955.63</v>
      </c>
    </row>
    <row r="1741" spans="1:29">
      <c r="A1741" s="264">
        <v>42408</v>
      </c>
      <c r="B1741">
        <v>836.14</v>
      </c>
      <c r="D1741" s="264">
        <v>42408</v>
      </c>
      <c r="E1741">
        <f t="shared" si="199"/>
        <v>1964.78</v>
      </c>
      <c r="F1741">
        <v>836.14</v>
      </c>
      <c r="G1741" s="246">
        <f t="shared" si="203"/>
        <v>4.1909863128519742E-3</v>
      </c>
      <c r="H1741" s="246">
        <f t="shared" si="204"/>
        <v>-2.9751962182612753E-4</v>
      </c>
      <c r="I1741">
        <f t="shared" si="205"/>
        <v>13654.641360474212</v>
      </c>
      <c r="J1741">
        <f t="shared" si="205"/>
        <v>19309.267136122871</v>
      </c>
      <c r="AB1741" s="264">
        <v>42418</v>
      </c>
      <c r="AC1741">
        <v>1961.97</v>
      </c>
    </row>
    <row r="1742" spans="1:29">
      <c r="A1742" s="264">
        <v>42409</v>
      </c>
      <c r="B1742">
        <v>832.59</v>
      </c>
      <c r="D1742" s="264">
        <v>42409</v>
      </c>
      <c r="E1742">
        <f t="shared" si="199"/>
        <v>1963.8</v>
      </c>
      <c r="F1742">
        <v>832.59</v>
      </c>
      <c r="G1742" s="246">
        <f t="shared" si="203"/>
        <v>-4.9878357882304769E-4</v>
      </c>
      <c r="H1742" s="246">
        <f t="shared" si="204"/>
        <v>-4.2921290522092278E-3</v>
      </c>
      <c r="I1742">
        <f t="shared" si="205"/>
        <v>13647.83064958889</v>
      </c>
      <c r="J1742">
        <f t="shared" si="205"/>
        <v>19226.38926967105</v>
      </c>
      <c r="AB1742" s="264">
        <v>42419</v>
      </c>
      <c r="AC1742">
        <v>1962.61</v>
      </c>
    </row>
    <row r="1743" spans="1:29">
      <c r="A1743" s="264">
        <v>42410</v>
      </c>
      <c r="B1743">
        <v>835.92</v>
      </c>
      <c r="D1743" s="264">
        <v>42410</v>
      </c>
      <c r="E1743">
        <f t="shared" si="199"/>
        <v>1966.18</v>
      </c>
      <c r="F1743">
        <v>835.92</v>
      </c>
      <c r="G1743" s="246">
        <f t="shared" si="203"/>
        <v>1.2119360423668013E-3</v>
      </c>
      <c r="H1743" s="246">
        <f t="shared" si="204"/>
        <v>3.9531390428832894E-3</v>
      </c>
      <c r="I1743">
        <f t="shared" si="205"/>
        <v>13664.370947453244</v>
      </c>
      <c r="J1743">
        <f t="shared" si="205"/>
        <v>19302.393859746659</v>
      </c>
      <c r="AB1743" s="264">
        <v>42422</v>
      </c>
      <c r="AC1743">
        <v>1962.22</v>
      </c>
    </row>
    <row r="1744" spans="1:29">
      <c r="A1744" s="264">
        <v>42411</v>
      </c>
      <c r="B1744">
        <v>835.91</v>
      </c>
      <c r="D1744" s="264">
        <v>42411</v>
      </c>
      <c r="E1744">
        <f t="shared" si="199"/>
        <v>1968.72</v>
      </c>
      <c r="F1744">
        <v>835.91</v>
      </c>
      <c r="G1744" s="246">
        <f t="shared" si="203"/>
        <v>1.2918451006520559E-3</v>
      </c>
      <c r="H1744" s="246">
        <f t="shared" si="204"/>
        <v>-5.839143868858948E-5</v>
      </c>
      <c r="I1744">
        <f t="shared" si="205"/>
        <v>13682.023198115205</v>
      </c>
      <c r="J1744">
        <f t="shared" si="205"/>
        <v>19301.266765199056</v>
      </c>
      <c r="AB1744" s="264">
        <v>42423</v>
      </c>
      <c r="AC1744">
        <v>1964.58</v>
      </c>
    </row>
    <row r="1745" spans="1:29">
      <c r="A1745" s="264">
        <v>42412</v>
      </c>
      <c r="B1745">
        <v>836.26</v>
      </c>
      <c r="D1745" s="264">
        <v>42412</v>
      </c>
      <c r="E1745">
        <f t="shared" si="199"/>
        <v>1959.73</v>
      </c>
      <c r="F1745">
        <v>836.26</v>
      </c>
      <c r="G1745" s="246">
        <f t="shared" si="203"/>
        <v>-4.5664187898736275E-3</v>
      </c>
      <c r="H1745" s="246">
        <f t="shared" si="204"/>
        <v>3.7227679158900821E-4</v>
      </c>
      <c r="I1745">
        <f t="shared" si="205"/>
        <v>13619.545350299844</v>
      </c>
      <c r="J1745">
        <f t="shared" si="205"/>
        <v>19308.452178864009</v>
      </c>
      <c r="AB1745" s="264">
        <v>42424</v>
      </c>
      <c r="AC1745">
        <v>1964.59</v>
      </c>
    </row>
    <row r="1746" spans="1:29">
      <c r="A1746" s="264">
        <v>42416</v>
      </c>
      <c r="B1746">
        <v>835.83</v>
      </c>
      <c r="D1746" s="264">
        <v>42416</v>
      </c>
      <c r="E1746">
        <f t="shared" si="199"/>
        <v>1958.71</v>
      </c>
      <c r="F1746">
        <v>835.83</v>
      </c>
      <c r="G1746" s="246">
        <f t="shared" si="203"/>
        <v>-5.204798620217499E-4</v>
      </c>
      <c r="H1746" s="246">
        <f t="shared" si="204"/>
        <v>-5.6062272157321371E-4</v>
      </c>
      <c r="I1746">
        <f t="shared" si="205"/>
        <v>13612.456651215121</v>
      </c>
      <c r="J1746">
        <f t="shared" si="205"/>
        <v>19297.627421854129</v>
      </c>
      <c r="AB1746" s="264">
        <v>42425</v>
      </c>
      <c r="AC1746">
        <v>1968.97</v>
      </c>
    </row>
    <row r="1747" spans="1:29">
      <c r="A1747" s="264">
        <v>42417</v>
      </c>
      <c r="B1747">
        <v>838.02</v>
      </c>
      <c r="D1747" s="264">
        <v>42417</v>
      </c>
      <c r="E1747">
        <f t="shared" ref="E1747:E1810" si="206">SUMIF(AB:AB,A1747,AC:AC)</f>
        <v>1955.63</v>
      </c>
      <c r="F1747">
        <v>838.02</v>
      </c>
      <c r="G1747" s="246">
        <f t="shared" si="203"/>
        <v>-1.5724635091463046E-3</v>
      </c>
      <c r="H1747" s="246">
        <f t="shared" si="204"/>
        <v>2.5737214590799565E-3</v>
      </c>
      <c r="I1747">
        <f t="shared" si="205"/>
        <v>13591.051559861249</v>
      </c>
      <c r="J1747">
        <f t="shared" si="205"/>
        <v>19347.294139659087</v>
      </c>
      <c r="AB1747" s="264">
        <v>42426</v>
      </c>
      <c r="AC1747">
        <v>1963</v>
      </c>
    </row>
    <row r="1748" spans="1:29">
      <c r="A1748" s="264">
        <v>42418</v>
      </c>
      <c r="B1748">
        <v>841.02</v>
      </c>
      <c r="D1748" s="264">
        <v>42418</v>
      </c>
      <c r="E1748">
        <f t="shared" si="206"/>
        <v>1961.97</v>
      </c>
      <c r="F1748">
        <v>841.02</v>
      </c>
      <c r="G1748" s="246">
        <f t="shared" si="203"/>
        <v>3.241922040467804E-3</v>
      </c>
      <c r="H1748" s="246">
        <f t="shared" si="204"/>
        <v>3.5334382575253767E-3</v>
      </c>
      <c r="I1748">
        <f t="shared" ref="I1748:J1763" si="207">I1747*(1+G1748)</f>
        <v>13635.112689466298</v>
      </c>
      <c r="J1748">
        <f t="shared" si="207"/>
        <v>19415.656608951755</v>
      </c>
      <c r="AB1748" s="264">
        <v>42429</v>
      </c>
      <c r="AC1748">
        <v>1965.74</v>
      </c>
    </row>
    <row r="1749" spans="1:29">
      <c r="A1749" s="264">
        <v>42419</v>
      </c>
      <c r="B1749">
        <v>836.05</v>
      </c>
      <c r="D1749" s="264">
        <v>42419</v>
      </c>
      <c r="E1749">
        <f t="shared" si="206"/>
        <v>1962.61</v>
      </c>
      <c r="F1749">
        <v>836.05</v>
      </c>
      <c r="G1749" s="246">
        <f t="shared" si="203"/>
        <v>3.2620274520001047E-4</v>
      </c>
      <c r="H1749" s="246">
        <f t="shared" si="204"/>
        <v>-5.9559194277697533E-3</v>
      </c>
      <c r="I1749">
        <f t="shared" si="207"/>
        <v>13639.560500656713</v>
      </c>
      <c r="J1749">
        <f t="shared" si="207"/>
        <v>19300.018522551592</v>
      </c>
      <c r="AB1749" s="264">
        <v>42430</v>
      </c>
      <c r="AC1749">
        <v>1958.43</v>
      </c>
    </row>
    <row r="1750" spans="1:29">
      <c r="A1750" s="264">
        <v>42422</v>
      </c>
      <c r="B1750">
        <v>837</v>
      </c>
      <c r="D1750" s="264">
        <v>42422</v>
      </c>
      <c r="E1750">
        <f t="shared" si="206"/>
        <v>1962.22</v>
      </c>
      <c r="F1750">
        <v>837</v>
      </c>
      <c r="G1750" s="246">
        <f t="shared" si="203"/>
        <v>-1.9871497648538128E-4</v>
      </c>
      <c r="H1750" s="246">
        <f t="shared" si="204"/>
        <v>1.089867104667506E-3</v>
      </c>
      <c r="I1750">
        <f t="shared" si="207"/>
        <v>13636.850115712554</v>
      </c>
      <c r="J1750">
        <f t="shared" si="207"/>
        <v>19321.052977858795</v>
      </c>
      <c r="AB1750" s="264">
        <v>42431</v>
      </c>
      <c r="AC1750">
        <v>1959.02</v>
      </c>
    </row>
    <row r="1751" spans="1:29">
      <c r="A1751" s="264">
        <v>42423</v>
      </c>
      <c r="B1751">
        <v>836.49</v>
      </c>
      <c r="D1751" s="264">
        <v>42423</v>
      </c>
      <c r="E1751">
        <f t="shared" si="206"/>
        <v>1964.58</v>
      </c>
      <c r="F1751">
        <v>836.49</v>
      </c>
      <c r="G1751" s="246">
        <f t="shared" si="203"/>
        <v>1.2027193688779469E-3</v>
      </c>
      <c r="H1751" s="246">
        <f t="shared" si="204"/>
        <v>-6.5574756784437995E-4</v>
      </c>
      <c r="I1751">
        <f t="shared" si="207"/>
        <v>13653.251419477207</v>
      </c>
      <c r="J1751">
        <f t="shared" si="207"/>
        <v>19308.383244360371</v>
      </c>
      <c r="AB1751" s="264">
        <v>42432</v>
      </c>
      <c r="AC1751">
        <v>1962.16</v>
      </c>
    </row>
    <row r="1752" spans="1:29">
      <c r="A1752" s="264">
        <v>42424</v>
      </c>
      <c r="B1752">
        <v>838.57</v>
      </c>
      <c r="D1752" s="264">
        <v>42424</v>
      </c>
      <c r="E1752">
        <f t="shared" si="206"/>
        <v>1964.59</v>
      </c>
      <c r="F1752">
        <v>838.57</v>
      </c>
      <c r="G1752" s="246">
        <f t="shared" si="203"/>
        <v>5.0901464943020613E-6</v>
      </c>
      <c r="H1752" s="246">
        <f t="shared" si="204"/>
        <v>2.4401522603805107E-3</v>
      </c>
      <c r="I1752">
        <f t="shared" si="207"/>
        <v>13653.320916527055</v>
      </c>
      <c r="J1752">
        <f t="shared" si="207"/>
        <v>19355.498639378391</v>
      </c>
      <c r="AB1752" s="264">
        <v>42433</v>
      </c>
      <c r="AC1752">
        <v>1958.75</v>
      </c>
    </row>
    <row r="1753" spans="1:29">
      <c r="A1753" s="264">
        <v>42425</v>
      </c>
      <c r="B1753">
        <v>839.81</v>
      </c>
      <c r="D1753" s="264">
        <v>42425</v>
      </c>
      <c r="E1753">
        <f t="shared" si="206"/>
        <v>1968.97</v>
      </c>
      <c r="F1753">
        <v>839.81</v>
      </c>
      <c r="G1753" s="246">
        <f t="shared" si="203"/>
        <v>2.2294728162111088E-3</v>
      </c>
      <c r="H1753" s="246">
        <f t="shared" si="204"/>
        <v>1.4322792287548717E-3</v>
      </c>
      <c r="I1753">
        <f t="shared" si="207"/>
        <v>13683.760624361457</v>
      </c>
      <c r="J1753">
        <f t="shared" si="207"/>
        <v>19383.221118041765</v>
      </c>
      <c r="AB1753" s="264">
        <v>42436</v>
      </c>
      <c r="AC1753">
        <v>1958.54</v>
      </c>
    </row>
    <row r="1754" spans="1:29">
      <c r="A1754" s="264">
        <v>42426</v>
      </c>
      <c r="B1754">
        <v>838.29</v>
      </c>
      <c r="D1754" s="264">
        <v>42426</v>
      </c>
      <c r="E1754">
        <f t="shared" si="206"/>
        <v>1963</v>
      </c>
      <c r="F1754">
        <v>838.29</v>
      </c>
      <c r="G1754" s="246">
        <f t="shared" si="203"/>
        <v>-3.032042133704449E-3</v>
      </c>
      <c r="H1754" s="246">
        <f t="shared" si="204"/>
        <v>-1.8563617706045662E-3</v>
      </c>
      <c r="I1754">
        <f t="shared" si="207"/>
        <v>13642.270885600867</v>
      </c>
      <c r="J1754">
        <f t="shared" si="207"/>
        <v>19347.238847367058</v>
      </c>
      <c r="AB1754" s="264">
        <v>42437</v>
      </c>
      <c r="AC1754">
        <v>1964.71</v>
      </c>
    </row>
    <row r="1755" spans="1:29">
      <c r="A1755" s="264">
        <v>42429</v>
      </c>
      <c r="B1755">
        <v>841.38</v>
      </c>
      <c r="D1755" s="264">
        <v>42429</v>
      </c>
      <c r="E1755">
        <f t="shared" si="206"/>
        <v>1965.74</v>
      </c>
      <c r="F1755">
        <v>841.38</v>
      </c>
      <c r="G1755" s="246">
        <f t="shared" si="203"/>
        <v>1.3958227203261231E-3</v>
      </c>
      <c r="H1755" s="246">
        <f t="shared" si="204"/>
        <v>3.6396466531358621E-3</v>
      </c>
      <c r="I1755">
        <f t="shared" si="207"/>
        <v>13661.313077259832</v>
      </c>
      <c r="J1755">
        <f t="shared" si="207"/>
        <v>19417.655960485299</v>
      </c>
      <c r="AB1755" s="264">
        <v>42438</v>
      </c>
      <c r="AC1755">
        <v>1960.34</v>
      </c>
    </row>
    <row r="1756" spans="1:29">
      <c r="A1756" s="264">
        <v>42430</v>
      </c>
      <c r="B1756">
        <v>844.76</v>
      </c>
      <c r="D1756" s="264">
        <v>42430</v>
      </c>
      <c r="E1756">
        <f t="shared" si="206"/>
        <v>1958.43</v>
      </c>
      <c r="F1756">
        <v>844.76</v>
      </c>
      <c r="G1756" s="246">
        <f t="shared" si="203"/>
        <v>-3.7187013541973846E-3</v>
      </c>
      <c r="H1756" s="246">
        <f t="shared" si="204"/>
        <v>3.9707812505305065E-3</v>
      </c>
      <c r="I1756">
        <f t="shared" si="207"/>
        <v>13610.510733819312</v>
      </c>
      <c r="J1756">
        <f t="shared" si="207"/>
        <v>19494.759224702448</v>
      </c>
      <c r="AB1756" s="264">
        <v>42439</v>
      </c>
      <c r="AC1756">
        <v>1958.98</v>
      </c>
    </row>
    <row r="1757" spans="1:29">
      <c r="A1757" s="264">
        <v>42431</v>
      </c>
      <c r="B1757">
        <v>845.39</v>
      </c>
      <c r="D1757" s="264">
        <v>42431</v>
      </c>
      <c r="E1757">
        <f t="shared" si="206"/>
        <v>1959.02</v>
      </c>
      <c r="F1757">
        <v>845.39</v>
      </c>
      <c r="G1757" s="246">
        <f t="shared" si="203"/>
        <v>3.0126172495315018E-4</v>
      </c>
      <c r="H1757" s="246">
        <f t="shared" si="204"/>
        <v>6.9934537620163027E-4</v>
      </c>
      <c r="I1757">
        <f t="shared" si="207"/>
        <v>13614.611059760477</v>
      </c>
      <c r="J1757">
        <f t="shared" si="207"/>
        <v>19508.392794426407</v>
      </c>
      <c r="AB1757" s="264">
        <v>42440</v>
      </c>
      <c r="AC1757">
        <v>1957.25</v>
      </c>
    </row>
    <row r="1758" spans="1:29">
      <c r="A1758" s="264">
        <v>42432</v>
      </c>
      <c r="B1758">
        <v>846.91</v>
      </c>
      <c r="D1758" s="264">
        <v>42432</v>
      </c>
      <c r="E1758">
        <f t="shared" si="206"/>
        <v>1962.16</v>
      </c>
      <c r="F1758">
        <v>846.91</v>
      </c>
      <c r="G1758" s="246">
        <f t="shared" si="203"/>
        <v>1.6028422374452234E-3</v>
      </c>
      <c r="H1758" s="246">
        <f t="shared" si="204"/>
        <v>1.7515581565903252E-3</v>
      </c>
      <c r="I1758">
        <f t="shared" si="207"/>
        <v>13636.433133413449</v>
      </c>
      <c r="J1758">
        <f t="shared" si="207"/>
        <v>19542.562878947454</v>
      </c>
      <c r="AB1758" s="264">
        <v>42443</v>
      </c>
      <c r="AC1758">
        <v>1960.42</v>
      </c>
    </row>
    <row r="1759" spans="1:29">
      <c r="A1759" s="264">
        <v>42433</v>
      </c>
      <c r="B1759">
        <v>850.13</v>
      </c>
      <c r="D1759" s="264">
        <v>42433</v>
      </c>
      <c r="E1759">
        <f t="shared" si="206"/>
        <v>1958.75</v>
      </c>
      <c r="F1759">
        <v>850.13</v>
      </c>
      <c r="G1759" s="246">
        <f t="shared" si="203"/>
        <v>-1.7378807028989307E-3</v>
      </c>
      <c r="H1759" s="246">
        <f t="shared" si="204"/>
        <v>3.7556283177333375E-3</v>
      </c>
      <c r="I1759">
        <f t="shared" si="207"/>
        <v>13612.734639414519</v>
      </c>
      <c r="J1759">
        <f t="shared" si="207"/>
        <v>19615.957481496713</v>
      </c>
      <c r="AB1759" s="264">
        <v>42444</v>
      </c>
      <c r="AC1759">
        <v>1960.52</v>
      </c>
    </row>
    <row r="1760" spans="1:29">
      <c r="A1760" s="264">
        <v>42436</v>
      </c>
      <c r="B1760">
        <v>848.56</v>
      </c>
      <c r="D1760" s="264">
        <v>42436</v>
      </c>
      <c r="E1760">
        <f t="shared" si="206"/>
        <v>1958.54</v>
      </c>
      <c r="F1760">
        <v>848.56</v>
      </c>
      <c r="G1760" s="246">
        <f t="shared" si="203"/>
        <v>-1.07211231652804E-4</v>
      </c>
      <c r="H1760" s="246">
        <f t="shared" si="204"/>
        <v>-1.8932049468064613E-3</v>
      </c>
      <c r="I1760">
        <f t="shared" si="207"/>
        <v>13611.275201367664</v>
      </c>
      <c r="J1760">
        <f t="shared" si="207"/>
        <v>19578.820453756398</v>
      </c>
      <c r="AB1760" s="264">
        <v>42445</v>
      </c>
      <c r="AC1760">
        <v>1964.12</v>
      </c>
    </row>
    <row r="1761" spans="1:29">
      <c r="A1761" s="264">
        <v>42437</v>
      </c>
      <c r="B1761">
        <v>850.22</v>
      </c>
      <c r="D1761" s="264">
        <v>42437</v>
      </c>
      <c r="E1761">
        <f t="shared" si="206"/>
        <v>1964.71</v>
      </c>
      <c r="F1761">
        <v>850.22</v>
      </c>
      <c r="G1761" s="246">
        <f t="shared" si="203"/>
        <v>3.1503058400645934E-3</v>
      </c>
      <c r="H1761" s="246">
        <f t="shared" si="204"/>
        <v>1.9098267316732679E-3</v>
      </c>
      <c r="I1761">
        <f t="shared" si="207"/>
        <v>13654.154881125258</v>
      </c>
      <c r="J1761">
        <f t="shared" si="207"/>
        <v>19616.212608433612</v>
      </c>
      <c r="AB1761" s="264">
        <v>42446</v>
      </c>
      <c r="AC1761">
        <v>1968.71</v>
      </c>
    </row>
    <row r="1762" spans="1:29">
      <c r="A1762" s="264">
        <v>42438</v>
      </c>
      <c r="B1762">
        <v>853.42</v>
      </c>
      <c r="D1762" s="264">
        <v>42438</v>
      </c>
      <c r="E1762">
        <f t="shared" si="206"/>
        <v>1960.34</v>
      </c>
      <c r="F1762">
        <v>853.42</v>
      </c>
      <c r="G1762" s="246">
        <f t="shared" si="203"/>
        <v>-2.2242468354108924E-3</v>
      </c>
      <c r="H1762" s="246">
        <f t="shared" si="204"/>
        <v>3.7173031685915217E-3</v>
      </c>
      <c r="I1762">
        <f t="shared" si="207"/>
        <v>13623.784670340705</v>
      </c>
      <c r="J1762">
        <f t="shared" si="207"/>
        <v>19689.132017718708</v>
      </c>
      <c r="AB1762" s="264">
        <v>42447</v>
      </c>
      <c r="AC1762">
        <v>1972.23</v>
      </c>
    </row>
    <row r="1763" spans="1:29">
      <c r="A1763" s="264">
        <v>42439</v>
      </c>
      <c r="B1763">
        <v>852.12</v>
      </c>
      <c r="D1763" s="264">
        <v>42439</v>
      </c>
      <c r="E1763">
        <f t="shared" si="206"/>
        <v>1958.98</v>
      </c>
      <c r="F1763">
        <v>852.12</v>
      </c>
      <c r="G1763" s="246">
        <f t="shared" si="203"/>
        <v>-6.9375720538267238E-4</v>
      </c>
      <c r="H1763" s="246">
        <f t="shared" si="204"/>
        <v>-1.5697113630199896E-3</v>
      </c>
      <c r="I1763">
        <f t="shared" si="207"/>
        <v>13614.333071561074</v>
      </c>
      <c r="J1763">
        <f t="shared" si="207"/>
        <v>19658.225763462495</v>
      </c>
      <c r="AB1763" s="264">
        <v>42450</v>
      </c>
      <c r="AC1763">
        <v>1968.09</v>
      </c>
    </row>
    <row r="1764" spans="1:29">
      <c r="A1764" s="264">
        <v>42440</v>
      </c>
      <c r="B1764">
        <v>852.11</v>
      </c>
      <c r="D1764" s="264">
        <v>42440</v>
      </c>
      <c r="E1764">
        <f t="shared" si="206"/>
        <v>1957.25</v>
      </c>
      <c r="F1764">
        <v>852.11</v>
      </c>
      <c r="G1764" s="246">
        <f t="shared" si="203"/>
        <v>-8.8311264025153768E-4</v>
      </c>
      <c r="H1764" s="246">
        <f t="shared" si="204"/>
        <v>-5.8164007752061485E-5</v>
      </c>
      <c r="I1764">
        <f t="shared" ref="I1764:J1779" si="208">I1763*(1+G1764)</f>
        <v>13602.310081936983</v>
      </c>
      <c r="J1764">
        <f t="shared" si="208"/>
        <v>19657.082362266796</v>
      </c>
      <c r="AB1764" s="264">
        <v>42451</v>
      </c>
      <c r="AC1764">
        <v>1967.83</v>
      </c>
    </row>
    <row r="1765" spans="1:29">
      <c r="A1765" s="264">
        <v>42443</v>
      </c>
      <c r="B1765">
        <v>856.09</v>
      </c>
      <c r="D1765" s="264">
        <v>42443</v>
      </c>
      <c r="E1765">
        <f t="shared" si="206"/>
        <v>1960.42</v>
      </c>
      <c r="F1765">
        <v>856.09</v>
      </c>
      <c r="G1765" s="246">
        <f t="shared" si="203"/>
        <v>1.619619363903535E-3</v>
      </c>
      <c r="H1765" s="246">
        <f t="shared" si="204"/>
        <v>4.6243298987220663E-3</v>
      </c>
      <c r="I1765">
        <f t="shared" si="208"/>
        <v>13624.340646739509</v>
      </c>
      <c r="J1765">
        <f t="shared" si="208"/>
        <v>19747.983195956269</v>
      </c>
      <c r="AB1765" s="264">
        <v>42452</v>
      </c>
      <c r="AC1765">
        <v>1974.13</v>
      </c>
    </row>
    <row r="1766" spans="1:29">
      <c r="A1766" s="264">
        <v>42444</v>
      </c>
      <c r="B1766">
        <v>856.16</v>
      </c>
      <c r="D1766" s="264">
        <v>42444</v>
      </c>
      <c r="E1766">
        <f t="shared" si="206"/>
        <v>1960.52</v>
      </c>
      <c r="F1766">
        <v>856.16</v>
      </c>
      <c r="G1766" s="246">
        <f t="shared" si="203"/>
        <v>5.1009477560981509E-5</v>
      </c>
      <c r="H1766" s="246">
        <f t="shared" si="204"/>
        <v>3.5338532497362352E-5</v>
      </c>
      <c r="I1766">
        <f t="shared" si="208"/>
        <v>13625.035617238012</v>
      </c>
      <c r="J1766">
        <f t="shared" si="208"/>
        <v>19748.681060702198</v>
      </c>
      <c r="AB1766" s="264">
        <v>42453</v>
      </c>
      <c r="AC1766">
        <v>1971.46</v>
      </c>
    </row>
    <row r="1767" spans="1:29">
      <c r="A1767" s="264">
        <v>42445</v>
      </c>
      <c r="B1767">
        <v>858.47</v>
      </c>
      <c r="D1767" s="264">
        <v>42445</v>
      </c>
      <c r="E1767">
        <f t="shared" si="206"/>
        <v>1964.12</v>
      </c>
      <c r="F1767">
        <v>858.47</v>
      </c>
      <c r="G1767" s="246">
        <f t="shared" si="203"/>
        <v>1.8362475261664013E-3</v>
      </c>
      <c r="H1767" s="246">
        <f t="shared" si="204"/>
        <v>2.651665242811894E-3</v>
      </c>
      <c r="I1767">
        <f t="shared" si="208"/>
        <v>13650.054555184095</v>
      </c>
      <c r="J1767">
        <f t="shared" si="208"/>
        <v>19801.047951862241</v>
      </c>
      <c r="AB1767" s="264">
        <v>42457</v>
      </c>
      <c r="AC1767">
        <v>1973.75</v>
      </c>
    </row>
    <row r="1768" spans="1:29">
      <c r="A1768" s="264">
        <v>42446</v>
      </c>
      <c r="B1768">
        <v>859.67</v>
      </c>
      <c r="D1768" s="264">
        <v>42446</v>
      </c>
      <c r="E1768">
        <f t="shared" si="206"/>
        <v>1968.71</v>
      </c>
      <c r="F1768">
        <v>859.67</v>
      </c>
      <c r="G1768" s="246">
        <f t="shared" si="203"/>
        <v>2.3369244241697729E-3</v>
      </c>
      <c r="H1768" s="246">
        <f t="shared" si="204"/>
        <v>1.3514071129867447E-3</v>
      </c>
      <c r="I1768">
        <f t="shared" si="208"/>
        <v>13681.953701065355</v>
      </c>
      <c r="J1768">
        <f t="shared" si="208"/>
        <v>19827.80722890898</v>
      </c>
      <c r="AB1768" s="264">
        <v>42458</v>
      </c>
      <c r="AC1768">
        <v>1979.73</v>
      </c>
    </row>
    <row r="1769" spans="1:29">
      <c r="A1769" s="264">
        <v>42447</v>
      </c>
      <c r="B1769">
        <v>859.63</v>
      </c>
      <c r="D1769" s="264">
        <v>42447</v>
      </c>
      <c r="E1769">
        <f t="shared" si="206"/>
        <v>1972.23</v>
      </c>
      <c r="F1769">
        <v>859.63</v>
      </c>
      <c r="G1769" s="246">
        <f t="shared" si="203"/>
        <v>1.7879728350036483E-3</v>
      </c>
      <c r="H1769" s="246">
        <f t="shared" si="204"/>
        <v>-9.2958053671723099E-5</v>
      </c>
      <c r="I1769">
        <f t="shared" si="208"/>
        <v>13706.416662612637</v>
      </c>
      <c r="J1769">
        <f t="shared" si="208"/>
        <v>19825.964074540403</v>
      </c>
      <c r="AB1769" s="264">
        <v>42459</v>
      </c>
      <c r="AC1769">
        <v>1979</v>
      </c>
    </row>
    <row r="1770" spans="1:29">
      <c r="A1770" s="264">
        <v>42450</v>
      </c>
      <c r="B1770">
        <v>858.96</v>
      </c>
      <c r="D1770" s="264">
        <v>42450</v>
      </c>
      <c r="E1770">
        <f t="shared" si="206"/>
        <v>1968.09</v>
      </c>
      <c r="F1770">
        <v>858.96</v>
      </c>
      <c r="G1770" s="246">
        <f t="shared" si="203"/>
        <v>-2.0991466512526591E-3</v>
      </c>
      <c r="H1770" s="246">
        <f t="shared" si="204"/>
        <v>-8.2583366431733442E-4</v>
      </c>
      <c r="I1770">
        <f t="shared" si="208"/>
        <v>13677.644883974641</v>
      </c>
      <c r="J1770">
        <f t="shared" si="208"/>
        <v>19809.591125980103</v>
      </c>
      <c r="AB1770" s="264">
        <v>42460</v>
      </c>
      <c r="AC1770">
        <v>1983.77</v>
      </c>
    </row>
    <row r="1771" spans="1:29">
      <c r="A1771" s="264">
        <v>42451</v>
      </c>
      <c r="B1771">
        <v>858.96</v>
      </c>
      <c r="D1771" s="264">
        <v>42451</v>
      </c>
      <c r="E1771">
        <f t="shared" si="206"/>
        <v>1967.83</v>
      </c>
      <c r="F1771">
        <v>858.96</v>
      </c>
      <c r="G1771" s="246">
        <f t="shared" si="203"/>
        <v>-1.321077796239134E-4</v>
      </c>
      <c r="H1771" s="246">
        <f t="shared" si="204"/>
        <v>-4.6428571428571429E-5</v>
      </c>
      <c r="I1771">
        <f t="shared" si="208"/>
        <v>13675.837960678535</v>
      </c>
      <c r="J1771">
        <f t="shared" si="208"/>
        <v>19808.671394963541</v>
      </c>
      <c r="AB1771" s="264">
        <v>42461</v>
      </c>
      <c r="AC1771">
        <v>1982.94</v>
      </c>
    </row>
    <row r="1772" spans="1:29">
      <c r="A1772" s="264">
        <v>42452</v>
      </c>
      <c r="B1772">
        <v>859.36</v>
      </c>
      <c r="D1772" s="264">
        <v>42452</v>
      </c>
      <c r="E1772">
        <f t="shared" si="206"/>
        <v>1974.13</v>
      </c>
      <c r="F1772">
        <v>859.36</v>
      </c>
      <c r="G1772" s="246">
        <f t="shared" si="203"/>
        <v>3.2014960641926216E-3</v>
      </c>
      <c r="H1772" s="246">
        <f t="shared" si="204"/>
        <v>4.1925085485437855E-4</v>
      </c>
      <c r="I1772">
        <f t="shared" si="208"/>
        <v>13719.621102084184</v>
      </c>
      <c r="J1772">
        <f t="shared" si="208"/>
        <v>19816.976197379408</v>
      </c>
      <c r="AB1772" s="264">
        <v>42464</v>
      </c>
      <c r="AC1772">
        <v>1984.67</v>
      </c>
    </row>
    <row r="1773" spans="1:29">
      <c r="A1773" s="264">
        <v>42453</v>
      </c>
      <c r="B1773">
        <v>861.69</v>
      </c>
      <c r="D1773" s="264">
        <v>42453</v>
      </c>
      <c r="E1773">
        <f t="shared" si="206"/>
        <v>1971.46</v>
      </c>
      <c r="F1773">
        <v>861.69</v>
      </c>
      <c r="G1773" s="246">
        <f t="shared" si="203"/>
        <v>-1.3524945165719338E-3</v>
      </c>
      <c r="H1773" s="246">
        <f t="shared" si="204"/>
        <v>2.6648914807032445E-3</v>
      </c>
      <c r="I1773">
        <f t="shared" si="208"/>
        <v>13701.06538977417</v>
      </c>
      <c r="J1773">
        <f t="shared" si="208"/>
        <v>19869.786288421103</v>
      </c>
      <c r="AB1773" s="264">
        <v>42465</v>
      </c>
      <c r="AC1773">
        <v>1989.44</v>
      </c>
    </row>
    <row r="1774" spans="1:29">
      <c r="A1774" s="264">
        <v>42457</v>
      </c>
      <c r="B1774">
        <v>861.95</v>
      </c>
      <c r="D1774" s="264">
        <v>42457</v>
      </c>
      <c r="E1774">
        <f t="shared" si="206"/>
        <v>1973.75</v>
      </c>
      <c r="F1774">
        <v>861.95</v>
      </c>
      <c r="G1774" s="246">
        <f t="shared" si="203"/>
        <v>1.1615756850253955E-3</v>
      </c>
      <c r="H1774" s="246">
        <f t="shared" si="204"/>
        <v>2.5530407024064531E-4</v>
      </c>
      <c r="I1774">
        <f t="shared" si="208"/>
        <v>13716.980214189874</v>
      </c>
      <c r="J1774">
        <f t="shared" si="208"/>
        <v>19874.859125735347</v>
      </c>
      <c r="AB1774" s="264">
        <v>42466</v>
      </c>
      <c r="AC1774">
        <v>1987.07</v>
      </c>
    </row>
    <row r="1775" spans="1:29">
      <c r="A1775" s="264">
        <v>42458</v>
      </c>
      <c r="B1775">
        <v>864.22</v>
      </c>
      <c r="D1775" s="264">
        <v>42458</v>
      </c>
      <c r="E1775">
        <f t="shared" si="206"/>
        <v>1979.73</v>
      </c>
      <c r="F1775">
        <v>864.22</v>
      </c>
      <c r="G1775" s="246">
        <f t="shared" si="203"/>
        <v>3.029765674477547E-3</v>
      </c>
      <c r="H1775" s="246">
        <f t="shared" si="204"/>
        <v>2.5871348603250114E-3</v>
      </c>
      <c r="I1775">
        <f t="shared" si="208"/>
        <v>13758.539450000315</v>
      </c>
      <c r="J1775">
        <f t="shared" si="208"/>
        <v>19926.278066623585</v>
      </c>
      <c r="AB1775" s="264">
        <v>42467</v>
      </c>
      <c r="AC1775">
        <v>1993.21</v>
      </c>
    </row>
    <row r="1776" spans="1:29">
      <c r="A1776" s="264">
        <v>42459</v>
      </c>
      <c r="B1776">
        <v>867.44</v>
      </c>
      <c r="D1776" s="264">
        <v>42459</v>
      </c>
      <c r="E1776">
        <f t="shared" si="206"/>
        <v>1979</v>
      </c>
      <c r="F1776">
        <v>867.44</v>
      </c>
      <c r="G1776" s="246">
        <f t="shared" si="203"/>
        <v>-3.6873715102569982E-4</v>
      </c>
      <c r="H1776" s="246">
        <f t="shared" si="204"/>
        <v>3.6794745550900879E-3</v>
      </c>
      <c r="I1776">
        <f t="shared" si="208"/>
        <v>13753.466165361247</v>
      </c>
      <c r="J1776">
        <f t="shared" si="208"/>
        <v>19999.596299747376</v>
      </c>
      <c r="AB1776" s="264">
        <v>42468</v>
      </c>
      <c r="AC1776">
        <v>1990.4</v>
      </c>
    </row>
    <row r="1777" spans="1:29">
      <c r="A1777" s="264">
        <v>42460</v>
      </c>
      <c r="B1777">
        <v>869.85</v>
      </c>
      <c r="D1777" s="264">
        <v>42460</v>
      </c>
      <c r="E1777">
        <f t="shared" si="206"/>
        <v>1983.77</v>
      </c>
      <c r="F1777">
        <v>869.85</v>
      </c>
      <c r="G1777" s="246">
        <f t="shared" si="203"/>
        <v>2.4103082364830275E-3</v>
      </c>
      <c r="H1777" s="246">
        <f t="shared" si="204"/>
        <v>2.7318615696762952E-3</v>
      </c>
      <c r="I1777">
        <f t="shared" si="208"/>
        <v>13786.616258139808</v>
      </c>
      <c r="J1777">
        <f t="shared" si="208"/>
        <v>20054.232428287698</v>
      </c>
      <c r="AB1777" s="264">
        <v>42471</v>
      </c>
      <c r="AC1777">
        <v>1991.38</v>
      </c>
    </row>
    <row r="1778" spans="1:29">
      <c r="A1778" s="264">
        <v>42461</v>
      </c>
      <c r="B1778">
        <v>870.33</v>
      </c>
      <c r="D1778" s="264">
        <v>42461</v>
      </c>
      <c r="E1778">
        <f t="shared" si="206"/>
        <v>1982.94</v>
      </c>
      <c r="F1778">
        <v>870.33</v>
      </c>
      <c r="G1778" s="246">
        <f t="shared" si="203"/>
        <v>-4.183952776782851E-4</v>
      </c>
      <c r="H1778" s="246">
        <f t="shared" si="204"/>
        <v>5.0539070775744519E-4</v>
      </c>
      <c r="I1778">
        <f t="shared" si="208"/>
        <v>13780.848003002238</v>
      </c>
      <c r="J1778">
        <f t="shared" si="208"/>
        <v>20064.367651008164</v>
      </c>
      <c r="AB1778" s="264">
        <v>42472</v>
      </c>
      <c r="AC1778">
        <v>1987.29</v>
      </c>
    </row>
    <row r="1779" spans="1:29">
      <c r="A1779" s="264">
        <v>42464</v>
      </c>
      <c r="B1779">
        <v>869.96</v>
      </c>
      <c r="D1779" s="264">
        <v>42464</v>
      </c>
      <c r="E1779">
        <f t="shared" si="206"/>
        <v>1984.67</v>
      </c>
      <c r="F1779">
        <v>869.96</v>
      </c>
      <c r="G1779" s="246">
        <f t="shared" si="203"/>
        <v>8.724419296599617E-4</v>
      </c>
      <c r="H1779" s="246">
        <f t="shared" si="204"/>
        <v>-4.7155467302219175E-4</v>
      </c>
      <c r="I1779">
        <f t="shared" si="208"/>
        <v>13792.870992626329</v>
      </c>
      <c r="J1779">
        <f t="shared" si="208"/>
        <v>20054.906204681098</v>
      </c>
      <c r="AB1779" s="264">
        <v>42473</v>
      </c>
      <c r="AC1779">
        <v>1989.88</v>
      </c>
    </row>
    <row r="1780" spans="1:29">
      <c r="A1780" s="264">
        <v>42465</v>
      </c>
      <c r="B1780">
        <v>869.51</v>
      </c>
      <c r="D1780" s="264">
        <v>42465</v>
      </c>
      <c r="E1780">
        <f t="shared" si="206"/>
        <v>1989.44</v>
      </c>
      <c r="F1780">
        <v>869.51</v>
      </c>
      <c r="G1780" s="246">
        <f t="shared" si="203"/>
        <v>2.4034222314037734E-3</v>
      </c>
      <c r="H1780" s="246">
        <f t="shared" si="204"/>
        <v>-5.6369373304522487E-4</v>
      </c>
      <c r="I1780">
        <f t="shared" ref="I1780:J1795" si="209">I1779*(1+G1780)</f>
        <v>13826.021085404891</v>
      </c>
      <c r="J1780">
        <f t="shared" si="209"/>
        <v>20043.601379736709</v>
      </c>
      <c r="AB1780" s="264">
        <v>42474</v>
      </c>
      <c r="AC1780">
        <v>1988.8</v>
      </c>
    </row>
    <row r="1781" spans="1:29">
      <c r="A1781" s="264">
        <v>42466</v>
      </c>
      <c r="B1781">
        <v>869.7</v>
      </c>
      <c r="D1781" s="264">
        <v>42466</v>
      </c>
      <c r="E1781">
        <f t="shared" si="206"/>
        <v>1987.07</v>
      </c>
      <c r="F1781">
        <v>869.7</v>
      </c>
      <c r="G1781" s="246">
        <f t="shared" si="203"/>
        <v>-1.1912900112595048E-3</v>
      </c>
      <c r="H1781" s="246">
        <f t="shared" si="204"/>
        <v>1.7208530420263852E-4</v>
      </c>
      <c r="I1781">
        <f t="shared" si="209"/>
        <v>13809.550284590385</v>
      </c>
      <c r="J1781">
        <f t="shared" si="209"/>
        <v>20047.050588977458</v>
      </c>
      <c r="AB1781" s="264">
        <v>42475</v>
      </c>
      <c r="AC1781">
        <v>1991.97</v>
      </c>
    </row>
    <row r="1782" spans="1:29">
      <c r="A1782" s="264">
        <v>42467</v>
      </c>
      <c r="B1782">
        <v>870.06</v>
      </c>
      <c r="D1782" s="264">
        <v>42467</v>
      </c>
      <c r="E1782">
        <f t="shared" si="206"/>
        <v>1993.21</v>
      </c>
      <c r="F1782">
        <v>870.06</v>
      </c>
      <c r="G1782" s="246">
        <f t="shared" si="203"/>
        <v>3.0899766993615074E-3</v>
      </c>
      <c r="H1782" s="246">
        <f t="shared" si="204"/>
        <v>3.6750726851607433E-4</v>
      </c>
      <c r="I1782">
        <f t="shared" si="209"/>
        <v>13852.22147319843</v>
      </c>
      <c r="J1782">
        <f t="shared" si="209"/>
        <v>20054.418025781215</v>
      </c>
      <c r="AB1782" s="264">
        <v>42478</v>
      </c>
      <c r="AC1782">
        <v>1990.51</v>
      </c>
    </row>
    <row r="1783" spans="1:29">
      <c r="A1783" s="264">
        <v>42468</v>
      </c>
      <c r="B1783">
        <v>870.27</v>
      </c>
      <c r="D1783" s="264">
        <v>42468</v>
      </c>
      <c r="E1783">
        <f t="shared" si="206"/>
        <v>1990.4</v>
      </c>
      <c r="F1783">
        <v>870.27</v>
      </c>
      <c r="G1783" s="246">
        <f t="shared" si="203"/>
        <v>-1.4097862242312686E-3</v>
      </c>
      <c r="H1783" s="246">
        <f t="shared" si="204"/>
        <v>1.9493409321523576E-4</v>
      </c>
      <c r="I1783">
        <f t="shared" si="209"/>
        <v>13832.692802190513</v>
      </c>
      <c r="J1783">
        <f t="shared" si="209"/>
        <v>20058.327315574032</v>
      </c>
      <c r="AB1783" s="264">
        <v>42479</v>
      </c>
      <c r="AC1783">
        <v>1990.62</v>
      </c>
    </row>
    <row r="1784" spans="1:29">
      <c r="A1784" s="264">
        <v>42471</v>
      </c>
      <c r="B1784">
        <v>874.3</v>
      </c>
      <c r="D1784" s="264">
        <v>42471</v>
      </c>
      <c r="E1784">
        <f t="shared" si="206"/>
        <v>1991.38</v>
      </c>
      <c r="F1784">
        <v>874.3</v>
      </c>
      <c r="G1784" s="246">
        <f t="shared" si="203"/>
        <v>4.9236334405144966E-4</v>
      </c>
      <c r="H1784" s="246">
        <f t="shared" si="204"/>
        <v>4.5843182083065018E-3</v>
      </c>
      <c r="I1784">
        <f t="shared" si="209"/>
        <v>13839.503513075837</v>
      </c>
      <c r="J1784">
        <f t="shared" si="209"/>
        <v>20150.281070714991</v>
      </c>
      <c r="AB1784" s="264">
        <v>42480</v>
      </c>
      <c r="AC1784">
        <v>1985.29</v>
      </c>
    </row>
    <row r="1785" spans="1:29">
      <c r="A1785" s="264">
        <v>42472</v>
      </c>
      <c r="B1785">
        <v>874.99</v>
      </c>
      <c r="D1785" s="264">
        <v>42472</v>
      </c>
      <c r="E1785">
        <f t="shared" si="206"/>
        <v>1987.29</v>
      </c>
      <c r="F1785">
        <v>874.99</v>
      </c>
      <c r="G1785" s="246">
        <f t="shared" si="203"/>
        <v>-2.0538521025621481E-3</v>
      </c>
      <c r="H1785" s="246">
        <f t="shared" si="204"/>
        <v>7.4277421937550634E-4</v>
      </c>
      <c r="I1785">
        <f t="shared" si="209"/>
        <v>13811.07921968709</v>
      </c>
      <c r="J1785">
        <f t="shared" si="209"/>
        <v>20165.248180007489</v>
      </c>
      <c r="AB1785" s="264">
        <v>42481</v>
      </c>
      <c r="AC1785">
        <v>1984.49</v>
      </c>
    </row>
    <row r="1786" spans="1:29">
      <c r="A1786" s="264">
        <v>42473</v>
      </c>
      <c r="B1786">
        <v>874.98</v>
      </c>
      <c r="D1786" s="264">
        <v>42473</v>
      </c>
      <c r="E1786">
        <f t="shared" si="206"/>
        <v>1989.88</v>
      </c>
      <c r="F1786">
        <v>874.98</v>
      </c>
      <c r="G1786" s="246">
        <f t="shared" si="203"/>
        <v>1.3032823593939202E-3</v>
      </c>
      <c r="H1786" s="246">
        <f t="shared" si="204"/>
        <v>-5.7857273470864611E-5</v>
      </c>
      <c r="I1786">
        <f t="shared" si="209"/>
        <v>13829.078955598299</v>
      </c>
      <c r="J1786">
        <f t="shared" si="209"/>
        <v>20164.081473728929</v>
      </c>
      <c r="AB1786" s="264">
        <v>42482</v>
      </c>
      <c r="AC1786">
        <v>1983.47</v>
      </c>
    </row>
    <row r="1787" spans="1:29">
      <c r="A1787" s="264">
        <v>42474</v>
      </c>
      <c r="B1787">
        <v>876.17</v>
      </c>
      <c r="D1787" s="264">
        <v>42474</v>
      </c>
      <c r="E1787">
        <f t="shared" si="206"/>
        <v>1988.8</v>
      </c>
      <c r="F1787">
        <v>876.17</v>
      </c>
      <c r="G1787" s="246">
        <f t="shared" si="203"/>
        <v>-5.4274629625916671E-4</v>
      </c>
      <c r="H1787" s="246">
        <f t="shared" si="204"/>
        <v>1.3136025149962241E-3</v>
      </c>
      <c r="I1787">
        <f t="shared" si="209"/>
        <v>13821.573274214472</v>
      </c>
      <c r="J1787">
        <f t="shared" si="209"/>
        <v>20190.569061865408</v>
      </c>
      <c r="AB1787" s="264">
        <v>42485</v>
      </c>
      <c r="AC1787">
        <v>1982.4</v>
      </c>
    </row>
    <row r="1788" spans="1:29">
      <c r="A1788" s="264">
        <v>42475</v>
      </c>
      <c r="B1788">
        <v>876.53</v>
      </c>
      <c r="D1788" s="264">
        <v>42475</v>
      </c>
      <c r="E1788">
        <f t="shared" si="206"/>
        <v>1991.97</v>
      </c>
      <c r="F1788">
        <v>876.53</v>
      </c>
      <c r="G1788" s="246">
        <f t="shared" si="203"/>
        <v>1.5939259855188848E-3</v>
      </c>
      <c r="H1788" s="246">
        <f t="shared" si="204"/>
        <v>3.6445059585642285E-4</v>
      </c>
      <c r="I1788">
        <f t="shared" si="209"/>
        <v>13843.603839016996</v>
      </c>
      <c r="J1788">
        <f t="shared" si="209"/>
        <v>20197.927526790685</v>
      </c>
      <c r="AB1788" s="264">
        <v>42486</v>
      </c>
      <c r="AC1788">
        <v>1980.34</v>
      </c>
    </row>
    <row r="1789" spans="1:29">
      <c r="A1789" s="264">
        <v>42478</v>
      </c>
      <c r="B1789">
        <v>876.16</v>
      </c>
      <c r="D1789" s="264">
        <v>42478</v>
      </c>
      <c r="E1789">
        <f t="shared" si="206"/>
        <v>1990.51</v>
      </c>
      <c r="F1789">
        <v>876.16</v>
      </c>
      <c r="G1789" s="246">
        <f t="shared" si="203"/>
        <v>-7.3294276520230461E-4</v>
      </c>
      <c r="H1789" s="246">
        <f t="shared" si="204"/>
        <v>-4.6854760899718491E-4</v>
      </c>
      <c r="I1789">
        <f t="shared" si="209"/>
        <v>13833.457269738861</v>
      </c>
      <c r="J1789">
        <f t="shared" si="209"/>
        <v>20188.463836141309</v>
      </c>
      <c r="AB1789" s="264">
        <v>42487</v>
      </c>
      <c r="AC1789">
        <v>1986.32</v>
      </c>
    </row>
    <row r="1790" spans="1:29">
      <c r="A1790" s="264">
        <v>42479</v>
      </c>
      <c r="B1790">
        <v>879.68</v>
      </c>
      <c r="D1790" s="264">
        <v>42479</v>
      </c>
      <c r="E1790">
        <f t="shared" si="206"/>
        <v>1990.62</v>
      </c>
      <c r="F1790">
        <v>879.68</v>
      </c>
      <c r="G1790" s="246">
        <f t="shared" si="203"/>
        <v>5.5262219230245435E-5</v>
      </c>
      <c r="H1790" s="246">
        <f t="shared" si="204"/>
        <v>3.9711024731294712E-3</v>
      </c>
      <c r="I1790">
        <f t="shared" si="209"/>
        <v>13834.221737287215</v>
      </c>
      <c r="J1790">
        <f t="shared" si="209"/>
        <v>20268.634294809694</v>
      </c>
      <c r="AB1790" s="264">
        <v>42488</v>
      </c>
      <c r="AC1790">
        <v>1988.72</v>
      </c>
    </row>
    <row r="1791" spans="1:29">
      <c r="A1791" s="264">
        <v>42480</v>
      </c>
      <c r="B1791">
        <v>878.17</v>
      </c>
      <c r="D1791" s="264">
        <v>42480</v>
      </c>
      <c r="E1791">
        <f t="shared" si="206"/>
        <v>1985.29</v>
      </c>
      <c r="F1791">
        <v>878.17</v>
      </c>
      <c r="G1791" s="246">
        <f t="shared" si="203"/>
        <v>-2.6775577458278965E-3</v>
      </c>
      <c r="H1791" s="246">
        <f t="shared" si="204"/>
        <v>-1.7629618562593615E-3</v>
      </c>
      <c r="I1791">
        <f t="shared" si="209"/>
        <v>13797.179809717041</v>
      </c>
      <c r="J1791">
        <f t="shared" si="209"/>
        <v>20232.901465669474</v>
      </c>
      <c r="AB1791" s="264">
        <v>42489</v>
      </c>
      <c r="AC1791">
        <v>1991.39</v>
      </c>
    </row>
    <row r="1792" spans="1:29">
      <c r="A1792" s="264">
        <v>42481</v>
      </c>
      <c r="B1792">
        <v>876.61</v>
      </c>
      <c r="D1792" s="264">
        <v>42481</v>
      </c>
      <c r="E1792">
        <f t="shared" si="206"/>
        <v>1984.49</v>
      </c>
      <c r="F1792">
        <v>876.61</v>
      </c>
      <c r="G1792" s="246">
        <f t="shared" si="203"/>
        <v>-4.0296379873971944E-4</v>
      </c>
      <c r="H1792" s="246">
        <f t="shared" si="204"/>
        <v>-1.8228499932489003E-3</v>
      </c>
      <c r="I1792">
        <f t="shared" si="209"/>
        <v>13791.620045729023</v>
      </c>
      <c r="J1792">
        <f t="shared" si="209"/>
        <v>20196.019921369374</v>
      </c>
      <c r="AB1792" s="264">
        <v>42492</v>
      </c>
      <c r="AC1792">
        <v>1987.08</v>
      </c>
    </row>
    <row r="1793" spans="1:29">
      <c r="A1793" s="264">
        <v>42482</v>
      </c>
      <c r="B1793">
        <v>876.54</v>
      </c>
      <c r="D1793" s="264">
        <v>42482</v>
      </c>
      <c r="E1793">
        <f t="shared" si="206"/>
        <v>1983.47</v>
      </c>
      <c r="F1793">
        <v>876.54</v>
      </c>
      <c r="G1793" s="246">
        <f t="shared" si="203"/>
        <v>-5.139859611285047E-4</v>
      </c>
      <c r="H1793" s="246">
        <f t="shared" si="204"/>
        <v>-1.2628164177920425E-4</v>
      </c>
      <c r="I1793">
        <f t="shared" si="209"/>
        <v>13784.5313466443</v>
      </c>
      <c r="J1793">
        <f t="shared" si="209"/>
        <v>20193.469534816297</v>
      </c>
      <c r="AB1793" s="264">
        <v>42493</v>
      </c>
      <c r="AC1793">
        <v>1992.76</v>
      </c>
    </row>
    <row r="1794" spans="1:29">
      <c r="A1794" s="264">
        <v>42485</v>
      </c>
      <c r="B1794">
        <v>876.55</v>
      </c>
      <c r="D1794" s="264">
        <v>42485</v>
      </c>
      <c r="E1794">
        <f t="shared" si="206"/>
        <v>1982.4</v>
      </c>
      <c r="F1794">
        <v>876.55</v>
      </c>
      <c r="G1794" s="246">
        <f t="shared" si="203"/>
        <v>-5.3945862554005686E-4</v>
      </c>
      <c r="H1794" s="246">
        <f t="shared" si="204"/>
        <v>-3.50200789467478E-5</v>
      </c>
      <c r="I1794">
        <f t="shared" si="209"/>
        <v>13777.095162310326</v>
      </c>
      <c r="J1794">
        <f t="shared" si="209"/>
        <v>20192.762357918979</v>
      </c>
      <c r="AB1794" s="264">
        <v>42494</v>
      </c>
      <c r="AC1794">
        <v>1993.54</v>
      </c>
    </row>
    <row r="1795" spans="1:29">
      <c r="A1795" s="264">
        <v>42486</v>
      </c>
      <c r="B1795">
        <v>878.52</v>
      </c>
      <c r="D1795" s="264">
        <v>42486</v>
      </c>
      <c r="E1795">
        <f t="shared" si="206"/>
        <v>1980.34</v>
      </c>
      <c r="F1795">
        <v>878.52</v>
      </c>
      <c r="G1795" s="246">
        <f t="shared" si="203"/>
        <v>-1.039144471347897E-3</v>
      </c>
      <c r="H1795" s="246">
        <f t="shared" si="204"/>
        <v>2.2010188075001083E-3</v>
      </c>
      <c r="I1795">
        <f t="shared" si="209"/>
        <v>13762.778770041177</v>
      </c>
      <c r="J1795">
        <f t="shared" si="209"/>
        <v>20237.207007644138</v>
      </c>
      <c r="AB1795" s="264">
        <v>42495</v>
      </c>
      <c r="AC1795">
        <v>1997.05</v>
      </c>
    </row>
    <row r="1796" spans="1:29">
      <c r="A1796" s="264">
        <v>42487</v>
      </c>
      <c r="B1796">
        <v>879.5</v>
      </c>
      <c r="D1796" s="264">
        <v>42487</v>
      </c>
      <c r="E1796">
        <f t="shared" si="206"/>
        <v>1986.32</v>
      </c>
      <c r="F1796">
        <v>879.5</v>
      </c>
      <c r="G1796" s="246">
        <f t="shared" ref="G1796:G1859" si="210">E1796/E1795-1</f>
        <v>3.0196834886939694E-3</v>
      </c>
      <c r="H1796" s="246">
        <f t="shared" ref="H1796:H1859" si="211">(F1796/F1795-1)-($M$23/252)</f>
        <v>1.0690838813329643E-3</v>
      </c>
      <c r="I1796">
        <f t="shared" ref="I1796:J1811" si="212">I1795*(1+G1796)</f>
        <v>13804.338005851618</v>
      </c>
      <c r="J1796">
        <f t="shared" si="212"/>
        <v>20258.842279459208</v>
      </c>
      <c r="AB1796" s="264">
        <v>42496</v>
      </c>
      <c r="AC1796">
        <v>1994.72</v>
      </c>
    </row>
    <row r="1797" spans="1:29">
      <c r="A1797" s="264">
        <v>42488</v>
      </c>
      <c r="B1797">
        <v>879.82</v>
      </c>
      <c r="D1797" s="264">
        <v>42488</v>
      </c>
      <c r="E1797">
        <f t="shared" si="206"/>
        <v>1988.72</v>
      </c>
      <c r="F1797">
        <v>879.82</v>
      </c>
      <c r="G1797" s="246">
        <f t="shared" si="210"/>
        <v>1.2082645293809424E-3</v>
      </c>
      <c r="H1797" s="246">
        <f t="shared" si="211"/>
        <v>3.1741452123766693E-4</v>
      </c>
      <c r="I1797">
        <f t="shared" si="212"/>
        <v>13821.017297815673</v>
      </c>
      <c r="J1797">
        <f t="shared" si="212"/>
        <v>20265.272730182172</v>
      </c>
      <c r="AB1797" s="264">
        <v>42499</v>
      </c>
      <c r="AC1797">
        <v>1996.48</v>
      </c>
    </row>
    <row r="1798" spans="1:29">
      <c r="A1798" s="264">
        <v>42489</v>
      </c>
      <c r="B1798">
        <v>880.45</v>
      </c>
      <c r="D1798" s="264">
        <v>42489</v>
      </c>
      <c r="E1798">
        <f t="shared" si="206"/>
        <v>1991.39</v>
      </c>
      <c r="F1798">
        <v>880.45</v>
      </c>
      <c r="G1798" s="246">
        <f t="shared" si="210"/>
        <v>1.3425721066817609E-3</v>
      </c>
      <c r="H1798" s="246">
        <f t="shared" si="211"/>
        <v>6.6962698538984653E-4</v>
      </c>
      <c r="I1798">
        <f t="shared" si="212"/>
        <v>13839.573010125687</v>
      </c>
      <c r="J1798">
        <f t="shared" si="212"/>
        <v>20278.842903668588</v>
      </c>
      <c r="AB1798" s="264">
        <v>42500</v>
      </c>
      <c r="AC1798">
        <v>1996.88</v>
      </c>
    </row>
    <row r="1799" spans="1:29">
      <c r="A1799" s="264">
        <v>42492</v>
      </c>
      <c r="B1799">
        <v>881.32</v>
      </c>
      <c r="D1799" s="264">
        <v>42492</v>
      </c>
      <c r="E1799">
        <f t="shared" si="206"/>
        <v>1987.08</v>
      </c>
      <c r="F1799">
        <v>881.32</v>
      </c>
      <c r="G1799" s="246">
        <f t="shared" si="210"/>
        <v>-2.1643173863483689E-3</v>
      </c>
      <c r="H1799" s="246">
        <f t="shared" si="211"/>
        <v>9.4170249791102143E-4</v>
      </c>
      <c r="I1799">
        <f t="shared" si="212"/>
        <v>13809.619781640235</v>
      </c>
      <c r="J1799">
        <f t="shared" si="212"/>
        <v>20297.939540685718</v>
      </c>
      <c r="AB1799" s="264">
        <v>42501</v>
      </c>
      <c r="AC1799">
        <v>1999.15</v>
      </c>
    </row>
    <row r="1800" spans="1:29">
      <c r="A1800" s="264">
        <v>42493</v>
      </c>
      <c r="B1800">
        <v>880.38</v>
      </c>
      <c r="D1800" s="264">
        <v>42493</v>
      </c>
      <c r="E1800">
        <f t="shared" si="206"/>
        <v>1992.76</v>
      </c>
      <c r="F1800">
        <v>880.38</v>
      </c>
      <c r="G1800" s="246">
        <f t="shared" si="210"/>
        <v>2.8584656883468007E-3</v>
      </c>
      <c r="H1800" s="246">
        <f t="shared" si="211"/>
        <v>-1.1130105166925605E-3</v>
      </c>
      <c r="I1800">
        <f t="shared" si="212"/>
        <v>13849.094105955168</v>
      </c>
      <c r="J1800">
        <f t="shared" si="212"/>
        <v>20275.347720509744</v>
      </c>
      <c r="AB1800" s="264">
        <v>42502</v>
      </c>
      <c r="AC1800">
        <v>1995.89</v>
      </c>
    </row>
    <row r="1801" spans="1:29">
      <c r="A1801" s="264">
        <v>42494</v>
      </c>
      <c r="B1801">
        <v>879.24</v>
      </c>
      <c r="D1801" s="264">
        <v>42494</v>
      </c>
      <c r="E1801">
        <f t="shared" si="206"/>
        <v>1993.54</v>
      </c>
      <c r="F1801">
        <v>879.24</v>
      </c>
      <c r="G1801" s="246">
        <f t="shared" si="210"/>
        <v>3.9141692928401639E-4</v>
      </c>
      <c r="H1801" s="246">
        <f t="shared" si="211"/>
        <v>-1.341323957511866E-3</v>
      </c>
      <c r="I1801">
        <f t="shared" si="212"/>
        <v>13854.514875843486</v>
      </c>
      <c r="J1801">
        <f t="shared" si="212"/>
        <v>20248.151910865341</v>
      </c>
      <c r="AB1801" s="264">
        <v>42503</v>
      </c>
      <c r="AC1801">
        <v>2000.31</v>
      </c>
    </row>
    <row r="1802" spans="1:29">
      <c r="A1802" s="264">
        <v>42495</v>
      </c>
      <c r="B1802">
        <v>878.05</v>
      </c>
      <c r="D1802" s="264">
        <v>42495</v>
      </c>
      <c r="E1802">
        <f t="shared" si="206"/>
        <v>1997.05</v>
      </c>
      <c r="F1802">
        <v>878.05</v>
      </c>
      <c r="G1802" s="246">
        <f t="shared" si="210"/>
        <v>1.7606870190716162E-3</v>
      </c>
      <c r="H1802" s="246">
        <f t="shared" si="211"/>
        <v>-1.3998701800907029E-3</v>
      </c>
      <c r="I1802">
        <f t="shared" si="212"/>
        <v>13878.908340340919</v>
      </c>
      <c r="J1802">
        <f t="shared" si="212"/>
        <v>20219.807126803375</v>
      </c>
      <c r="AB1802" s="264">
        <v>42506</v>
      </c>
      <c r="AC1802">
        <v>1995.97</v>
      </c>
    </row>
    <row r="1803" spans="1:29">
      <c r="A1803" s="264">
        <v>42496</v>
      </c>
      <c r="B1803">
        <v>877.4</v>
      </c>
      <c r="D1803" s="264">
        <v>42496</v>
      </c>
      <c r="E1803">
        <f t="shared" si="206"/>
        <v>1994.72</v>
      </c>
      <c r="F1803">
        <v>877.4</v>
      </c>
      <c r="G1803" s="246">
        <f t="shared" si="210"/>
        <v>-1.1667209133471301E-3</v>
      </c>
      <c r="H1803" s="246">
        <f t="shared" si="211"/>
        <v>-7.867053210442029E-4</v>
      </c>
      <c r="I1803">
        <f t="shared" si="212"/>
        <v>13862.715527725815</v>
      </c>
      <c r="J1803">
        <f t="shared" si="212"/>
        <v>20203.900096946232</v>
      </c>
      <c r="AB1803" s="264">
        <v>42507</v>
      </c>
      <c r="AC1803">
        <v>1995.39</v>
      </c>
    </row>
    <row r="1804" spans="1:29">
      <c r="A1804" s="264">
        <v>42499</v>
      </c>
      <c r="B1804">
        <v>877.16</v>
      </c>
      <c r="D1804" s="264">
        <v>42499</v>
      </c>
      <c r="E1804">
        <f t="shared" si="206"/>
        <v>1996.48</v>
      </c>
      <c r="F1804">
        <v>877.16</v>
      </c>
      <c r="G1804" s="246">
        <f t="shared" si="210"/>
        <v>8.8232934948262454E-4</v>
      </c>
      <c r="H1804" s="246">
        <f t="shared" si="211"/>
        <v>-3.1996401706336971E-4</v>
      </c>
      <c r="I1804">
        <f t="shared" si="212"/>
        <v>13874.947008499455</v>
      </c>
      <c r="J1804">
        <f t="shared" si="212"/>
        <v>20197.435575910866</v>
      </c>
      <c r="AB1804" s="264">
        <v>42508</v>
      </c>
      <c r="AC1804">
        <v>1984.01</v>
      </c>
    </row>
    <row r="1805" spans="1:29">
      <c r="A1805" s="264">
        <v>42500</v>
      </c>
      <c r="B1805">
        <v>879.25</v>
      </c>
      <c r="D1805" s="264">
        <v>42500</v>
      </c>
      <c r="E1805">
        <f t="shared" si="206"/>
        <v>1996.88</v>
      </c>
      <c r="F1805">
        <v>879.25</v>
      </c>
      <c r="G1805" s="246">
        <f t="shared" si="210"/>
        <v>2.0035262061224302E-4</v>
      </c>
      <c r="H1805" s="246">
        <f t="shared" si="211"/>
        <v>2.3362610177000013E-3</v>
      </c>
      <c r="I1805">
        <f t="shared" si="212"/>
        <v>13877.726890493464</v>
      </c>
      <c r="J1805">
        <f t="shared" si="212"/>
        <v>20244.622057304372</v>
      </c>
      <c r="AB1805" s="264">
        <v>42509</v>
      </c>
      <c r="AC1805">
        <v>1988.24</v>
      </c>
    </row>
    <row r="1806" spans="1:29">
      <c r="A1806" s="264">
        <v>42501</v>
      </c>
      <c r="B1806">
        <v>878.3</v>
      </c>
      <c r="D1806" s="264">
        <v>42501</v>
      </c>
      <c r="E1806">
        <f t="shared" si="206"/>
        <v>1999.15</v>
      </c>
      <c r="F1806">
        <v>878.3</v>
      </c>
      <c r="G1806" s="246">
        <f t="shared" si="210"/>
        <v>1.1367733664515711E-3</v>
      </c>
      <c r="H1806" s="246">
        <f t="shared" si="211"/>
        <v>-1.1268948779398344E-3</v>
      </c>
      <c r="I1806">
        <f t="shared" si="212"/>
        <v>13893.502720809467</v>
      </c>
      <c r="J1806">
        <f t="shared" si="212"/>
        <v>20221.808496402169</v>
      </c>
      <c r="AB1806" s="264">
        <v>42510</v>
      </c>
      <c r="AC1806">
        <v>1987.85</v>
      </c>
    </row>
    <row r="1807" spans="1:29">
      <c r="A1807" s="264">
        <v>42502</v>
      </c>
      <c r="B1807">
        <v>878.29</v>
      </c>
      <c r="D1807" s="264">
        <v>42502</v>
      </c>
      <c r="E1807">
        <f t="shared" si="206"/>
        <v>1995.89</v>
      </c>
      <c r="F1807">
        <v>878.29</v>
      </c>
      <c r="G1807" s="246">
        <f t="shared" si="210"/>
        <v>-1.630693044543885E-3</v>
      </c>
      <c r="H1807" s="246">
        <f t="shared" si="211"/>
        <v>-5.7814202761865273E-5</v>
      </c>
      <c r="I1807">
        <f t="shared" si="212"/>
        <v>13870.846682558291</v>
      </c>
      <c r="J1807">
        <f t="shared" si="212"/>
        <v>20220.639388665546</v>
      </c>
      <c r="AB1807" s="264">
        <v>42513</v>
      </c>
      <c r="AC1807">
        <v>1988.35</v>
      </c>
    </row>
    <row r="1808" spans="1:29">
      <c r="A1808" s="264">
        <v>42503</v>
      </c>
      <c r="B1808">
        <v>878.92</v>
      </c>
      <c r="D1808" s="264">
        <v>42503</v>
      </c>
      <c r="E1808">
        <f t="shared" si="206"/>
        <v>2000.31</v>
      </c>
      <c r="F1808">
        <v>878.92</v>
      </c>
      <c r="G1808" s="246">
        <f t="shared" si="210"/>
        <v>2.2145509021036514E-3</v>
      </c>
      <c r="H1808" s="246">
        <f t="shared" si="211"/>
        <v>6.7087436951339483E-4</v>
      </c>
      <c r="I1808">
        <f t="shared" si="212"/>
        <v>13901.564378592091</v>
      </c>
      <c r="J1808">
        <f t="shared" si="212"/>
        <v>20234.204897366573</v>
      </c>
      <c r="AB1808" s="264">
        <v>42514</v>
      </c>
      <c r="AC1808">
        <v>1987.1</v>
      </c>
    </row>
    <row r="1809" spans="1:29">
      <c r="A1809" s="264">
        <v>42506</v>
      </c>
      <c r="B1809">
        <v>879.44</v>
      </c>
      <c r="D1809" s="264">
        <v>42506</v>
      </c>
      <c r="E1809">
        <f t="shared" si="206"/>
        <v>1995.97</v>
      </c>
      <c r="F1809">
        <v>879.44</v>
      </c>
      <c r="G1809" s="246">
        <f t="shared" si="210"/>
        <v>-2.1696637021261234E-3</v>
      </c>
      <c r="H1809" s="246">
        <f t="shared" si="211"/>
        <v>5.4520661721223305E-4</v>
      </c>
      <c r="I1809">
        <f t="shared" si="212"/>
        <v>13871.402658957089</v>
      </c>
      <c r="J1809">
        <f t="shared" si="212"/>
        <v>20245.236719770644</v>
      </c>
      <c r="AB1809" s="264">
        <v>42515</v>
      </c>
      <c r="AC1809">
        <v>1986.41</v>
      </c>
    </row>
    <row r="1810" spans="1:29">
      <c r="A1810" s="264">
        <v>42507</v>
      </c>
      <c r="B1810">
        <v>877.69</v>
      </c>
      <c r="D1810" s="264">
        <v>42507</v>
      </c>
      <c r="E1810">
        <f t="shared" si="206"/>
        <v>1995.39</v>
      </c>
      <c r="F1810">
        <v>877.69</v>
      </c>
      <c r="G1810" s="246">
        <f t="shared" si="210"/>
        <v>-2.9058552984262409E-4</v>
      </c>
      <c r="H1810" s="246">
        <f t="shared" si="211"/>
        <v>-2.0363312367610705E-3</v>
      </c>
      <c r="I1810">
        <f t="shared" si="212"/>
        <v>13867.371830065777</v>
      </c>
      <c r="J1810">
        <f t="shared" si="212"/>
        <v>20204.010711842555</v>
      </c>
      <c r="AB1810" s="264">
        <v>42516</v>
      </c>
      <c r="AC1810">
        <v>1991.89</v>
      </c>
    </row>
    <row r="1811" spans="1:29">
      <c r="A1811" s="264">
        <v>42508</v>
      </c>
      <c r="B1811">
        <v>875.22</v>
      </c>
      <c r="D1811" s="264">
        <v>42508</v>
      </c>
      <c r="E1811">
        <f t="shared" ref="E1811:E1874" si="213">SUMIF(AB:AB,A1811,AC:AC)</f>
        <v>1984.01</v>
      </c>
      <c r="F1811">
        <v>875.22</v>
      </c>
      <c r="G1811" s="246">
        <f t="shared" si="210"/>
        <v>-5.7031457509559846E-3</v>
      </c>
      <c r="H1811" s="246">
        <f t="shared" si="211"/>
        <v>-2.8606340426086249E-3</v>
      </c>
      <c r="I1811">
        <f t="shared" si="212"/>
        <v>13788.28418733621</v>
      </c>
      <c r="J1811">
        <f t="shared" si="212"/>
        <v>20146.214431003031</v>
      </c>
      <c r="AB1811" s="264">
        <v>42517</v>
      </c>
      <c r="AC1811">
        <v>1990.89</v>
      </c>
    </row>
    <row r="1812" spans="1:29">
      <c r="A1812" s="264">
        <v>42509</v>
      </c>
      <c r="B1812">
        <v>875.95</v>
      </c>
      <c r="D1812" s="264">
        <v>42509</v>
      </c>
      <c r="E1812">
        <f t="shared" si="213"/>
        <v>1988.24</v>
      </c>
      <c r="F1812">
        <v>875.95</v>
      </c>
      <c r="G1812" s="246">
        <f t="shared" si="210"/>
        <v>2.132045705414809E-3</v>
      </c>
      <c r="H1812" s="246">
        <f t="shared" si="211"/>
        <v>7.8764743231916987E-4</v>
      </c>
      <c r="I1812">
        <f t="shared" ref="I1812:J1827" si="214">I1811*(1+G1812)</f>
        <v>13817.681439422859</v>
      </c>
      <c r="J1812">
        <f t="shared" si="214"/>
        <v>20162.082545070563</v>
      </c>
      <c r="AB1812" s="264">
        <v>42521</v>
      </c>
      <c r="AC1812">
        <v>1991.9</v>
      </c>
    </row>
    <row r="1813" spans="1:29">
      <c r="A1813" s="264">
        <v>42510</v>
      </c>
      <c r="B1813">
        <v>877.61</v>
      </c>
      <c r="D1813" s="264">
        <v>42510</v>
      </c>
      <c r="E1813">
        <f t="shared" si="213"/>
        <v>1987.85</v>
      </c>
      <c r="F1813">
        <v>877.61</v>
      </c>
      <c r="G1813" s="246">
        <f t="shared" si="210"/>
        <v>-1.9615338188549991E-4</v>
      </c>
      <c r="H1813" s="246">
        <f t="shared" si="211"/>
        <v>1.8486567644924049E-3</v>
      </c>
      <c r="I1813">
        <f t="shared" si="214"/>
        <v>13814.971054478699</v>
      </c>
      <c r="J1813">
        <f t="shared" si="214"/>
        <v>20199.355315353761</v>
      </c>
      <c r="AB1813" s="264">
        <v>42522</v>
      </c>
      <c r="AC1813">
        <v>1990.86</v>
      </c>
    </row>
    <row r="1814" spans="1:29">
      <c r="A1814" s="264">
        <v>42513</v>
      </c>
      <c r="B1814">
        <v>880.12</v>
      </c>
      <c r="D1814" s="264">
        <v>42513</v>
      </c>
      <c r="E1814">
        <f t="shared" si="213"/>
        <v>1988.35</v>
      </c>
      <c r="F1814">
        <v>880.12</v>
      </c>
      <c r="G1814" s="246">
        <f t="shared" si="210"/>
        <v>2.5152803279926417E-4</v>
      </c>
      <c r="H1814" s="246">
        <f t="shared" si="211"/>
        <v>2.8136117653953943E-3</v>
      </c>
      <c r="I1814">
        <f t="shared" si="214"/>
        <v>13818.445906971212</v>
      </c>
      <c r="J1814">
        <f t="shared" si="214"/>
        <v>20256.188459122444</v>
      </c>
      <c r="AB1814" s="264">
        <v>42523</v>
      </c>
      <c r="AC1814">
        <v>1994.18</v>
      </c>
    </row>
    <row r="1815" spans="1:29">
      <c r="A1815" s="264">
        <v>42514</v>
      </c>
      <c r="B1815">
        <v>879.44</v>
      </c>
      <c r="D1815" s="264">
        <v>42514</v>
      </c>
      <c r="E1815">
        <f t="shared" si="213"/>
        <v>1987.1</v>
      </c>
      <c r="F1815">
        <v>879.44</v>
      </c>
      <c r="G1815" s="246">
        <f t="shared" si="210"/>
        <v>-6.2866195589306173E-4</v>
      </c>
      <c r="H1815" s="246">
        <f t="shared" si="211"/>
        <v>-8.1905048662191029E-4</v>
      </c>
      <c r="I1815">
        <f t="shared" si="214"/>
        <v>13809.758775739932</v>
      </c>
      <c r="J1815">
        <f t="shared" si="214"/>
        <v>20239.597618107895</v>
      </c>
      <c r="AB1815" s="264">
        <v>42524</v>
      </c>
      <c r="AC1815">
        <v>2004.15</v>
      </c>
    </row>
    <row r="1816" spans="1:29">
      <c r="A1816" s="264">
        <v>42515</v>
      </c>
      <c r="B1816">
        <v>879.44</v>
      </c>
      <c r="D1816" s="264">
        <v>42515</v>
      </c>
      <c r="E1816">
        <f t="shared" si="213"/>
        <v>1986.41</v>
      </c>
      <c r="F1816">
        <v>879.44</v>
      </c>
      <c r="G1816" s="246">
        <f t="shared" si="210"/>
        <v>-3.4723969603933647E-4</v>
      </c>
      <c r="H1816" s="246">
        <f t="shared" si="211"/>
        <v>-4.6428571428571429E-5</v>
      </c>
      <c r="I1816">
        <f t="shared" si="214"/>
        <v>13804.963479300268</v>
      </c>
      <c r="J1816">
        <f t="shared" si="214"/>
        <v>20238.657922504197</v>
      </c>
      <c r="AB1816" s="264">
        <v>42527</v>
      </c>
      <c r="AC1816">
        <v>2002.75</v>
      </c>
    </row>
    <row r="1817" spans="1:29">
      <c r="A1817" s="264">
        <v>42516</v>
      </c>
      <c r="B1817">
        <v>879.92</v>
      </c>
      <c r="D1817" s="264">
        <v>42516</v>
      </c>
      <c r="E1817">
        <f t="shared" si="213"/>
        <v>1991.89</v>
      </c>
      <c r="F1817">
        <v>879.92</v>
      </c>
      <c r="G1817" s="246">
        <f t="shared" si="210"/>
        <v>2.7587456768742857E-3</v>
      </c>
      <c r="H1817" s="246">
        <f t="shared" si="211"/>
        <v>4.9937330249115539E-4</v>
      </c>
      <c r="I1817">
        <f t="shared" si="214"/>
        <v>13843.047862618196</v>
      </c>
      <c r="J1817">
        <f t="shared" si="214"/>
        <v>20248.764567948947</v>
      </c>
      <c r="AB1817" s="264">
        <v>42528</v>
      </c>
      <c r="AC1817">
        <v>2004.36</v>
      </c>
    </row>
    <row r="1818" spans="1:29">
      <c r="A1818" s="264">
        <v>42517</v>
      </c>
      <c r="B1818">
        <v>881.53</v>
      </c>
      <c r="D1818" s="264">
        <v>42517</v>
      </c>
      <c r="E1818">
        <f t="shared" si="213"/>
        <v>1990.89</v>
      </c>
      <c r="F1818">
        <v>881.53</v>
      </c>
      <c r="G1818" s="246">
        <f t="shared" si="210"/>
        <v>-5.020357549864185E-4</v>
      </c>
      <c r="H1818" s="246">
        <f t="shared" si="211"/>
        <v>1.7832832205526431E-3</v>
      </c>
      <c r="I1818">
        <f t="shared" si="214"/>
        <v>13836.098157633172</v>
      </c>
      <c r="J1818">
        <f t="shared" si="214"/>
        <v>20284.87385003989</v>
      </c>
      <c r="AB1818" s="264">
        <v>42529</v>
      </c>
      <c r="AC1818">
        <v>2005.84</v>
      </c>
    </row>
    <row r="1819" spans="1:29">
      <c r="A1819" s="264">
        <v>42521</v>
      </c>
      <c r="B1819">
        <v>879.73</v>
      </c>
      <c r="D1819" s="264">
        <v>42521</v>
      </c>
      <c r="E1819">
        <f t="shared" si="213"/>
        <v>1991.9</v>
      </c>
      <c r="F1819">
        <v>879.73</v>
      </c>
      <c r="G1819" s="246">
        <f t="shared" si="210"/>
        <v>5.0731080069721379E-4</v>
      </c>
      <c r="H1819" s="246">
        <f t="shared" si="211"/>
        <v>-2.0883329876140297E-3</v>
      </c>
      <c r="I1819">
        <f t="shared" si="214"/>
        <v>13843.117359668047</v>
      </c>
      <c r="J1819">
        <f t="shared" si="214"/>
        <v>20242.512278829265</v>
      </c>
      <c r="AB1819" s="264">
        <v>42530</v>
      </c>
      <c r="AC1819">
        <v>2008.81</v>
      </c>
    </row>
    <row r="1820" spans="1:29">
      <c r="A1820" s="264">
        <v>42522</v>
      </c>
      <c r="B1820">
        <v>878.9</v>
      </c>
      <c r="D1820" s="264">
        <v>42522</v>
      </c>
      <c r="E1820">
        <f t="shared" si="213"/>
        <v>1990.86</v>
      </c>
      <c r="F1820">
        <v>878.9</v>
      </c>
      <c r="G1820" s="246">
        <f t="shared" si="210"/>
        <v>-5.2211456398421063E-4</v>
      </c>
      <c r="H1820" s="246">
        <f t="shared" si="211"/>
        <v>-9.8989986375698415E-4</v>
      </c>
      <c r="I1820">
        <f t="shared" si="214"/>
        <v>13835.889666483621</v>
      </c>
      <c r="J1820">
        <f t="shared" si="214"/>
        <v>20222.474218682353</v>
      </c>
      <c r="AB1820" s="264">
        <v>42531</v>
      </c>
      <c r="AC1820">
        <v>2011.69</v>
      </c>
    </row>
    <row r="1821" spans="1:29">
      <c r="A1821" s="264">
        <v>42523</v>
      </c>
      <c r="B1821">
        <v>879.14</v>
      </c>
      <c r="D1821" s="264">
        <v>42523</v>
      </c>
      <c r="E1821">
        <f t="shared" si="213"/>
        <v>1994.18</v>
      </c>
      <c r="F1821">
        <v>879.14</v>
      </c>
      <c r="G1821" s="246">
        <f t="shared" si="210"/>
        <v>1.667621028098587E-3</v>
      </c>
      <c r="H1821" s="246">
        <f t="shared" si="211"/>
        <v>2.2664003705939823E-4</v>
      </c>
      <c r="I1821">
        <f t="shared" si="214"/>
        <v>13858.962687033902</v>
      </c>
      <c r="J1821">
        <f t="shared" si="214"/>
        <v>20227.057440988709</v>
      </c>
      <c r="AB1821" s="264">
        <v>42534</v>
      </c>
      <c r="AC1821">
        <v>2013.29</v>
      </c>
    </row>
    <row r="1822" spans="1:29">
      <c r="A1822" s="264">
        <v>42524</v>
      </c>
      <c r="B1822">
        <v>883.79</v>
      </c>
      <c r="D1822" s="264">
        <v>42524</v>
      </c>
      <c r="E1822">
        <f t="shared" si="213"/>
        <v>2004.15</v>
      </c>
      <c r="F1822">
        <v>883.79</v>
      </c>
      <c r="G1822" s="246">
        <f t="shared" si="210"/>
        <v>4.9995486866782901E-3</v>
      </c>
      <c r="H1822" s="246">
        <f t="shared" si="211"/>
        <v>5.2428313871672886E-3</v>
      </c>
      <c r="I1822">
        <f t="shared" si="214"/>
        <v>13928.251245734586</v>
      </c>
      <c r="J1822">
        <f t="shared" si="214"/>
        <v>20333.10449261036</v>
      </c>
      <c r="AB1822" s="264">
        <v>42535</v>
      </c>
      <c r="AC1822">
        <v>2012.45</v>
      </c>
    </row>
    <row r="1823" spans="1:29">
      <c r="A1823" s="264">
        <v>42527</v>
      </c>
      <c r="B1823">
        <v>883.5</v>
      </c>
      <c r="D1823" s="264">
        <v>42527</v>
      </c>
      <c r="E1823">
        <f t="shared" si="213"/>
        <v>2002.75</v>
      </c>
      <c r="F1823">
        <v>883.5</v>
      </c>
      <c r="G1823" s="246">
        <f t="shared" si="210"/>
        <v>-6.9855050769662697E-4</v>
      </c>
      <c r="H1823" s="246">
        <f t="shared" si="211"/>
        <v>-3.7456082003962861E-4</v>
      </c>
      <c r="I1823">
        <f t="shared" si="214"/>
        <v>13918.521658755551</v>
      </c>
      <c r="J1823">
        <f t="shared" si="214"/>
        <v>20325.488508317656</v>
      </c>
      <c r="AB1823" s="264">
        <v>42536</v>
      </c>
      <c r="AC1823">
        <v>2014.51</v>
      </c>
    </row>
    <row r="1824" spans="1:29">
      <c r="A1824" s="264">
        <v>42528</v>
      </c>
      <c r="B1824">
        <v>887.1</v>
      </c>
      <c r="D1824" s="264">
        <v>42528</v>
      </c>
      <c r="E1824">
        <f t="shared" si="213"/>
        <v>2004.36</v>
      </c>
      <c r="F1824">
        <v>887.1</v>
      </c>
      <c r="G1824" s="246">
        <f t="shared" si="210"/>
        <v>8.0389464486319007E-4</v>
      </c>
      <c r="H1824" s="246">
        <f t="shared" si="211"/>
        <v>4.0282743148194336E-3</v>
      </c>
      <c r="I1824">
        <f t="shared" si="214"/>
        <v>13929.710683781437</v>
      </c>
      <c r="J1824">
        <f t="shared" si="214"/>
        <v>20407.36515161187</v>
      </c>
      <c r="AB1824" s="264">
        <v>42537</v>
      </c>
      <c r="AC1824">
        <v>2017.16</v>
      </c>
    </row>
    <row r="1825" spans="1:29">
      <c r="A1825" s="264">
        <v>42529</v>
      </c>
      <c r="B1825">
        <v>889.14</v>
      </c>
      <c r="D1825" s="264">
        <v>42529</v>
      </c>
      <c r="E1825">
        <f t="shared" si="213"/>
        <v>2005.84</v>
      </c>
      <c r="F1825">
        <v>889.14</v>
      </c>
      <c r="G1825" s="246">
        <f t="shared" si="210"/>
        <v>7.3839030912603576E-4</v>
      </c>
      <c r="H1825" s="246">
        <f t="shared" si="211"/>
        <v>2.2531994299241779E-3</v>
      </c>
      <c r="I1825">
        <f t="shared" si="214"/>
        <v>13939.996247159272</v>
      </c>
      <c r="J1825">
        <f t="shared" si="214"/>
        <v>20453.347015137737</v>
      </c>
      <c r="AB1825" s="264">
        <v>42538</v>
      </c>
      <c r="AC1825">
        <v>2012.7</v>
      </c>
    </row>
    <row r="1826" spans="1:29">
      <c r="A1826" s="264">
        <v>42530</v>
      </c>
      <c r="B1826">
        <v>890.21</v>
      </c>
      <c r="D1826" s="264">
        <v>42530</v>
      </c>
      <c r="E1826">
        <f t="shared" si="213"/>
        <v>2008.81</v>
      </c>
      <c r="F1826">
        <v>890.21</v>
      </c>
      <c r="G1826" s="246">
        <f t="shared" si="210"/>
        <v>1.4806764248394E-3</v>
      </c>
      <c r="H1826" s="246">
        <f t="shared" si="211"/>
        <v>1.1569814652361158E-3</v>
      </c>
      <c r="I1826">
        <f t="shared" si="214"/>
        <v>13960.63687096479</v>
      </c>
      <c r="J1826">
        <f t="shared" si="214"/>
        <v>20477.011158536294</v>
      </c>
      <c r="AB1826" s="264">
        <v>42541</v>
      </c>
      <c r="AC1826">
        <v>2010.13</v>
      </c>
    </row>
    <row r="1827" spans="1:29">
      <c r="A1827" s="264">
        <v>42531</v>
      </c>
      <c r="B1827">
        <v>889.46</v>
      </c>
      <c r="D1827" s="264">
        <v>42531</v>
      </c>
      <c r="E1827">
        <f t="shared" si="213"/>
        <v>2011.69</v>
      </c>
      <c r="F1827">
        <v>889.46</v>
      </c>
      <c r="G1827" s="246">
        <f t="shared" si="210"/>
        <v>1.4336846192521957E-3</v>
      </c>
      <c r="H1827" s="246">
        <f t="shared" si="211"/>
        <v>-8.8892640901740063E-4</v>
      </c>
      <c r="I1827">
        <f t="shared" si="214"/>
        <v>13980.652021321657</v>
      </c>
      <c r="J1827">
        <f t="shared" si="214"/>
        <v>20458.808602539728</v>
      </c>
      <c r="AB1827" s="264">
        <v>42542</v>
      </c>
      <c r="AC1827">
        <v>2008.11</v>
      </c>
    </row>
    <row r="1828" spans="1:29">
      <c r="A1828" s="264">
        <v>42534</v>
      </c>
      <c r="B1828">
        <v>889.44</v>
      </c>
      <c r="D1828" s="264">
        <v>42534</v>
      </c>
      <c r="E1828">
        <f t="shared" si="213"/>
        <v>2013.29</v>
      </c>
      <c r="F1828">
        <v>889.44</v>
      </c>
      <c r="G1828" s="246">
        <f t="shared" si="210"/>
        <v>7.9535117239726283E-4</v>
      </c>
      <c r="H1828" s="246">
        <f t="shared" si="211"/>
        <v>-6.8914124460763552E-5</v>
      </c>
      <c r="I1828">
        <f t="shared" ref="I1828:J1843" si="215">I1827*(1+G1828)</f>
        <v>13991.771549297693</v>
      </c>
      <c r="J1828">
        <f t="shared" si="215"/>
        <v>20457.398701657374</v>
      </c>
      <c r="AB1828" s="264">
        <v>42543</v>
      </c>
      <c r="AC1828">
        <v>2009.1</v>
      </c>
    </row>
    <row r="1829" spans="1:29">
      <c r="A1829" s="264">
        <v>42535</v>
      </c>
      <c r="B1829">
        <v>889.25</v>
      </c>
      <c r="D1829" s="264">
        <v>42535</v>
      </c>
      <c r="E1829">
        <f t="shared" si="213"/>
        <v>2012.45</v>
      </c>
      <c r="F1829">
        <v>889.25</v>
      </c>
      <c r="G1829" s="246">
        <f t="shared" si="210"/>
        <v>-4.1722752310890954E-4</v>
      </c>
      <c r="H1829" s="246">
        <f t="shared" si="211"/>
        <v>-2.6004612854325845E-4</v>
      </c>
      <c r="I1829">
        <f t="shared" si="215"/>
        <v>13985.933797110274</v>
      </c>
      <c r="J1829">
        <f t="shared" si="215"/>
        <v>20452.078834324941</v>
      </c>
      <c r="AB1829" s="264">
        <v>42544</v>
      </c>
      <c r="AC1829">
        <v>2005.37</v>
      </c>
    </row>
    <row r="1830" spans="1:29">
      <c r="A1830" s="264">
        <v>42536</v>
      </c>
      <c r="B1830">
        <v>890.96</v>
      </c>
      <c r="D1830" s="264">
        <v>42536</v>
      </c>
      <c r="E1830">
        <f t="shared" si="213"/>
        <v>2014.51</v>
      </c>
      <c r="F1830">
        <v>890.96</v>
      </c>
      <c r="G1830" s="246">
        <f t="shared" si="210"/>
        <v>1.023627916221459E-3</v>
      </c>
      <c r="H1830" s="246">
        <f t="shared" si="211"/>
        <v>1.8765402224989328E-3</v>
      </c>
      <c r="I1830">
        <f t="shared" si="215"/>
        <v>14000.250189379421</v>
      </c>
      <c r="J1830">
        <f t="shared" si="215"/>
        <v>20490.457982891272</v>
      </c>
      <c r="AB1830" s="264">
        <v>42545</v>
      </c>
      <c r="AC1830">
        <v>2016.61</v>
      </c>
    </row>
    <row r="1831" spans="1:29">
      <c r="A1831" s="264">
        <v>42537</v>
      </c>
      <c r="B1831">
        <v>893.22</v>
      </c>
      <c r="D1831" s="264">
        <v>42537</v>
      </c>
      <c r="E1831">
        <f t="shared" si="213"/>
        <v>2017.16</v>
      </c>
      <c r="F1831">
        <v>893.22</v>
      </c>
      <c r="G1831" s="246">
        <f t="shared" si="210"/>
        <v>1.3154563640787043E-3</v>
      </c>
      <c r="H1831" s="246">
        <f t="shared" si="211"/>
        <v>2.4901611744634214E-3</v>
      </c>
      <c r="I1831">
        <f t="shared" si="215"/>
        <v>14018.666907589735</v>
      </c>
      <c r="J1831">
        <f t="shared" si="215"/>
        <v>20541.482525807241</v>
      </c>
      <c r="AB1831" s="264">
        <v>42548</v>
      </c>
      <c r="AC1831">
        <v>2027.45</v>
      </c>
    </row>
    <row r="1832" spans="1:29">
      <c r="A1832" s="264">
        <v>42538</v>
      </c>
      <c r="B1832">
        <v>892.86</v>
      </c>
      <c r="D1832" s="264">
        <v>42538</v>
      </c>
      <c r="E1832">
        <f t="shared" si="213"/>
        <v>2012.7</v>
      </c>
      <c r="F1832">
        <v>892.86</v>
      </c>
      <c r="G1832" s="246">
        <f t="shared" si="210"/>
        <v>-2.2110293680224213E-3</v>
      </c>
      <c r="H1832" s="246">
        <f t="shared" si="211"/>
        <v>-4.4946477751440979E-4</v>
      </c>
      <c r="I1832">
        <f t="shared" si="215"/>
        <v>13987.67122335653</v>
      </c>
      <c r="J1832">
        <f t="shared" si="215"/>
        <v>20532.249852933965</v>
      </c>
      <c r="AB1832" s="264">
        <v>42549</v>
      </c>
      <c r="AC1832">
        <v>2027.91</v>
      </c>
    </row>
    <row r="1833" spans="1:29">
      <c r="A1833" s="264">
        <v>42541</v>
      </c>
      <c r="B1833">
        <v>893.95</v>
      </c>
      <c r="D1833" s="264">
        <v>42541</v>
      </c>
      <c r="E1833">
        <f t="shared" si="213"/>
        <v>2010.13</v>
      </c>
      <c r="F1833">
        <v>893.95</v>
      </c>
      <c r="G1833" s="246">
        <f t="shared" si="210"/>
        <v>-1.2768917374670341E-3</v>
      </c>
      <c r="H1833" s="246">
        <f t="shared" si="211"/>
        <v>1.1743675220239206E-3</v>
      </c>
      <c r="I1833">
        <f t="shared" si="215"/>
        <v>13969.810481545021</v>
      </c>
      <c r="J1833">
        <f t="shared" si="215"/>
        <v>20556.362260315331</v>
      </c>
      <c r="AB1833" s="264">
        <v>42550</v>
      </c>
      <c r="AC1833">
        <v>2027.98</v>
      </c>
    </row>
    <row r="1834" spans="1:29">
      <c r="A1834" s="264">
        <v>42542</v>
      </c>
      <c r="B1834">
        <v>895.03</v>
      </c>
      <c r="D1834" s="264">
        <v>42542</v>
      </c>
      <c r="E1834">
        <f t="shared" si="213"/>
        <v>2008.11</v>
      </c>
      <c r="F1834">
        <v>895.03</v>
      </c>
      <c r="G1834" s="246">
        <f t="shared" si="210"/>
        <v>-1.0049101301906616E-3</v>
      </c>
      <c r="H1834" s="246">
        <f t="shared" si="211"/>
        <v>1.1616926881496828E-3</v>
      </c>
      <c r="I1834">
        <f t="shared" si="215"/>
        <v>13955.772077475272</v>
      </c>
      <c r="J1834">
        <f t="shared" si="215"/>
        <v>20580.242436048095</v>
      </c>
      <c r="AB1834" s="264">
        <v>42551</v>
      </c>
      <c r="AC1834">
        <v>2027.69</v>
      </c>
    </row>
    <row r="1835" spans="1:29">
      <c r="A1835" s="264">
        <v>42543</v>
      </c>
      <c r="B1835">
        <v>895.13</v>
      </c>
      <c r="D1835" s="264">
        <v>42543</v>
      </c>
      <c r="E1835">
        <f t="shared" si="213"/>
        <v>2009.1</v>
      </c>
      <c r="F1835">
        <v>895.13</v>
      </c>
      <c r="G1835" s="246">
        <f t="shared" si="210"/>
        <v>4.9300088142589793E-4</v>
      </c>
      <c r="H1835" s="246">
        <f t="shared" si="211"/>
        <v>6.5299527070892546E-5</v>
      </c>
      <c r="I1835">
        <f t="shared" si="215"/>
        <v>13962.652285410446</v>
      </c>
      <c r="J1835">
        <f t="shared" si="215"/>
        <v>20581.586316146175</v>
      </c>
      <c r="AB1835" s="264">
        <v>42552</v>
      </c>
      <c r="AC1835">
        <v>2031.96</v>
      </c>
    </row>
    <row r="1836" spans="1:29">
      <c r="A1836" s="264">
        <v>42544</v>
      </c>
      <c r="B1836">
        <v>894.86</v>
      </c>
      <c r="D1836" s="264">
        <v>42544</v>
      </c>
      <c r="E1836">
        <f t="shared" si="213"/>
        <v>2005.37</v>
      </c>
      <c r="F1836">
        <v>894.86</v>
      </c>
      <c r="G1836" s="246">
        <f t="shared" si="210"/>
        <v>-1.8565526852819536E-3</v>
      </c>
      <c r="H1836" s="246">
        <f t="shared" si="211"/>
        <v>-3.4806073658889743E-4</v>
      </c>
      <c r="I1836">
        <f t="shared" si="215"/>
        <v>13936.729885816309</v>
      </c>
      <c r="J1836">
        <f t="shared" si="215"/>
        <v>20574.42267405281</v>
      </c>
      <c r="AB1836" s="264">
        <v>42556</v>
      </c>
      <c r="AC1836">
        <v>2041.9</v>
      </c>
    </row>
    <row r="1837" spans="1:29">
      <c r="A1837" s="264">
        <v>42545</v>
      </c>
      <c r="B1837">
        <v>891.49</v>
      </c>
      <c r="D1837" s="264">
        <v>42545</v>
      </c>
      <c r="E1837">
        <f t="shared" si="213"/>
        <v>2016.61</v>
      </c>
      <c r="F1837">
        <v>891.49</v>
      </c>
      <c r="G1837" s="246">
        <f t="shared" si="210"/>
        <v>5.6049507073507865E-3</v>
      </c>
      <c r="H1837" s="246">
        <f t="shared" si="211"/>
        <v>-3.8123807874176482E-3</v>
      </c>
      <c r="I1837">
        <f t="shared" si="215"/>
        <v>14014.844569847972</v>
      </c>
      <c r="J1837">
        <f t="shared" si="215"/>
        <v>20495.985140338042</v>
      </c>
      <c r="AB1837" s="264">
        <v>42557</v>
      </c>
      <c r="AC1837">
        <v>2039.83</v>
      </c>
    </row>
    <row r="1838" spans="1:29">
      <c r="A1838" s="264">
        <v>42548</v>
      </c>
      <c r="B1838">
        <v>889.83</v>
      </c>
      <c r="D1838" s="264">
        <v>42548</v>
      </c>
      <c r="E1838">
        <f t="shared" si="213"/>
        <v>2027.45</v>
      </c>
      <c r="F1838">
        <v>889.83</v>
      </c>
      <c r="G1838" s="246">
        <f t="shared" si="210"/>
        <v>5.3753576546780035E-3</v>
      </c>
      <c r="H1838" s="246">
        <f t="shared" si="211"/>
        <v>-1.9084797441843012E-3</v>
      </c>
      <c r="I1838">
        <f t="shared" si="215"/>
        <v>14090.179371885626</v>
      </c>
      <c r="J1838">
        <f t="shared" si="215"/>
        <v>20456.868967860606</v>
      </c>
      <c r="AB1838" s="264">
        <v>42558</v>
      </c>
      <c r="AC1838">
        <v>2041.18</v>
      </c>
    </row>
    <row r="1839" spans="1:29">
      <c r="A1839" s="264">
        <v>42549</v>
      </c>
      <c r="B1839">
        <v>894.35</v>
      </c>
      <c r="D1839" s="264">
        <v>42549</v>
      </c>
      <c r="E1839">
        <f t="shared" si="213"/>
        <v>2027.91</v>
      </c>
      <c r="F1839">
        <v>894.35</v>
      </c>
      <c r="G1839" s="246">
        <f t="shared" si="210"/>
        <v>2.2688598979003771E-4</v>
      </c>
      <c r="H1839" s="246">
        <f t="shared" si="211"/>
        <v>5.0331933788316666E-3</v>
      </c>
      <c r="I1839">
        <f t="shared" si="215"/>
        <v>14093.376236178736</v>
      </c>
      <c r="J1839">
        <f t="shared" si="215"/>
        <v>20559.832345301271</v>
      </c>
      <c r="AB1839" s="264">
        <v>42559</v>
      </c>
      <c r="AC1839">
        <v>2044.06</v>
      </c>
    </row>
    <row r="1840" spans="1:29">
      <c r="A1840" s="264">
        <v>42550</v>
      </c>
      <c r="B1840">
        <v>897.32</v>
      </c>
      <c r="D1840" s="264">
        <v>42550</v>
      </c>
      <c r="E1840">
        <f t="shared" si="213"/>
        <v>2027.98</v>
      </c>
      <c r="F1840">
        <v>897.32</v>
      </c>
      <c r="G1840" s="246">
        <f t="shared" si="210"/>
        <v>3.4518297163055323E-5</v>
      </c>
      <c r="H1840" s="246">
        <f t="shared" si="211"/>
        <v>3.2744189714797181E-3</v>
      </c>
      <c r="I1840">
        <f t="shared" si="215"/>
        <v>14093.862715527686</v>
      </c>
      <c r="J1840">
        <f t="shared" si="215"/>
        <v>20627.153850383169</v>
      </c>
      <c r="AB1840" s="264">
        <v>42562</v>
      </c>
      <c r="AC1840">
        <v>2039.93</v>
      </c>
    </row>
    <row r="1841" spans="1:29">
      <c r="A1841" s="264">
        <v>42551</v>
      </c>
      <c r="B1841">
        <v>898.29</v>
      </c>
      <c r="D1841" s="264">
        <v>42551</v>
      </c>
      <c r="E1841">
        <f t="shared" si="213"/>
        <v>2027.69</v>
      </c>
      <c r="F1841">
        <v>898.29</v>
      </c>
      <c r="G1841" s="246">
        <f t="shared" si="210"/>
        <v>-1.4299943786422187E-4</v>
      </c>
      <c r="H1841" s="246">
        <f t="shared" si="211"/>
        <v>1.0345681744367988E-3</v>
      </c>
      <c r="I1841">
        <f t="shared" si="215"/>
        <v>14091.847301082031</v>
      </c>
      <c r="J1841">
        <f t="shared" si="215"/>
        <v>20648.494047285985</v>
      </c>
      <c r="AB1841" s="264">
        <v>42563</v>
      </c>
      <c r="AC1841">
        <v>2034.19</v>
      </c>
    </row>
    <row r="1842" spans="1:29">
      <c r="A1842" s="264">
        <v>42552</v>
      </c>
      <c r="B1842">
        <v>898.77</v>
      </c>
      <c r="D1842" s="264">
        <v>42552</v>
      </c>
      <c r="E1842">
        <f t="shared" si="213"/>
        <v>2031.96</v>
      </c>
      <c r="F1842">
        <v>898.77</v>
      </c>
      <c r="G1842" s="246">
        <f t="shared" si="210"/>
        <v>2.105844581765437E-3</v>
      </c>
      <c r="H1842" s="246">
        <f t="shared" si="211"/>
        <v>4.8792002423646367E-4</v>
      </c>
      <c r="I1842">
        <f t="shared" si="215"/>
        <v>14121.52254136808</v>
      </c>
      <c r="J1842">
        <f t="shared" si="215"/>
        <v>20658.568861001982</v>
      </c>
      <c r="AB1842" s="264">
        <v>42564</v>
      </c>
      <c r="AC1842">
        <v>2038.9</v>
      </c>
    </row>
    <row r="1843" spans="1:29">
      <c r="A1843" s="264">
        <v>42556</v>
      </c>
      <c r="B1843">
        <v>899.64</v>
      </c>
      <c r="D1843" s="264">
        <v>42556</v>
      </c>
      <c r="E1843">
        <f t="shared" si="213"/>
        <v>2041.9</v>
      </c>
      <c r="F1843">
        <v>899.64</v>
      </c>
      <c r="G1843" s="246">
        <f t="shared" si="210"/>
        <v>4.8918285793027039E-3</v>
      </c>
      <c r="H1843" s="246">
        <f t="shared" si="211"/>
        <v>9.2156101433869906E-4</v>
      </c>
      <c r="I1843">
        <f t="shared" si="215"/>
        <v>14190.602608919211</v>
      </c>
      <c r="J1843">
        <f t="shared" si="215"/>
        <v>20677.606992676312</v>
      </c>
      <c r="AB1843" s="264">
        <v>42565</v>
      </c>
      <c r="AC1843">
        <v>2033.5</v>
      </c>
    </row>
    <row r="1844" spans="1:29">
      <c r="A1844" s="264">
        <v>42557</v>
      </c>
      <c r="B1844">
        <v>899.8</v>
      </c>
      <c r="D1844" s="264">
        <v>42557</v>
      </c>
      <c r="E1844">
        <f t="shared" si="213"/>
        <v>2039.83</v>
      </c>
      <c r="F1844">
        <v>899.8</v>
      </c>
      <c r="G1844" s="246">
        <f t="shared" si="210"/>
        <v>-1.013761692541304E-3</v>
      </c>
      <c r="H1844" s="246">
        <f t="shared" si="211"/>
        <v>1.3142034591616476E-4</v>
      </c>
      <c r="I1844">
        <f t="shared" ref="I1844:J1859" si="216">I1843*(1+G1844)</f>
        <v>14176.216719600212</v>
      </c>
      <c r="J1844">
        <f t="shared" si="216"/>
        <v>20680.32445094001</v>
      </c>
      <c r="AB1844" s="264">
        <v>42566</v>
      </c>
      <c r="AC1844">
        <v>2028.2</v>
      </c>
    </row>
    <row r="1845" spans="1:29">
      <c r="A1845" s="264">
        <v>42558</v>
      </c>
      <c r="B1845">
        <v>901.03</v>
      </c>
      <c r="D1845" s="264">
        <v>42558</v>
      </c>
      <c r="E1845">
        <f t="shared" si="213"/>
        <v>2041.18</v>
      </c>
      <c r="F1845">
        <v>901.03</v>
      </c>
      <c r="G1845" s="246">
        <f t="shared" si="210"/>
        <v>6.6181985753721584E-4</v>
      </c>
      <c r="H1845" s="246">
        <f t="shared" si="211"/>
        <v>1.3205418664465765E-3</v>
      </c>
      <c r="I1845">
        <f t="shared" si="216"/>
        <v>14185.598821329995</v>
      </c>
      <c r="J1845">
        <f t="shared" si="216"/>
        <v>20707.633685189176</v>
      </c>
      <c r="AB1845" s="264">
        <v>42569</v>
      </c>
      <c r="AC1845">
        <v>2029.12</v>
      </c>
    </row>
    <row r="1846" spans="1:29">
      <c r="A1846" s="264">
        <v>42559</v>
      </c>
      <c r="B1846">
        <v>898.7</v>
      </c>
      <c r="D1846" s="264">
        <v>42559</v>
      </c>
      <c r="E1846">
        <f t="shared" si="213"/>
        <v>2044.06</v>
      </c>
      <c r="F1846">
        <v>898.7</v>
      </c>
      <c r="G1846" s="246">
        <f t="shared" si="210"/>
        <v>1.4109485689648427E-3</v>
      </c>
      <c r="H1846" s="246">
        <f t="shared" si="211"/>
        <v>-2.6323580077403227E-3</v>
      </c>
      <c r="I1846">
        <f t="shared" si="216"/>
        <v>14205.61397168686</v>
      </c>
      <c r="J1846">
        <f t="shared" si="216"/>
        <v>20653.123779836616</v>
      </c>
      <c r="AB1846" s="264">
        <v>42570</v>
      </c>
      <c r="AC1846">
        <v>2031.66</v>
      </c>
    </row>
    <row r="1847" spans="1:29">
      <c r="A1847" s="264">
        <v>42562</v>
      </c>
      <c r="B1847">
        <v>897.65</v>
      </c>
      <c r="D1847" s="264">
        <v>42562</v>
      </c>
      <c r="E1847">
        <f t="shared" si="213"/>
        <v>2039.93</v>
      </c>
      <c r="F1847">
        <v>897.65</v>
      </c>
      <c r="G1847" s="246">
        <f t="shared" si="210"/>
        <v>-2.0204886353628604E-3</v>
      </c>
      <c r="H1847" s="246">
        <f t="shared" si="211"/>
        <v>-1.2147828609580099E-3</v>
      </c>
      <c r="I1847">
        <f t="shared" si="216"/>
        <v>14176.911690098716</v>
      </c>
      <c r="J1847">
        <f t="shared" si="216"/>
        <v>20628.034719043626</v>
      </c>
      <c r="AB1847" s="264">
        <v>42571</v>
      </c>
      <c r="AC1847">
        <v>2029.67</v>
      </c>
    </row>
    <row r="1848" spans="1:29">
      <c r="A1848" s="264">
        <v>42563</v>
      </c>
      <c r="B1848">
        <v>901.1</v>
      </c>
      <c r="D1848" s="264">
        <v>42563</v>
      </c>
      <c r="E1848">
        <f t="shared" si="213"/>
        <v>2034.19</v>
      </c>
      <c r="F1848">
        <v>901.1</v>
      </c>
      <c r="G1848" s="246">
        <f t="shared" si="210"/>
        <v>-2.8138220429132499E-3</v>
      </c>
      <c r="H1848" s="246">
        <f t="shared" si="211"/>
        <v>3.796940224872967E-3</v>
      </c>
      <c r="I1848">
        <f t="shared" si="216"/>
        <v>14137.020383484682</v>
      </c>
      <c r="J1848">
        <f t="shared" si="216"/>
        <v>20706.358133828438</v>
      </c>
      <c r="AB1848" s="264">
        <v>42572</v>
      </c>
      <c r="AC1848">
        <v>2030.97</v>
      </c>
    </row>
    <row r="1849" spans="1:29">
      <c r="A1849" s="264">
        <v>42564</v>
      </c>
      <c r="B1849">
        <v>904.44</v>
      </c>
      <c r="D1849" s="264">
        <v>42564</v>
      </c>
      <c r="E1849">
        <f t="shared" si="213"/>
        <v>2038.9</v>
      </c>
      <c r="F1849">
        <v>904.44</v>
      </c>
      <c r="G1849" s="246">
        <f t="shared" si="210"/>
        <v>2.3154179304785139E-3</v>
      </c>
      <c r="H1849" s="246">
        <f t="shared" si="211"/>
        <v>3.6601522742045626E-3</v>
      </c>
      <c r="I1849">
        <f t="shared" si="216"/>
        <v>14169.753493964143</v>
      </c>
      <c r="J1849">
        <f t="shared" si="216"/>
        <v>20782.146557642463</v>
      </c>
      <c r="AB1849" s="264">
        <v>42573</v>
      </c>
      <c r="AC1849">
        <v>2030.84</v>
      </c>
    </row>
    <row r="1850" spans="1:29">
      <c r="A1850" s="264">
        <v>42565</v>
      </c>
      <c r="B1850">
        <v>904.43</v>
      </c>
      <c r="D1850" s="264">
        <v>42565</v>
      </c>
      <c r="E1850">
        <f t="shared" si="213"/>
        <v>2033.5</v>
      </c>
      <c r="F1850">
        <v>904.43</v>
      </c>
      <c r="G1850" s="246">
        <f t="shared" si="210"/>
        <v>-2.64848692922659E-3</v>
      </c>
      <c r="H1850" s="246">
        <f t="shared" si="211"/>
        <v>-5.7485136817261028E-5</v>
      </c>
      <c r="I1850">
        <f t="shared" si="216"/>
        <v>14132.225087045015</v>
      </c>
      <c r="J1850">
        <f t="shared" si="216"/>
        <v>20780.95189310424</v>
      </c>
      <c r="AB1850" s="264">
        <v>42576</v>
      </c>
      <c r="AC1850">
        <v>2030.08</v>
      </c>
    </row>
    <row r="1851" spans="1:29">
      <c r="A1851" s="264">
        <v>42566</v>
      </c>
      <c r="B1851">
        <v>903.23</v>
      </c>
      <c r="D1851" s="264">
        <v>42566</v>
      </c>
      <c r="E1851">
        <f t="shared" si="213"/>
        <v>2028.2</v>
      </c>
      <c r="F1851">
        <v>903.23</v>
      </c>
      <c r="G1851" s="246">
        <f t="shared" si="210"/>
        <v>-2.6063437423161639E-3</v>
      </c>
      <c r="H1851" s="246">
        <f t="shared" si="211"/>
        <v>-1.3732310879306505E-3</v>
      </c>
      <c r="I1851">
        <f t="shared" si="216"/>
        <v>14095.391650624391</v>
      </c>
      <c r="J1851">
        <f t="shared" si="216"/>
        <v>20752.41484392784</v>
      </c>
      <c r="AB1851" s="264">
        <v>42577</v>
      </c>
      <c r="AC1851">
        <v>2030.18</v>
      </c>
    </row>
    <row r="1852" spans="1:29">
      <c r="A1852" s="264">
        <v>42569</v>
      </c>
      <c r="B1852">
        <v>903.78</v>
      </c>
      <c r="D1852" s="264">
        <v>42569</v>
      </c>
      <c r="E1852">
        <f t="shared" si="213"/>
        <v>2029.12</v>
      </c>
      <c r="F1852">
        <v>903.78</v>
      </c>
      <c r="G1852" s="246">
        <f t="shared" si="210"/>
        <v>4.536041810472291E-4</v>
      </c>
      <c r="H1852" s="246">
        <f t="shared" si="211"/>
        <v>5.6249717284460963E-4</v>
      </c>
      <c r="I1852">
        <f t="shared" si="216"/>
        <v>14101.785379210613</v>
      </c>
      <c r="J1852">
        <f t="shared" si="216"/>
        <v>20764.088018607246</v>
      </c>
      <c r="AB1852" s="264">
        <v>42578</v>
      </c>
      <c r="AC1852">
        <v>2034.86</v>
      </c>
    </row>
    <row r="1853" spans="1:29">
      <c r="A1853" s="264">
        <v>42570</v>
      </c>
      <c r="B1853">
        <v>906.34</v>
      </c>
      <c r="D1853" s="264">
        <v>42570</v>
      </c>
      <c r="E1853">
        <f t="shared" si="213"/>
        <v>2031.66</v>
      </c>
      <c r="F1853">
        <v>906.34</v>
      </c>
      <c r="G1853" s="246">
        <f t="shared" si="210"/>
        <v>1.2517741681123962E-3</v>
      </c>
      <c r="H1853" s="246">
        <f t="shared" si="211"/>
        <v>2.7861191724913728E-3</v>
      </c>
      <c r="I1853">
        <f t="shared" si="216"/>
        <v>14119.437629872573</v>
      </c>
      <c r="J1853">
        <f t="shared" si="216"/>
        <v>20821.939242335186</v>
      </c>
      <c r="AB1853" s="264">
        <v>42579</v>
      </c>
      <c r="AC1853">
        <v>2035.11</v>
      </c>
    </row>
    <row r="1854" spans="1:29">
      <c r="A1854" s="264">
        <v>42571</v>
      </c>
      <c r="B1854">
        <v>906.58</v>
      </c>
      <c r="D1854" s="264">
        <v>42571</v>
      </c>
      <c r="E1854">
        <f t="shared" si="213"/>
        <v>2029.67</v>
      </c>
      <c r="F1854">
        <v>906.58</v>
      </c>
      <c r="G1854" s="246">
        <f t="shared" si="210"/>
        <v>-9.7949460047452863E-4</v>
      </c>
      <c r="H1854" s="246">
        <f t="shared" si="211"/>
        <v>2.1837271727108504E-4</v>
      </c>
      <c r="I1854">
        <f t="shared" si="216"/>
        <v>14105.607716952376</v>
      </c>
      <c r="J1854">
        <f t="shared" si="216"/>
        <v>20826.486185786387</v>
      </c>
      <c r="AB1854" s="264">
        <v>42580</v>
      </c>
      <c r="AC1854">
        <v>2040.51</v>
      </c>
    </row>
    <row r="1855" spans="1:29">
      <c r="A1855" s="264">
        <v>42572</v>
      </c>
      <c r="B1855">
        <v>910.32</v>
      </c>
      <c r="D1855" s="264">
        <v>42572</v>
      </c>
      <c r="E1855">
        <f t="shared" si="213"/>
        <v>2030.97</v>
      </c>
      <c r="F1855">
        <v>910.32</v>
      </c>
      <c r="G1855" s="246">
        <f t="shared" si="210"/>
        <v>6.4049820906841859E-4</v>
      </c>
      <c r="H1855" s="246">
        <f t="shared" si="211"/>
        <v>4.0789657677362404E-3</v>
      </c>
      <c r="I1855">
        <f t="shared" si="216"/>
        <v>14114.642333432907</v>
      </c>
      <c r="J1855">
        <f t="shared" si="216"/>
        <v>20911.436710000442</v>
      </c>
      <c r="AB1855" s="264">
        <v>42583</v>
      </c>
      <c r="AC1855">
        <v>2036.27</v>
      </c>
    </row>
    <row r="1856" spans="1:29">
      <c r="A1856" s="264">
        <v>42573</v>
      </c>
      <c r="B1856">
        <v>910.91</v>
      </c>
      <c r="D1856" s="264">
        <v>42573</v>
      </c>
      <c r="E1856">
        <f t="shared" si="213"/>
        <v>2030.84</v>
      </c>
      <c r="F1856">
        <v>910.91</v>
      </c>
      <c r="G1856" s="246">
        <f t="shared" si="210"/>
        <v>-6.4008823370209633E-5</v>
      </c>
      <c r="H1856" s="246">
        <f t="shared" si="211"/>
        <v>6.0169516527940146E-4</v>
      </c>
      <c r="I1856">
        <f t="shared" si="216"/>
        <v>14113.738871784852</v>
      </c>
      <c r="J1856">
        <f t="shared" si="216"/>
        <v>20924.019020367894</v>
      </c>
      <c r="AB1856" s="264">
        <v>42584</v>
      </c>
      <c r="AC1856">
        <v>2031.97</v>
      </c>
    </row>
    <row r="1857" spans="1:29">
      <c r="A1857" s="264">
        <v>42576</v>
      </c>
      <c r="B1857">
        <v>909.91</v>
      </c>
      <c r="D1857" s="264">
        <v>42576</v>
      </c>
      <c r="E1857">
        <f t="shared" si="213"/>
        <v>2030.08</v>
      </c>
      <c r="F1857">
        <v>909.91</v>
      </c>
      <c r="G1857" s="246">
        <f t="shared" si="210"/>
        <v>-3.7422938291542529E-4</v>
      </c>
      <c r="H1857" s="246">
        <f t="shared" si="211"/>
        <v>-1.1442318670340642E-3</v>
      </c>
      <c r="I1857">
        <f t="shared" si="216"/>
        <v>14108.457095996235</v>
      </c>
      <c r="J1857">
        <f t="shared" si="216"/>
        <v>20900.077091018364</v>
      </c>
      <c r="AB1857" s="264">
        <v>42585</v>
      </c>
      <c r="AC1857">
        <v>2031.77</v>
      </c>
    </row>
    <row r="1858" spans="1:29">
      <c r="A1858" s="264">
        <v>42577</v>
      </c>
      <c r="B1858">
        <v>910.04</v>
      </c>
      <c r="D1858" s="264">
        <v>42577</v>
      </c>
      <c r="E1858">
        <f t="shared" si="213"/>
        <v>2030.18</v>
      </c>
      <c r="F1858">
        <v>910.04</v>
      </c>
      <c r="G1858" s="246">
        <f t="shared" si="210"/>
        <v>4.9259142496982378E-5</v>
      </c>
      <c r="H1858" s="246">
        <f t="shared" si="211"/>
        <v>9.6442701554387008E-5</v>
      </c>
      <c r="I1858">
        <f t="shared" si="216"/>
        <v>14109.152066494738</v>
      </c>
      <c r="J1858">
        <f t="shared" si="216"/>
        <v>20902.092750915715</v>
      </c>
      <c r="AB1858" s="264">
        <v>42586</v>
      </c>
      <c r="AC1858">
        <v>2036.69</v>
      </c>
    </row>
    <row r="1859" spans="1:29">
      <c r="A1859" s="264">
        <v>42578</v>
      </c>
      <c r="B1859">
        <v>911.57</v>
      </c>
      <c r="D1859" s="264">
        <v>42578</v>
      </c>
      <c r="E1859">
        <f t="shared" si="213"/>
        <v>2034.86</v>
      </c>
      <c r="F1859">
        <v>911.57</v>
      </c>
      <c r="G1859" s="246">
        <f t="shared" si="210"/>
        <v>2.3052143159718597E-3</v>
      </c>
      <c r="H1859" s="246">
        <f t="shared" si="211"/>
        <v>1.6348162090207155E-3</v>
      </c>
      <c r="I1859">
        <f t="shared" si="216"/>
        <v>14141.676685824646</v>
      </c>
      <c r="J1859">
        <f t="shared" si="216"/>
        <v>20936.263830947366</v>
      </c>
      <c r="AB1859" s="264">
        <v>42587</v>
      </c>
      <c r="AC1859">
        <v>2029.93</v>
      </c>
    </row>
    <row r="1860" spans="1:29">
      <c r="A1860" s="264">
        <v>42579</v>
      </c>
      <c r="B1860">
        <v>910.02</v>
      </c>
      <c r="D1860" s="264">
        <v>42579</v>
      </c>
      <c r="E1860">
        <f t="shared" si="213"/>
        <v>2035.11</v>
      </c>
      <c r="F1860">
        <v>910.02</v>
      </c>
      <c r="G1860" s="246">
        <f t="shared" ref="G1860:G1923" si="217">E1860/E1859-1</f>
        <v>1.2285857503702147E-4</v>
      </c>
      <c r="H1860" s="246">
        <f t="shared" ref="H1860:H1923" si="218">(F1860/F1859-1)-($M$23/252)</f>
        <v>-1.7467916812281678E-3</v>
      </c>
      <c r="I1860">
        <f t="shared" ref="I1860:J1875" si="219">I1859*(1+G1860)</f>
        <v>14143.414112070901</v>
      </c>
      <c r="J1860">
        <f t="shared" si="219"/>
        <v>20899.692539451469</v>
      </c>
      <c r="AB1860" s="264">
        <v>42590</v>
      </c>
      <c r="AC1860">
        <v>2031.04</v>
      </c>
    </row>
    <row r="1861" spans="1:29">
      <c r="A1861" s="264">
        <v>42580</v>
      </c>
      <c r="B1861">
        <v>912.72</v>
      </c>
      <c r="D1861" s="264">
        <v>42580</v>
      </c>
      <c r="E1861">
        <f t="shared" si="213"/>
        <v>2040.51</v>
      </c>
      <c r="F1861">
        <v>912.72</v>
      </c>
      <c r="G1861" s="246">
        <f t="shared" si="217"/>
        <v>2.6534192254965561E-3</v>
      </c>
      <c r="H1861" s="246">
        <f t="shared" si="218"/>
        <v>2.9205391875217626E-3</v>
      </c>
      <c r="I1861">
        <f t="shared" si="219"/>
        <v>14180.942518990028</v>
      </c>
      <c r="J1861">
        <f t="shared" si="219"/>
        <v>20960.730910520095</v>
      </c>
      <c r="AB1861" s="264">
        <v>42591</v>
      </c>
      <c r="AC1861">
        <v>2035.54</v>
      </c>
    </row>
    <row r="1862" spans="1:29">
      <c r="A1862" s="264">
        <v>42583</v>
      </c>
      <c r="B1862">
        <v>911.52</v>
      </c>
      <c r="D1862" s="264">
        <v>42583</v>
      </c>
      <c r="E1862">
        <f t="shared" si="213"/>
        <v>2036.27</v>
      </c>
      <c r="F1862">
        <v>911.52</v>
      </c>
      <c r="G1862" s="246">
        <f t="shared" si="217"/>
        <v>-2.0779118945754016E-3</v>
      </c>
      <c r="H1862" s="246">
        <f t="shared" si="218"/>
        <v>-1.3611800833928231E-3</v>
      </c>
      <c r="I1862">
        <f t="shared" si="219"/>
        <v>14151.475769853529</v>
      </c>
      <c r="J1862">
        <f t="shared" si="219"/>
        <v>20932.199581071338</v>
      </c>
      <c r="AB1862" s="264">
        <v>42592</v>
      </c>
      <c r="AC1862">
        <v>2039.54</v>
      </c>
    </row>
    <row r="1863" spans="1:29">
      <c r="A1863" s="264">
        <v>42584</v>
      </c>
      <c r="B1863">
        <v>911.25</v>
      </c>
      <c r="D1863" s="264">
        <v>42584</v>
      </c>
      <c r="E1863">
        <f t="shared" si="213"/>
        <v>2031.97</v>
      </c>
      <c r="F1863">
        <v>911.25</v>
      </c>
      <c r="G1863" s="246">
        <f t="shared" si="217"/>
        <v>-2.1117042435433442E-3</v>
      </c>
      <c r="H1863" s="246">
        <f t="shared" si="218"/>
        <v>-3.4263710223426865E-4</v>
      </c>
      <c r="I1863">
        <f t="shared" si="219"/>
        <v>14121.592038417928</v>
      </c>
      <c r="J1863">
        <f t="shared" si="219"/>
        <v>20925.027432863491</v>
      </c>
      <c r="AB1863" s="264">
        <v>42593</v>
      </c>
      <c r="AC1863">
        <v>2032.84</v>
      </c>
    </row>
    <row r="1864" spans="1:29">
      <c r="A1864" s="264">
        <v>42585</v>
      </c>
      <c r="B1864">
        <v>911.33</v>
      </c>
      <c r="D1864" s="264">
        <v>42585</v>
      </c>
      <c r="E1864">
        <f t="shared" si="213"/>
        <v>2031.77</v>
      </c>
      <c r="F1864">
        <v>911.33</v>
      </c>
      <c r="G1864" s="246">
        <f t="shared" si="217"/>
        <v>-9.842664999981654E-5</v>
      </c>
      <c r="H1864" s="246">
        <f t="shared" si="218"/>
        <v>4.1362923770314198E-5</v>
      </c>
      <c r="I1864">
        <f t="shared" si="219"/>
        <v>14120.202097420923</v>
      </c>
      <c r="J1864">
        <f t="shared" si="219"/>
        <v>20925.892953178089</v>
      </c>
      <c r="AB1864" s="264">
        <v>42594</v>
      </c>
      <c r="AC1864">
        <v>2038.36</v>
      </c>
    </row>
    <row r="1865" spans="1:29">
      <c r="A1865" s="264">
        <v>42586</v>
      </c>
      <c r="B1865">
        <v>913.33</v>
      </c>
      <c r="D1865" s="264">
        <v>42586</v>
      </c>
      <c r="E1865">
        <f t="shared" si="213"/>
        <v>2036.69</v>
      </c>
      <c r="F1865">
        <v>913.33</v>
      </c>
      <c r="G1865" s="246">
        <f t="shared" si="217"/>
        <v>2.4215339334670016E-3</v>
      </c>
      <c r="H1865" s="246">
        <f t="shared" si="218"/>
        <v>2.1481661417927936E-3</v>
      </c>
      <c r="I1865">
        <f t="shared" si="219"/>
        <v>14154.394645947239</v>
      </c>
      <c r="J1865">
        <f t="shared" si="219"/>
        <v>20970.845247906887</v>
      </c>
      <c r="AB1865" s="264">
        <v>42597</v>
      </c>
      <c r="AC1865">
        <v>2035.28</v>
      </c>
    </row>
    <row r="1866" spans="1:29">
      <c r="A1866" s="264">
        <v>42587</v>
      </c>
      <c r="B1866">
        <v>912.14</v>
      </c>
      <c r="D1866" s="264">
        <v>42587</v>
      </c>
      <c r="E1866">
        <f t="shared" si="213"/>
        <v>2029.93</v>
      </c>
      <c r="F1866">
        <v>912.14</v>
      </c>
      <c r="G1866" s="246">
        <f t="shared" si="217"/>
        <v>-3.319110910349643E-3</v>
      </c>
      <c r="H1866" s="246">
        <f t="shared" si="218"/>
        <v>-1.349353034656566E-3</v>
      </c>
      <c r="I1866">
        <f t="shared" si="219"/>
        <v>14107.41464024848</v>
      </c>
      <c r="J1866">
        <f t="shared" si="219"/>
        <v>20942.54817423231</v>
      </c>
      <c r="AB1866" s="264">
        <v>42598</v>
      </c>
      <c r="AC1866">
        <v>2033.46</v>
      </c>
    </row>
    <row r="1867" spans="1:29">
      <c r="A1867" s="264">
        <v>42590</v>
      </c>
      <c r="B1867">
        <v>913.01</v>
      </c>
      <c r="D1867" s="264">
        <v>42590</v>
      </c>
      <c r="E1867">
        <f t="shared" si="213"/>
        <v>2031.04</v>
      </c>
      <c r="F1867">
        <v>913.01</v>
      </c>
      <c r="G1867" s="246">
        <f t="shared" si="217"/>
        <v>5.4681688531132977E-4</v>
      </c>
      <c r="H1867" s="246">
        <f t="shared" si="218"/>
        <v>9.0737238017978093E-4</v>
      </c>
      <c r="I1867">
        <f t="shared" si="219"/>
        <v>14115.128812781857</v>
      </c>
      <c r="J1867">
        <f t="shared" si="219"/>
        <v>20961.550864016193</v>
      </c>
      <c r="AB1867" s="264">
        <v>42599</v>
      </c>
      <c r="AC1867">
        <v>2035.71</v>
      </c>
    </row>
    <row r="1868" spans="1:29">
      <c r="A1868" s="264">
        <v>42591</v>
      </c>
      <c r="B1868">
        <v>915.83</v>
      </c>
      <c r="D1868" s="264">
        <v>42591</v>
      </c>
      <c r="E1868">
        <f t="shared" si="213"/>
        <v>2035.54</v>
      </c>
      <c r="F1868">
        <v>915.83</v>
      </c>
      <c r="G1868" s="246">
        <f t="shared" si="217"/>
        <v>2.2156136757522926E-3</v>
      </c>
      <c r="H1868" s="246">
        <f t="shared" si="218"/>
        <v>3.0422561089144965E-3</v>
      </c>
      <c r="I1868">
        <f t="shared" si="219"/>
        <v>14146.402485214461</v>
      </c>
      <c r="J1868">
        <f t="shared" si="219"/>
        <v>21025.32127018457</v>
      </c>
      <c r="AB1868" s="264">
        <v>42600</v>
      </c>
      <c r="AC1868">
        <v>2038.69</v>
      </c>
    </row>
    <row r="1869" spans="1:29">
      <c r="A1869" s="264">
        <v>42592</v>
      </c>
      <c r="B1869">
        <v>916.73</v>
      </c>
      <c r="D1869" s="264">
        <v>42592</v>
      </c>
      <c r="E1869">
        <f t="shared" si="213"/>
        <v>2039.54</v>
      </c>
      <c r="F1869">
        <v>916.73</v>
      </c>
      <c r="G1869" s="246">
        <f t="shared" si="217"/>
        <v>1.9650805191742116E-3</v>
      </c>
      <c r="H1869" s="246">
        <f t="shared" si="218"/>
        <v>9.3628656129250785E-4</v>
      </c>
      <c r="I1869">
        <f t="shared" si="219"/>
        <v>14174.201305154555</v>
      </c>
      <c r="J1869">
        <f t="shared" si="219"/>
        <v>21045.006995936703</v>
      </c>
      <c r="AB1869" s="264">
        <v>42601</v>
      </c>
      <c r="AC1869">
        <v>2034.68</v>
      </c>
    </row>
    <row r="1870" spans="1:29">
      <c r="A1870" s="264">
        <v>42593</v>
      </c>
      <c r="B1870">
        <v>916.72</v>
      </c>
      <c r="D1870" s="264">
        <v>42593</v>
      </c>
      <c r="E1870">
        <f t="shared" si="213"/>
        <v>2032.84</v>
      </c>
      <c r="F1870">
        <v>916.72</v>
      </c>
      <c r="G1870" s="246">
        <f t="shared" si="217"/>
        <v>-3.2850544730674835E-3</v>
      </c>
      <c r="H1870" s="246">
        <f t="shared" si="218"/>
        <v>-5.7336908670726216E-5</v>
      </c>
      <c r="I1870">
        <f t="shared" si="219"/>
        <v>14127.638281754898</v>
      </c>
      <c r="J1870">
        <f t="shared" si="219"/>
        <v>21043.800340292601</v>
      </c>
      <c r="AB1870" s="264">
        <v>42604</v>
      </c>
      <c r="AC1870">
        <v>2039.09</v>
      </c>
    </row>
    <row r="1871" spans="1:29">
      <c r="A1871" s="264">
        <v>42594</v>
      </c>
      <c r="B1871">
        <v>917.34</v>
      </c>
      <c r="D1871" s="264">
        <v>42594</v>
      </c>
      <c r="E1871">
        <f t="shared" si="213"/>
        <v>2038.36</v>
      </c>
      <c r="F1871">
        <v>917.34</v>
      </c>
      <c r="G1871" s="246">
        <f t="shared" si="217"/>
        <v>2.7154129198558863E-3</v>
      </c>
      <c r="H1871" s="246">
        <f t="shared" si="218"/>
        <v>6.2989571515846641E-4</v>
      </c>
      <c r="I1871">
        <f t="shared" si="219"/>
        <v>14166.000653272225</v>
      </c>
      <c r="J1871">
        <f t="shared" si="219"/>
        <v>21057.055739957603</v>
      </c>
      <c r="AB1871" s="264">
        <v>42605</v>
      </c>
      <c r="AC1871">
        <v>2039.19</v>
      </c>
    </row>
    <row r="1872" spans="1:29">
      <c r="A1872" s="264">
        <v>42597</v>
      </c>
      <c r="B1872">
        <v>914.53</v>
      </c>
      <c r="D1872" s="264">
        <v>42597</v>
      </c>
      <c r="E1872">
        <f t="shared" si="213"/>
        <v>2035.28</v>
      </c>
      <c r="F1872">
        <v>914.53</v>
      </c>
      <c r="G1872" s="246">
        <f t="shared" si="217"/>
        <v>-1.5110186620616028E-3</v>
      </c>
      <c r="H1872" s="246">
        <f t="shared" si="218"/>
        <v>-3.109633053954188E-3</v>
      </c>
      <c r="I1872">
        <f t="shared" si="219"/>
        <v>14144.595561918355</v>
      </c>
      <c r="J1872">
        <f t="shared" si="219"/>
        <v>20991.576023409674</v>
      </c>
      <c r="AB1872" s="264">
        <v>42606</v>
      </c>
      <c r="AC1872">
        <v>2038.9</v>
      </c>
    </row>
    <row r="1873" spans="1:29">
      <c r="A1873" s="264">
        <v>42598</v>
      </c>
      <c r="B1873">
        <v>914.41</v>
      </c>
      <c r="D1873" s="264">
        <v>42598</v>
      </c>
      <c r="E1873">
        <f t="shared" si="213"/>
        <v>2033.46</v>
      </c>
      <c r="F1873">
        <v>914.41</v>
      </c>
      <c r="G1873" s="246">
        <f t="shared" si="217"/>
        <v>-8.9422585590182013E-4</v>
      </c>
      <c r="H1873" s="246">
        <f t="shared" si="218"/>
        <v>-1.7764351243655579E-4</v>
      </c>
      <c r="I1873">
        <f t="shared" si="219"/>
        <v>14131.947098845614</v>
      </c>
      <c r="J1873">
        <f t="shared" si="219"/>
        <v>20987.847006113298</v>
      </c>
      <c r="AB1873" s="264">
        <v>42607</v>
      </c>
      <c r="AC1873">
        <v>2037.01</v>
      </c>
    </row>
    <row r="1874" spans="1:29">
      <c r="A1874" s="264">
        <v>42599</v>
      </c>
      <c r="B1874">
        <v>916.53</v>
      </c>
      <c r="D1874" s="264">
        <v>42599</v>
      </c>
      <c r="E1874">
        <f t="shared" si="213"/>
        <v>2035.71</v>
      </c>
      <c r="F1874">
        <v>916.53</v>
      </c>
      <c r="G1874" s="246">
        <f t="shared" si="217"/>
        <v>1.1064884482605564E-3</v>
      </c>
      <c r="H1874" s="246">
        <f t="shared" si="218"/>
        <v>2.2720062663357113E-3</v>
      </c>
      <c r="I1874">
        <f t="shared" si="219"/>
        <v>14147.583935061915</v>
      </c>
      <c r="J1874">
        <f t="shared" si="219"/>
        <v>21035.531526028084</v>
      </c>
      <c r="AB1874" s="264">
        <v>42608</v>
      </c>
      <c r="AC1874">
        <v>2031.66</v>
      </c>
    </row>
    <row r="1875" spans="1:29">
      <c r="A1875" s="264">
        <v>42600</v>
      </c>
      <c r="B1875">
        <v>917.78</v>
      </c>
      <c r="D1875" s="264">
        <v>42600</v>
      </c>
      <c r="E1875">
        <f t="shared" ref="E1875:E1910" si="220">SUMIF(AB:AB,A1875,AC:AC)</f>
        <v>2038.69</v>
      </c>
      <c r="F1875">
        <v>917.78</v>
      </c>
      <c r="G1875" s="246">
        <f t="shared" si="217"/>
        <v>1.463862730939125E-3</v>
      </c>
      <c r="H1875" s="246">
        <f t="shared" si="218"/>
        <v>1.317411128308508E-3</v>
      </c>
      <c r="I1875">
        <f t="shared" si="219"/>
        <v>14168.294055917286</v>
      </c>
      <c r="J1875">
        <f t="shared" si="219"/>
        <v>21063.243969350358</v>
      </c>
      <c r="AB1875" s="264">
        <v>42611</v>
      </c>
      <c r="AC1875">
        <v>2038.89</v>
      </c>
    </row>
    <row r="1876" spans="1:29">
      <c r="A1876" s="264">
        <v>42601</v>
      </c>
      <c r="B1876">
        <v>916.54</v>
      </c>
      <c r="D1876" s="264">
        <v>42601</v>
      </c>
      <c r="E1876">
        <f t="shared" si="220"/>
        <v>2034.68</v>
      </c>
      <c r="F1876">
        <v>916.54</v>
      </c>
      <c r="G1876" s="246">
        <f t="shared" si="217"/>
        <v>-1.9669493645428915E-3</v>
      </c>
      <c r="H1876" s="246">
        <f t="shared" si="218"/>
        <v>-1.397514888410902E-3</v>
      </c>
      <c r="I1876">
        <f t="shared" ref="I1876:J1891" si="221">I1875*(1+G1876)</f>
        <v>14140.425738927343</v>
      </c>
      <c r="J1876">
        <f t="shared" si="221"/>
        <v>21033.807772304961</v>
      </c>
      <c r="AB1876" s="264">
        <v>42612</v>
      </c>
      <c r="AC1876">
        <v>2038</v>
      </c>
    </row>
    <row r="1877" spans="1:29">
      <c r="A1877" s="264">
        <v>42604</v>
      </c>
      <c r="B1877">
        <v>918.36</v>
      </c>
      <c r="D1877" s="264">
        <v>42604</v>
      </c>
      <c r="E1877">
        <f t="shared" si="220"/>
        <v>2039.09</v>
      </c>
      <c r="F1877">
        <v>918.36</v>
      </c>
      <c r="G1877" s="246">
        <f t="shared" si="217"/>
        <v>2.1674169894037032E-3</v>
      </c>
      <c r="H1877" s="246">
        <f t="shared" si="218"/>
        <v>1.9393003656609101E-3</v>
      </c>
      <c r="I1877">
        <f t="shared" si="221"/>
        <v>14171.073937911295</v>
      </c>
      <c r="J1877">
        <f t="shared" si="221"/>
        <v>21074.598643409034</v>
      </c>
      <c r="AB1877" s="264">
        <v>42613</v>
      </c>
      <c r="AC1877">
        <v>2038.18</v>
      </c>
    </row>
    <row r="1878" spans="1:29">
      <c r="A1878" s="264">
        <v>42605</v>
      </c>
      <c r="B1878">
        <v>919.16</v>
      </c>
      <c r="D1878" s="264">
        <v>42605</v>
      </c>
      <c r="E1878">
        <f t="shared" si="220"/>
        <v>2039.19</v>
      </c>
      <c r="F1878">
        <v>919.16</v>
      </c>
      <c r="G1878" s="246">
        <f t="shared" si="217"/>
        <v>4.9041484191603146E-5</v>
      </c>
      <c r="H1878" s="246">
        <f t="shared" si="218"/>
        <v>8.2468950862722799E-4</v>
      </c>
      <c r="I1878">
        <f t="shared" si="221"/>
        <v>14171.768908409798</v>
      </c>
      <c r="J1878">
        <f t="shared" si="221"/>
        <v>21091.978643808783</v>
      </c>
      <c r="AB1878" s="264">
        <v>42614</v>
      </c>
      <c r="AC1878">
        <v>2037.75</v>
      </c>
    </row>
    <row r="1879" spans="1:29">
      <c r="A1879" s="264">
        <v>42606</v>
      </c>
      <c r="B1879">
        <v>918.04</v>
      </c>
      <c r="D1879" s="264">
        <v>42606</v>
      </c>
      <c r="E1879">
        <f t="shared" si="220"/>
        <v>2038.9</v>
      </c>
      <c r="F1879">
        <v>918.04</v>
      </c>
      <c r="G1879" s="246">
        <f t="shared" si="217"/>
        <v>-1.4221332980246526E-4</v>
      </c>
      <c r="H1879" s="246">
        <f t="shared" si="218"/>
        <v>-1.2649324227711608E-3</v>
      </c>
      <c r="I1879">
        <f t="shared" si="221"/>
        <v>14169.753493964143</v>
      </c>
      <c r="J1879">
        <f t="shared" si="221"/>
        <v>21065.298716161833</v>
      </c>
      <c r="AB1879" s="264">
        <v>42615</v>
      </c>
      <c r="AC1879">
        <v>2035.14</v>
      </c>
    </row>
    <row r="1880" spans="1:29">
      <c r="A1880" s="264">
        <v>42607</v>
      </c>
      <c r="B1880">
        <v>918.88</v>
      </c>
      <c r="D1880" s="264">
        <v>42607</v>
      </c>
      <c r="E1880">
        <f t="shared" si="220"/>
        <v>2037.01</v>
      </c>
      <c r="F1880">
        <v>918.88</v>
      </c>
      <c r="G1880" s="246">
        <f t="shared" si="217"/>
        <v>-9.2697042522937867E-4</v>
      </c>
      <c r="H1880" s="246">
        <f t="shared" si="218"/>
        <v>8.6856423934221581E-4</v>
      </c>
      <c r="I1880">
        <f t="shared" si="221"/>
        <v>14156.618551542448</v>
      </c>
      <c r="J1880">
        <f t="shared" si="221"/>
        <v>21083.595281317754</v>
      </c>
      <c r="AB1880" s="264">
        <v>42619</v>
      </c>
      <c r="AC1880">
        <v>2041.09</v>
      </c>
    </row>
    <row r="1881" spans="1:29">
      <c r="A1881" s="264">
        <v>42608</v>
      </c>
      <c r="B1881">
        <v>917.56</v>
      </c>
      <c r="D1881" s="264">
        <v>42608</v>
      </c>
      <c r="E1881">
        <f t="shared" si="220"/>
        <v>2031.66</v>
      </c>
      <c r="F1881">
        <v>917.56</v>
      </c>
      <c r="G1881" s="246">
        <f t="shared" si="217"/>
        <v>-2.6263984958345699E-3</v>
      </c>
      <c r="H1881" s="246">
        <f t="shared" si="218"/>
        <v>-1.482960000995028E-3</v>
      </c>
      <c r="I1881">
        <f t="shared" si="221"/>
        <v>14119.437629872573</v>
      </c>
      <c r="J1881">
        <f t="shared" si="221"/>
        <v>21052.329152838392</v>
      </c>
      <c r="AB1881" s="264">
        <v>42620</v>
      </c>
      <c r="AC1881">
        <v>2041.4</v>
      </c>
    </row>
    <row r="1882" spans="1:29">
      <c r="A1882" s="264">
        <v>42611</v>
      </c>
      <c r="B1882">
        <v>918.24</v>
      </c>
      <c r="D1882" s="264">
        <v>42611</v>
      </c>
      <c r="E1882">
        <f t="shared" si="220"/>
        <v>2038.89</v>
      </c>
      <c r="F1882">
        <v>918.24</v>
      </c>
      <c r="G1882" s="246">
        <f t="shared" si="217"/>
        <v>3.5586663122766371E-3</v>
      </c>
      <c r="H1882" s="246">
        <f t="shared" si="218"/>
        <v>6.9466737870004045E-4</v>
      </c>
      <c r="I1882">
        <f t="shared" si="221"/>
        <v>14169.683996914291</v>
      </c>
      <c r="J1882">
        <f t="shared" si="221"/>
        <v>21066.953519146526</v>
      </c>
      <c r="AB1882" s="264">
        <v>42621</v>
      </c>
      <c r="AC1882">
        <v>2033.52</v>
      </c>
    </row>
    <row r="1883" spans="1:29">
      <c r="A1883" s="264">
        <v>42612</v>
      </c>
      <c r="B1883">
        <v>918.71</v>
      </c>
      <c r="D1883" s="264">
        <v>42612</v>
      </c>
      <c r="E1883">
        <f t="shared" si="220"/>
        <v>2038</v>
      </c>
      <c r="F1883">
        <v>918.71</v>
      </c>
      <c r="G1883" s="246">
        <f t="shared" si="217"/>
        <v>-4.3651202369920927E-4</v>
      </c>
      <c r="H1883" s="246">
        <f t="shared" si="218"/>
        <v>4.6542018270988387E-4</v>
      </c>
      <c r="I1883">
        <f t="shared" si="221"/>
        <v>14163.498759477619</v>
      </c>
      <c r="J1883">
        <f t="shared" si="221"/>
        <v>21076.758504502548</v>
      </c>
      <c r="AB1883" s="264">
        <v>42622</v>
      </c>
      <c r="AC1883">
        <v>2027.38</v>
      </c>
    </row>
    <row r="1884" spans="1:29">
      <c r="A1884" s="264">
        <v>42613</v>
      </c>
      <c r="B1884">
        <v>918.73</v>
      </c>
      <c r="D1884" s="264">
        <v>42613</v>
      </c>
      <c r="E1884">
        <f t="shared" si="220"/>
        <v>2038.18</v>
      </c>
      <c r="F1884">
        <v>918.73</v>
      </c>
      <c r="G1884" s="246">
        <f t="shared" si="217"/>
        <v>8.8321884200270873E-5</v>
      </c>
      <c r="H1884" s="246">
        <f t="shared" si="218"/>
        <v>-2.4658916151012177E-5</v>
      </c>
      <c r="I1884">
        <f t="shared" si="221"/>
        <v>14164.749706374925</v>
      </c>
      <c r="J1884">
        <f t="shared" si="221"/>
        <v>21076.238774481852</v>
      </c>
      <c r="AB1884" s="264">
        <v>42625</v>
      </c>
      <c r="AC1884">
        <v>2027.61</v>
      </c>
    </row>
    <row r="1885" spans="1:29">
      <c r="A1885" s="264">
        <v>42614</v>
      </c>
      <c r="B1885">
        <v>918.14</v>
      </c>
      <c r="D1885" s="264">
        <v>42614</v>
      </c>
      <c r="E1885">
        <f t="shared" si="220"/>
        <v>2037.75</v>
      </c>
      <c r="F1885">
        <v>918.14</v>
      </c>
      <c r="G1885" s="246">
        <f t="shared" si="217"/>
        <v>-2.109725343198976E-4</v>
      </c>
      <c r="H1885" s="246">
        <f t="shared" si="218"/>
        <v>-6.8861942184163163E-4</v>
      </c>
      <c r="I1885">
        <f t="shared" si="221"/>
        <v>14161.761333231365</v>
      </c>
      <c r="J1885">
        <f t="shared" si="221"/>
        <v>21061.725267122372</v>
      </c>
      <c r="AB1885" s="264">
        <v>42626</v>
      </c>
      <c r="AC1885">
        <v>2021.65</v>
      </c>
    </row>
    <row r="1886" spans="1:29">
      <c r="A1886" s="264">
        <v>42615</v>
      </c>
      <c r="B1886">
        <v>919.54</v>
      </c>
      <c r="D1886" s="264">
        <v>42615</v>
      </c>
      <c r="E1886">
        <f t="shared" si="220"/>
        <v>2035.14</v>
      </c>
      <c r="F1886">
        <v>919.54</v>
      </c>
      <c r="G1886" s="246">
        <f t="shared" si="217"/>
        <v>-1.2808244387191303E-3</v>
      </c>
      <c r="H1886" s="246">
        <f t="shared" si="218"/>
        <v>1.4783933511539485E-3</v>
      </c>
      <c r="I1886">
        <f t="shared" si="221"/>
        <v>14143.622603220454</v>
      </c>
      <c r="J1886">
        <f t="shared" si="221"/>
        <v>21092.862781721116</v>
      </c>
      <c r="AB1886" s="264">
        <v>42627</v>
      </c>
      <c r="AC1886">
        <v>2025.83</v>
      </c>
    </row>
    <row r="1887" spans="1:29">
      <c r="A1887" s="264">
        <v>42619</v>
      </c>
      <c r="B1887">
        <v>921.61</v>
      </c>
      <c r="D1887" s="264">
        <v>42619</v>
      </c>
      <c r="E1887">
        <f t="shared" si="220"/>
        <v>2041.09</v>
      </c>
      <c r="F1887">
        <v>921.61</v>
      </c>
      <c r="G1887" s="246">
        <f t="shared" si="217"/>
        <v>2.9236317894592023E-3</v>
      </c>
      <c r="H1887" s="246">
        <f t="shared" si="218"/>
        <v>2.2046969913529372E-3</v>
      </c>
      <c r="I1887">
        <f t="shared" si="221"/>
        <v>14184.973347881343</v>
      </c>
      <c r="J1887">
        <f t="shared" si="221"/>
        <v>21139.366152834999</v>
      </c>
      <c r="AB1887" s="264">
        <v>42628</v>
      </c>
      <c r="AC1887">
        <v>2025.26</v>
      </c>
    </row>
    <row r="1888" spans="1:29">
      <c r="A1888" s="264">
        <v>42620</v>
      </c>
      <c r="B1888">
        <v>920.67</v>
      </c>
      <c r="D1888" s="264">
        <v>42620</v>
      </c>
      <c r="E1888">
        <f t="shared" si="220"/>
        <v>2041.4</v>
      </c>
      <c r="F1888">
        <v>920.67</v>
      </c>
      <c r="G1888" s="246">
        <f t="shared" si="217"/>
        <v>1.518796329413874E-4</v>
      </c>
      <c r="H1888" s="246">
        <f t="shared" si="218"/>
        <v>-1.0663827819949031E-3</v>
      </c>
      <c r="I1888">
        <f t="shared" si="221"/>
        <v>14187.127756426702</v>
      </c>
      <c r="J1888">
        <f t="shared" si="221"/>
        <v>21116.823496747329</v>
      </c>
      <c r="AB1888" s="264">
        <v>42629</v>
      </c>
      <c r="AC1888">
        <v>2025.17</v>
      </c>
    </row>
    <row r="1889" spans="1:29">
      <c r="A1889" s="264">
        <v>42621</v>
      </c>
      <c r="B1889">
        <v>919.18</v>
      </c>
      <c r="D1889" s="264">
        <v>42621</v>
      </c>
      <c r="E1889">
        <f t="shared" si="220"/>
        <v>2033.52</v>
      </c>
      <c r="F1889">
        <v>919.18</v>
      </c>
      <c r="G1889" s="246">
        <f t="shared" si="217"/>
        <v>-3.8600960125404482E-3</v>
      </c>
      <c r="H1889" s="246">
        <f t="shared" si="218"/>
        <v>-1.6648151811801256E-3</v>
      </c>
      <c r="I1889">
        <f t="shared" si="221"/>
        <v>14132.364081144717</v>
      </c>
      <c r="J1889">
        <f t="shared" si="221"/>
        <v>21081.667888411645</v>
      </c>
      <c r="AB1889" s="264">
        <v>42632</v>
      </c>
      <c r="AC1889">
        <v>2025.87</v>
      </c>
    </row>
    <row r="1890" spans="1:29">
      <c r="A1890" s="264">
        <v>42622</v>
      </c>
      <c r="B1890">
        <v>912.31</v>
      </c>
      <c r="D1890" s="264">
        <v>42622</v>
      </c>
      <c r="E1890">
        <f t="shared" si="220"/>
        <v>2027.38</v>
      </c>
      <c r="F1890">
        <v>912.31</v>
      </c>
      <c r="G1890" s="246">
        <f t="shared" si="217"/>
        <v>-3.019394940792286E-3</v>
      </c>
      <c r="H1890" s="246">
        <f t="shared" si="218"/>
        <v>-7.5204815316757398E-3</v>
      </c>
      <c r="I1890">
        <f t="shared" si="221"/>
        <v>14089.692892536674</v>
      </c>
      <c r="J1890">
        <f t="shared" si="221"/>
        <v>20923.123594399924</v>
      </c>
      <c r="AB1890" s="264">
        <v>42633</v>
      </c>
      <c r="AC1890">
        <v>2026.95</v>
      </c>
    </row>
    <row r="1891" spans="1:29">
      <c r="A1891" s="264">
        <v>42625</v>
      </c>
      <c r="B1891">
        <v>915.86</v>
      </c>
      <c r="D1891" s="264">
        <v>42625</v>
      </c>
      <c r="E1891">
        <f t="shared" si="220"/>
        <v>2027.61</v>
      </c>
      <c r="F1891">
        <v>915.86</v>
      </c>
      <c r="G1891" s="246">
        <f t="shared" si="217"/>
        <v>1.134469117776149E-4</v>
      </c>
      <c r="H1891" s="246">
        <f t="shared" si="218"/>
        <v>3.8447926143525416E-3</v>
      </c>
      <c r="I1891">
        <f t="shared" si="221"/>
        <v>14091.291324683227</v>
      </c>
      <c r="J1891">
        <f t="shared" si="221"/>
        <v>21003.56866546486</v>
      </c>
      <c r="AB1891" s="264">
        <v>42634</v>
      </c>
      <c r="AC1891">
        <v>2029.24</v>
      </c>
    </row>
    <row r="1892" spans="1:29">
      <c r="A1892" s="264">
        <v>42626</v>
      </c>
      <c r="B1892">
        <v>911.25</v>
      </c>
      <c r="D1892" s="264">
        <v>42626</v>
      </c>
      <c r="E1892">
        <f t="shared" si="220"/>
        <v>2021.65</v>
      </c>
      <c r="F1892">
        <v>911.25</v>
      </c>
      <c r="G1892" s="246">
        <f t="shared" si="217"/>
        <v>-2.9394212891038496E-3</v>
      </c>
      <c r="H1892" s="246">
        <f t="shared" si="218"/>
        <v>-5.0799489784776461E-3</v>
      </c>
      <c r="I1892">
        <f t="shared" ref="I1892:J1907" si="222">I1891*(1+G1892)</f>
        <v>14049.871082972488</v>
      </c>
      <c r="J1892">
        <f t="shared" si="222"/>
        <v>20896.871608278347</v>
      </c>
      <c r="AB1892" s="264">
        <v>42635</v>
      </c>
      <c r="AC1892">
        <v>2034.06</v>
      </c>
    </row>
    <row r="1893" spans="1:29">
      <c r="A1893" s="264">
        <v>42627</v>
      </c>
      <c r="B1893">
        <v>911.24</v>
      </c>
      <c r="D1893" s="264">
        <v>42627</v>
      </c>
      <c r="E1893">
        <f t="shared" si="220"/>
        <v>2025.83</v>
      </c>
      <c r="F1893">
        <v>911.24</v>
      </c>
      <c r="G1893" s="246">
        <f t="shared" si="217"/>
        <v>2.0676180347733997E-3</v>
      </c>
      <c r="H1893" s="246">
        <f t="shared" si="218"/>
        <v>-5.7402508328432133E-5</v>
      </c>
      <c r="I1893">
        <f t="shared" si="222"/>
        <v>14078.920849809883</v>
      </c>
      <c r="J1893">
        <f t="shared" si="222"/>
        <v>20895.672075431816</v>
      </c>
      <c r="AB1893" s="264">
        <v>42636</v>
      </c>
      <c r="AC1893">
        <v>2035.78</v>
      </c>
    </row>
    <row r="1894" spans="1:29">
      <c r="A1894" s="264">
        <v>42628</v>
      </c>
      <c r="B1894">
        <v>913.46</v>
      </c>
      <c r="D1894" s="264">
        <v>42628</v>
      </c>
      <c r="E1894">
        <f t="shared" si="220"/>
        <v>2025.26</v>
      </c>
      <c r="F1894">
        <v>913.46</v>
      </c>
      <c r="G1894" s="246">
        <f t="shared" si="217"/>
        <v>-2.8136615609397619E-4</v>
      </c>
      <c r="H1894" s="246">
        <f t="shared" si="218"/>
        <v>2.389812155493041E-3</v>
      </c>
      <c r="I1894">
        <f t="shared" si="222"/>
        <v>14074.95951796842</v>
      </c>
      <c r="J1894">
        <f t="shared" si="222"/>
        <v>20945.608806554879</v>
      </c>
      <c r="AB1894" s="264">
        <v>42639</v>
      </c>
      <c r="AC1894">
        <v>2038.02</v>
      </c>
    </row>
    <row r="1895" spans="1:29">
      <c r="A1895" s="264">
        <v>42629</v>
      </c>
      <c r="B1895">
        <v>913.34</v>
      </c>
      <c r="D1895" s="264">
        <v>42629</v>
      </c>
      <c r="E1895">
        <f t="shared" si="220"/>
        <v>2025.17</v>
      </c>
      <c r="F1895">
        <v>913.34</v>
      </c>
      <c r="G1895" s="246">
        <f t="shared" si="217"/>
        <v>-4.4438738729835059E-5</v>
      </c>
      <c r="H1895" s="246">
        <f t="shared" si="218"/>
        <v>-1.7779721373369E-4</v>
      </c>
      <c r="I1895">
        <f t="shared" si="222"/>
        <v>14074.334044519768</v>
      </c>
      <c r="J1895">
        <f t="shared" si="222"/>
        <v>20941.884735669119</v>
      </c>
      <c r="AB1895" s="264">
        <v>42640</v>
      </c>
      <c r="AC1895">
        <v>2041.13</v>
      </c>
    </row>
    <row r="1896" spans="1:29">
      <c r="A1896" s="264">
        <v>42632</v>
      </c>
      <c r="B1896">
        <v>915.96</v>
      </c>
      <c r="D1896" s="264">
        <v>42632</v>
      </c>
      <c r="E1896">
        <f t="shared" si="220"/>
        <v>2025.87</v>
      </c>
      <c r="F1896">
        <v>915.96</v>
      </c>
      <c r="G1896" s="246">
        <f t="shared" si="217"/>
        <v>3.456499948151226E-4</v>
      </c>
      <c r="H1896" s="246">
        <f t="shared" si="218"/>
        <v>2.8221636286282917E-3</v>
      </c>
      <c r="I1896">
        <f t="shared" si="222"/>
        <v>14079.198838009283</v>
      </c>
      <c r="J1896">
        <f t="shared" si="222"/>
        <v>21000.986161085049</v>
      </c>
      <c r="AB1896" s="264">
        <v>42641</v>
      </c>
      <c r="AC1896">
        <v>2040.43</v>
      </c>
    </row>
    <row r="1897" spans="1:29">
      <c r="A1897" s="264">
        <v>42633</v>
      </c>
      <c r="B1897">
        <v>916.29</v>
      </c>
      <c r="D1897" s="264">
        <v>42633</v>
      </c>
      <c r="E1897">
        <f t="shared" si="220"/>
        <v>2026.95</v>
      </c>
      <c r="F1897">
        <v>916.29</v>
      </c>
      <c r="G1897" s="246">
        <f t="shared" si="217"/>
        <v>5.3310429593222963E-4</v>
      </c>
      <c r="H1897" s="246">
        <f t="shared" si="218"/>
        <v>3.1384916995745663E-4</v>
      </c>
      <c r="I1897">
        <f t="shared" si="222"/>
        <v>14086.70451939311</v>
      </c>
      <c r="J1897">
        <f t="shared" si="222"/>
        <v>21007.577303159993</v>
      </c>
      <c r="AB1897" s="264">
        <v>42642</v>
      </c>
      <c r="AC1897">
        <v>2041.77</v>
      </c>
    </row>
    <row r="1898" spans="1:29">
      <c r="A1898" s="264">
        <v>42634</v>
      </c>
      <c r="B1898">
        <v>917.32</v>
      </c>
      <c r="D1898" s="264">
        <v>42634</v>
      </c>
      <c r="E1898">
        <f t="shared" si="220"/>
        <v>2029.24</v>
      </c>
      <c r="F1898">
        <v>917.32</v>
      </c>
      <c r="G1898" s="246">
        <f t="shared" si="217"/>
        <v>1.1297762648314613E-3</v>
      </c>
      <c r="H1898" s="246">
        <f t="shared" si="218"/>
        <v>1.0776696944043576E-3</v>
      </c>
      <c r="I1898">
        <f t="shared" si="222"/>
        <v>14102.619343808814</v>
      </c>
      <c r="J1898">
        <f t="shared" si="222"/>
        <v>21030.216532572467</v>
      </c>
      <c r="AB1898" s="264">
        <v>42643</v>
      </c>
      <c r="AC1898">
        <v>2036.98</v>
      </c>
    </row>
    <row r="1899" spans="1:29">
      <c r="A1899" s="264">
        <v>42635</v>
      </c>
      <c r="B1899">
        <v>913.37</v>
      </c>
      <c r="D1899" s="264">
        <v>42635</v>
      </c>
      <c r="E1899">
        <f t="shared" si="220"/>
        <v>2034.06</v>
      </c>
      <c r="F1899">
        <v>913.37</v>
      </c>
      <c r="G1899" s="246">
        <f t="shared" si="217"/>
        <v>2.375273501409314E-3</v>
      </c>
      <c r="H1899" s="246">
        <f t="shared" si="218"/>
        <v>-4.3524504612816447E-3</v>
      </c>
      <c r="I1899">
        <f t="shared" si="222"/>
        <v>14136.116921836625</v>
      </c>
      <c r="J1899">
        <f t="shared" si="222"/>
        <v>20938.683556924421</v>
      </c>
      <c r="AB1899" s="264">
        <v>42646</v>
      </c>
      <c r="AC1899">
        <v>2036.01</v>
      </c>
    </row>
    <row r="1900" spans="1:29">
      <c r="A1900" s="264">
        <v>42636</v>
      </c>
      <c r="B1900">
        <v>916.04</v>
      </c>
      <c r="D1900" s="264">
        <v>42636</v>
      </c>
      <c r="E1900">
        <f t="shared" si="220"/>
        <v>2035.78</v>
      </c>
      <c r="F1900">
        <v>916.04</v>
      </c>
      <c r="G1900" s="246">
        <f t="shared" si="217"/>
        <v>8.4559944151108013E-4</v>
      </c>
      <c r="H1900" s="246">
        <f t="shared" si="218"/>
        <v>2.8768117364421511E-3</v>
      </c>
      <c r="I1900">
        <f t="shared" si="222"/>
        <v>14148.070414410866</v>
      </c>
      <c r="J1900">
        <f t="shared" si="222"/>
        <v>20998.920207526629</v>
      </c>
      <c r="AB1900" s="264">
        <v>42647</v>
      </c>
      <c r="AC1900">
        <v>2030.3</v>
      </c>
    </row>
    <row r="1901" spans="1:29">
      <c r="A1901" s="264">
        <v>42639</v>
      </c>
      <c r="B1901">
        <v>912.41</v>
      </c>
      <c r="D1901" s="264">
        <v>42639</v>
      </c>
      <c r="E1901">
        <f t="shared" si="220"/>
        <v>2038.02</v>
      </c>
      <c r="F1901">
        <v>912.41</v>
      </c>
      <c r="G1901" s="246">
        <f t="shared" si="217"/>
        <v>1.1003153582411773E-3</v>
      </c>
      <c r="H1901" s="246">
        <f t="shared" si="218"/>
        <v>-4.0091376234350348E-3</v>
      </c>
      <c r="I1901">
        <f t="shared" si="222"/>
        <v>14163.637753577319</v>
      </c>
      <c r="J1901">
        <f t="shared" si="222"/>
        <v>20914.732646471126</v>
      </c>
      <c r="AB1901" s="264">
        <v>42648</v>
      </c>
      <c r="AC1901">
        <v>2027.87</v>
      </c>
    </row>
    <row r="1902" spans="1:29">
      <c r="A1902" s="264">
        <v>42640</v>
      </c>
      <c r="B1902">
        <v>913.81</v>
      </c>
      <c r="D1902" s="264">
        <v>42640</v>
      </c>
      <c r="E1902">
        <f t="shared" si="220"/>
        <v>2041.13</v>
      </c>
      <c r="F1902">
        <v>913.81</v>
      </c>
      <c r="G1902" s="246">
        <f t="shared" si="217"/>
        <v>1.5259909127487425E-3</v>
      </c>
      <c r="H1902" s="246">
        <f t="shared" si="218"/>
        <v>1.4879693417901721E-3</v>
      </c>
      <c r="I1902">
        <f t="shared" si="222"/>
        <v>14185.251336080742</v>
      </c>
      <c r="J1902">
        <f t="shared" si="222"/>
        <v>20945.853127440812</v>
      </c>
      <c r="AB1902" s="264">
        <v>42649</v>
      </c>
      <c r="AC1902">
        <v>2026.18</v>
      </c>
    </row>
    <row r="1903" spans="1:29">
      <c r="A1903" s="264">
        <v>42641</v>
      </c>
      <c r="B1903">
        <v>917.3</v>
      </c>
      <c r="D1903" s="264">
        <v>42641</v>
      </c>
      <c r="E1903">
        <f t="shared" si="220"/>
        <v>2040.43</v>
      </c>
      <c r="F1903">
        <v>917.3</v>
      </c>
      <c r="G1903" s="246">
        <f t="shared" si="217"/>
        <v>-3.4294728900174931E-4</v>
      </c>
      <c r="H1903" s="246">
        <f t="shared" si="218"/>
        <v>3.7727460928888993E-3</v>
      </c>
      <c r="I1903">
        <f t="shared" si="222"/>
        <v>14180.386542591224</v>
      </c>
      <c r="J1903">
        <f t="shared" si="222"/>
        <v>21024.876512989591</v>
      </c>
      <c r="AB1903" s="264">
        <v>42650</v>
      </c>
      <c r="AC1903">
        <v>2026.58</v>
      </c>
    </row>
    <row r="1904" spans="1:29">
      <c r="A1904" s="264">
        <v>42642</v>
      </c>
      <c r="B1904">
        <v>914.86</v>
      </c>
      <c r="D1904" s="264">
        <v>42642</v>
      </c>
      <c r="E1904">
        <f t="shared" si="220"/>
        <v>2041.77</v>
      </c>
      <c r="F1904">
        <v>914.86</v>
      </c>
      <c r="G1904" s="246">
        <f t="shared" si="217"/>
        <v>6.5672431791341523E-4</v>
      </c>
      <c r="H1904" s="246">
        <f t="shared" si="218"/>
        <v>-2.7064089486224093E-3</v>
      </c>
      <c r="I1904">
        <f t="shared" si="222"/>
        <v>14189.699147271156</v>
      </c>
      <c r="J1904">
        <f t="shared" si="222"/>
        <v>20967.974599051155</v>
      </c>
      <c r="AB1904" s="264">
        <v>42654</v>
      </c>
      <c r="AC1904">
        <v>2024.71</v>
      </c>
    </row>
    <row r="1905" spans="1:29">
      <c r="A1905" s="264">
        <v>42643</v>
      </c>
      <c r="B1905">
        <v>915.08</v>
      </c>
      <c r="D1905" s="264">
        <v>42643</v>
      </c>
      <c r="E1905">
        <f t="shared" si="220"/>
        <v>2036.98</v>
      </c>
      <c r="F1905">
        <v>915.08</v>
      </c>
      <c r="G1905" s="246">
        <f t="shared" si="217"/>
        <v>-2.3460037124651834E-3</v>
      </c>
      <c r="H1905" s="246">
        <f t="shared" si="218"/>
        <v>1.9404538087018725E-4</v>
      </c>
      <c r="I1905">
        <f t="shared" si="222"/>
        <v>14156.410060392895</v>
      </c>
      <c r="J1905">
        <f t="shared" si="222"/>
        <v>20972.043337668303</v>
      </c>
      <c r="AB1905" s="264">
        <v>42655</v>
      </c>
      <c r="AC1905">
        <v>2023.59</v>
      </c>
    </row>
    <row r="1906" spans="1:29">
      <c r="A1906" s="264">
        <v>42646</v>
      </c>
      <c r="B1906">
        <v>914.45</v>
      </c>
      <c r="D1906" s="264">
        <v>42646</v>
      </c>
      <c r="E1906">
        <f t="shared" si="220"/>
        <v>2036.01</v>
      </c>
      <c r="F1906">
        <v>914.45</v>
      </c>
      <c r="G1906" s="246">
        <f t="shared" si="217"/>
        <v>-4.7619515164609716E-4</v>
      </c>
      <c r="H1906" s="246">
        <f t="shared" si="218"/>
        <v>-7.3489296798402628E-4</v>
      </c>
      <c r="I1906">
        <f t="shared" si="222"/>
        <v>14149.668846557421</v>
      </c>
      <c r="J1906">
        <f t="shared" si="222"/>
        <v>20956.631130495196</v>
      </c>
      <c r="AB1906" s="264">
        <v>42656</v>
      </c>
      <c r="AC1906">
        <v>2027.94</v>
      </c>
    </row>
    <row r="1907" spans="1:29">
      <c r="A1907" s="264">
        <v>42647</v>
      </c>
      <c r="B1907">
        <v>915.32</v>
      </c>
      <c r="D1907" s="264">
        <v>42647</v>
      </c>
      <c r="E1907">
        <f t="shared" si="220"/>
        <v>2030.3</v>
      </c>
      <c r="F1907">
        <v>915.32</v>
      </c>
      <c r="G1907" s="246">
        <f t="shared" si="217"/>
        <v>-2.8045048894651536E-3</v>
      </c>
      <c r="H1907" s="246">
        <f t="shared" si="218"/>
        <v>9.049629754027547E-4</v>
      </c>
      <c r="I1907">
        <f t="shared" si="222"/>
        <v>14109.986031092938</v>
      </c>
      <c r="J1907">
        <f t="shared" si="222"/>
        <v>20975.596105757468</v>
      </c>
      <c r="AB1907" s="264">
        <v>42657</v>
      </c>
      <c r="AC1907">
        <v>2023.29</v>
      </c>
    </row>
    <row r="1908" spans="1:29">
      <c r="A1908" s="264">
        <v>42648</v>
      </c>
      <c r="B1908">
        <v>917.14</v>
      </c>
      <c r="D1908" s="264">
        <v>42648</v>
      </c>
      <c r="E1908">
        <f t="shared" si="220"/>
        <v>2027.87</v>
      </c>
      <c r="F1908">
        <v>917.14</v>
      </c>
      <c r="G1908" s="246">
        <f t="shared" si="217"/>
        <v>-1.1968674580111749E-3</v>
      </c>
      <c r="H1908" s="246">
        <f t="shared" si="218"/>
        <v>1.9419470786172658E-3</v>
      </c>
      <c r="I1908">
        <f t="shared" ref="I1908:J1923" si="223">I1907*(1+G1908)</f>
        <v>14093.098247979331</v>
      </c>
      <c r="J1908">
        <f t="shared" si="223"/>
        <v>21016.329603337301</v>
      </c>
      <c r="AB1908" s="264">
        <v>42660</v>
      </c>
      <c r="AC1908">
        <v>2026.49</v>
      </c>
    </row>
    <row r="1909" spans="1:29">
      <c r="A1909" s="264">
        <v>42649</v>
      </c>
      <c r="B1909">
        <v>915.8</v>
      </c>
      <c r="D1909" s="264">
        <v>42649</v>
      </c>
      <c r="E1909">
        <f t="shared" si="220"/>
        <v>2026.18</v>
      </c>
      <c r="F1909">
        <v>915.8</v>
      </c>
      <c r="G1909" s="246">
        <f t="shared" si="217"/>
        <v>-8.3338675556121622E-4</v>
      </c>
      <c r="H1909" s="246">
        <f t="shared" si="218"/>
        <v>-1.5074923130601455E-3</v>
      </c>
      <c r="I1909">
        <f t="shared" si="223"/>
        <v>14081.353246554641</v>
      </c>
      <c r="J1909">
        <f t="shared" si="223"/>
        <v>20984.647648011531</v>
      </c>
      <c r="AB1909" s="264">
        <v>42661</v>
      </c>
      <c r="AC1909">
        <v>2028.55</v>
      </c>
    </row>
    <row r="1910" spans="1:29">
      <c r="A1910" s="264">
        <v>42650</v>
      </c>
      <c r="B1910">
        <v>915.18</v>
      </c>
      <c r="D1910" s="264">
        <v>42650</v>
      </c>
      <c r="E1910">
        <f t="shared" si="220"/>
        <v>2026.58</v>
      </c>
      <c r="F1910">
        <v>915.18</v>
      </c>
      <c r="G1910" s="246">
        <f t="shared" si="217"/>
        <v>1.9741582682675229E-4</v>
      </c>
      <c r="H1910" s="246">
        <f t="shared" si="218"/>
        <v>-7.2343228402961448E-4</v>
      </c>
      <c r="I1910">
        <f t="shared" si="223"/>
        <v>14084.13312854865</v>
      </c>
      <c r="J1910">
        <f t="shared" si="223"/>
        <v>20969.466676433974</v>
      </c>
      <c r="AB1910" s="264">
        <v>42662</v>
      </c>
      <c r="AC1910">
        <v>2028.99</v>
      </c>
    </row>
    <row r="1911" spans="1:29">
      <c r="A1911" s="264">
        <v>42653</v>
      </c>
      <c r="B1911">
        <v>918.2</v>
      </c>
      <c r="D1911" s="264">
        <v>42653</v>
      </c>
      <c r="E1911" s="265">
        <f>E1910</f>
        <v>2026.58</v>
      </c>
      <c r="F1911">
        <v>918.2</v>
      </c>
      <c r="G1911" s="246">
        <f t="shared" si="217"/>
        <v>0</v>
      </c>
      <c r="H1911" s="246">
        <f t="shared" si="218"/>
        <v>3.2534687165366319E-3</v>
      </c>
      <c r="I1911">
        <f t="shared" si="223"/>
        <v>14084.13312854865</v>
      </c>
      <c r="J1911">
        <f t="shared" si="223"/>
        <v>21037.690180268211</v>
      </c>
      <c r="AB1911" s="264">
        <v>42663</v>
      </c>
      <c r="AC1911">
        <v>2029.55</v>
      </c>
    </row>
    <row r="1912" spans="1:29">
      <c r="A1912" s="264">
        <v>42654</v>
      </c>
      <c r="B1912">
        <v>916.37</v>
      </c>
      <c r="D1912" s="264">
        <v>42654</v>
      </c>
      <c r="E1912">
        <f t="shared" ref="E1912:E1934" si="224">SUMIF(AB:AB,A1912,AC:AC)</f>
        <v>2024.71</v>
      </c>
      <c r="F1912">
        <v>916.37</v>
      </c>
      <c r="G1912" s="246">
        <f t="shared" si="217"/>
        <v>-9.2273682756160991E-4</v>
      </c>
      <c r="H1912" s="246">
        <f t="shared" si="218"/>
        <v>-2.0394584124218259E-3</v>
      </c>
      <c r="I1912">
        <f t="shared" si="223"/>
        <v>14071.137180226659</v>
      </c>
      <c r="J1912">
        <f t="shared" si="223"/>
        <v>20994.784686052139</v>
      </c>
      <c r="AB1912" s="264">
        <v>42664</v>
      </c>
      <c r="AC1912">
        <v>2029.88</v>
      </c>
    </row>
    <row r="1913" spans="1:29">
      <c r="A1913" s="264">
        <v>42655</v>
      </c>
      <c r="B1913">
        <v>915.19</v>
      </c>
      <c r="D1913" s="264">
        <v>42655</v>
      </c>
      <c r="E1913">
        <f t="shared" si="224"/>
        <v>2023.59</v>
      </c>
      <c r="F1913">
        <v>915.19</v>
      </c>
      <c r="G1913" s="246">
        <f t="shared" si="217"/>
        <v>-5.5316563853591294E-4</v>
      </c>
      <c r="H1913" s="246">
        <f t="shared" si="218"/>
        <v>-1.3341180418389295E-3</v>
      </c>
      <c r="I1913">
        <f t="shared" si="223"/>
        <v>14063.353510643432</v>
      </c>
      <c r="J1913">
        <f t="shared" si="223"/>
        <v>20966.775165017953</v>
      </c>
      <c r="AB1913" s="264">
        <v>42667</v>
      </c>
      <c r="AC1913">
        <v>2028.04</v>
      </c>
    </row>
    <row r="1914" spans="1:29">
      <c r="A1914" s="264">
        <v>42656</v>
      </c>
      <c r="B1914">
        <v>915.18</v>
      </c>
      <c r="D1914" s="264">
        <v>42656</v>
      </c>
      <c r="E1914">
        <f t="shared" si="224"/>
        <v>2027.94</v>
      </c>
      <c r="F1914">
        <v>915.18</v>
      </c>
      <c r="G1914" s="246">
        <f t="shared" si="217"/>
        <v>2.1496449379567739E-3</v>
      </c>
      <c r="H1914" s="246">
        <f t="shared" si="218"/>
        <v>-5.7355264246563286E-5</v>
      </c>
      <c r="I1914">
        <f t="shared" si="223"/>
        <v>14093.584727328283</v>
      </c>
      <c r="J1914">
        <f t="shared" si="223"/>
        <v>20965.572610087966</v>
      </c>
      <c r="AB1914" s="264">
        <v>42668</v>
      </c>
      <c r="AC1914">
        <v>2028.37</v>
      </c>
    </row>
    <row r="1915" spans="1:29">
      <c r="A1915" s="264">
        <v>42657</v>
      </c>
      <c r="B1915">
        <v>913.8</v>
      </c>
      <c r="D1915" s="264">
        <v>42657</v>
      </c>
      <c r="E1915">
        <f t="shared" si="224"/>
        <v>2023.29</v>
      </c>
      <c r="F1915">
        <v>913.8</v>
      </c>
      <c r="G1915" s="246">
        <f t="shared" si="217"/>
        <v>-2.2929672475517915E-3</v>
      </c>
      <c r="H1915" s="246">
        <f t="shared" si="218"/>
        <v>-1.5543286566577349E-3</v>
      </c>
      <c r="I1915">
        <f t="shared" si="223"/>
        <v>14061.268599147923</v>
      </c>
      <c r="J1915">
        <f t="shared" si="223"/>
        <v>20932.985219776867</v>
      </c>
      <c r="AB1915" s="264">
        <v>42669</v>
      </c>
      <c r="AC1915">
        <v>2025.01</v>
      </c>
    </row>
    <row r="1916" spans="1:29">
      <c r="A1916" s="264">
        <v>42660</v>
      </c>
      <c r="B1916">
        <v>912.53</v>
      </c>
      <c r="D1916" s="264">
        <v>42660</v>
      </c>
      <c r="E1916">
        <f t="shared" si="224"/>
        <v>2026.49</v>
      </c>
      <c r="F1916">
        <v>912.53</v>
      </c>
      <c r="G1916" s="246">
        <f t="shared" si="217"/>
        <v>1.581582472112375E-3</v>
      </c>
      <c r="H1916" s="246">
        <f t="shared" si="218"/>
        <v>-1.4362294031203945E-3</v>
      </c>
      <c r="I1916">
        <f t="shared" si="223"/>
        <v>14083.5076551</v>
      </c>
      <c r="J1916">
        <f t="shared" si="223"/>
        <v>20902.920650909138</v>
      </c>
      <c r="AB1916" s="264">
        <v>42670</v>
      </c>
      <c r="AC1916">
        <v>2020.01</v>
      </c>
    </row>
    <row r="1917" spans="1:29">
      <c r="A1917" s="264">
        <v>42661</v>
      </c>
      <c r="B1917">
        <v>914.65</v>
      </c>
      <c r="D1917" s="264">
        <v>42661</v>
      </c>
      <c r="E1917">
        <f t="shared" si="224"/>
        <v>2028.55</v>
      </c>
      <c r="F1917">
        <v>914.65</v>
      </c>
      <c r="G1917" s="246">
        <f t="shared" si="217"/>
        <v>1.0165359809324315E-3</v>
      </c>
      <c r="H1917" s="246">
        <f t="shared" si="218"/>
        <v>2.2767827202549865E-3</v>
      </c>
      <c r="I1917">
        <f t="shared" si="223"/>
        <v>14097.824047369146</v>
      </c>
      <c r="J1917">
        <f t="shared" si="223"/>
        <v>20950.512059449989</v>
      </c>
      <c r="AB1917" s="264">
        <v>42671</v>
      </c>
      <c r="AC1917">
        <v>2019.77</v>
      </c>
    </row>
    <row r="1918" spans="1:29">
      <c r="A1918" s="264">
        <v>42662</v>
      </c>
      <c r="B1918">
        <v>914.68</v>
      </c>
      <c r="D1918" s="264">
        <v>42662</v>
      </c>
      <c r="E1918">
        <f t="shared" si="224"/>
        <v>2028.99</v>
      </c>
      <c r="F1918">
        <v>914.68</v>
      </c>
      <c r="G1918" s="246">
        <f t="shared" si="217"/>
        <v>2.1690369968707657E-4</v>
      </c>
      <c r="H1918" s="246">
        <f t="shared" si="218"/>
        <v>-1.3629139952189006E-5</v>
      </c>
      <c r="I1918">
        <f t="shared" si="223"/>
        <v>14100.881917562558</v>
      </c>
      <c r="J1918">
        <f t="shared" si="223"/>
        <v>20950.226521989061</v>
      </c>
      <c r="AB1918" s="264">
        <v>42674</v>
      </c>
      <c r="AC1918">
        <v>2021.4</v>
      </c>
    </row>
    <row r="1919" spans="1:29">
      <c r="A1919" s="264">
        <v>42663</v>
      </c>
      <c r="B1919">
        <v>914.57</v>
      </c>
      <c r="D1919" s="264">
        <v>42663</v>
      </c>
      <c r="E1919">
        <f t="shared" si="224"/>
        <v>2029.55</v>
      </c>
      <c r="F1919">
        <v>914.57</v>
      </c>
      <c r="G1919" s="246">
        <f t="shared" si="217"/>
        <v>2.7599938885836117E-4</v>
      </c>
      <c r="H1919" s="246">
        <f t="shared" si="218"/>
        <v>-1.666892090285274E-4</v>
      </c>
      <c r="I1919">
        <f t="shared" si="223"/>
        <v>14104.773752354169</v>
      </c>
      <c r="J1919">
        <f t="shared" si="223"/>
        <v>20946.734345301142</v>
      </c>
      <c r="AB1919" s="264">
        <v>42675</v>
      </c>
      <c r="AC1919">
        <v>2022.56</v>
      </c>
    </row>
    <row r="1920" spans="1:29">
      <c r="A1920" s="264">
        <v>42664</v>
      </c>
      <c r="B1920">
        <v>915.47</v>
      </c>
      <c r="D1920" s="264">
        <v>42664</v>
      </c>
      <c r="E1920">
        <f t="shared" si="224"/>
        <v>2029.88</v>
      </c>
      <c r="F1920">
        <v>915.47</v>
      </c>
      <c r="G1920" s="246">
        <f t="shared" si="217"/>
        <v>1.6259762016224144E-4</v>
      </c>
      <c r="H1920" s="246">
        <f t="shared" si="218"/>
        <v>9.3764044461174065E-4</v>
      </c>
      <c r="I1920">
        <f t="shared" si="223"/>
        <v>14107.067154999229</v>
      </c>
      <c r="J1920">
        <f t="shared" si="223"/>
        <v>20966.374850605833</v>
      </c>
      <c r="AB1920" s="264">
        <v>42676</v>
      </c>
      <c r="AC1920">
        <v>2023.46</v>
      </c>
    </row>
    <row r="1921" spans="1:29">
      <c r="A1921" s="264">
        <v>42667</v>
      </c>
      <c r="B1921">
        <v>913.34</v>
      </c>
      <c r="D1921" s="264">
        <v>42667</v>
      </c>
      <c r="E1921">
        <f t="shared" si="224"/>
        <v>2028.04</v>
      </c>
      <c r="F1921">
        <v>913.34</v>
      </c>
      <c r="G1921" s="246">
        <f t="shared" si="217"/>
        <v>-9.0645752458284878E-4</v>
      </c>
      <c r="H1921" s="246">
        <f t="shared" si="218"/>
        <v>-2.3731023018620642E-3</v>
      </c>
      <c r="I1921">
        <f t="shared" si="223"/>
        <v>14094.279697826785</v>
      </c>
      <c r="J1921">
        <f t="shared" si="223"/>
        <v>20916.619498186159</v>
      </c>
      <c r="AB1921" s="264">
        <v>42677</v>
      </c>
      <c r="AC1921">
        <v>2022.27</v>
      </c>
    </row>
    <row r="1922" spans="1:29">
      <c r="A1922" s="264">
        <v>42668</v>
      </c>
      <c r="B1922">
        <v>913.11</v>
      </c>
      <c r="D1922" s="264">
        <v>42668</v>
      </c>
      <c r="E1922">
        <f t="shared" si="224"/>
        <v>2028.37</v>
      </c>
      <c r="F1922">
        <v>913.11</v>
      </c>
      <c r="G1922" s="246">
        <f t="shared" si="217"/>
        <v>1.6271868404960088E-4</v>
      </c>
      <c r="H1922" s="246">
        <f t="shared" si="218"/>
        <v>-2.9825155082287199E-4</v>
      </c>
      <c r="I1922">
        <f t="shared" si="223"/>
        <v>14096.573100471842</v>
      </c>
      <c r="J1922">
        <f t="shared" si="223"/>
        <v>20910.381083982855</v>
      </c>
      <c r="AB1922" s="264">
        <v>42678</v>
      </c>
      <c r="AC1922">
        <v>2024.64</v>
      </c>
    </row>
    <row r="1923" spans="1:29">
      <c r="A1923" s="264">
        <v>42669</v>
      </c>
      <c r="B1923">
        <v>911.81</v>
      </c>
      <c r="D1923" s="264">
        <v>42669</v>
      </c>
      <c r="E1923">
        <f t="shared" si="224"/>
        <v>2025.01</v>
      </c>
      <c r="F1923">
        <v>911.81</v>
      </c>
      <c r="G1923" s="246">
        <f t="shared" si="217"/>
        <v>-1.6565025118691068E-3</v>
      </c>
      <c r="H1923" s="246">
        <f t="shared" si="218"/>
        <v>-1.4701343681015186E-3</v>
      </c>
      <c r="I1923">
        <f t="shared" si="223"/>
        <v>14073.222091722164</v>
      </c>
      <c r="J1923">
        <f t="shared" si="223"/>
        <v>20879.640014101191</v>
      </c>
      <c r="AB1923" s="264">
        <v>42681</v>
      </c>
      <c r="AC1923">
        <v>2021.97</v>
      </c>
    </row>
    <row r="1924" spans="1:29">
      <c r="A1924" s="264">
        <v>42670</v>
      </c>
      <c r="B1924">
        <v>909.4</v>
      </c>
      <c r="D1924" s="264">
        <v>42670</v>
      </c>
      <c r="E1924">
        <f t="shared" si="224"/>
        <v>2020.01</v>
      </c>
      <c r="F1924">
        <v>909.4</v>
      </c>
      <c r="G1924" s="246">
        <f t="shared" ref="G1924:G1987" si="225">E1924/E1923-1</f>
        <v>-2.4691236092660995E-3</v>
      </c>
      <c r="H1924" s="246">
        <f t="shared" ref="H1924:H1987" si="226">(F1924/F1923-1)-($M$23/252)</f>
        <v>-2.6895230757661001E-3</v>
      </c>
      <c r="I1924">
        <f t="shared" ref="I1924:J1939" si="227">I1923*(1+G1924)</f>
        <v>14038.473566797047</v>
      </c>
      <c r="J1924">
        <f t="shared" si="227"/>
        <v>20823.483740469575</v>
      </c>
      <c r="AB1924" s="264">
        <v>42682</v>
      </c>
      <c r="AC1924">
        <v>2018.85</v>
      </c>
    </row>
    <row r="1925" spans="1:29">
      <c r="A1925" s="264">
        <v>42671</v>
      </c>
      <c r="B1925">
        <v>908.43</v>
      </c>
      <c r="D1925" s="264">
        <v>42671</v>
      </c>
      <c r="E1925">
        <f t="shared" si="224"/>
        <v>2019.77</v>
      </c>
      <c r="F1925">
        <v>908.43</v>
      </c>
      <c r="G1925" s="246">
        <f t="shared" si="225"/>
        <v>-1.1881129301338778E-4</v>
      </c>
      <c r="H1925" s="246">
        <f t="shared" si="226"/>
        <v>-1.1130659147318275E-3</v>
      </c>
      <c r="I1925">
        <f t="shared" si="227"/>
        <v>14036.805637600643</v>
      </c>
      <c r="J1925">
        <f t="shared" si="227"/>
        <v>20800.305830492085</v>
      </c>
      <c r="AB1925" s="264">
        <v>42683</v>
      </c>
      <c r="AC1925">
        <v>1999.13</v>
      </c>
    </row>
    <row r="1926" spans="1:29">
      <c r="A1926" s="264">
        <v>42674</v>
      </c>
      <c r="B1926">
        <v>910.07</v>
      </c>
      <c r="D1926" s="264">
        <v>42674</v>
      </c>
      <c r="E1926">
        <f t="shared" si="224"/>
        <v>2021.4</v>
      </c>
      <c r="F1926">
        <v>910.07</v>
      </c>
      <c r="G1926" s="246">
        <f t="shared" si="225"/>
        <v>8.0702258177911546E-4</v>
      </c>
      <c r="H1926" s="246">
        <f t="shared" si="226"/>
        <v>1.758883890731631E-3</v>
      </c>
      <c r="I1926">
        <f t="shared" si="227"/>
        <v>14048.133656726231</v>
      </c>
      <c r="J1926">
        <f t="shared" si="227"/>
        <v>20836.891153339628</v>
      </c>
      <c r="AB1926" s="264">
        <v>42684</v>
      </c>
      <c r="AC1926">
        <v>1994.66</v>
      </c>
    </row>
    <row r="1927" spans="1:29">
      <c r="A1927" s="264">
        <v>42675</v>
      </c>
      <c r="B1927">
        <v>908.89</v>
      </c>
      <c r="D1927" s="264">
        <v>42675</v>
      </c>
      <c r="E1927">
        <f t="shared" si="224"/>
        <v>2022.56</v>
      </c>
      <c r="F1927">
        <v>908.89</v>
      </c>
      <c r="G1927" s="246">
        <f t="shared" si="225"/>
        <v>5.7385970119705476E-4</v>
      </c>
      <c r="H1927" s="246">
        <f t="shared" si="226"/>
        <v>-1.3430321293966948E-3</v>
      </c>
      <c r="I1927">
        <f t="shared" si="227"/>
        <v>14056.195314508857</v>
      </c>
      <c r="J1927">
        <f t="shared" si="227"/>
        <v>20808.90653904395</v>
      </c>
      <c r="AB1927" s="264">
        <v>42688</v>
      </c>
      <c r="AC1927">
        <v>1983.11</v>
      </c>
    </row>
    <row r="1928" spans="1:29">
      <c r="A1928" s="264">
        <v>42676</v>
      </c>
      <c r="B1928">
        <v>906.73</v>
      </c>
      <c r="D1928" s="264">
        <v>42676</v>
      </c>
      <c r="E1928">
        <f t="shared" si="224"/>
        <v>2023.46</v>
      </c>
      <c r="F1928">
        <v>906.73</v>
      </c>
      <c r="G1928" s="246">
        <f t="shared" si="225"/>
        <v>4.4498061862197069E-4</v>
      </c>
      <c r="H1928" s="246">
        <f t="shared" si="226"/>
        <v>-2.4229537835004497E-3</v>
      </c>
      <c r="I1928">
        <f t="shared" si="227"/>
        <v>14062.450048995379</v>
      </c>
      <c r="J1928">
        <f t="shared" si="227"/>
        <v>20758.487520214665</v>
      </c>
      <c r="AB1928" s="264">
        <v>42689</v>
      </c>
      <c r="AC1928">
        <v>1983.39</v>
      </c>
    </row>
    <row r="1929" spans="1:29">
      <c r="A1929" s="264">
        <v>42677</v>
      </c>
      <c r="B1929">
        <v>905.92</v>
      </c>
      <c r="D1929" s="264">
        <v>42677</v>
      </c>
      <c r="E1929">
        <f t="shared" si="224"/>
        <v>2022.27</v>
      </c>
      <c r="F1929">
        <v>905.92</v>
      </c>
      <c r="G1929" s="246">
        <f t="shared" si="225"/>
        <v>-5.8810156860034102E-4</v>
      </c>
      <c r="H1929" s="246">
        <f t="shared" si="226"/>
        <v>-9.3974852334378824E-4</v>
      </c>
      <c r="I1929">
        <f t="shared" si="227"/>
        <v>14054.1799000632</v>
      </c>
      <c r="J1929">
        <f t="shared" si="227"/>
        <v>20738.979762220693</v>
      </c>
      <c r="AB1929" s="264">
        <v>42690</v>
      </c>
      <c r="AC1929">
        <v>1985.73</v>
      </c>
    </row>
    <row r="1930" spans="1:29">
      <c r="A1930" s="264">
        <v>42678</v>
      </c>
      <c r="B1930">
        <v>906.59</v>
      </c>
      <c r="D1930" s="264">
        <v>42678</v>
      </c>
      <c r="E1930">
        <f t="shared" si="224"/>
        <v>2024.64</v>
      </c>
      <c r="F1930">
        <v>906.59</v>
      </c>
      <c r="G1930" s="246">
        <f t="shared" si="225"/>
        <v>1.171950333041627E-3</v>
      </c>
      <c r="H1930" s="246">
        <f t="shared" si="226"/>
        <v>6.9315108240418453E-4</v>
      </c>
      <c r="I1930">
        <f t="shared" si="227"/>
        <v>14070.650700877706</v>
      </c>
      <c r="J1930">
        <f t="shared" si="227"/>
        <v>20753.355008490835</v>
      </c>
      <c r="AB1930" s="264">
        <v>42691</v>
      </c>
      <c r="AC1930">
        <v>1980.74</v>
      </c>
    </row>
    <row r="1931" spans="1:29">
      <c r="A1931" s="264">
        <v>42681</v>
      </c>
      <c r="B1931">
        <v>909.27</v>
      </c>
      <c r="D1931" s="264">
        <v>42681</v>
      </c>
      <c r="E1931">
        <f t="shared" si="224"/>
        <v>2021.97</v>
      </c>
      <c r="F1931">
        <v>909.27</v>
      </c>
      <c r="G1931" s="246">
        <f t="shared" si="225"/>
        <v>-1.3187529634898221E-3</v>
      </c>
      <c r="H1931" s="246">
        <f t="shared" si="226"/>
        <v>2.9097037485836677E-3</v>
      </c>
      <c r="I1931">
        <f t="shared" si="227"/>
        <v>14052.094988567693</v>
      </c>
      <c r="J1931">
        <f t="shared" si="227"/>
        <v>20813.741123354728</v>
      </c>
      <c r="AB1931" s="264">
        <v>42692</v>
      </c>
      <c r="AC1931">
        <v>1974.22</v>
      </c>
    </row>
    <row r="1932" spans="1:29">
      <c r="A1932" s="264">
        <v>42682</v>
      </c>
      <c r="B1932">
        <v>907.5</v>
      </c>
      <c r="D1932" s="264">
        <v>42682</v>
      </c>
      <c r="E1932">
        <f t="shared" si="224"/>
        <v>2018.85</v>
      </c>
      <c r="F1932">
        <v>907.5</v>
      </c>
      <c r="G1932" s="246">
        <f t="shared" si="225"/>
        <v>-1.5430496001425098E-3</v>
      </c>
      <c r="H1932" s="246">
        <f t="shared" si="226"/>
        <v>-1.9930450879748337E-3</v>
      </c>
      <c r="I1932">
        <f t="shared" si="227"/>
        <v>14030.41190901442</v>
      </c>
      <c r="J1932">
        <f t="shared" si="227"/>
        <v>20772.258398846447</v>
      </c>
      <c r="AB1932" s="264">
        <v>42695</v>
      </c>
      <c r="AC1932">
        <v>1973.98</v>
      </c>
    </row>
    <row r="1933" spans="1:29">
      <c r="A1933" s="264">
        <v>42683</v>
      </c>
      <c r="B1933">
        <v>903.46</v>
      </c>
      <c r="D1933" s="264">
        <v>42683</v>
      </c>
      <c r="E1933">
        <f t="shared" si="224"/>
        <v>1999.13</v>
      </c>
      <c r="F1933">
        <v>903.46</v>
      </c>
      <c r="G1933" s="246">
        <f t="shared" si="225"/>
        <v>-9.7679371919656699E-3</v>
      </c>
      <c r="H1933" s="246">
        <f t="shared" si="226"/>
        <v>-4.498219205037359E-3</v>
      </c>
      <c r="I1933">
        <f t="shared" si="227"/>
        <v>13893.36372670976</v>
      </c>
      <c r="J1933">
        <f t="shared" si="227"/>
        <v>20678.820227184759</v>
      </c>
      <c r="AB1933" s="264">
        <v>42696</v>
      </c>
      <c r="AC1933">
        <v>1975.49</v>
      </c>
    </row>
    <row r="1934" spans="1:29">
      <c r="A1934" s="264">
        <v>42684</v>
      </c>
      <c r="B1934">
        <v>898.63</v>
      </c>
      <c r="D1934" s="264">
        <v>42684</v>
      </c>
      <c r="E1934">
        <f t="shared" si="224"/>
        <v>1994.66</v>
      </c>
      <c r="F1934">
        <v>898.63</v>
      </c>
      <c r="G1934" s="246">
        <f t="shared" si="225"/>
        <v>-2.235972648101936E-3</v>
      </c>
      <c r="H1934" s="246">
        <f t="shared" si="226"/>
        <v>-5.3925424004858244E-3</v>
      </c>
      <c r="I1934">
        <f t="shared" si="227"/>
        <v>13862.298545426705</v>
      </c>
      <c r="J1934">
        <f t="shared" si="227"/>
        <v>20567.308812317642</v>
      </c>
      <c r="AB1934" s="264">
        <v>42697</v>
      </c>
      <c r="AC1934">
        <v>1971.39</v>
      </c>
    </row>
    <row r="1935" spans="1:29">
      <c r="A1935" s="264">
        <v>42685</v>
      </c>
      <c r="B1935">
        <v>898.62</v>
      </c>
      <c r="D1935" s="264">
        <v>42685</v>
      </c>
      <c r="E1935" s="265">
        <f>E1934</f>
        <v>1994.66</v>
      </c>
      <c r="F1935">
        <v>898.62</v>
      </c>
      <c r="G1935" s="246">
        <f t="shared" si="225"/>
        <v>0</v>
      </c>
      <c r="H1935" s="246">
        <f t="shared" si="226"/>
        <v>-5.755662190544325E-5</v>
      </c>
      <c r="I1935">
        <f t="shared" si="227"/>
        <v>13862.298545426705</v>
      </c>
      <c r="J1935">
        <f t="shared" si="227"/>
        <v>20566.125027500719</v>
      </c>
      <c r="AB1935" s="264">
        <v>42699</v>
      </c>
      <c r="AC1935">
        <v>1970.32</v>
      </c>
    </row>
    <row r="1936" spans="1:29">
      <c r="A1936" s="264">
        <v>42688</v>
      </c>
      <c r="B1936">
        <v>895.14</v>
      </c>
      <c r="D1936" s="264">
        <v>42688</v>
      </c>
      <c r="E1936">
        <f t="shared" ref="E1936:E1999" si="228">SUMIF(AB:AB,A1936,AC:AC)</f>
        <v>1983.11</v>
      </c>
      <c r="F1936">
        <v>895.14</v>
      </c>
      <c r="G1936" s="246">
        <f t="shared" si="225"/>
        <v>-5.7904605296141831E-3</v>
      </c>
      <c r="H1936" s="246">
        <f t="shared" si="226"/>
        <v>-3.919033231908022E-3</v>
      </c>
      <c r="I1936">
        <f t="shared" si="227"/>
        <v>13782.029452849683</v>
      </c>
      <c r="J1936">
        <f t="shared" si="227"/>
        <v>20485.52570006637</v>
      </c>
      <c r="AB1936" s="264">
        <v>42702</v>
      </c>
      <c r="AC1936">
        <v>1976.1</v>
      </c>
    </row>
    <row r="1937" spans="1:29">
      <c r="A1937" s="264">
        <v>42689</v>
      </c>
      <c r="B1937">
        <v>899.15</v>
      </c>
      <c r="D1937" s="264">
        <v>42689</v>
      </c>
      <c r="E1937">
        <f t="shared" si="228"/>
        <v>1983.39</v>
      </c>
      <c r="F1937">
        <v>899.15</v>
      </c>
      <c r="G1937" s="246">
        <f t="shared" si="225"/>
        <v>1.4119236956111614E-4</v>
      </c>
      <c r="H1937" s="246">
        <f t="shared" si="226"/>
        <v>4.4333176135258204E-3</v>
      </c>
      <c r="I1937">
        <f t="shared" si="227"/>
        <v>13783.975370245493</v>
      </c>
      <c r="J1937">
        <f t="shared" si="227"/>
        <v>20576.34454197481</v>
      </c>
      <c r="AB1937" s="264">
        <v>42703</v>
      </c>
      <c r="AC1937">
        <v>1978.83</v>
      </c>
    </row>
    <row r="1938" spans="1:29">
      <c r="A1938" s="264">
        <v>42690</v>
      </c>
      <c r="B1938">
        <v>897.94</v>
      </c>
      <c r="D1938" s="264">
        <v>42690</v>
      </c>
      <c r="E1938">
        <f t="shared" si="228"/>
        <v>1985.73</v>
      </c>
      <c r="F1938">
        <v>897.94</v>
      </c>
      <c r="G1938" s="246">
        <f t="shared" si="225"/>
        <v>1.1797982242522931E-3</v>
      </c>
      <c r="H1938" s="246">
        <f t="shared" si="226"/>
        <v>-1.3921439693042178E-3</v>
      </c>
      <c r="I1938">
        <f t="shared" si="227"/>
        <v>13800.237679910446</v>
      </c>
      <c r="J1938">
        <f t="shared" si="227"/>
        <v>20547.699308010375</v>
      </c>
      <c r="AB1938" s="264">
        <v>42704</v>
      </c>
      <c r="AC1938">
        <v>1973.59</v>
      </c>
    </row>
    <row r="1939" spans="1:29">
      <c r="A1939" s="264">
        <v>42691</v>
      </c>
      <c r="B1939">
        <v>897.87</v>
      </c>
      <c r="D1939" s="264">
        <v>42691</v>
      </c>
      <c r="E1939">
        <f t="shared" si="228"/>
        <v>1980.74</v>
      </c>
      <c r="F1939">
        <v>897.87</v>
      </c>
      <c r="G1939" s="246">
        <f t="shared" si="225"/>
        <v>-2.5129297537933581E-3</v>
      </c>
      <c r="H1939" s="246">
        <f t="shared" si="226"/>
        <v>-1.2438478231126176E-4</v>
      </c>
      <c r="I1939">
        <f t="shared" si="227"/>
        <v>13765.558652035179</v>
      </c>
      <c r="J1939">
        <f t="shared" si="227"/>
        <v>20545.143486904952</v>
      </c>
      <c r="AB1939" s="264">
        <v>42705</v>
      </c>
      <c r="AC1939">
        <v>1966.01</v>
      </c>
    </row>
    <row r="1940" spans="1:29">
      <c r="A1940" s="264">
        <v>42692</v>
      </c>
      <c r="B1940">
        <v>899.4</v>
      </c>
      <c r="D1940" s="264">
        <v>42692</v>
      </c>
      <c r="E1940">
        <f t="shared" si="228"/>
        <v>1974.22</v>
      </c>
      <c r="F1940">
        <v>899.4</v>
      </c>
      <c r="G1940" s="246">
        <f t="shared" si="225"/>
        <v>-3.2916990619666908E-3</v>
      </c>
      <c r="H1940" s="246">
        <f t="shared" si="226"/>
        <v>1.6576043063822746E-3</v>
      </c>
      <c r="I1940">
        <f t="shared" ref="I1940:J1955" si="229">I1939*(1+G1940)</f>
        <v>13720.246575532827</v>
      </c>
      <c r="J1940">
        <f t="shared" si="229"/>
        <v>20579.199205224086</v>
      </c>
      <c r="AB1940" s="264">
        <v>42706</v>
      </c>
      <c r="AC1940">
        <v>1971.84</v>
      </c>
    </row>
    <row r="1941" spans="1:29">
      <c r="A1941" s="264">
        <v>42695</v>
      </c>
      <c r="B1941">
        <v>901.58</v>
      </c>
      <c r="D1941" s="264">
        <v>42695</v>
      </c>
      <c r="E1941">
        <f t="shared" si="228"/>
        <v>1973.98</v>
      </c>
      <c r="F1941">
        <v>901.58</v>
      </c>
      <c r="G1941" s="246">
        <f t="shared" si="225"/>
        <v>-1.215669986120993E-4</v>
      </c>
      <c r="H1941" s="246">
        <f t="shared" si="226"/>
        <v>2.3774095428698997E-3</v>
      </c>
      <c r="I1941">
        <f t="shared" si="229"/>
        <v>13718.578646336422</v>
      </c>
      <c r="J1941">
        <f t="shared" si="229"/>
        <v>20628.124389799206</v>
      </c>
      <c r="AB1941" s="264">
        <v>42709</v>
      </c>
      <c r="AC1941">
        <v>1972.37</v>
      </c>
    </row>
    <row r="1942" spans="1:29">
      <c r="A1942" s="264">
        <v>42696</v>
      </c>
      <c r="B1942">
        <v>900.57</v>
      </c>
      <c r="D1942" s="264">
        <v>42696</v>
      </c>
      <c r="E1942">
        <f t="shared" si="228"/>
        <v>1975.49</v>
      </c>
      <c r="F1942">
        <v>900.57</v>
      </c>
      <c r="G1942" s="246">
        <f t="shared" si="225"/>
        <v>7.6495202585635802E-4</v>
      </c>
      <c r="H1942" s="246">
        <f t="shared" si="226"/>
        <v>-1.1666841227939836E-3</v>
      </c>
      <c r="I1942">
        <f t="shared" si="229"/>
        <v>13729.072700863806</v>
      </c>
      <c r="J1942">
        <f t="shared" si="229"/>
        <v>20604.057884590609</v>
      </c>
      <c r="AB1942" s="264">
        <v>42710</v>
      </c>
      <c r="AC1942">
        <v>1971.8</v>
      </c>
    </row>
    <row r="1943" spans="1:29">
      <c r="A1943" s="264">
        <v>42697</v>
      </c>
      <c r="B1943">
        <v>896.14</v>
      </c>
      <c r="D1943" s="264">
        <v>42697</v>
      </c>
      <c r="E1943">
        <f t="shared" si="228"/>
        <v>1971.39</v>
      </c>
      <c r="F1943">
        <v>896.14</v>
      </c>
      <c r="G1943" s="246">
        <f t="shared" si="225"/>
        <v>-2.0754344491745735E-3</v>
      </c>
      <c r="H1943" s="246">
        <f t="shared" si="226"/>
        <v>-4.96553535935186E-3</v>
      </c>
      <c r="I1943">
        <f t="shared" si="229"/>
        <v>13700.578910425211</v>
      </c>
      <c r="J1943">
        <f t="shared" si="229"/>
        <v>20501.747706618542</v>
      </c>
      <c r="AB1943" s="264">
        <v>42711</v>
      </c>
      <c r="AC1943">
        <v>1977.18</v>
      </c>
    </row>
    <row r="1944" spans="1:29">
      <c r="A1944" s="264">
        <v>42699</v>
      </c>
      <c r="B1944">
        <v>895.56</v>
      </c>
      <c r="D1944" s="264">
        <v>42699</v>
      </c>
      <c r="E1944">
        <f t="shared" si="228"/>
        <v>1970.32</v>
      </c>
      <c r="F1944">
        <v>895.56</v>
      </c>
      <c r="G1944" s="246">
        <f t="shared" si="225"/>
        <v>-5.4276424248889121E-4</v>
      </c>
      <c r="H1944" s="246">
        <f t="shared" si="226"/>
        <v>-6.9364887182811388E-4</v>
      </c>
      <c r="I1944">
        <f t="shared" si="229"/>
        <v>13693.142726091235</v>
      </c>
      <c r="J1944">
        <f t="shared" si="229"/>
        <v>20487.526692451342</v>
      </c>
      <c r="AB1944" s="264">
        <v>42712</v>
      </c>
      <c r="AC1944">
        <v>1973.8</v>
      </c>
    </row>
    <row r="1945" spans="1:29">
      <c r="A1945" s="264">
        <v>42702</v>
      </c>
      <c r="B1945">
        <v>893.83</v>
      </c>
      <c r="D1945" s="264">
        <v>42702</v>
      </c>
      <c r="E1945">
        <f t="shared" si="228"/>
        <v>1976.1</v>
      </c>
      <c r="F1945">
        <v>893.83</v>
      </c>
      <c r="G1945" s="246">
        <f t="shared" si="225"/>
        <v>2.9335336392057876E-3</v>
      </c>
      <c r="H1945" s="246">
        <f t="shared" si="226"/>
        <v>-1.9781807711694152E-3</v>
      </c>
      <c r="I1945">
        <f t="shared" si="229"/>
        <v>13733.31202090467</v>
      </c>
      <c r="J1945">
        <f t="shared" si="229"/>
        <v>20446.998661099515</v>
      </c>
      <c r="AB1945" s="264">
        <v>42713</v>
      </c>
      <c r="AC1945">
        <v>1966.65</v>
      </c>
    </row>
    <row r="1946" spans="1:29">
      <c r="A1946" s="264">
        <v>42703</v>
      </c>
      <c r="B1946">
        <v>896.22</v>
      </c>
      <c r="D1946" s="264">
        <v>42703</v>
      </c>
      <c r="E1946">
        <f t="shared" si="228"/>
        <v>1978.83</v>
      </c>
      <c r="F1946">
        <v>896.22</v>
      </c>
      <c r="G1946" s="246">
        <f t="shared" si="225"/>
        <v>1.3815090329436508E-3</v>
      </c>
      <c r="H1946" s="246">
        <f t="shared" si="226"/>
        <v>2.6274579618048447E-3</v>
      </c>
      <c r="I1946">
        <f t="shared" si="229"/>
        <v>13752.284715513784</v>
      </c>
      <c r="J1946">
        <f t="shared" si="229"/>
        <v>20500.722290526635</v>
      </c>
      <c r="AB1946" s="264">
        <v>42716</v>
      </c>
      <c r="AC1946">
        <v>1966.78</v>
      </c>
    </row>
    <row r="1947" spans="1:29">
      <c r="A1947" s="264">
        <v>42704</v>
      </c>
      <c r="B1947">
        <v>895.98</v>
      </c>
      <c r="D1947" s="264">
        <v>42704</v>
      </c>
      <c r="E1947">
        <f t="shared" si="228"/>
        <v>1973.59</v>
      </c>
      <c r="F1947">
        <v>895.98</v>
      </c>
      <c r="G1947" s="246">
        <f t="shared" si="225"/>
        <v>-2.6480293911048669E-3</v>
      </c>
      <c r="H1947" s="246">
        <f t="shared" si="226"/>
        <v>-3.1421996193538223E-4</v>
      </c>
      <c r="I1947">
        <f t="shared" si="229"/>
        <v>13715.868261392261</v>
      </c>
      <c r="J1947">
        <f t="shared" si="229"/>
        <v>20494.280554348858</v>
      </c>
      <c r="AB1947" s="264">
        <v>42717</v>
      </c>
      <c r="AC1947">
        <v>1967.23</v>
      </c>
    </row>
    <row r="1948" spans="1:29">
      <c r="A1948" s="264">
        <v>42705</v>
      </c>
      <c r="B1948">
        <v>893.04</v>
      </c>
      <c r="D1948" s="264">
        <v>42705</v>
      </c>
      <c r="E1948">
        <f t="shared" si="228"/>
        <v>1966.01</v>
      </c>
      <c r="F1948">
        <v>893.04</v>
      </c>
      <c r="G1948" s="246">
        <f t="shared" si="225"/>
        <v>-3.8407166635420209E-3</v>
      </c>
      <c r="H1948" s="246">
        <f t="shared" si="226"/>
        <v>-3.3277518152510363E-3</v>
      </c>
      <c r="I1948">
        <f t="shared" si="229"/>
        <v>13663.189497605785</v>
      </c>
      <c r="J1948">
        <f t="shared" si="229"/>
        <v>20426.080675031859</v>
      </c>
      <c r="AB1948" s="264">
        <v>42718</v>
      </c>
      <c r="AC1948">
        <v>1962.83</v>
      </c>
    </row>
    <row r="1949" spans="1:29">
      <c r="A1949" s="264">
        <v>42706</v>
      </c>
      <c r="B1949">
        <v>892.98</v>
      </c>
      <c r="D1949" s="264">
        <v>42706</v>
      </c>
      <c r="E1949">
        <f t="shared" si="228"/>
        <v>1971.84</v>
      </c>
      <c r="F1949">
        <v>892.98</v>
      </c>
      <c r="G1949" s="246">
        <f t="shared" si="225"/>
        <v>2.965396920666663E-3</v>
      </c>
      <c r="H1949" s="246">
        <f t="shared" si="226"/>
        <v>-1.1361481168649295E-4</v>
      </c>
      <c r="I1949">
        <f t="shared" si="229"/>
        <v>13703.706277668471</v>
      </c>
      <c r="J1949">
        <f t="shared" si="229"/>
        <v>20423.759969722472</v>
      </c>
      <c r="AB1949" s="264">
        <v>42719</v>
      </c>
      <c r="AC1949">
        <v>1956.59</v>
      </c>
    </row>
    <row r="1950" spans="1:29">
      <c r="A1950" s="264">
        <v>42709</v>
      </c>
      <c r="B1950">
        <v>895.87</v>
      </c>
      <c r="D1950" s="264">
        <v>42709</v>
      </c>
      <c r="E1950">
        <f t="shared" si="228"/>
        <v>1972.37</v>
      </c>
      <c r="F1950">
        <v>895.87</v>
      </c>
      <c r="G1950" s="246">
        <f t="shared" si="225"/>
        <v>2.6878448555667234E-4</v>
      </c>
      <c r="H1950" s="246">
        <f t="shared" si="226"/>
        <v>3.1899261061678489E-3</v>
      </c>
      <c r="I1950">
        <f t="shared" si="229"/>
        <v>13707.389621310533</v>
      </c>
      <c r="J1950">
        <f t="shared" si="229"/>
        <v>20488.910254835995</v>
      </c>
      <c r="AB1950" s="264">
        <v>42720</v>
      </c>
      <c r="AC1950">
        <v>1954.59</v>
      </c>
    </row>
    <row r="1951" spans="1:29">
      <c r="A1951" s="264">
        <v>42710</v>
      </c>
      <c r="B1951">
        <v>897.17</v>
      </c>
      <c r="D1951" s="264">
        <v>42710</v>
      </c>
      <c r="E1951">
        <f t="shared" si="228"/>
        <v>1971.8</v>
      </c>
      <c r="F1951">
        <v>897.17</v>
      </c>
      <c r="G1951" s="246">
        <f t="shared" si="225"/>
        <v>-2.8899243042634915E-4</v>
      </c>
      <c r="H1951" s="246">
        <f t="shared" si="226"/>
        <v>1.404674825269612E-3</v>
      </c>
      <c r="I1951">
        <f t="shared" si="229"/>
        <v>13703.42828946907</v>
      </c>
      <c r="J1951">
        <f t="shared" si="229"/>
        <v>20517.690511268171</v>
      </c>
      <c r="AB1951" s="264">
        <v>42723</v>
      </c>
      <c r="AC1951">
        <v>1960.89</v>
      </c>
    </row>
    <row r="1952" spans="1:29">
      <c r="A1952" s="264">
        <v>42711</v>
      </c>
      <c r="B1952">
        <v>899.73</v>
      </c>
      <c r="D1952" s="264">
        <v>42711</v>
      </c>
      <c r="E1952">
        <f t="shared" si="228"/>
        <v>1977.18</v>
      </c>
      <c r="F1952">
        <v>899.73</v>
      </c>
      <c r="G1952" s="246">
        <f t="shared" si="225"/>
        <v>2.7284714474085092E-3</v>
      </c>
      <c r="H1952" s="246">
        <f t="shared" si="226"/>
        <v>2.8069882837939856E-3</v>
      </c>
      <c r="I1952">
        <f t="shared" si="229"/>
        <v>13740.817702288496</v>
      </c>
      <c r="J1952">
        <f t="shared" si="229"/>
        <v>20575.283428143812</v>
      </c>
      <c r="AB1952" s="264">
        <v>42724</v>
      </c>
      <c r="AC1952">
        <v>1959.2</v>
      </c>
    </row>
    <row r="1953" spans="1:29">
      <c r="A1953" s="264">
        <v>42712</v>
      </c>
      <c r="B1953">
        <v>899.97</v>
      </c>
      <c r="D1953" s="264">
        <v>42712</v>
      </c>
      <c r="E1953">
        <f t="shared" si="228"/>
        <v>1973.8</v>
      </c>
      <c r="F1953">
        <v>899.97</v>
      </c>
      <c r="G1953" s="246">
        <f t="shared" si="225"/>
        <v>-1.7095054572674462E-3</v>
      </c>
      <c r="H1953" s="246">
        <f t="shared" si="226"/>
        <v>2.2031811924526441E-4</v>
      </c>
      <c r="I1953">
        <f t="shared" si="229"/>
        <v>13717.327699439116</v>
      </c>
      <c r="J1953">
        <f t="shared" si="229"/>
        <v>20579.816535891638</v>
      </c>
      <c r="AB1953" s="264">
        <v>42725</v>
      </c>
      <c r="AC1953">
        <v>1962.45</v>
      </c>
    </row>
    <row r="1954" spans="1:29">
      <c r="A1954" s="264">
        <v>42713</v>
      </c>
      <c r="B1954">
        <v>899.88</v>
      </c>
      <c r="D1954" s="264">
        <v>42713</v>
      </c>
      <c r="E1954">
        <f t="shared" si="228"/>
        <v>1966.65</v>
      </c>
      <c r="F1954">
        <v>899.88</v>
      </c>
      <c r="G1954" s="246">
        <f t="shared" si="225"/>
        <v>-3.6224541493564688E-3</v>
      </c>
      <c r="H1954" s="246">
        <f t="shared" si="226"/>
        <v>-1.4643190487308082E-4</v>
      </c>
      <c r="I1954">
        <f t="shared" si="229"/>
        <v>13667.6373087962</v>
      </c>
      <c r="J1954">
        <f t="shared" si="229"/>
        <v>20576.80299415435</v>
      </c>
      <c r="AB1954" s="264">
        <v>42726</v>
      </c>
      <c r="AC1954">
        <v>1962.28</v>
      </c>
    </row>
    <row r="1955" spans="1:29">
      <c r="A1955" s="264">
        <v>42716</v>
      </c>
      <c r="B1955">
        <v>900.28</v>
      </c>
      <c r="D1955" s="264">
        <v>42716</v>
      </c>
      <c r="E1955">
        <f t="shared" si="228"/>
        <v>1966.78</v>
      </c>
      <c r="F1955">
        <v>900.28</v>
      </c>
      <c r="G1955" s="246">
        <f t="shared" si="225"/>
        <v>6.6102255103839269E-5</v>
      </c>
      <c r="H1955" s="246">
        <f t="shared" si="226"/>
        <v>3.9807514017729887E-4</v>
      </c>
      <c r="I1955">
        <f t="shared" si="229"/>
        <v>13668.540770444253</v>
      </c>
      <c r="J1955">
        <f t="shared" si="229"/>
        <v>20584.994107890649</v>
      </c>
      <c r="AB1955" s="264">
        <v>42727</v>
      </c>
      <c r="AC1955">
        <v>1963.42</v>
      </c>
    </row>
    <row r="1956" spans="1:29">
      <c r="A1956" s="264">
        <v>42717</v>
      </c>
      <c r="B1956">
        <v>900.27</v>
      </c>
      <c r="D1956" s="264">
        <v>42717</v>
      </c>
      <c r="E1956">
        <f t="shared" si="228"/>
        <v>1967.23</v>
      </c>
      <c r="F1956">
        <v>900.27</v>
      </c>
      <c r="G1956" s="246">
        <f t="shared" si="225"/>
        <v>2.2880037421568744E-4</v>
      </c>
      <c r="H1956" s="246">
        <f t="shared" si="226"/>
        <v>-5.753622682470788E-5</v>
      </c>
      <c r="I1956">
        <f t="shared" ref="I1956:J1971" si="230">I1955*(1+G1956)</f>
        <v>13671.668137687513</v>
      </c>
      <c r="J1956">
        <f t="shared" si="230"/>
        <v>20583.809725000472</v>
      </c>
      <c r="AB1956" s="264">
        <v>42731</v>
      </c>
      <c r="AC1956">
        <v>1961.53</v>
      </c>
    </row>
    <row r="1957" spans="1:29">
      <c r="A1957" s="264">
        <v>42718</v>
      </c>
      <c r="B1957">
        <v>892.29</v>
      </c>
      <c r="D1957" s="264">
        <v>42718</v>
      </c>
      <c r="E1957">
        <f t="shared" si="228"/>
        <v>1962.83</v>
      </c>
      <c r="F1957">
        <v>892.29</v>
      </c>
      <c r="G1957" s="246">
        <f t="shared" si="225"/>
        <v>-2.236647468775943E-3</v>
      </c>
      <c r="H1957" s="246">
        <f t="shared" si="226"/>
        <v>-8.9104360358559648E-3</v>
      </c>
      <c r="I1957">
        <f t="shared" si="230"/>
        <v>13641.089435753409</v>
      </c>
      <c r="J1957">
        <f t="shared" si="230"/>
        <v>20400.399005071627</v>
      </c>
      <c r="AB1957" s="264">
        <v>42732</v>
      </c>
      <c r="AC1957">
        <v>1967.64</v>
      </c>
    </row>
    <row r="1958" spans="1:29">
      <c r="A1958" s="264">
        <v>42719</v>
      </c>
      <c r="B1958">
        <v>894.45</v>
      </c>
      <c r="D1958" s="264">
        <v>42719</v>
      </c>
      <c r="E1958">
        <f t="shared" si="228"/>
        <v>1956.59</v>
      </c>
      <c r="F1958">
        <v>894.45</v>
      </c>
      <c r="G1958" s="246">
        <f t="shared" si="225"/>
        <v>-3.1790832624323251E-3</v>
      </c>
      <c r="H1958" s="246">
        <f t="shared" si="226"/>
        <v>2.3743090811283321E-3</v>
      </c>
      <c r="I1958">
        <f t="shared" si="230"/>
        <v>13597.723276646862</v>
      </c>
      <c r="J1958">
        <f t="shared" si="230"/>
        <v>20448.835857688009</v>
      </c>
      <c r="AB1958" s="264">
        <v>42733</v>
      </c>
      <c r="AC1958">
        <v>1971.49</v>
      </c>
    </row>
    <row r="1959" spans="1:29">
      <c r="A1959" s="264">
        <v>42720</v>
      </c>
      <c r="B1959">
        <v>895.92</v>
      </c>
      <c r="D1959" s="264">
        <v>42720</v>
      </c>
      <c r="E1959">
        <f t="shared" si="228"/>
        <v>1954.59</v>
      </c>
      <c r="F1959">
        <v>895.92</v>
      </c>
      <c r="G1959" s="246">
        <f t="shared" si="225"/>
        <v>-1.0221865592688895E-3</v>
      </c>
      <c r="H1959" s="246">
        <f t="shared" si="226"/>
        <v>1.5970394815647418E-3</v>
      </c>
      <c r="I1959">
        <f t="shared" si="230"/>
        <v>13583.823866676816</v>
      </c>
      <c r="J1959">
        <f t="shared" si="230"/>
        <v>20481.493455904772</v>
      </c>
      <c r="AB1959" s="264">
        <v>42734</v>
      </c>
      <c r="AC1959">
        <v>1976.37</v>
      </c>
    </row>
    <row r="1960" spans="1:29">
      <c r="A1960" s="264">
        <v>42723</v>
      </c>
      <c r="B1960">
        <v>898.66</v>
      </c>
      <c r="D1960" s="264">
        <v>42723</v>
      </c>
      <c r="E1960">
        <f t="shared" si="228"/>
        <v>1960.89</v>
      </c>
      <c r="F1960">
        <v>898.66</v>
      </c>
      <c r="G1960" s="246">
        <f t="shared" si="225"/>
        <v>3.2231823553789951E-3</v>
      </c>
      <c r="H1960" s="246">
        <f t="shared" si="226"/>
        <v>3.011880206140947E-3</v>
      </c>
      <c r="I1960">
        <f t="shared" si="230"/>
        <v>13627.607008082465</v>
      </c>
      <c r="J1960">
        <f t="shared" si="230"/>
        <v>20543.181260636818</v>
      </c>
      <c r="AB1960" s="264">
        <v>42738</v>
      </c>
      <c r="AC1960">
        <v>1975.81</v>
      </c>
    </row>
    <row r="1961" spans="1:29">
      <c r="A1961" s="264">
        <v>42724</v>
      </c>
      <c r="B1961">
        <v>902.63</v>
      </c>
      <c r="D1961" s="264">
        <v>42724</v>
      </c>
      <c r="E1961">
        <f t="shared" si="228"/>
        <v>1959.2</v>
      </c>
      <c r="F1961">
        <v>902.63</v>
      </c>
      <c r="G1961" s="246">
        <f t="shared" si="225"/>
        <v>-8.6185354609391585E-4</v>
      </c>
      <c r="H1961" s="246">
        <f t="shared" si="226"/>
        <v>4.3712599870919669E-3</v>
      </c>
      <c r="I1961">
        <f t="shared" si="230"/>
        <v>13615.862006657775</v>
      </c>
      <c r="J1961">
        <f t="shared" si="230"/>
        <v>20632.980846889019</v>
      </c>
      <c r="AB1961" s="264">
        <v>42739</v>
      </c>
      <c r="AC1961">
        <v>1975.72</v>
      </c>
    </row>
    <row r="1962" spans="1:29">
      <c r="A1962" s="264">
        <v>42725</v>
      </c>
      <c r="B1962">
        <v>902.63</v>
      </c>
      <c r="D1962" s="264">
        <v>42725</v>
      </c>
      <c r="E1962">
        <f t="shared" si="228"/>
        <v>1962.45</v>
      </c>
      <c r="F1962">
        <v>902.63</v>
      </c>
      <c r="G1962" s="246">
        <f t="shared" si="225"/>
        <v>1.6588403429971255E-3</v>
      </c>
      <c r="H1962" s="246">
        <f t="shared" si="226"/>
        <v>-4.6428571428571429E-5</v>
      </c>
      <c r="I1962">
        <f t="shared" si="230"/>
        <v>13638.448547859101</v>
      </c>
      <c r="J1962">
        <f t="shared" si="230"/>
        <v>20632.022887063984</v>
      </c>
      <c r="AB1962" s="264">
        <v>42740</v>
      </c>
      <c r="AC1962">
        <v>1985.25</v>
      </c>
    </row>
    <row r="1963" spans="1:29">
      <c r="A1963" s="264">
        <v>42726</v>
      </c>
      <c r="B1963">
        <v>902.61</v>
      </c>
      <c r="D1963" s="264">
        <v>42726</v>
      </c>
      <c r="E1963">
        <f t="shared" si="228"/>
        <v>1962.28</v>
      </c>
      <c r="F1963">
        <v>902.61</v>
      </c>
      <c r="G1963" s="246">
        <f t="shared" si="225"/>
        <v>-8.6626410863988035E-5</v>
      </c>
      <c r="H1963" s="246">
        <f t="shared" si="226"/>
        <v>-6.858604459027056E-5</v>
      </c>
      <c r="I1963">
        <f t="shared" si="230"/>
        <v>13637.267098011647</v>
      </c>
      <c r="J1963">
        <f t="shared" si="230"/>
        <v>20630.607818222266</v>
      </c>
      <c r="AB1963" s="264">
        <v>42741</v>
      </c>
      <c r="AC1963">
        <v>1979.81</v>
      </c>
    </row>
    <row r="1964" spans="1:29">
      <c r="A1964" s="264">
        <v>42727</v>
      </c>
      <c r="B1964">
        <v>903.25</v>
      </c>
      <c r="D1964" s="264">
        <v>42727</v>
      </c>
      <c r="E1964">
        <f t="shared" si="228"/>
        <v>1963.42</v>
      </c>
      <c r="F1964">
        <v>903.25</v>
      </c>
      <c r="G1964" s="246">
        <f t="shared" si="225"/>
        <v>5.8095684611791931E-4</v>
      </c>
      <c r="H1964" s="246">
        <f t="shared" si="226"/>
        <v>6.6262628061152049E-4</v>
      </c>
      <c r="I1964">
        <f t="shared" si="230"/>
        <v>13645.189761694575</v>
      </c>
      <c r="J1964">
        <f t="shared" si="230"/>
        <v>20644.278201147612</v>
      </c>
      <c r="AB1964" s="264">
        <v>42744</v>
      </c>
      <c r="AC1964">
        <v>1984.12</v>
      </c>
    </row>
    <row r="1965" spans="1:29">
      <c r="A1965" s="264">
        <v>42731</v>
      </c>
      <c r="B1965">
        <v>905.25</v>
      </c>
      <c r="D1965" s="264">
        <v>42731</v>
      </c>
      <c r="E1965">
        <f t="shared" si="228"/>
        <v>1961.53</v>
      </c>
      <c r="F1965">
        <v>905.25</v>
      </c>
      <c r="G1965" s="246">
        <f t="shared" si="225"/>
        <v>-9.6260606492759582E-4</v>
      </c>
      <c r="H1965" s="246">
        <f t="shared" si="226"/>
        <v>2.1677978332212836E-3</v>
      </c>
      <c r="I1965">
        <f t="shared" si="230"/>
        <v>13632.05481927288</v>
      </c>
      <c r="J1965">
        <f t="shared" si="230"/>
        <v>20689.030822700479</v>
      </c>
      <c r="AB1965" s="264">
        <v>42745</v>
      </c>
      <c r="AC1965">
        <v>1983.83</v>
      </c>
    </row>
    <row r="1966" spans="1:29">
      <c r="A1966" s="264">
        <v>42732</v>
      </c>
      <c r="B1966">
        <v>901.76</v>
      </c>
      <c r="D1966" s="264">
        <v>42732</v>
      </c>
      <c r="E1966">
        <f t="shared" si="228"/>
        <v>1967.64</v>
      </c>
      <c r="F1966">
        <v>901.76</v>
      </c>
      <c r="G1966" s="246">
        <f t="shared" si="225"/>
        <v>3.1149153976743893E-3</v>
      </c>
      <c r="H1966" s="246">
        <f t="shared" si="226"/>
        <v>-3.9017171657395175E-3</v>
      </c>
      <c r="I1966">
        <f t="shared" si="230"/>
        <v>13674.517516731376</v>
      </c>
      <c r="J1966">
        <f t="shared" si="230"/>
        <v>20608.308075997036</v>
      </c>
      <c r="AB1966" s="264">
        <v>42746</v>
      </c>
      <c r="AC1966">
        <v>1985.23</v>
      </c>
    </row>
    <row r="1967" spans="1:29">
      <c r="A1967" s="264">
        <v>42733</v>
      </c>
      <c r="B1967">
        <v>902.09</v>
      </c>
      <c r="D1967" s="264">
        <v>42733</v>
      </c>
      <c r="E1967">
        <f t="shared" si="228"/>
        <v>1971.49</v>
      </c>
      <c r="F1967">
        <v>902.09</v>
      </c>
      <c r="G1967" s="246">
        <f t="shared" si="225"/>
        <v>1.9566587383870182E-3</v>
      </c>
      <c r="H1967" s="246">
        <f t="shared" si="226"/>
        <v>3.1952245767018298E-4</v>
      </c>
      <c r="I1967">
        <f t="shared" si="230"/>
        <v>13701.273880923714</v>
      </c>
      <c r="J1967">
        <f t="shared" si="230"/>
        <v>20614.892893241904</v>
      </c>
      <c r="AB1967" s="264">
        <v>42747</v>
      </c>
      <c r="AC1967">
        <v>1986.02</v>
      </c>
    </row>
    <row r="1968" spans="1:29">
      <c r="A1968" s="264">
        <v>42734</v>
      </c>
      <c r="B1968">
        <v>901.59</v>
      </c>
      <c r="D1968" s="264">
        <v>42734</v>
      </c>
      <c r="E1968">
        <f t="shared" si="228"/>
        <v>1976.37</v>
      </c>
      <c r="F1968">
        <v>901.59</v>
      </c>
      <c r="G1968" s="246">
        <f t="shared" si="225"/>
        <v>2.4752851903888651E-3</v>
      </c>
      <c r="H1968" s="246">
        <f t="shared" si="226"/>
        <v>-6.0069699253951971E-4</v>
      </c>
      <c r="I1968">
        <f t="shared" si="230"/>
        <v>13735.188441250626</v>
      </c>
      <c r="J1968">
        <f t="shared" si="230"/>
        <v>20602.509589079411</v>
      </c>
      <c r="AB1968" s="264">
        <v>42748</v>
      </c>
      <c r="AC1968">
        <v>1983.7</v>
      </c>
    </row>
    <row r="1969" spans="1:29">
      <c r="A1969" s="264">
        <v>42738</v>
      </c>
      <c r="B1969">
        <v>904.47</v>
      </c>
      <c r="D1969" s="264">
        <v>42738</v>
      </c>
      <c r="E1969">
        <f t="shared" si="228"/>
        <v>1975.81</v>
      </c>
      <c r="F1969">
        <v>904.47</v>
      </c>
      <c r="G1969" s="246">
        <f t="shared" si="225"/>
        <v>-2.8334775371008369E-4</v>
      </c>
      <c r="H1969" s="246">
        <f t="shared" si="226"/>
        <v>3.1479280651800371E-3</v>
      </c>
      <c r="I1969">
        <f t="shared" si="230"/>
        <v>13731.296606459013</v>
      </c>
      <c r="J1969">
        <f t="shared" si="230"/>
        <v>20667.364807228016</v>
      </c>
      <c r="AB1969" s="264">
        <v>42752</v>
      </c>
      <c r="AC1969">
        <v>1989.79</v>
      </c>
    </row>
    <row r="1970" spans="1:29">
      <c r="A1970" s="264">
        <v>42739</v>
      </c>
      <c r="B1970">
        <v>907.13</v>
      </c>
      <c r="D1970" s="264">
        <v>42739</v>
      </c>
      <c r="E1970">
        <f t="shared" si="228"/>
        <v>1975.72</v>
      </c>
      <c r="F1970">
        <v>907.13</v>
      </c>
      <c r="G1970" s="246">
        <f t="shared" si="225"/>
        <v>-4.5550938602367808E-5</v>
      </c>
      <c r="H1970" s="246">
        <f t="shared" si="226"/>
        <v>2.8945202715402333E-3</v>
      </c>
      <c r="I1970">
        <f t="shared" si="230"/>
        <v>13730.671133010361</v>
      </c>
      <c r="J1970">
        <f t="shared" si="230"/>
        <v>20727.186913621856</v>
      </c>
      <c r="AB1970" s="264">
        <v>42753</v>
      </c>
      <c r="AC1970">
        <v>1982.88</v>
      </c>
    </row>
    <row r="1971" spans="1:29">
      <c r="A1971" s="264">
        <v>42740</v>
      </c>
      <c r="B1971">
        <v>908.88</v>
      </c>
      <c r="D1971" s="264">
        <v>42740</v>
      </c>
      <c r="E1971">
        <f t="shared" si="228"/>
        <v>1985.25</v>
      </c>
      <c r="F1971">
        <v>908.88</v>
      </c>
      <c r="G1971" s="246">
        <f t="shared" si="225"/>
        <v>4.8235579940476558E-3</v>
      </c>
      <c r="H1971" s="246">
        <f t="shared" si="226"/>
        <v>1.8827326292813898E-3</v>
      </c>
      <c r="I1971">
        <f t="shared" si="230"/>
        <v>13796.901821517633</v>
      </c>
      <c r="J1971">
        <f t="shared" si="230"/>
        <v>20766.210664737348</v>
      </c>
      <c r="AB1971" s="264">
        <v>42754</v>
      </c>
      <c r="AC1971">
        <v>1976.32</v>
      </c>
    </row>
    <row r="1972" spans="1:29">
      <c r="A1972" s="264">
        <v>42741</v>
      </c>
      <c r="B1972">
        <v>908.79</v>
      </c>
      <c r="D1972" s="264">
        <v>42741</v>
      </c>
      <c r="E1972">
        <f t="shared" si="228"/>
        <v>1979.81</v>
      </c>
      <c r="F1972">
        <v>908.79</v>
      </c>
      <c r="G1972" s="246">
        <f t="shared" si="225"/>
        <v>-2.7402090416824842E-3</v>
      </c>
      <c r="H1972" s="246">
        <f t="shared" si="226"/>
        <v>-1.4545154475843674E-4</v>
      </c>
      <c r="I1972">
        <f t="shared" ref="I1972:J1987" si="231">I1971*(1+G1972)</f>
        <v>13759.095426399104</v>
      </c>
      <c r="J1972">
        <f t="shared" si="231"/>
        <v>20763.190187317381</v>
      </c>
      <c r="AB1972" s="264">
        <v>42755</v>
      </c>
      <c r="AC1972">
        <v>1976.87</v>
      </c>
    </row>
    <row r="1973" spans="1:29">
      <c r="A1973" s="264">
        <v>42744</v>
      </c>
      <c r="B1973">
        <v>908.01</v>
      </c>
      <c r="D1973" s="264">
        <v>42744</v>
      </c>
      <c r="E1973">
        <f t="shared" si="228"/>
        <v>1984.12</v>
      </c>
      <c r="F1973">
        <v>908.01</v>
      </c>
      <c r="G1973" s="246">
        <f t="shared" si="225"/>
        <v>2.176976578560641E-3</v>
      </c>
      <c r="H1973" s="246">
        <f t="shared" si="226"/>
        <v>-9.0471266346304948E-4</v>
      </c>
      <c r="I1973">
        <f t="shared" si="231"/>
        <v>13789.048654884557</v>
      </c>
      <c r="J1973">
        <f t="shared" si="231"/>
        <v>20744.405466221022</v>
      </c>
      <c r="AB1973" s="264">
        <v>42758</v>
      </c>
      <c r="AC1973">
        <v>1984.27</v>
      </c>
    </row>
    <row r="1974" spans="1:29">
      <c r="A1974" s="264">
        <v>42745</v>
      </c>
      <c r="B1974">
        <v>907.95</v>
      </c>
      <c r="D1974" s="264">
        <v>42745</v>
      </c>
      <c r="E1974">
        <f t="shared" si="228"/>
        <v>1983.83</v>
      </c>
      <c r="F1974">
        <v>907.95</v>
      </c>
      <c r="G1974" s="246">
        <f t="shared" si="225"/>
        <v>-1.4616051448501644E-4</v>
      </c>
      <c r="H1974" s="246">
        <f t="shared" si="226"/>
        <v>-1.1250713884515456E-4</v>
      </c>
      <c r="I1974">
        <f t="shared" si="231"/>
        <v>13787.033240438899</v>
      </c>
      <c r="J1974">
        <f t="shared" si="231"/>
        <v>20742.071572514975</v>
      </c>
      <c r="AB1974" s="264">
        <v>42759</v>
      </c>
      <c r="AC1974">
        <v>1977.26</v>
      </c>
    </row>
    <row r="1975" spans="1:29">
      <c r="A1975" s="264">
        <v>42746</v>
      </c>
      <c r="B1975">
        <v>908.77</v>
      </c>
      <c r="D1975" s="264">
        <v>42746</v>
      </c>
      <c r="E1975">
        <f t="shared" si="228"/>
        <v>1985.23</v>
      </c>
      <c r="F1975">
        <v>908.77</v>
      </c>
      <c r="G1975" s="246">
        <f t="shared" si="225"/>
        <v>7.0570563001881581E-4</v>
      </c>
      <c r="H1975" s="246">
        <f t="shared" si="226"/>
        <v>8.5670486102905428E-4</v>
      </c>
      <c r="I1975">
        <f t="shared" si="231"/>
        <v>13796.762827417933</v>
      </c>
      <c r="J1975">
        <f t="shared" si="231"/>
        <v>20759.84140605896</v>
      </c>
      <c r="AB1975" s="264">
        <v>42760</v>
      </c>
      <c r="AC1975">
        <v>1972.08</v>
      </c>
    </row>
    <row r="1976" spans="1:29">
      <c r="A1976" s="264">
        <v>42747</v>
      </c>
      <c r="B1976">
        <v>909.73</v>
      </c>
      <c r="D1976" s="264">
        <v>42747</v>
      </c>
      <c r="E1976">
        <f t="shared" si="228"/>
        <v>1986.02</v>
      </c>
      <c r="F1976">
        <v>909.73</v>
      </c>
      <c r="G1976" s="246">
        <f t="shared" si="225"/>
        <v>3.9793877787452914E-4</v>
      </c>
      <c r="H1976" s="246">
        <f t="shared" si="226"/>
        <v>1.0099443282049906E-3</v>
      </c>
      <c r="I1976">
        <f t="shared" si="231"/>
        <v>13802.253094356101</v>
      </c>
      <c r="J1976">
        <f t="shared" si="231"/>
        <v>20780.807690141446</v>
      </c>
      <c r="AB1976" s="264">
        <v>42761</v>
      </c>
      <c r="AC1976">
        <v>1974.51</v>
      </c>
    </row>
    <row r="1977" spans="1:29">
      <c r="A1977" s="264">
        <v>42748</v>
      </c>
      <c r="B1977">
        <v>909.72</v>
      </c>
      <c r="D1977" s="264">
        <v>42748</v>
      </c>
      <c r="E1977">
        <f t="shared" si="228"/>
        <v>1983.7</v>
      </c>
      <c r="F1977">
        <v>909.72</v>
      </c>
      <c r="G1977" s="246">
        <f t="shared" si="225"/>
        <v>-1.1681654766819705E-3</v>
      </c>
      <c r="H1977" s="246">
        <f t="shared" si="226"/>
        <v>-5.7420843861079872E-5</v>
      </c>
      <c r="I1977">
        <f t="shared" si="231"/>
        <v>13786.129778790848</v>
      </c>
      <c r="J1977">
        <f t="shared" si="231"/>
        <v>20779.614438627763</v>
      </c>
      <c r="AB1977" s="264">
        <v>42762</v>
      </c>
      <c r="AC1977">
        <v>1977.6</v>
      </c>
    </row>
    <row r="1978" spans="1:29">
      <c r="A1978" s="264">
        <v>42752</v>
      </c>
      <c r="B1978">
        <v>912.74</v>
      </c>
      <c r="D1978" s="264">
        <v>42752</v>
      </c>
      <c r="E1978">
        <f t="shared" si="228"/>
        <v>1989.79</v>
      </c>
      <c r="F1978">
        <v>912.74</v>
      </c>
      <c r="G1978" s="246">
        <f t="shared" si="225"/>
        <v>3.0700206684477482E-3</v>
      </c>
      <c r="H1978" s="246">
        <f t="shared" si="226"/>
        <v>3.2732741942575897E-3</v>
      </c>
      <c r="I1978">
        <f t="shared" si="231"/>
        <v>13828.453482149638</v>
      </c>
      <c r="J1978">
        <f t="shared" si="231"/>
        <v>20847.631814336346</v>
      </c>
      <c r="AB1978" s="264">
        <v>42765</v>
      </c>
      <c r="AC1978">
        <v>1977.56</v>
      </c>
    </row>
    <row r="1979" spans="1:29">
      <c r="A1979" s="264">
        <v>42753</v>
      </c>
      <c r="B1979">
        <v>912.97</v>
      </c>
      <c r="D1979" s="264">
        <v>42753</v>
      </c>
      <c r="E1979">
        <f t="shared" si="228"/>
        <v>1982.88</v>
      </c>
      <c r="F1979">
        <v>912.97</v>
      </c>
      <c r="G1979" s="246">
        <f t="shared" si="225"/>
        <v>-3.4727282778583834E-3</v>
      </c>
      <c r="H1979" s="246">
        <f t="shared" si="226"/>
        <v>2.0555994665992589E-4</v>
      </c>
      <c r="I1979">
        <f t="shared" si="231"/>
        <v>13780.431020703129</v>
      </c>
      <c r="J1979">
        <f t="shared" si="231"/>
        <v>20851.917252420088</v>
      </c>
      <c r="AB1979" s="264">
        <v>42766</v>
      </c>
      <c r="AC1979">
        <v>1980.25</v>
      </c>
    </row>
    <row r="1980" spans="1:29">
      <c r="A1980" s="264">
        <v>42754</v>
      </c>
      <c r="B1980">
        <v>913.35</v>
      </c>
      <c r="D1980" s="264">
        <v>42754</v>
      </c>
      <c r="E1980">
        <f t="shared" si="228"/>
        <v>1976.32</v>
      </c>
      <c r="F1980">
        <v>913.35</v>
      </c>
      <c r="G1980" s="246">
        <f t="shared" si="225"/>
        <v>-3.3083192124587768E-3</v>
      </c>
      <c r="H1980" s="246">
        <f t="shared" si="226"/>
        <v>3.6979540088165423E-4</v>
      </c>
      <c r="I1980">
        <f t="shared" si="231"/>
        <v>13734.840956001373</v>
      </c>
      <c r="J1980">
        <f t="shared" si="231"/>
        <v>20859.628195519599</v>
      </c>
      <c r="AB1980" s="264">
        <v>42767</v>
      </c>
      <c r="AC1980">
        <v>1977.78</v>
      </c>
    </row>
    <row r="1981" spans="1:29">
      <c r="A1981" s="264">
        <v>42755</v>
      </c>
      <c r="B1981">
        <v>913.99</v>
      </c>
      <c r="D1981" s="264">
        <v>42755</v>
      </c>
      <c r="E1981">
        <f t="shared" si="228"/>
        <v>1976.87</v>
      </c>
      <c r="F1981">
        <v>913.99</v>
      </c>
      <c r="G1981" s="246">
        <f t="shared" si="225"/>
        <v>2.7829501295340009E-4</v>
      </c>
      <c r="H1981" s="246">
        <f t="shared" si="226"/>
        <v>6.5428856876968786E-4</v>
      </c>
      <c r="I1981">
        <f t="shared" si="231"/>
        <v>13738.663293743137</v>
      </c>
      <c r="J1981">
        <f t="shared" si="231"/>
        <v>20873.276411796713</v>
      </c>
      <c r="AB1981" s="264">
        <v>42768</v>
      </c>
      <c r="AC1981">
        <v>1978.88</v>
      </c>
    </row>
    <row r="1982" spans="1:29">
      <c r="A1982" s="264">
        <v>42758</v>
      </c>
      <c r="B1982">
        <v>915.35</v>
      </c>
      <c r="D1982" s="264">
        <v>42758</v>
      </c>
      <c r="E1982">
        <f t="shared" si="228"/>
        <v>1984.27</v>
      </c>
      <c r="F1982">
        <v>915.35</v>
      </c>
      <c r="G1982" s="246">
        <f t="shared" si="225"/>
        <v>3.7432911622918841E-3</v>
      </c>
      <c r="H1982" s="246">
        <f t="shared" si="226"/>
        <v>1.4415526975131024E-3</v>
      </c>
      <c r="I1982">
        <f t="shared" si="231"/>
        <v>13790.091110632309</v>
      </c>
      <c r="J1982">
        <f t="shared" si="231"/>
        <v>20903.366339714074</v>
      </c>
      <c r="AB1982" s="264">
        <v>42769</v>
      </c>
      <c r="AC1982">
        <v>1976.85</v>
      </c>
    </row>
    <row r="1983" spans="1:29">
      <c r="A1983" s="264">
        <v>42759</v>
      </c>
      <c r="B1983">
        <v>917.53</v>
      </c>
      <c r="D1983" s="264">
        <v>42759</v>
      </c>
      <c r="E1983">
        <f t="shared" si="228"/>
        <v>1977.26</v>
      </c>
      <c r="F1983">
        <v>917.53</v>
      </c>
      <c r="G1983" s="246">
        <f t="shared" si="225"/>
        <v>-3.532785356831436E-3</v>
      </c>
      <c r="H1983" s="246">
        <f t="shared" si="226"/>
        <v>2.3351740942183377E-3</v>
      </c>
      <c r="I1983">
        <f t="shared" si="231"/>
        <v>13741.373678687296</v>
      </c>
      <c r="J1983">
        <f t="shared" si="231"/>
        <v>20952.17933927253</v>
      </c>
      <c r="AB1983" s="264">
        <v>42772</v>
      </c>
      <c r="AC1983">
        <v>1985.06</v>
      </c>
    </row>
    <row r="1984" spans="1:29">
      <c r="A1984" s="264">
        <v>42760</v>
      </c>
      <c r="B1984">
        <v>919.52</v>
      </c>
      <c r="D1984" s="264">
        <v>42760</v>
      </c>
      <c r="E1984">
        <f t="shared" si="228"/>
        <v>1972.08</v>
      </c>
      <c r="F1984">
        <v>919.52</v>
      </c>
      <c r="G1984" s="246">
        <f t="shared" si="225"/>
        <v>-2.6197869779391869E-3</v>
      </c>
      <c r="H1984" s="246">
        <f t="shared" si="226"/>
        <v>2.1224378416586512E-3</v>
      </c>
      <c r="I1984">
        <f t="shared" si="231"/>
        <v>13705.374206864875</v>
      </c>
      <c r="J1984">
        <f t="shared" si="231"/>
        <v>20996.649037567422</v>
      </c>
      <c r="AB1984" s="264">
        <v>42773</v>
      </c>
      <c r="AC1984">
        <v>1987.33</v>
      </c>
    </row>
    <row r="1985" spans="1:29">
      <c r="A1985" s="264">
        <v>42761</v>
      </c>
      <c r="B1985">
        <v>919.77</v>
      </c>
      <c r="D1985" s="264">
        <v>42761</v>
      </c>
      <c r="E1985">
        <f t="shared" si="228"/>
        <v>1974.51</v>
      </c>
      <c r="F1985">
        <v>919.77</v>
      </c>
      <c r="G1985" s="246">
        <f t="shared" si="225"/>
        <v>1.2322015334063074E-3</v>
      </c>
      <c r="H1985" s="246">
        <f t="shared" si="226"/>
        <v>2.2545240995296229E-4</v>
      </c>
      <c r="I1985">
        <f t="shared" si="231"/>
        <v>13722.261989978482</v>
      </c>
      <c r="J1985">
        <f t="shared" si="231"/>
        <v>21001.38278269388</v>
      </c>
      <c r="AB1985" s="264">
        <v>42774</v>
      </c>
      <c r="AC1985">
        <v>1991.99</v>
      </c>
    </row>
    <row r="1986" spans="1:29">
      <c r="A1986" s="264">
        <v>42762</v>
      </c>
      <c r="B1986">
        <v>919.9</v>
      </c>
      <c r="D1986" s="264">
        <v>42762</v>
      </c>
      <c r="E1986">
        <f t="shared" si="228"/>
        <v>1977.6</v>
      </c>
      <c r="F1986">
        <v>919.9</v>
      </c>
      <c r="G1986" s="246">
        <f t="shared" si="225"/>
        <v>1.5649452269170805E-3</v>
      </c>
      <c r="H1986" s="246">
        <f t="shared" si="226"/>
        <v>9.4911111318194693E-5</v>
      </c>
      <c r="I1986">
        <f t="shared" si="231"/>
        <v>13743.736578382204</v>
      </c>
      <c r="J1986">
        <f t="shared" si="231"/>
        <v>21003.376047273003</v>
      </c>
      <c r="AB1986" s="264">
        <v>42775</v>
      </c>
      <c r="AC1986">
        <v>1986.6</v>
      </c>
    </row>
    <row r="1987" spans="1:29">
      <c r="A1987" s="264">
        <v>42765</v>
      </c>
      <c r="B1987">
        <v>918.62</v>
      </c>
      <c r="D1987" s="264">
        <v>42765</v>
      </c>
      <c r="E1987">
        <f t="shared" si="228"/>
        <v>1977.56</v>
      </c>
      <c r="F1987">
        <v>918.62</v>
      </c>
      <c r="G1987" s="246">
        <f t="shared" si="225"/>
        <v>-2.0226537216783136E-5</v>
      </c>
      <c r="H1987" s="246">
        <f t="shared" si="226"/>
        <v>-1.4378841644278181E-3</v>
      </c>
      <c r="I1987">
        <f t="shared" si="231"/>
        <v>13743.458590182803</v>
      </c>
      <c r="J1987">
        <f t="shared" si="231"/>
        <v>20973.175625455107</v>
      </c>
      <c r="AB1987" s="264">
        <v>42776</v>
      </c>
      <c r="AC1987">
        <v>1985.53</v>
      </c>
    </row>
    <row r="1988" spans="1:29">
      <c r="A1988" s="264">
        <v>42766</v>
      </c>
      <c r="B1988">
        <v>918.17</v>
      </c>
      <c r="D1988" s="264">
        <v>42766</v>
      </c>
      <c r="E1988">
        <f t="shared" si="228"/>
        <v>1980.25</v>
      </c>
      <c r="F1988">
        <v>918.17</v>
      </c>
      <c r="G1988" s="246">
        <f t="shared" ref="G1988:G2051" si="232">E1988/E1987-1</f>
        <v>1.360262141224533E-3</v>
      </c>
      <c r="H1988" s="246">
        <f t="shared" ref="H1988:H2051" si="233">(F1988/F1987-1)-($M$23/252)</f>
        <v>-5.3629380406018581E-4</v>
      </c>
      <c r="I1988">
        <f t="shared" ref="I1988:J2003" si="234">I1987*(1+G1988)</f>
        <v>13762.153296592516</v>
      </c>
      <c r="J1988">
        <f t="shared" si="234"/>
        <v>20961.927841315712</v>
      </c>
      <c r="AB1988" s="264">
        <v>42779</v>
      </c>
      <c r="AC1988">
        <v>1983.96</v>
      </c>
    </row>
    <row r="1989" spans="1:29">
      <c r="A1989" s="264">
        <v>42767</v>
      </c>
      <c r="B1989">
        <v>916.61</v>
      </c>
      <c r="D1989" s="264">
        <v>42767</v>
      </c>
      <c r="E1989">
        <f t="shared" si="228"/>
        <v>1977.78</v>
      </c>
      <c r="F1989">
        <v>916.61</v>
      </c>
      <c r="G1989" s="246">
        <f t="shared" si="232"/>
        <v>-1.2473172579220426E-3</v>
      </c>
      <c r="H1989" s="246">
        <f t="shared" si="233"/>
        <v>-1.7454603411443245E-3</v>
      </c>
      <c r="I1989">
        <f t="shared" si="234"/>
        <v>13744.987525279508</v>
      </c>
      <c r="J1989">
        <f t="shared" si="234"/>
        <v>20925.339627594767</v>
      </c>
      <c r="AB1989" s="264">
        <v>42780</v>
      </c>
      <c r="AC1989">
        <v>1980.53</v>
      </c>
    </row>
    <row r="1990" spans="1:29">
      <c r="A1990" s="264">
        <v>42768</v>
      </c>
      <c r="B1990">
        <v>918.81</v>
      </c>
      <c r="D1990" s="264">
        <v>42768</v>
      </c>
      <c r="E1990">
        <f t="shared" si="228"/>
        <v>1978.88</v>
      </c>
      <c r="F1990">
        <v>918.81</v>
      </c>
      <c r="G1990" s="246">
        <f t="shared" si="232"/>
        <v>5.5617915036054733E-4</v>
      </c>
      <c r="H1990" s="246">
        <f t="shared" si="233"/>
        <v>2.3537198013798702E-3</v>
      </c>
      <c r="I1990">
        <f t="shared" si="234"/>
        <v>13752.632200763035</v>
      </c>
      <c r="J1990">
        <f t="shared" si="234"/>
        <v>20974.592013826838</v>
      </c>
      <c r="AB1990" s="264">
        <v>42781</v>
      </c>
      <c r="AC1990">
        <v>1976.83</v>
      </c>
    </row>
    <row r="1991" spans="1:29">
      <c r="A1991" s="264">
        <v>42769</v>
      </c>
      <c r="B1991">
        <v>921.13</v>
      </c>
      <c r="D1991" s="264">
        <v>42769</v>
      </c>
      <c r="E1991">
        <f t="shared" si="228"/>
        <v>1976.85</v>
      </c>
      <c r="F1991">
        <v>921.13</v>
      </c>
      <c r="G1991" s="246">
        <f t="shared" si="232"/>
        <v>-1.0258327943080126E-3</v>
      </c>
      <c r="H1991" s="246">
        <f t="shared" si="233"/>
        <v>2.4785765983019606E-3</v>
      </c>
      <c r="I1991">
        <f t="shared" si="234"/>
        <v>13738.524299643435</v>
      </c>
      <c r="J1991">
        <f t="shared" si="234"/>
        <v>21026.579146751239</v>
      </c>
      <c r="AB1991" s="264">
        <v>42782</v>
      </c>
      <c r="AC1991">
        <v>1982.41</v>
      </c>
    </row>
    <row r="1992" spans="1:29">
      <c r="A1992" s="264">
        <v>42772</v>
      </c>
      <c r="B1992">
        <v>922.35</v>
      </c>
      <c r="D1992" s="264">
        <v>42772</v>
      </c>
      <c r="E1992">
        <f t="shared" si="228"/>
        <v>1985.06</v>
      </c>
      <c r="F1992">
        <v>922.35</v>
      </c>
      <c r="G1992" s="246">
        <f t="shared" si="232"/>
        <v>4.1530718061562055E-3</v>
      </c>
      <c r="H1992" s="246">
        <f t="shared" si="233"/>
        <v>1.2780316024882813E-3</v>
      </c>
      <c r="I1992">
        <f t="shared" si="234"/>
        <v>13795.581377570477</v>
      </c>
      <c r="J1992">
        <f t="shared" si="234"/>
        <v>21053.45177939301</v>
      </c>
      <c r="AB1992" s="264">
        <v>42783</v>
      </c>
      <c r="AC1992">
        <v>1985.06</v>
      </c>
    </row>
    <row r="1993" spans="1:29">
      <c r="A1993" s="264">
        <v>42773</v>
      </c>
      <c r="B1993">
        <v>922.54</v>
      </c>
      <c r="D1993" s="264">
        <v>42773</v>
      </c>
      <c r="E1993">
        <f t="shared" si="228"/>
        <v>1987.33</v>
      </c>
      <c r="F1993">
        <v>922.54</v>
      </c>
      <c r="G1993" s="246">
        <f t="shared" si="232"/>
        <v>1.143542260687358E-3</v>
      </c>
      <c r="H1993" s="246">
        <f t="shared" si="233"/>
        <v>1.5956698340423376E-4</v>
      </c>
      <c r="I1993">
        <f t="shared" si="234"/>
        <v>13811.35720788648</v>
      </c>
      <c r="J1993">
        <f t="shared" si="234"/>
        <v>21056.811215183694</v>
      </c>
      <c r="AB1993" s="264">
        <v>42787</v>
      </c>
      <c r="AC1993">
        <v>1984.85</v>
      </c>
    </row>
    <row r="1994" spans="1:29">
      <c r="A1994" s="264">
        <v>42774</v>
      </c>
      <c r="B1994">
        <v>924.01</v>
      </c>
      <c r="D1994" s="264">
        <v>42774</v>
      </c>
      <c r="E1994">
        <f t="shared" si="228"/>
        <v>1991.99</v>
      </c>
      <c r="F1994">
        <v>924.01</v>
      </c>
      <c r="G1994" s="246">
        <f t="shared" si="232"/>
        <v>2.3448546542346183E-3</v>
      </c>
      <c r="H1994" s="246">
        <f t="shared" si="233"/>
        <v>1.546998271851883E-3</v>
      </c>
      <c r="I1994">
        <f t="shared" si="234"/>
        <v>13843.74283311669</v>
      </c>
      <c r="J1994">
        <f t="shared" si="234"/>
        <v>21089.386065744297</v>
      </c>
      <c r="AB1994" s="264">
        <v>42788</v>
      </c>
      <c r="AC1994">
        <v>1986.12</v>
      </c>
    </row>
    <row r="1995" spans="1:29">
      <c r="A1995" s="264">
        <v>42775</v>
      </c>
      <c r="B1995">
        <v>924.25</v>
      </c>
      <c r="D1995" s="264">
        <v>42775</v>
      </c>
      <c r="E1995">
        <f t="shared" si="228"/>
        <v>1986.6</v>
      </c>
      <c r="F1995">
        <v>924.25</v>
      </c>
      <c r="G1995" s="246">
        <f t="shared" si="232"/>
        <v>-2.7058368766912366E-3</v>
      </c>
      <c r="H1995" s="246">
        <f t="shared" si="233"/>
        <v>2.133088773004091E-4</v>
      </c>
      <c r="I1995">
        <f t="shared" si="234"/>
        <v>13806.283923247413</v>
      </c>
      <c r="J1995">
        <f t="shared" si="234"/>
        <v>21093.884619008935</v>
      </c>
      <c r="AB1995" s="264">
        <v>42789</v>
      </c>
      <c r="AC1995">
        <v>1989.74</v>
      </c>
    </row>
    <row r="1996" spans="1:29">
      <c r="A1996" s="264">
        <v>42776</v>
      </c>
      <c r="B1996">
        <v>923.83</v>
      </c>
      <c r="D1996" s="264">
        <v>42776</v>
      </c>
      <c r="E1996">
        <f t="shared" si="228"/>
        <v>1985.53</v>
      </c>
      <c r="F1996">
        <v>923.83</v>
      </c>
      <c r="G1996" s="246">
        <f t="shared" si="232"/>
        <v>-5.3860867814348179E-4</v>
      </c>
      <c r="H1996" s="246">
        <f t="shared" si="233"/>
        <v>-5.008510761620585E-4</v>
      </c>
      <c r="I1996">
        <f t="shared" si="234"/>
        <v>13798.847738913439</v>
      </c>
      <c r="J1996">
        <f t="shared" si="234"/>
        <v>21083.319724197067</v>
      </c>
      <c r="AB1996" s="264">
        <v>42790</v>
      </c>
      <c r="AC1996">
        <v>1997.37</v>
      </c>
    </row>
    <row r="1997" spans="1:29">
      <c r="A1997" s="264">
        <v>42779</v>
      </c>
      <c r="B1997">
        <v>923.79</v>
      </c>
      <c r="D1997" s="264">
        <v>42779</v>
      </c>
      <c r="E1997">
        <f t="shared" si="228"/>
        <v>1983.96</v>
      </c>
      <c r="F1997">
        <v>923.79</v>
      </c>
      <c r="G1997" s="246">
        <f t="shared" si="232"/>
        <v>-7.907208654616138E-4</v>
      </c>
      <c r="H1997" s="246">
        <f t="shared" si="233"/>
        <v>-8.9726580802653436E-5</v>
      </c>
      <c r="I1997">
        <f t="shared" si="234"/>
        <v>13787.936702086952</v>
      </c>
      <c r="J1997">
        <f t="shared" si="234"/>
        <v>21081.427990006247</v>
      </c>
      <c r="AB1997" s="264">
        <v>42793</v>
      </c>
      <c r="AC1997">
        <v>1992.59</v>
      </c>
    </row>
    <row r="1998" spans="1:29">
      <c r="A1998" s="264">
        <v>42780</v>
      </c>
      <c r="B1998">
        <v>923.81</v>
      </c>
      <c r="D1998" s="264">
        <v>42780</v>
      </c>
      <c r="E1998">
        <f t="shared" si="228"/>
        <v>1980.53</v>
      </c>
      <c r="F1998">
        <v>923.81</v>
      </c>
      <c r="G1998" s="246">
        <f t="shared" si="232"/>
        <v>-1.7288655013206755E-3</v>
      </c>
      <c r="H1998" s="246">
        <f t="shared" si="233"/>
        <v>-2.4778629342150082E-5</v>
      </c>
      <c r="I1998">
        <f t="shared" si="234"/>
        <v>13764.09921398832</v>
      </c>
      <c r="J1998">
        <f t="shared" si="234"/>
        <v>21080.905621116079</v>
      </c>
      <c r="AB1998" s="264">
        <v>42794</v>
      </c>
      <c r="AC1998">
        <v>1993.56</v>
      </c>
    </row>
    <row r="1999" spans="1:29">
      <c r="A1999" s="264">
        <v>42781</v>
      </c>
      <c r="B1999">
        <v>924.05</v>
      </c>
      <c r="D1999" s="264">
        <v>42781</v>
      </c>
      <c r="E1999">
        <f t="shared" si="228"/>
        <v>1976.83</v>
      </c>
      <c r="F1999">
        <v>924.05</v>
      </c>
      <c r="G1999" s="246">
        <f t="shared" si="232"/>
        <v>-1.8681867984832179E-3</v>
      </c>
      <c r="H1999" s="246">
        <f t="shared" si="233"/>
        <v>2.1336510909007817E-4</v>
      </c>
      <c r="I1999">
        <f t="shared" si="234"/>
        <v>13738.385305543734</v>
      </c>
      <c r="J1999">
        <f t="shared" si="234"/>
        <v>21085.403550843646</v>
      </c>
      <c r="AB1999" s="264">
        <v>42795</v>
      </c>
      <c r="AC1999">
        <v>1982.42</v>
      </c>
    </row>
    <row r="2000" spans="1:29">
      <c r="A2000" s="264">
        <v>42782</v>
      </c>
      <c r="B2000">
        <v>925.32</v>
      </c>
      <c r="D2000" s="264">
        <v>42782</v>
      </c>
      <c r="E2000">
        <f t="shared" ref="E2000:E2063" si="235">SUMIF(AB:AB,A2000,AC:AC)</f>
        <v>1982.41</v>
      </c>
      <c r="F2000">
        <v>925.32</v>
      </c>
      <c r="G2000" s="246">
        <f t="shared" si="232"/>
        <v>2.8227009909806977E-3</v>
      </c>
      <c r="H2000" s="246">
        <f t="shared" si="233"/>
        <v>1.3279559315746295E-3</v>
      </c>
      <c r="I2000">
        <f t="shared" si="234"/>
        <v>13777.164659360167</v>
      </c>
      <c r="J2000">
        <f t="shared" si="234"/>
        <v>21113.404037558634</v>
      </c>
      <c r="AB2000" s="264">
        <v>42796</v>
      </c>
      <c r="AC2000">
        <v>1979.74</v>
      </c>
    </row>
    <row r="2001" spans="1:29">
      <c r="A2001" s="264">
        <v>42783</v>
      </c>
      <c r="B2001">
        <v>927.12</v>
      </c>
      <c r="D2001" s="264">
        <v>42783</v>
      </c>
      <c r="E2001">
        <f t="shared" si="235"/>
        <v>1985.06</v>
      </c>
      <c r="F2001">
        <v>927.12</v>
      </c>
      <c r="G2001" s="246">
        <f t="shared" si="232"/>
        <v>1.3367567758435506E-3</v>
      </c>
      <c r="H2001" s="246">
        <f t="shared" si="233"/>
        <v>1.8988444152139164E-3</v>
      </c>
      <c r="I2001">
        <f t="shared" si="234"/>
        <v>13795.581377570479</v>
      </c>
      <c r="J2001">
        <f t="shared" si="234"/>
        <v>21153.495106901508</v>
      </c>
      <c r="AB2001" s="264">
        <v>42797</v>
      </c>
      <c r="AC2001">
        <v>1980.38</v>
      </c>
    </row>
    <row r="2002" spans="1:29">
      <c r="A2002" s="264">
        <v>42787</v>
      </c>
      <c r="B2002">
        <v>929.36</v>
      </c>
      <c r="D2002" s="264">
        <v>42787</v>
      </c>
      <c r="E2002">
        <f t="shared" si="235"/>
        <v>1984.85</v>
      </c>
      <c r="F2002">
        <v>929.36</v>
      </c>
      <c r="G2002" s="246">
        <f t="shared" si="232"/>
        <v>-1.0579025319135127E-4</v>
      </c>
      <c r="H2002" s="246">
        <f t="shared" si="233"/>
        <v>2.3696556463641419E-3</v>
      </c>
      <c r="I2002">
        <f t="shared" si="234"/>
        <v>13794.121939523624</v>
      </c>
      <c r="J2002">
        <f t="shared" si="234"/>
        <v>21203.621606021912</v>
      </c>
      <c r="AB2002" s="264">
        <v>42800</v>
      </c>
      <c r="AC2002">
        <v>1980.91</v>
      </c>
    </row>
    <row r="2003" spans="1:29">
      <c r="A2003" s="264">
        <v>42788</v>
      </c>
      <c r="B2003">
        <v>930.56</v>
      </c>
      <c r="D2003" s="264">
        <v>42788</v>
      </c>
      <c r="E2003">
        <f t="shared" si="235"/>
        <v>1986.12</v>
      </c>
      <c r="F2003">
        <v>930.56</v>
      </c>
      <c r="G2003" s="246">
        <f t="shared" si="232"/>
        <v>6.3984683981166413E-4</v>
      </c>
      <c r="H2003" s="246">
        <f t="shared" si="233"/>
        <v>1.2447825846357711E-3</v>
      </c>
      <c r="I2003">
        <f t="shared" si="234"/>
        <v>13802.948064854605</v>
      </c>
      <c r="J2003">
        <f t="shared" si="234"/>
        <v>21230.015504928295</v>
      </c>
      <c r="AB2003" s="264">
        <v>42801</v>
      </c>
      <c r="AC2003">
        <v>1978.48</v>
      </c>
    </row>
    <row r="2004" spans="1:29">
      <c r="A2004" s="264">
        <v>42789</v>
      </c>
      <c r="B2004">
        <v>931.16</v>
      </c>
      <c r="D2004" s="264">
        <v>42789</v>
      </c>
      <c r="E2004">
        <f t="shared" si="235"/>
        <v>1989.74</v>
      </c>
      <c r="F2004">
        <v>931.16</v>
      </c>
      <c r="G2004" s="246">
        <f t="shared" si="232"/>
        <v>1.8226491853463589E-3</v>
      </c>
      <c r="H2004" s="246">
        <f t="shared" si="233"/>
        <v>5.983444684613962E-4</v>
      </c>
      <c r="I2004">
        <f t="shared" ref="I2004:J2019" si="236">I2003*(1+G2004)</f>
        <v>13828.105996900391</v>
      </c>
      <c r="J2004">
        <f t="shared" si="236"/>
        <v>21242.71836727102</v>
      </c>
      <c r="AB2004" s="264">
        <v>42802</v>
      </c>
      <c r="AC2004">
        <v>1973.46</v>
      </c>
    </row>
    <row r="2005" spans="1:29">
      <c r="A2005" s="264">
        <v>42790</v>
      </c>
      <c r="B2005">
        <v>932.36</v>
      </c>
      <c r="D2005" s="264">
        <v>42790</v>
      </c>
      <c r="E2005">
        <f t="shared" si="235"/>
        <v>1997.37</v>
      </c>
      <c r="F2005">
        <v>932.36</v>
      </c>
      <c r="G2005" s="246">
        <f t="shared" si="232"/>
        <v>3.8346718666759649E-3</v>
      </c>
      <c r="H2005" s="246">
        <f t="shared" si="233"/>
        <v>1.2422865795660301E-3</v>
      </c>
      <c r="I2005">
        <f t="shared" si="236"/>
        <v>13881.132245936118</v>
      </c>
      <c r="J2005">
        <f t="shared" si="236"/>
        <v>21269.107911212181</v>
      </c>
      <c r="AB2005" s="264">
        <v>42803</v>
      </c>
      <c r="AC2005">
        <v>1967.61</v>
      </c>
    </row>
    <row r="2006" spans="1:29">
      <c r="A2006" s="264">
        <v>42793</v>
      </c>
      <c r="B2006">
        <v>932.42</v>
      </c>
      <c r="D2006" s="264">
        <v>42793</v>
      </c>
      <c r="E2006">
        <f t="shared" si="235"/>
        <v>1992.59</v>
      </c>
      <c r="F2006">
        <v>932.42</v>
      </c>
      <c r="G2006" s="246">
        <f t="shared" si="232"/>
        <v>-2.3931469882896295E-3</v>
      </c>
      <c r="H2006" s="246">
        <f t="shared" si="233"/>
        <v>1.7924253660415446E-5</v>
      </c>
      <c r="I2006">
        <f t="shared" si="236"/>
        <v>13847.912656107706</v>
      </c>
      <c r="J2006">
        <f t="shared" si="236"/>
        <v>21269.489144097512</v>
      </c>
      <c r="AB2006" s="264">
        <v>42804</v>
      </c>
      <c r="AC2006">
        <v>1969.37</v>
      </c>
    </row>
    <row r="2007" spans="1:29">
      <c r="A2007" s="264">
        <v>42794</v>
      </c>
      <c r="B2007">
        <v>932.27</v>
      </c>
      <c r="D2007" s="264">
        <v>42794</v>
      </c>
      <c r="E2007">
        <f t="shared" si="235"/>
        <v>1993.56</v>
      </c>
      <c r="F2007">
        <v>932.27</v>
      </c>
      <c r="G2007" s="246">
        <f t="shared" si="232"/>
        <v>4.8680360736530481E-4</v>
      </c>
      <c r="H2007" s="246">
        <f t="shared" si="233"/>
        <v>-2.0730028160210939E-4</v>
      </c>
      <c r="I2007">
        <f t="shared" si="236"/>
        <v>13854.653869943179</v>
      </c>
      <c r="J2007">
        <f t="shared" si="236"/>
        <v>21265.079973008407</v>
      </c>
      <c r="AB2007" s="264">
        <v>42807</v>
      </c>
      <c r="AC2007">
        <v>1966.71</v>
      </c>
    </row>
    <row r="2008" spans="1:29">
      <c r="A2008" s="264">
        <v>42795</v>
      </c>
      <c r="B2008">
        <v>933.74</v>
      </c>
      <c r="D2008" s="264">
        <v>42795</v>
      </c>
      <c r="E2008">
        <f t="shared" si="235"/>
        <v>1982.42</v>
      </c>
      <c r="F2008">
        <v>933.74</v>
      </c>
      <c r="G2008" s="246">
        <f t="shared" si="232"/>
        <v>-5.5879933385500902E-3</v>
      </c>
      <c r="H2008" s="246">
        <f t="shared" si="233"/>
        <v>1.5303678502089782E-3</v>
      </c>
      <c r="I2008">
        <f t="shared" si="236"/>
        <v>13777.234156410019</v>
      </c>
      <c r="J2008">
        <f t="shared" si="236"/>
        <v>21297.623367731223</v>
      </c>
      <c r="AB2008" s="264">
        <v>42808</v>
      </c>
      <c r="AC2008">
        <v>1967.6</v>
      </c>
    </row>
    <row r="2009" spans="1:29">
      <c r="A2009" s="264">
        <v>42796</v>
      </c>
      <c r="B2009">
        <v>932.91</v>
      </c>
      <c r="D2009" s="264">
        <v>42796</v>
      </c>
      <c r="E2009">
        <f t="shared" si="235"/>
        <v>1979.74</v>
      </c>
      <c r="F2009">
        <v>932.91</v>
      </c>
      <c r="G2009" s="246">
        <f t="shared" si="232"/>
        <v>-1.3518830520273806E-3</v>
      </c>
      <c r="H2009" s="246">
        <f t="shared" si="233"/>
        <v>-9.3532697997912497E-4</v>
      </c>
      <c r="I2009">
        <f t="shared" si="236"/>
        <v>13758.608947050156</v>
      </c>
      <c r="J2009">
        <f t="shared" si="236"/>
        <v>21277.70312598595</v>
      </c>
      <c r="AB2009" s="264">
        <v>42809</v>
      </c>
      <c r="AC2009">
        <v>1978.23</v>
      </c>
    </row>
    <row r="2010" spans="1:29">
      <c r="A2010" s="264">
        <v>42797</v>
      </c>
      <c r="B2010">
        <v>933.02</v>
      </c>
      <c r="D2010" s="264">
        <v>42797</v>
      </c>
      <c r="E2010">
        <f t="shared" si="235"/>
        <v>1980.38</v>
      </c>
      <c r="F2010">
        <v>933.02</v>
      </c>
      <c r="G2010" s="246">
        <f t="shared" si="232"/>
        <v>3.232747734551733E-4</v>
      </c>
      <c r="H2010" s="246">
        <f t="shared" si="233"/>
        <v>7.1482052318647967E-5</v>
      </c>
      <c r="I2010">
        <f t="shared" si="236"/>
        <v>13763.056758240571</v>
      </c>
      <c r="J2010">
        <f t="shared" si="236"/>
        <v>21279.224099874024</v>
      </c>
      <c r="AB2010" s="264">
        <v>42810</v>
      </c>
      <c r="AC2010">
        <v>1977.08</v>
      </c>
    </row>
    <row r="2011" spans="1:29">
      <c r="A2011" s="264">
        <v>42800</v>
      </c>
      <c r="B2011">
        <v>934.02</v>
      </c>
      <c r="D2011" s="264">
        <v>42800</v>
      </c>
      <c r="E2011">
        <f t="shared" si="235"/>
        <v>1980.91</v>
      </c>
      <c r="F2011">
        <v>934.02</v>
      </c>
      <c r="G2011" s="246">
        <f t="shared" si="232"/>
        <v>2.676254052251803E-4</v>
      </c>
      <c r="H2011" s="246">
        <f t="shared" si="233"/>
        <v>1.0253598146725421E-3</v>
      </c>
      <c r="I2011">
        <f t="shared" si="236"/>
        <v>13766.740101882633</v>
      </c>
      <c r="J2011">
        <f t="shared" si="236"/>
        <v>21301.042961153446</v>
      </c>
      <c r="AB2011" s="264">
        <v>42811</v>
      </c>
      <c r="AC2011">
        <v>1979.31</v>
      </c>
    </row>
    <row r="2012" spans="1:29">
      <c r="A2012" s="264">
        <v>42801</v>
      </c>
      <c r="B2012">
        <v>932.16</v>
      </c>
      <c r="D2012" s="264">
        <v>42801</v>
      </c>
      <c r="E2012">
        <f t="shared" si="235"/>
        <v>1978.48</v>
      </c>
      <c r="F2012">
        <v>932.16</v>
      </c>
      <c r="G2012" s="246">
        <f t="shared" si="232"/>
        <v>-1.2267089368017681E-3</v>
      </c>
      <c r="H2012" s="246">
        <f t="shared" si="233"/>
        <v>-2.0378206187080658E-3</v>
      </c>
      <c r="I2012">
        <f t="shared" si="236"/>
        <v>13749.852318769026</v>
      </c>
      <c r="J2012">
        <f t="shared" si="236"/>
        <v>21257.63525660722</v>
      </c>
      <c r="AB2012" s="264">
        <v>42814</v>
      </c>
      <c r="AC2012">
        <v>1982.72</v>
      </c>
    </row>
    <row r="2013" spans="1:29">
      <c r="A2013" s="264">
        <v>42802</v>
      </c>
      <c r="B2013">
        <v>929.66</v>
      </c>
      <c r="D2013" s="264">
        <v>42802</v>
      </c>
      <c r="E2013">
        <f t="shared" si="235"/>
        <v>1973.46</v>
      </c>
      <c r="F2013">
        <v>929.66</v>
      </c>
      <c r="G2013" s="246">
        <f t="shared" si="232"/>
        <v>-2.5373013626622809E-3</v>
      </c>
      <c r="H2013" s="246">
        <f t="shared" si="233"/>
        <v>-2.7283715855034437E-3</v>
      </c>
      <c r="I2013">
        <f t="shared" si="236"/>
        <v>13714.964799744208</v>
      </c>
      <c r="J2013">
        <f t="shared" si="236"/>
        <v>21199.636528598097</v>
      </c>
      <c r="AB2013" s="264">
        <v>42815</v>
      </c>
      <c r="AC2013">
        <v>1986.99</v>
      </c>
    </row>
    <row r="2014" spans="1:29">
      <c r="A2014" s="264">
        <v>42803</v>
      </c>
      <c r="B2014">
        <v>929.52</v>
      </c>
      <c r="D2014" s="264">
        <v>42803</v>
      </c>
      <c r="E2014">
        <f t="shared" si="235"/>
        <v>1967.61</v>
      </c>
      <c r="F2014">
        <v>929.52</v>
      </c>
      <c r="G2014" s="246">
        <f t="shared" si="232"/>
        <v>-2.9643367486547056E-3</v>
      </c>
      <c r="H2014" s="246">
        <f t="shared" si="233"/>
        <v>-1.9702126122912638E-4</v>
      </c>
      <c r="I2014">
        <f t="shared" si="236"/>
        <v>13674.309025581821</v>
      </c>
      <c r="J2014">
        <f t="shared" si="236"/>
        <v>21195.459749471633</v>
      </c>
      <c r="AB2014" s="264">
        <v>42816</v>
      </c>
      <c r="AC2014">
        <v>1991.05</v>
      </c>
    </row>
    <row r="2015" spans="1:29">
      <c r="A2015" s="264">
        <v>42804</v>
      </c>
      <c r="B2015">
        <v>929.48</v>
      </c>
      <c r="D2015" s="264">
        <v>42804</v>
      </c>
      <c r="E2015">
        <f t="shared" si="235"/>
        <v>1969.37</v>
      </c>
      <c r="F2015">
        <v>929.48</v>
      </c>
      <c r="G2015" s="246">
        <f t="shared" si="232"/>
        <v>8.9448620407495127E-4</v>
      </c>
      <c r="H2015" s="246">
        <f t="shared" si="233"/>
        <v>-8.9461534678383074E-5</v>
      </c>
      <c r="I2015">
        <f t="shared" si="236"/>
        <v>13686.540506355461</v>
      </c>
      <c r="J2015">
        <f t="shared" si="236"/>
        <v>21193.563571114231</v>
      </c>
      <c r="AB2015" s="264">
        <v>42817</v>
      </c>
      <c r="AC2015">
        <v>1989.09</v>
      </c>
    </row>
    <row r="2016" spans="1:29">
      <c r="A2016" s="264">
        <v>42807</v>
      </c>
      <c r="B2016">
        <v>929.45</v>
      </c>
      <c r="D2016" s="264">
        <v>42807</v>
      </c>
      <c r="E2016">
        <f t="shared" si="235"/>
        <v>1966.71</v>
      </c>
      <c r="F2016">
        <v>929.45</v>
      </c>
      <c r="G2016" s="246">
        <f t="shared" si="232"/>
        <v>-1.3506857522963545E-3</v>
      </c>
      <c r="H2016" s="246">
        <f t="shared" si="233"/>
        <v>-7.870468280259029E-5</v>
      </c>
      <c r="I2016">
        <f t="shared" si="236"/>
        <v>13668.054291095299</v>
      </c>
      <c r="J2016">
        <f t="shared" si="236"/>
        <v>21191.895538415909</v>
      </c>
      <c r="AB2016" s="264">
        <v>42818</v>
      </c>
      <c r="AC2016">
        <v>1991.18</v>
      </c>
    </row>
    <row r="2017" spans="1:29">
      <c r="A2017" s="264">
        <v>42808</v>
      </c>
      <c r="B2017">
        <v>929.31</v>
      </c>
      <c r="D2017" s="264">
        <v>42808</v>
      </c>
      <c r="E2017">
        <f t="shared" si="235"/>
        <v>1967.6</v>
      </c>
      <c r="F2017">
        <v>929.31</v>
      </c>
      <c r="G2017" s="246">
        <f t="shared" si="232"/>
        <v>4.5253240182829835E-4</v>
      </c>
      <c r="H2017" s="246">
        <f t="shared" si="233"/>
        <v>-1.9705528615244965E-4</v>
      </c>
      <c r="I2017">
        <f t="shared" si="236"/>
        <v>13674.239528531967</v>
      </c>
      <c r="J2017">
        <f t="shared" si="236"/>
        <v>21187.719563376475</v>
      </c>
      <c r="AB2017" s="264">
        <v>42821</v>
      </c>
      <c r="AC2017">
        <v>1993.87</v>
      </c>
    </row>
    <row r="2018" spans="1:29">
      <c r="A2018" s="264">
        <v>42809</v>
      </c>
      <c r="B2018">
        <v>932.29</v>
      </c>
      <c r="D2018" s="264">
        <v>42809</v>
      </c>
      <c r="E2018">
        <f t="shared" si="235"/>
        <v>1978.23</v>
      </c>
      <c r="F2018">
        <v>932.29</v>
      </c>
      <c r="G2018" s="246">
        <f t="shared" si="232"/>
        <v>5.4025208375687583E-3</v>
      </c>
      <c r="H2018" s="246">
        <f t="shared" si="233"/>
        <v>3.1602516536845962E-3</v>
      </c>
      <c r="I2018">
        <f t="shared" si="236"/>
        <v>13748.114892522768</v>
      </c>
      <c r="J2018">
        <f t="shared" si="236"/>
        <v>21254.678089164441</v>
      </c>
      <c r="AB2018" s="264">
        <v>42822</v>
      </c>
      <c r="AC2018">
        <v>1989.71</v>
      </c>
    </row>
    <row r="2019" spans="1:29">
      <c r="A2019" s="264">
        <v>42810</v>
      </c>
      <c r="B2019">
        <v>932.04</v>
      </c>
      <c r="D2019" s="264">
        <v>42810</v>
      </c>
      <c r="E2019">
        <f t="shared" si="235"/>
        <v>1977.08</v>
      </c>
      <c r="F2019">
        <v>932.04</v>
      </c>
      <c r="G2019" s="246">
        <f t="shared" si="232"/>
        <v>-5.8132775258690206E-4</v>
      </c>
      <c r="H2019" s="246">
        <f t="shared" si="233"/>
        <v>-3.1458547539621381E-4</v>
      </c>
      <c r="I2019">
        <f t="shared" si="236"/>
        <v>13740.122731789992</v>
      </c>
      <c r="J2019">
        <f t="shared" si="236"/>
        <v>21247.991676153368</v>
      </c>
      <c r="AB2019" s="264">
        <v>42823</v>
      </c>
      <c r="AC2019">
        <v>1992.82</v>
      </c>
    </row>
    <row r="2020" spans="1:29">
      <c r="A2020" s="264">
        <v>42811</v>
      </c>
      <c r="B2020">
        <v>931.88</v>
      </c>
      <c r="D2020" s="264">
        <v>42811</v>
      </c>
      <c r="E2020">
        <f t="shared" si="235"/>
        <v>1979.31</v>
      </c>
      <c r="F2020">
        <v>931.88</v>
      </c>
      <c r="G2020" s="246">
        <f t="shared" si="232"/>
        <v>1.1279260323304729E-3</v>
      </c>
      <c r="H2020" s="246">
        <f t="shared" si="233"/>
        <v>-2.1809502351212345E-4</v>
      </c>
      <c r="I2020">
        <f t="shared" ref="I2020:J2035" si="237">I2019*(1+G2020)</f>
        <v>13755.620573906594</v>
      </c>
      <c r="J2020">
        <f t="shared" si="237"/>
        <v>21243.357594909172</v>
      </c>
      <c r="AB2020" s="264">
        <v>42824</v>
      </c>
      <c r="AC2020">
        <v>1990.03</v>
      </c>
    </row>
    <row r="2021" spans="1:29">
      <c r="A2021" s="264">
        <v>42814</v>
      </c>
      <c r="B2021">
        <v>930.66</v>
      </c>
      <c r="D2021" s="264">
        <v>42814</v>
      </c>
      <c r="E2021">
        <f t="shared" si="235"/>
        <v>1982.72</v>
      </c>
      <c r="F2021">
        <v>930.66</v>
      </c>
      <c r="G2021" s="246">
        <f t="shared" si="232"/>
        <v>1.7228225997949487E-3</v>
      </c>
      <c r="H2021" s="246">
        <f t="shared" si="233"/>
        <v>-1.3556100110989752E-3</v>
      </c>
      <c r="I2021">
        <f t="shared" si="237"/>
        <v>13779.319067905524</v>
      </c>
      <c r="J2021">
        <f t="shared" si="237"/>
        <v>21214.559886684157</v>
      </c>
      <c r="AB2021" s="264">
        <v>42825</v>
      </c>
      <c r="AC2021">
        <v>1992.51</v>
      </c>
    </row>
    <row r="2022" spans="1:29">
      <c r="A2022" s="264">
        <v>42815</v>
      </c>
      <c r="B2022">
        <v>927.72</v>
      </c>
      <c r="D2022" s="264">
        <v>42815</v>
      </c>
      <c r="E2022">
        <f t="shared" si="235"/>
        <v>1986.99</v>
      </c>
      <c r="F2022">
        <v>927.72</v>
      </c>
      <c r="G2022" s="246">
        <f t="shared" si="232"/>
        <v>2.153607165913396E-3</v>
      </c>
      <c r="H2022" s="246">
        <f t="shared" si="233"/>
        <v>-3.2054769886808018E-3</v>
      </c>
      <c r="I2022">
        <f t="shared" si="237"/>
        <v>13808.994308191574</v>
      </c>
      <c r="J2022">
        <f t="shared" si="237"/>
        <v>21146.557103142401</v>
      </c>
      <c r="AB2022" s="264">
        <v>42828</v>
      </c>
      <c r="AC2022">
        <v>1997.77</v>
      </c>
    </row>
    <row r="2023" spans="1:29">
      <c r="A2023" s="264">
        <v>42816</v>
      </c>
      <c r="B2023">
        <v>927.63</v>
      </c>
      <c r="D2023" s="264">
        <v>42816</v>
      </c>
      <c r="E2023">
        <f t="shared" si="235"/>
        <v>1991.05</v>
      </c>
      <c r="F2023">
        <v>927.63</v>
      </c>
      <c r="G2023" s="246">
        <f t="shared" si="232"/>
        <v>2.0432916119355049E-3</v>
      </c>
      <c r="H2023" s="246">
        <f t="shared" si="233"/>
        <v>-1.4344060092021021E-4</v>
      </c>
      <c r="I2023">
        <f t="shared" si="237"/>
        <v>13837.210110430766</v>
      </c>
      <c r="J2023">
        <f t="shared" si="237"/>
        <v>21143.523828284131</v>
      </c>
      <c r="AB2023" s="264">
        <v>42829</v>
      </c>
      <c r="AC2023">
        <v>1997.68</v>
      </c>
    </row>
    <row r="2024" spans="1:29">
      <c r="A2024" s="264">
        <v>42817</v>
      </c>
      <c r="B2024">
        <v>928.92</v>
      </c>
      <c r="D2024" s="264">
        <v>42817</v>
      </c>
      <c r="E2024">
        <f t="shared" si="235"/>
        <v>1989.09</v>
      </c>
      <c r="F2024">
        <v>928.92</v>
      </c>
      <c r="G2024" s="246">
        <f t="shared" si="232"/>
        <v>-9.8440521332965325E-4</v>
      </c>
      <c r="H2024" s="246">
        <f t="shared" si="233"/>
        <v>1.3442120934916571E-3</v>
      </c>
      <c r="I2024">
        <f t="shared" si="237"/>
        <v>13823.58868866012</v>
      </c>
      <c r="J2024">
        <f t="shared" si="237"/>
        <v>21171.945208713139</v>
      </c>
      <c r="AB2024" s="264">
        <v>42830</v>
      </c>
      <c r="AC2024">
        <v>1997.41</v>
      </c>
    </row>
    <row r="2025" spans="1:29">
      <c r="A2025" s="264">
        <v>42818</v>
      </c>
      <c r="B2025">
        <v>929.17</v>
      </c>
      <c r="D2025" s="264">
        <v>42818</v>
      </c>
      <c r="E2025">
        <f t="shared" si="235"/>
        <v>1991.18</v>
      </c>
      <c r="F2025">
        <v>929.17</v>
      </c>
      <c r="G2025" s="246">
        <f t="shared" si="232"/>
        <v>1.0507317416508233E-3</v>
      </c>
      <c r="H2025" s="246">
        <f t="shared" si="233"/>
        <v>2.2270117063748291E-4</v>
      </c>
      <c r="I2025">
        <f t="shared" si="237"/>
        <v>13838.113572078821</v>
      </c>
      <c r="J2025">
        <f t="shared" si="237"/>
        <v>21176.660225695792</v>
      </c>
      <c r="AB2025" s="264">
        <v>42831</v>
      </c>
      <c r="AC2025">
        <v>1998.86</v>
      </c>
    </row>
    <row r="2026" spans="1:29">
      <c r="A2026" s="264">
        <v>42821</v>
      </c>
      <c r="B2026">
        <v>928.81</v>
      </c>
      <c r="D2026" s="264">
        <v>42821</v>
      </c>
      <c r="E2026">
        <f t="shared" si="235"/>
        <v>1993.87</v>
      </c>
      <c r="F2026">
        <v>928.81</v>
      </c>
      <c r="G2026" s="246">
        <f t="shared" si="232"/>
        <v>1.3509577235608639E-3</v>
      </c>
      <c r="H2026" s="246">
        <f t="shared" si="233"/>
        <v>-4.3387112768845856E-4</v>
      </c>
      <c r="I2026">
        <f t="shared" si="237"/>
        <v>13856.808278488534</v>
      </c>
      <c r="J2026">
        <f t="shared" si="237"/>
        <v>21167.472284242995</v>
      </c>
      <c r="AB2026" s="264">
        <v>42832</v>
      </c>
      <c r="AC2026">
        <v>1995.74</v>
      </c>
    </row>
    <row r="2027" spans="1:29">
      <c r="A2027" s="264">
        <v>42822</v>
      </c>
      <c r="B2027">
        <v>933.57</v>
      </c>
      <c r="D2027" s="264">
        <v>42822</v>
      </c>
      <c r="E2027">
        <f t="shared" si="235"/>
        <v>1989.71</v>
      </c>
      <c r="F2027">
        <v>933.57</v>
      </c>
      <c r="G2027" s="246">
        <f t="shared" si="232"/>
        <v>-2.0863948000621191E-3</v>
      </c>
      <c r="H2027" s="246">
        <f t="shared" si="233"/>
        <v>5.0784085857942122E-3</v>
      </c>
      <c r="I2027">
        <f t="shared" si="237"/>
        <v>13827.897505750838</v>
      </c>
      <c r="J2027">
        <f t="shared" si="237"/>
        <v>21274.969357230857</v>
      </c>
      <c r="AB2027" s="264">
        <v>42835</v>
      </c>
      <c r="AC2027">
        <v>1997.35</v>
      </c>
    </row>
    <row r="2028" spans="1:29">
      <c r="A2028" s="264">
        <v>42823</v>
      </c>
      <c r="B2028">
        <v>934.8</v>
      </c>
      <c r="D2028" s="264">
        <v>42823</v>
      </c>
      <c r="E2028">
        <f t="shared" si="235"/>
        <v>1992.82</v>
      </c>
      <c r="F2028">
        <v>934.8</v>
      </c>
      <c r="G2028" s="246">
        <f t="shared" si="232"/>
        <v>1.5630418503198573E-3</v>
      </c>
      <c r="H2028" s="246">
        <f t="shared" si="233"/>
        <v>1.2710944852247644E-3</v>
      </c>
      <c r="I2028">
        <f t="shared" si="237"/>
        <v>13849.511088254259</v>
      </c>
      <c r="J2028">
        <f t="shared" si="237"/>
        <v>21302.011853454158</v>
      </c>
      <c r="AB2028" s="264">
        <v>42836</v>
      </c>
      <c r="AC2028">
        <v>2004.5</v>
      </c>
    </row>
    <row r="2029" spans="1:29">
      <c r="A2029" s="264">
        <v>42824</v>
      </c>
      <c r="B2029">
        <v>935.69</v>
      </c>
      <c r="D2029" s="264">
        <v>42824</v>
      </c>
      <c r="E2029">
        <f t="shared" si="235"/>
        <v>1990.03</v>
      </c>
      <c r="F2029">
        <v>935.69</v>
      </c>
      <c r="G2029" s="246">
        <f t="shared" si="232"/>
        <v>-1.4000260936762876E-3</v>
      </c>
      <c r="H2029" s="246">
        <f t="shared" si="233"/>
        <v>9.0564673879821398E-4</v>
      </c>
      <c r="I2029">
        <f t="shared" si="237"/>
        <v>13830.121411346045</v>
      </c>
      <c r="J2029">
        <f t="shared" si="237"/>
        <v>21321.303951019079</v>
      </c>
      <c r="AB2029" s="264">
        <v>42837</v>
      </c>
      <c r="AC2029">
        <v>2004.68</v>
      </c>
    </row>
    <row r="2030" spans="1:29">
      <c r="A2030" s="264">
        <v>42825</v>
      </c>
      <c r="B2030">
        <v>937.07</v>
      </c>
      <c r="D2030" s="264">
        <v>42825</v>
      </c>
      <c r="E2030">
        <f t="shared" si="235"/>
        <v>1992.51</v>
      </c>
      <c r="F2030">
        <v>937.07</v>
      </c>
      <c r="G2030" s="246">
        <f t="shared" si="232"/>
        <v>1.2462123686578508E-3</v>
      </c>
      <c r="H2030" s="246">
        <f t="shared" si="233"/>
        <v>1.42841886735988E-3</v>
      </c>
      <c r="I2030">
        <f t="shared" si="237"/>
        <v>13847.356679708904</v>
      </c>
      <c r="J2030">
        <f t="shared" si="237"/>
        <v>21351.759703859429</v>
      </c>
      <c r="AB2030" s="264">
        <v>42838</v>
      </c>
      <c r="AC2030">
        <v>2010.98</v>
      </c>
    </row>
    <row r="2031" spans="1:29">
      <c r="A2031" s="264">
        <v>42828</v>
      </c>
      <c r="B2031">
        <v>936.36</v>
      </c>
      <c r="D2031" s="264">
        <v>42828</v>
      </c>
      <c r="E2031">
        <f t="shared" si="235"/>
        <v>1997.77</v>
      </c>
      <c r="F2031">
        <v>936.36</v>
      </c>
      <c r="G2031" s="246">
        <f t="shared" si="232"/>
        <v>2.6398863744723222E-3</v>
      </c>
      <c r="H2031" s="246">
        <f t="shared" si="233"/>
        <v>-8.041094277147073E-4</v>
      </c>
      <c r="I2031">
        <f t="shared" si="237"/>
        <v>13883.912127930125</v>
      </c>
      <c r="J2031">
        <f t="shared" si="237"/>
        <v>21334.590552583257</v>
      </c>
      <c r="AB2031" s="264">
        <v>42842</v>
      </c>
      <c r="AC2031">
        <v>2009.46</v>
      </c>
    </row>
    <row r="2032" spans="1:29">
      <c r="A2032" s="264">
        <v>42829</v>
      </c>
      <c r="B2032">
        <v>937.93</v>
      </c>
      <c r="D2032" s="264">
        <v>42829</v>
      </c>
      <c r="E2032">
        <f t="shared" si="235"/>
        <v>1997.68</v>
      </c>
      <c r="F2032">
        <v>937.93</v>
      </c>
      <c r="G2032" s="246">
        <f t="shared" si="232"/>
        <v>-4.5050231007537356E-5</v>
      </c>
      <c r="H2032" s="246">
        <f t="shared" si="233"/>
        <v>1.6302769691753797E-3</v>
      </c>
      <c r="I2032">
        <f t="shared" si="237"/>
        <v>13883.286654481473</v>
      </c>
      <c r="J2032">
        <f t="shared" si="237"/>
        <v>21369.371844207919</v>
      </c>
      <c r="AB2032" s="264">
        <v>42843</v>
      </c>
      <c r="AC2032">
        <v>2016.63</v>
      </c>
    </row>
    <row r="2033" spans="1:29">
      <c r="A2033" s="264">
        <v>42830</v>
      </c>
      <c r="B2033">
        <v>936.76</v>
      </c>
      <c r="D2033" s="264">
        <v>42830</v>
      </c>
      <c r="E2033">
        <f t="shared" si="235"/>
        <v>1997.41</v>
      </c>
      <c r="F2033">
        <v>936.76</v>
      </c>
      <c r="G2033" s="246">
        <f t="shared" si="232"/>
        <v>-1.351567818669297E-4</v>
      </c>
      <c r="H2033" s="246">
        <f t="shared" si="233"/>
        <v>-1.2938564178563003E-3</v>
      </c>
      <c r="I2033">
        <f t="shared" si="237"/>
        <v>13881.410234135517</v>
      </c>
      <c r="J2033">
        <f t="shared" si="237"/>
        <v>21341.722945301732</v>
      </c>
      <c r="AB2033" s="264">
        <v>42844</v>
      </c>
      <c r="AC2033">
        <v>2014.48</v>
      </c>
    </row>
    <row r="2034" spans="1:29">
      <c r="A2034" s="264">
        <v>42831</v>
      </c>
      <c r="B2034">
        <v>938.3</v>
      </c>
      <c r="D2034" s="264">
        <v>42831</v>
      </c>
      <c r="E2034">
        <f t="shared" si="235"/>
        <v>1998.86</v>
      </c>
      <c r="F2034">
        <v>938.3</v>
      </c>
      <c r="G2034" s="246">
        <f t="shared" si="232"/>
        <v>7.2594009241955249E-4</v>
      </c>
      <c r="H2034" s="246">
        <f t="shared" si="233"/>
        <v>1.5975357310609043E-3</v>
      </c>
      <c r="I2034">
        <f t="shared" si="237"/>
        <v>13891.487306363799</v>
      </c>
      <c r="J2034">
        <f t="shared" si="237"/>
        <v>21375.817110269254</v>
      </c>
      <c r="AB2034" s="264">
        <v>42845</v>
      </c>
      <c r="AC2034">
        <v>2010.17</v>
      </c>
    </row>
    <row r="2035" spans="1:29">
      <c r="A2035" s="264">
        <v>42832</v>
      </c>
      <c r="B2035">
        <v>938.56</v>
      </c>
      <c r="D2035" s="264">
        <v>42832</v>
      </c>
      <c r="E2035">
        <f t="shared" si="235"/>
        <v>1995.74</v>
      </c>
      <c r="F2035">
        <v>938.56</v>
      </c>
      <c r="G2035" s="246">
        <f t="shared" si="232"/>
        <v>-1.560889707132973E-3</v>
      </c>
      <c r="H2035" s="246">
        <f t="shared" si="233"/>
        <v>2.3066830590277949E-4</v>
      </c>
      <c r="I2035">
        <f t="shared" si="237"/>
        <v>13869.804226810527</v>
      </c>
      <c r="J2035">
        <f t="shared" si="237"/>
        <v>21380.747833789366</v>
      </c>
      <c r="AB2035" s="264">
        <v>42846</v>
      </c>
      <c r="AC2035">
        <v>2011.04</v>
      </c>
    </row>
    <row r="2036" spans="1:29">
      <c r="A2036" s="264">
        <v>42835</v>
      </c>
      <c r="B2036">
        <v>939.99</v>
      </c>
      <c r="D2036" s="264">
        <v>42835</v>
      </c>
      <c r="E2036">
        <f t="shared" si="235"/>
        <v>1997.35</v>
      </c>
      <c r="F2036">
        <v>939.99</v>
      </c>
      <c r="G2036" s="246">
        <f t="shared" si="232"/>
        <v>8.0671831000023175E-4</v>
      </c>
      <c r="H2036" s="246">
        <f t="shared" si="233"/>
        <v>1.4771820661438765E-3</v>
      </c>
      <c r="I2036">
        <f t="shared" ref="I2036:J2051" si="238">I2035*(1+G2036)</f>
        <v>13880.993251836415</v>
      </c>
      <c r="J2036">
        <f t="shared" si="238"/>
        <v>21412.331091050186</v>
      </c>
      <c r="AB2036" s="264">
        <v>42849</v>
      </c>
      <c r="AC2036">
        <v>2007.85</v>
      </c>
    </row>
    <row r="2037" spans="1:29">
      <c r="A2037" s="264">
        <v>42836</v>
      </c>
      <c r="B2037">
        <v>941.09</v>
      </c>
      <c r="D2037" s="264">
        <v>42836</v>
      </c>
      <c r="E2037">
        <f t="shared" si="235"/>
        <v>2004.5</v>
      </c>
      <c r="F2037">
        <v>941.09</v>
      </c>
      <c r="G2037" s="246">
        <f t="shared" si="232"/>
        <v>3.5797431596866769E-3</v>
      </c>
      <c r="H2037" s="246">
        <f t="shared" si="233"/>
        <v>1.1237966437333971E-3</v>
      </c>
      <c r="I2037">
        <f t="shared" si="238"/>
        <v>13930.683642479333</v>
      </c>
      <c r="J2037">
        <f t="shared" si="238"/>
        <v>21436.394196864818</v>
      </c>
      <c r="AB2037" s="264">
        <v>42850</v>
      </c>
      <c r="AC2037">
        <v>2002.14</v>
      </c>
    </row>
    <row r="2038" spans="1:29">
      <c r="A2038" s="264">
        <v>42837</v>
      </c>
      <c r="B2038">
        <v>941.02</v>
      </c>
      <c r="D2038" s="264">
        <v>42837</v>
      </c>
      <c r="E2038">
        <f t="shared" si="235"/>
        <v>2004.68</v>
      </c>
      <c r="F2038">
        <v>941.02</v>
      </c>
      <c r="G2038" s="246">
        <f t="shared" si="232"/>
        <v>8.9797954602177654E-5</v>
      </c>
      <c r="H2038" s="246">
        <f t="shared" si="233"/>
        <v>-1.2081040525958791E-4</v>
      </c>
      <c r="I2038">
        <f t="shared" si="238"/>
        <v>13931.934589376637</v>
      </c>
      <c r="J2038">
        <f t="shared" si="238"/>
        <v>21433.804457394592</v>
      </c>
      <c r="AB2038" s="264">
        <v>42851</v>
      </c>
      <c r="AC2038">
        <v>2004.08</v>
      </c>
    </row>
    <row r="2039" spans="1:29">
      <c r="A2039" s="264">
        <v>42838</v>
      </c>
      <c r="B2039">
        <v>941.01</v>
      </c>
      <c r="D2039" s="264">
        <v>42838</v>
      </c>
      <c r="E2039">
        <f t="shared" si="235"/>
        <v>2010.98</v>
      </c>
      <c r="F2039">
        <v>941.01</v>
      </c>
      <c r="G2039" s="246">
        <f t="shared" si="232"/>
        <v>3.1426462078736339E-3</v>
      </c>
      <c r="H2039" s="246">
        <f t="shared" si="233"/>
        <v>-5.7055338128510768E-5</v>
      </c>
      <c r="I2039">
        <f t="shared" si="238"/>
        <v>13975.717730782284</v>
      </c>
      <c r="J2039">
        <f t="shared" si="238"/>
        <v>21432.581544433895</v>
      </c>
      <c r="AB2039" s="264">
        <v>42852</v>
      </c>
      <c r="AC2039">
        <v>2006.12</v>
      </c>
    </row>
    <row r="2040" spans="1:29">
      <c r="A2040" s="264">
        <v>42842</v>
      </c>
      <c r="B2040">
        <v>943.65</v>
      </c>
      <c r="D2040" s="264">
        <v>42842</v>
      </c>
      <c r="E2040">
        <f t="shared" si="235"/>
        <v>2009.46</v>
      </c>
      <c r="F2040">
        <v>943.65</v>
      </c>
      <c r="G2040" s="246">
        <f t="shared" si="232"/>
        <v>-7.5585038140602023E-4</v>
      </c>
      <c r="H2040" s="246">
        <f t="shared" si="233"/>
        <v>2.759067650715639E-3</v>
      </c>
      <c r="I2040">
        <f t="shared" si="238"/>
        <v>13965.154179205048</v>
      </c>
      <c r="J2040">
        <f t="shared" si="238"/>
        <v>21491.715486844467</v>
      </c>
      <c r="AB2040" s="264">
        <v>42853</v>
      </c>
      <c r="AC2040">
        <v>2007.89</v>
      </c>
    </row>
    <row r="2041" spans="1:29">
      <c r="A2041" s="264">
        <v>42843</v>
      </c>
      <c r="B2041">
        <v>944.6</v>
      </c>
      <c r="D2041" s="264">
        <v>42843</v>
      </c>
      <c r="E2041">
        <f t="shared" si="235"/>
        <v>2016.63</v>
      </c>
      <c r="F2041">
        <v>944.6</v>
      </c>
      <c r="G2041" s="246">
        <f t="shared" si="232"/>
        <v>3.5681227792541126E-3</v>
      </c>
      <c r="H2041" s="246">
        <f t="shared" si="233"/>
        <v>9.6030061841932777E-4</v>
      </c>
      <c r="I2041">
        <f t="shared" si="238"/>
        <v>14014.983563947666</v>
      </c>
      <c r="J2041">
        <f t="shared" si="238"/>
        <v>21512.353994517376</v>
      </c>
      <c r="AB2041" s="264">
        <v>42856</v>
      </c>
      <c r="AC2041">
        <v>2003.52</v>
      </c>
    </row>
    <row r="2042" spans="1:29">
      <c r="A2042" s="264">
        <v>42844</v>
      </c>
      <c r="B2042">
        <v>943.3</v>
      </c>
      <c r="D2042" s="264">
        <v>42844</v>
      </c>
      <c r="E2042">
        <f t="shared" si="235"/>
        <v>2014.48</v>
      </c>
      <c r="F2042">
        <v>943.3</v>
      </c>
      <c r="G2042" s="246">
        <f t="shared" si="232"/>
        <v>-1.0661350867536834E-3</v>
      </c>
      <c r="H2042" s="246">
        <f t="shared" si="233"/>
        <v>-1.4226724841959323E-3</v>
      </c>
      <c r="I2042">
        <f t="shared" si="238"/>
        <v>14000.041698229865</v>
      </c>
      <c r="J2042">
        <f t="shared" si="238"/>
        <v>21481.748960419092</v>
      </c>
      <c r="AB2042" s="264">
        <v>42857</v>
      </c>
      <c r="AC2042">
        <v>2007.24</v>
      </c>
    </row>
    <row r="2043" spans="1:29">
      <c r="A2043" s="264">
        <v>42845</v>
      </c>
      <c r="B2043">
        <v>944.39</v>
      </c>
      <c r="D2043" s="264">
        <v>42845</v>
      </c>
      <c r="E2043">
        <f t="shared" si="235"/>
        <v>2010.17</v>
      </c>
      <c r="F2043">
        <v>944.39</v>
      </c>
      <c r="G2043" s="246">
        <f t="shared" si="232"/>
        <v>-2.1395099479766255E-3</v>
      </c>
      <c r="H2043" s="246">
        <f t="shared" si="233"/>
        <v>1.1090892913934039E-3</v>
      </c>
      <c r="I2043">
        <f t="shared" si="238"/>
        <v>13970.088469744414</v>
      </c>
      <c r="J2043">
        <f t="shared" si="238"/>
        <v>21505.574138151496</v>
      </c>
      <c r="AB2043" s="264">
        <v>42858</v>
      </c>
      <c r="AC2043">
        <v>2006.64</v>
      </c>
    </row>
    <row r="2044" spans="1:29">
      <c r="A2044" s="264">
        <v>42846</v>
      </c>
      <c r="B2044">
        <v>943.56</v>
      </c>
      <c r="D2044" s="264">
        <v>42846</v>
      </c>
      <c r="E2044">
        <f t="shared" si="235"/>
        <v>2011.04</v>
      </c>
      <c r="F2044">
        <v>943.56</v>
      </c>
      <c r="G2044" s="246">
        <f t="shared" si="232"/>
        <v>4.3279921598671223E-4</v>
      </c>
      <c r="H2044" s="246">
        <f t="shared" si="233"/>
        <v>-9.2530276535275537E-4</v>
      </c>
      <c r="I2044">
        <f t="shared" si="238"/>
        <v>13976.134713081385</v>
      </c>
      <c r="J2044">
        <f t="shared" si="238"/>
        <v>21485.674970930966</v>
      </c>
      <c r="AB2044" s="264">
        <v>42859</v>
      </c>
      <c r="AC2044">
        <v>2002.3</v>
      </c>
    </row>
    <row r="2045" spans="1:29">
      <c r="A2045" s="264">
        <v>42849</v>
      </c>
      <c r="B2045">
        <v>946.01</v>
      </c>
      <c r="D2045" s="264">
        <v>42849</v>
      </c>
      <c r="E2045">
        <f t="shared" si="235"/>
        <v>2007.85</v>
      </c>
      <c r="F2045">
        <v>946.01</v>
      </c>
      <c r="G2045" s="246">
        <f t="shared" si="232"/>
        <v>-1.5862439334871636E-3</v>
      </c>
      <c r="H2045" s="246">
        <f t="shared" si="233"/>
        <v>2.5501206676234881E-3</v>
      </c>
      <c r="I2045">
        <f t="shared" si="238"/>
        <v>13953.965154179161</v>
      </c>
      <c r="J2045">
        <f t="shared" si="238"/>
        <v>21540.466034732177</v>
      </c>
      <c r="AB2045" s="264">
        <v>42860</v>
      </c>
      <c r="AC2045">
        <v>2003.26</v>
      </c>
    </row>
    <row r="2046" spans="1:29">
      <c r="A2046" s="264">
        <v>42850</v>
      </c>
      <c r="B2046">
        <v>947.23</v>
      </c>
      <c r="D2046" s="264">
        <v>42850</v>
      </c>
      <c r="E2046">
        <f t="shared" si="235"/>
        <v>2002.14</v>
      </c>
      <c r="F2046">
        <v>947.23</v>
      </c>
      <c r="G2046" s="246">
        <f t="shared" si="232"/>
        <v>-2.8438379361006572E-3</v>
      </c>
      <c r="H2046" s="246">
        <f t="shared" si="233"/>
        <v>1.2431983881173595E-3</v>
      </c>
      <c r="I2046">
        <f t="shared" si="238"/>
        <v>13914.28233871468</v>
      </c>
      <c r="J2046">
        <f t="shared" si="238"/>
        <v>21567.245107385854</v>
      </c>
      <c r="AB2046" s="264">
        <v>42863</v>
      </c>
      <c r="AC2046">
        <v>2001.53</v>
      </c>
    </row>
    <row r="2047" spans="1:29">
      <c r="A2047" s="264">
        <v>42851</v>
      </c>
      <c r="B2047">
        <v>947.4</v>
      </c>
      <c r="D2047" s="264">
        <v>42851</v>
      </c>
      <c r="E2047">
        <f t="shared" si="235"/>
        <v>2004.08</v>
      </c>
      <c r="F2047">
        <v>947.4</v>
      </c>
      <c r="G2047" s="246">
        <f t="shared" si="232"/>
        <v>9.6896320936590286E-4</v>
      </c>
      <c r="H2047" s="246">
        <f t="shared" si="233"/>
        <v>1.3304209567442744E-4</v>
      </c>
      <c r="I2047">
        <f t="shared" si="238"/>
        <v>13927.764766385624</v>
      </c>
      <c r="J2047">
        <f t="shared" si="238"/>
        <v>21570.114458872864</v>
      </c>
      <c r="AB2047" s="264">
        <v>42864</v>
      </c>
      <c r="AC2047">
        <v>1998.88</v>
      </c>
    </row>
    <row r="2048" spans="1:29">
      <c r="A2048" s="264">
        <v>42852</v>
      </c>
      <c r="B2048">
        <v>947.54</v>
      </c>
      <c r="D2048" s="264">
        <v>42852</v>
      </c>
      <c r="E2048">
        <f t="shared" si="235"/>
        <v>2006.12</v>
      </c>
      <c r="F2048">
        <v>947.54</v>
      </c>
      <c r="G2048" s="246">
        <f t="shared" si="232"/>
        <v>1.0179234361902267E-3</v>
      </c>
      <c r="H2048" s="246">
        <f t="shared" si="233"/>
        <v>1.0134428058748785E-4</v>
      </c>
      <c r="I2048">
        <f t="shared" si="238"/>
        <v>13941.942164555072</v>
      </c>
      <c r="J2048">
        <f t="shared" si="238"/>
        <v>21572.300466604887</v>
      </c>
      <c r="AB2048" s="264">
        <v>42865</v>
      </c>
      <c r="AC2048">
        <v>1998.89</v>
      </c>
    </row>
    <row r="2049" spans="1:29">
      <c r="A2049" s="264">
        <v>42853</v>
      </c>
      <c r="B2049">
        <v>948.88</v>
      </c>
      <c r="D2049" s="264">
        <v>42853</v>
      </c>
      <c r="E2049">
        <f t="shared" si="235"/>
        <v>2007.89</v>
      </c>
      <c r="F2049">
        <v>948.88</v>
      </c>
      <c r="G2049" s="246">
        <f t="shared" si="232"/>
        <v>8.8230016150592228E-4</v>
      </c>
      <c r="H2049" s="246">
        <f t="shared" si="233"/>
        <v>1.3677597477981121E-3</v>
      </c>
      <c r="I2049">
        <f t="shared" si="238"/>
        <v>13954.243142378566</v>
      </c>
      <c r="J2049">
        <f t="shared" si="238"/>
        <v>21601.806190850515</v>
      </c>
      <c r="AB2049" s="264">
        <v>42866</v>
      </c>
      <c r="AC2049">
        <v>1999.92</v>
      </c>
    </row>
    <row r="2050" spans="1:29">
      <c r="A2050" s="264">
        <v>42856</v>
      </c>
      <c r="B2050">
        <v>950.34</v>
      </c>
      <c r="D2050" s="264">
        <v>42856</v>
      </c>
      <c r="E2050">
        <f t="shared" si="235"/>
        <v>2003.52</v>
      </c>
      <c r="F2050">
        <v>950.34</v>
      </c>
      <c r="G2050" s="246">
        <f t="shared" si="232"/>
        <v>-2.1764140465863058E-3</v>
      </c>
      <c r="H2050" s="246">
        <f t="shared" si="233"/>
        <v>1.4922275283943834E-3</v>
      </c>
      <c r="I2050">
        <f t="shared" si="238"/>
        <v>13923.872931594013</v>
      </c>
      <c r="J2050">
        <f t="shared" si="238"/>
        <v>21634.041000711542</v>
      </c>
      <c r="AB2050" s="264">
        <v>42867</v>
      </c>
      <c r="AC2050">
        <v>2007.23</v>
      </c>
    </row>
    <row r="2051" spans="1:29">
      <c r="A2051" s="264">
        <v>42857</v>
      </c>
      <c r="B2051">
        <v>949.75</v>
      </c>
      <c r="D2051" s="264">
        <v>42857</v>
      </c>
      <c r="E2051">
        <f t="shared" si="235"/>
        <v>2007.24</v>
      </c>
      <c r="F2051">
        <v>949.75</v>
      </c>
      <c r="G2051" s="246">
        <f t="shared" si="232"/>
        <v>1.8567321514135759E-3</v>
      </c>
      <c r="H2051" s="246">
        <f t="shared" si="233"/>
        <v>-6.6725901106069654E-4</v>
      </c>
      <c r="I2051">
        <f t="shared" si="238"/>
        <v>13949.7258341383</v>
      </c>
      <c r="J2051">
        <f t="shared" si="238"/>
        <v>21619.605491908162</v>
      </c>
      <c r="AB2051" s="264">
        <v>42870</v>
      </c>
      <c r="AC2051">
        <v>2007.47</v>
      </c>
    </row>
    <row r="2052" spans="1:29">
      <c r="A2052" s="264">
        <v>42858</v>
      </c>
      <c r="B2052">
        <v>949.78</v>
      </c>
      <c r="D2052" s="264">
        <v>42858</v>
      </c>
      <c r="E2052">
        <f t="shared" si="235"/>
        <v>2006.64</v>
      </c>
      <c r="F2052">
        <v>949.78</v>
      </c>
      <c r="G2052" s="246">
        <f t="shared" ref="G2052:G2115" si="239">E2052/E2051-1</f>
        <v>-2.989179171398737E-4</v>
      </c>
      <c r="H2052" s="246">
        <f t="shared" ref="H2052:H2115" si="240">(F2052/F2051-1)-($M$23/252)</f>
        <v>-1.4841311623449981E-5</v>
      </c>
      <c r="I2052">
        <f t="shared" ref="I2052:J2067" si="241">I2051*(1+G2052)</f>
        <v>13945.556011147288</v>
      </c>
      <c r="J2052">
        <f t="shared" si="241"/>
        <v>21619.284628605881</v>
      </c>
      <c r="AB2052" s="264">
        <v>42871</v>
      </c>
      <c r="AC2052">
        <v>2008.91</v>
      </c>
    </row>
    <row r="2053" spans="1:29">
      <c r="A2053" s="264">
        <v>42859</v>
      </c>
      <c r="B2053">
        <v>947.85</v>
      </c>
      <c r="D2053" s="264">
        <v>42859</v>
      </c>
      <c r="E2053">
        <f t="shared" si="235"/>
        <v>2002.3</v>
      </c>
      <c r="F2053">
        <v>947.85</v>
      </c>
      <c r="G2053" s="246">
        <f t="shared" si="239"/>
        <v>-2.1628194394610611E-3</v>
      </c>
      <c r="H2053" s="246">
        <f t="shared" si="240"/>
        <v>-2.0784780986874548E-3</v>
      </c>
      <c r="I2053">
        <f t="shared" si="241"/>
        <v>13915.394291512286</v>
      </c>
      <c r="J2053">
        <f t="shared" si="241"/>
        <v>21574.349418996033</v>
      </c>
      <c r="AB2053" s="264">
        <v>42872</v>
      </c>
      <c r="AC2053">
        <v>2020.12</v>
      </c>
    </row>
    <row r="2054" spans="1:29">
      <c r="A2054" s="264">
        <v>42860</v>
      </c>
      <c r="B2054">
        <v>951.45</v>
      </c>
      <c r="D2054" s="264">
        <v>42860</v>
      </c>
      <c r="E2054">
        <f t="shared" si="235"/>
        <v>2003.26</v>
      </c>
      <c r="F2054">
        <v>951.45</v>
      </c>
      <c r="G2054" s="246">
        <f t="shared" si="239"/>
        <v>4.7944863407090033E-4</v>
      </c>
      <c r="H2054" s="246">
        <f t="shared" si="240"/>
        <v>3.7516407433364355E-3</v>
      </c>
      <c r="I2054">
        <f t="shared" si="241"/>
        <v>13922.06600829791</v>
      </c>
      <c r="J2054">
        <f t="shared" si="241"/>
        <v>21655.288627287315</v>
      </c>
      <c r="AB2054" s="264">
        <v>42873</v>
      </c>
      <c r="AC2054">
        <v>2017.52</v>
      </c>
    </row>
    <row r="2055" spans="1:29">
      <c r="A2055" s="264">
        <v>42863</v>
      </c>
      <c r="B2055">
        <v>950.67</v>
      </c>
      <c r="D2055" s="264">
        <v>42863</v>
      </c>
      <c r="E2055">
        <f t="shared" si="235"/>
        <v>2001.53</v>
      </c>
      <c r="F2055">
        <v>950.67</v>
      </c>
      <c r="G2055" s="246">
        <f t="shared" si="239"/>
        <v>-8.635923444785254E-4</v>
      </c>
      <c r="H2055" s="246">
        <f t="shared" si="240"/>
        <v>-8.6622992725394945E-4</v>
      </c>
      <c r="I2055">
        <f t="shared" si="241"/>
        <v>13910.043018673819</v>
      </c>
      <c r="J2055">
        <f t="shared" si="241"/>
        <v>21636.530168195037</v>
      </c>
      <c r="AB2055" s="264">
        <v>42874</v>
      </c>
      <c r="AC2055">
        <v>2016.8</v>
      </c>
    </row>
    <row r="2056" spans="1:29">
      <c r="A2056" s="264">
        <v>42864</v>
      </c>
      <c r="B2056">
        <v>949.7</v>
      </c>
      <c r="D2056" s="264">
        <v>42864</v>
      </c>
      <c r="E2056">
        <f t="shared" si="235"/>
        <v>1998.88</v>
      </c>
      <c r="F2056">
        <v>949.7</v>
      </c>
      <c r="G2056" s="246">
        <f t="shared" si="239"/>
        <v>-1.3239871498302858E-3</v>
      </c>
      <c r="H2056" s="246">
        <f t="shared" si="240"/>
        <v>-1.0667615997137633E-3</v>
      </c>
      <c r="I2056">
        <f t="shared" si="241"/>
        <v>13891.626300463509</v>
      </c>
      <c r="J2056">
        <f t="shared" si="241"/>
        <v>21613.449148660558</v>
      </c>
      <c r="AB2056" s="264">
        <v>42877</v>
      </c>
      <c r="AC2056">
        <v>2016.7</v>
      </c>
    </row>
    <row r="2057" spans="1:29">
      <c r="A2057" s="264">
        <v>42865</v>
      </c>
      <c r="B2057">
        <v>952.04</v>
      </c>
      <c r="D2057" s="264">
        <v>42865</v>
      </c>
      <c r="E2057">
        <f t="shared" si="235"/>
        <v>1998.89</v>
      </c>
      <c r="F2057">
        <v>952.04</v>
      </c>
      <c r="G2057" s="246">
        <f t="shared" si="239"/>
        <v>5.0028015687875182E-6</v>
      </c>
      <c r="H2057" s="246">
        <f t="shared" si="240"/>
        <v>2.4175074083543227E-3</v>
      </c>
      <c r="I2057">
        <f t="shared" si="241"/>
        <v>13891.695797513359</v>
      </c>
      <c r="J2057">
        <f t="shared" si="241"/>
        <v>21665.699822097537</v>
      </c>
      <c r="AB2057" s="264">
        <v>42878</v>
      </c>
      <c r="AC2057">
        <v>2013.44</v>
      </c>
    </row>
    <row r="2058" spans="1:29">
      <c r="A2058" s="264">
        <v>42866</v>
      </c>
      <c r="B2058">
        <v>952.03</v>
      </c>
      <c r="D2058" s="264">
        <v>42866</v>
      </c>
      <c r="E2058">
        <f t="shared" si="235"/>
        <v>1999.92</v>
      </c>
      <c r="F2058">
        <v>952.03</v>
      </c>
      <c r="G2058" s="246">
        <f t="shared" si="239"/>
        <v>5.1528598372097001E-4</v>
      </c>
      <c r="H2058" s="246">
        <f t="shared" si="240"/>
        <v>-5.6932331774741384E-5</v>
      </c>
      <c r="I2058">
        <f t="shared" si="241"/>
        <v>13898.853993647934</v>
      </c>
      <c r="J2058">
        <f t="shared" si="241"/>
        <v>21664.466343287135</v>
      </c>
      <c r="AB2058" s="264">
        <v>42879</v>
      </c>
      <c r="AC2058">
        <v>2015.53</v>
      </c>
    </row>
    <row r="2059" spans="1:29">
      <c r="A2059" s="264">
        <v>42867</v>
      </c>
      <c r="B2059">
        <v>953.35</v>
      </c>
      <c r="D2059" s="264">
        <v>42867</v>
      </c>
      <c r="E2059">
        <f t="shared" si="235"/>
        <v>2007.23</v>
      </c>
      <c r="F2059">
        <v>953.35</v>
      </c>
      <c r="G2059" s="246">
        <f t="shared" si="239"/>
        <v>3.6551462058482809E-3</v>
      </c>
      <c r="H2059" s="246">
        <f t="shared" si="240"/>
        <v>1.3400823578488688E-3</v>
      </c>
      <c r="I2059">
        <f t="shared" si="241"/>
        <v>13949.656337088456</v>
      </c>
      <c r="J2059">
        <f t="shared" si="241"/>
        <v>21693.498512425984</v>
      </c>
      <c r="AB2059" s="264">
        <v>42880</v>
      </c>
      <c r="AC2059">
        <v>2017.14</v>
      </c>
    </row>
    <row r="2060" spans="1:29">
      <c r="A2060" s="264">
        <v>42870</v>
      </c>
      <c r="B2060">
        <v>954.87</v>
      </c>
      <c r="D2060" s="264">
        <v>42870</v>
      </c>
      <c r="E2060">
        <f t="shared" si="235"/>
        <v>2007.47</v>
      </c>
      <c r="F2060">
        <v>954.87</v>
      </c>
      <c r="G2060" s="246">
        <f t="shared" si="239"/>
        <v>1.1956776253851942E-4</v>
      </c>
      <c r="H2060" s="246">
        <f t="shared" si="240"/>
        <v>1.5479491492407108E-3</v>
      </c>
      <c r="I2060">
        <f t="shared" si="241"/>
        <v>13951.324266284862</v>
      </c>
      <c r="J2060">
        <f t="shared" si="241"/>
        <v>21727.078944992347</v>
      </c>
      <c r="AB2060" s="264">
        <v>42881</v>
      </c>
      <c r="AC2060">
        <v>2017.39</v>
      </c>
    </row>
    <row r="2061" spans="1:29">
      <c r="A2061" s="264">
        <v>42871</v>
      </c>
      <c r="B2061">
        <v>954.33</v>
      </c>
      <c r="D2061" s="264">
        <v>42871</v>
      </c>
      <c r="E2061">
        <f t="shared" si="235"/>
        <v>2008.91</v>
      </c>
      <c r="F2061">
        <v>954.33</v>
      </c>
      <c r="G2061" s="246">
        <f t="shared" si="239"/>
        <v>7.1732080678676979E-4</v>
      </c>
      <c r="H2061" s="246">
        <f t="shared" si="240"/>
        <v>-6.1195057966002744E-4</v>
      </c>
      <c r="I2061">
        <f t="shared" si="241"/>
        <v>13961.331841463298</v>
      </c>
      <c r="J2061">
        <f t="shared" si="241"/>
        <v>21713.783046437638</v>
      </c>
      <c r="AB2061" s="264">
        <v>42885</v>
      </c>
      <c r="AC2061">
        <v>2021.28</v>
      </c>
    </row>
    <row r="2062" spans="1:29">
      <c r="A2062" s="264">
        <v>42872</v>
      </c>
      <c r="B2062">
        <v>953.09</v>
      </c>
      <c r="D2062" s="264">
        <v>42872</v>
      </c>
      <c r="E2062">
        <f t="shared" si="235"/>
        <v>2020.12</v>
      </c>
      <c r="F2062">
        <v>953.09</v>
      </c>
      <c r="G2062" s="246">
        <f t="shared" si="239"/>
        <v>5.5801404741873117E-3</v>
      </c>
      <c r="H2062" s="246">
        <f t="shared" si="240"/>
        <v>-1.3457694702791031E-3</v>
      </c>
      <c r="I2062">
        <f t="shared" si="241"/>
        <v>14039.238034345408</v>
      </c>
      <c r="J2062">
        <f t="shared" si="241"/>
        <v>21684.561300129481</v>
      </c>
      <c r="AB2062" s="264">
        <v>42886</v>
      </c>
      <c r="AC2062">
        <v>2023.34</v>
      </c>
    </row>
    <row r="2063" spans="1:29">
      <c r="A2063" s="264">
        <v>42873</v>
      </c>
      <c r="B2063">
        <v>953.76</v>
      </c>
      <c r="D2063" s="264">
        <v>42873</v>
      </c>
      <c r="E2063">
        <f t="shared" si="235"/>
        <v>2017.52</v>
      </c>
      <c r="F2063">
        <v>953.76</v>
      </c>
      <c r="G2063" s="246">
        <f t="shared" si="239"/>
        <v>-1.2870522543214635E-3</v>
      </c>
      <c r="H2063" s="246">
        <f t="shared" si="240"/>
        <v>6.5654806246738615E-4</v>
      </c>
      <c r="I2063">
        <f t="shared" si="241"/>
        <v>14021.168801384349</v>
      </c>
      <c r="J2063">
        <f t="shared" si="241"/>
        <v>21698.798256836537</v>
      </c>
      <c r="AB2063" s="264">
        <v>42887</v>
      </c>
      <c r="AC2063">
        <v>2021.55</v>
      </c>
    </row>
    <row r="2064" spans="1:29">
      <c r="A2064" s="264">
        <v>42874</v>
      </c>
      <c r="B2064">
        <v>954.78</v>
      </c>
      <c r="D2064" s="264">
        <v>42874</v>
      </c>
      <c r="E2064">
        <f t="shared" ref="E2064:E2127" si="242">SUMIF(AB:AB,A2064,AC:AC)</f>
        <v>2016.8</v>
      </c>
      <c r="F2064">
        <v>954.78</v>
      </c>
      <c r="G2064" s="246">
        <f t="shared" si="239"/>
        <v>-3.5687378563786787E-4</v>
      </c>
      <c r="H2064" s="246">
        <f t="shared" si="240"/>
        <v>1.0230228628944496E-3</v>
      </c>
      <c r="I2064">
        <f t="shared" si="241"/>
        <v>14016.165013795131</v>
      </c>
      <c r="J2064">
        <f t="shared" si="241"/>
        <v>21720.996623550614</v>
      </c>
      <c r="AB2064" s="264">
        <v>42888</v>
      </c>
      <c r="AC2064">
        <v>2027.23</v>
      </c>
    </row>
    <row r="2065" spans="1:29">
      <c r="A2065" s="264">
        <v>42877</v>
      </c>
      <c r="B2065">
        <v>956.2</v>
      </c>
      <c r="D2065" s="264">
        <v>42877</v>
      </c>
      <c r="E2065">
        <f t="shared" si="242"/>
        <v>2016.7</v>
      </c>
      <c r="F2065">
        <v>956.2</v>
      </c>
      <c r="G2065" s="246">
        <f t="shared" si="239"/>
        <v>-4.958349861161615E-5</v>
      </c>
      <c r="H2065" s="246">
        <f t="shared" si="240"/>
        <v>1.4408250367325829E-3</v>
      </c>
      <c r="I2065">
        <f t="shared" si="241"/>
        <v>14015.470043296629</v>
      </c>
      <c r="J2065">
        <f t="shared" si="241"/>
        <v>21752.292779308609</v>
      </c>
      <c r="AB2065" s="264">
        <v>42891</v>
      </c>
      <c r="AC2065">
        <v>2025.39</v>
      </c>
    </row>
    <row r="2066" spans="1:29">
      <c r="A2066" s="264">
        <v>42878</v>
      </c>
      <c r="B2066">
        <v>956.7</v>
      </c>
      <c r="D2066" s="264">
        <v>42878</v>
      </c>
      <c r="E2066">
        <f t="shared" si="242"/>
        <v>2013.44</v>
      </c>
      <c r="F2066">
        <v>956.7</v>
      </c>
      <c r="G2066" s="246">
        <f t="shared" si="239"/>
        <v>-1.6165022065750545E-3</v>
      </c>
      <c r="H2066" s="246">
        <f t="shared" si="240"/>
        <v>4.7647458690657033E-4</v>
      </c>
      <c r="I2066">
        <f t="shared" si="241"/>
        <v>13992.814005045453</v>
      </c>
      <c r="J2066">
        <f t="shared" si="241"/>
        <v>21762.657194024901</v>
      </c>
      <c r="AB2066" s="264">
        <v>42892</v>
      </c>
      <c r="AC2066">
        <v>2028.99</v>
      </c>
    </row>
    <row r="2067" spans="1:29">
      <c r="A2067" s="264">
        <v>42879</v>
      </c>
      <c r="B2067">
        <v>957.52</v>
      </c>
      <c r="D2067" s="264">
        <v>42879</v>
      </c>
      <c r="E2067">
        <f t="shared" si="242"/>
        <v>2015.53</v>
      </c>
      <c r="F2067">
        <v>957.52</v>
      </c>
      <c r="G2067" s="246">
        <f t="shared" si="239"/>
        <v>1.0380244755243684E-3</v>
      </c>
      <c r="H2067" s="246">
        <f t="shared" si="240"/>
        <v>8.1068442114994119E-4</v>
      </c>
      <c r="I2067">
        <f t="shared" si="241"/>
        <v>14007.33888846415</v>
      </c>
      <c r="J2067">
        <f t="shared" si="241"/>
        <v>21780.299841174925</v>
      </c>
      <c r="AB2067" s="264">
        <v>42893</v>
      </c>
      <c r="AC2067">
        <v>2026.25</v>
      </c>
    </row>
    <row r="2068" spans="1:29">
      <c r="A2068" s="264">
        <v>42880</v>
      </c>
      <c r="B2068">
        <v>959.14</v>
      </c>
      <c r="D2068" s="264">
        <v>42880</v>
      </c>
      <c r="E2068">
        <f t="shared" si="242"/>
        <v>2017.14</v>
      </c>
      <c r="F2068">
        <v>959.14</v>
      </c>
      <c r="G2068" s="246">
        <f t="shared" si="239"/>
        <v>7.9879733866539127E-4</v>
      </c>
      <c r="H2068" s="246">
        <f t="shared" si="240"/>
        <v>1.6454420944582585E-3</v>
      </c>
      <c r="I2068">
        <f t="shared" ref="I2068:J2083" si="243">I2067*(1+G2068)</f>
        <v>14018.527913490039</v>
      </c>
      <c r="J2068">
        <f t="shared" si="243"/>
        <v>21816.138063363516</v>
      </c>
      <c r="AB2068" s="264">
        <v>42894</v>
      </c>
      <c r="AC2068">
        <v>2024.64</v>
      </c>
    </row>
    <row r="2069" spans="1:29">
      <c r="A2069" s="264">
        <v>42881</v>
      </c>
      <c r="B2069">
        <v>960</v>
      </c>
      <c r="D2069" s="264">
        <v>42881</v>
      </c>
      <c r="E2069">
        <f t="shared" si="242"/>
        <v>2017.39</v>
      </c>
      <c r="F2069">
        <v>960</v>
      </c>
      <c r="G2069" s="246">
        <f t="shared" si="239"/>
        <v>1.2393785260322865E-4</v>
      </c>
      <c r="H2069" s="246">
        <f t="shared" si="240"/>
        <v>8.5020799883238438E-4</v>
      </c>
      <c r="I2069">
        <f t="shared" si="243"/>
        <v>14020.265339736296</v>
      </c>
      <c r="J2069">
        <f t="shared" si="243"/>
        <v>21834.686318448621</v>
      </c>
      <c r="AB2069" s="264">
        <v>42895</v>
      </c>
      <c r="AC2069">
        <v>2024.12</v>
      </c>
    </row>
    <row r="2070" spans="1:29">
      <c r="A2070" s="264">
        <v>42885</v>
      </c>
      <c r="B2070">
        <v>960.28</v>
      </c>
      <c r="D2070" s="264">
        <v>42885</v>
      </c>
      <c r="E2070">
        <f t="shared" si="242"/>
        <v>2021.28</v>
      </c>
      <c r="F2070">
        <v>960.28</v>
      </c>
      <c r="G2070" s="246">
        <f t="shared" si="239"/>
        <v>1.9282340053237146E-3</v>
      </c>
      <c r="H2070" s="246">
        <f t="shared" si="240"/>
        <v>2.4523809523800758E-4</v>
      </c>
      <c r="I2070">
        <f t="shared" si="243"/>
        <v>14047.299692128037</v>
      </c>
      <c r="J2070">
        <f t="shared" si="243"/>
        <v>21840.041015331477</v>
      </c>
      <c r="AB2070" s="264">
        <v>42898</v>
      </c>
      <c r="AC2070">
        <v>2022.77</v>
      </c>
    </row>
    <row r="2071" spans="1:29">
      <c r="A2071" s="264">
        <v>42886</v>
      </c>
      <c r="B2071">
        <v>958.17</v>
      </c>
      <c r="D2071" s="264">
        <v>42886</v>
      </c>
      <c r="E2071">
        <f t="shared" si="242"/>
        <v>2023.34</v>
      </c>
      <c r="F2071">
        <v>958.17</v>
      </c>
      <c r="G2071" s="246">
        <f t="shared" si="239"/>
        <v>1.0191561782633141E-3</v>
      </c>
      <c r="H2071" s="246">
        <f t="shared" si="240"/>
        <v>-2.2437043659885433E-3</v>
      </c>
      <c r="I2071">
        <f t="shared" si="243"/>
        <v>14061.616084397187</v>
      </c>
      <c r="J2071">
        <f t="shared" si="243"/>
        <v>21791.038419952009</v>
      </c>
      <c r="AB2071" s="264">
        <v>42899</v>
      </c>
      <c r="AC2071">
        <v>2023.41</v>
      </c>
    </row>
    <row r="2072" spans="1:29">
      <c r="A2072" s="264">
        <v>42887</v>
      </c>
      <c r="B2072">
        <v>960.65</v>
      </c>
      <c r="D2072" s="264">
        <v>42887</v>
      </c>
      <c r="E2072">
        <f t="shared" si="242"/>
        <v>2021.55</v>
      </c>
      <c r="F2072">
        <v>960.65</v>
      </c>
      <c r="G2072" s="246">
        <f t="shared" si="239"/>
        <v>-8.8467583302853647E-4</v>
      </c>
      <c r="H2072" s="246">
        <f t="shared" si="240"/>
        <v>2.5418386462885282E-3</v>
      </c>
      <c r="I2072">
        <f t="shared" si="243"/>
        <v>14049.176112473995</v>
      </c>
      <c r="J2072">
        <f t="shared" si="243"/>
        <v>21846.427723550602</v>
      </c>
      <c r="AB2072" s="264">
        <v>42900</v>
      </c>
      <c r="AC2072">
        <v>2031.09</v>
      </c>
    </row>
    <row r="2073" spans="1:29">
      <c r="A2073" s="264">
        <v>42888</v>
      </c>
      <c r="B2073">
        <v>962.72</v>
      </c>
      <c r="D2073" s="264">
        <v>42888</v>
      </c>
      <c r="E2073">
        <f t="shared" si="242"/>
        <v>2027.23</v>
      </c>
      <c r="F2073">
        <v>962.72</v>
      </c>
      <c r="G2073" s="246">
        <f t="shared" si="239"/>
        <v>2.8097252108529869E-3</v>
      </c>
      <c r="H2073" s="246">
        <f t="shared" si="240"/>
        <v>2.1083624554802819E-3</v>
      </c>
      <c r="I2073">
        <f t="shared" si="243"/>
        <v>14088.650436788927</v>
      </c>
      <c r="J2073">
        <f t="shared" si="243"/>
        <v>21892.487911549299</v>
      </c>
      <c r="AB2073" s="264">
        <v>42901</v>
      </c>
      <c r="AC2073">
        <v>2028.49</v>
      </c>
    </row>
    <row r="2074" spans="1:29">
      <c r="A2074" s="264">
        <v>42891</v>
      </c>
      <c r="B2074">
        <v>962.79</v>
      </c>
      <c r="D2074" s="264">
        <v>42891</v>
      </c>
      <c r="E2074">
        <f t="shared" si="242"/>
        <v>2025.39</v>
      </c>
      <c r="F2074">
        <v>962.79</v>
      </c>
      <c r="G2074" s="246">
        <f t="shared" si="239"/>
        <v>-9.0764244806951222E-4</v>
      </c>
      <c r="H2074" s="246">
        <f t="shared" si="240"/>
        <v>2.6282081720716833E-5</v>
      </c>
      <c r="I2074">
        <f t="shared" si="243"/>
        <v>14075.862979616484</v>
      </c>
      <c r="J2074">
        <f t="shared" si="243"/>
        <v>21893.063291705661</v>
      </c>
      <c r="AB2074" s="264">
        <v>42902</v>
      </c>
      <c r="AC2074">
        <v>2029.48</v>
      </c>
    </row>
    <row r="2075" spans="1:29">
      <c r="A2075" s="264">
        <v>42892</v>
      </c>
      <c r="B2075">
        <v>962.59</v>
      </c>
      <c r="D2075" s="264">
        <v>42892</v>
      </c>
      <c r="E2075">
        <f t="shared" si="242"/>
        <v>2028.99</v>
      </c>
      <c r="F2075">
        <v>962.59</v>
      </c>
      <c r="G2075" s="246">
        <f t="shared" si="239"/>
        <v>1.7774354568749207E-3</v>
      </c>
      <c r="H2075" s="246">
        <f t="shared" si="240"/>
        <v>-2.5415819055619933E-4</v>
      </c>
      <c r="I2075">
        <f t="shared" si="243"/>
        <v>14100.881917562567</v>
      </c>
      <c r="J2075">
        <f t="shared" si="243"/>
        <v>21887.49899035371</v>
      </c>
      <c r="AB2075" s="264">
        <v>42905</v>
      </c>
      <c r="AC2075">
        <v>2027.32</v>
      </c>
    </row>
    <row r="2076" spans="1:29">
      <c r="A2076" s="264">
        <v>42893</v>
      </c>
      <c r="B2076">
        <v>963.01</v>
      </c>
      <c r="D2076" s="264">
        <v>42893</v>
      </c>
      <c r="E2076">
        <f t="shared" si="242"/>
        <v>2026.25</v>
      </c>
      <c r="F2076">
        <v>963.01</v>
      </c>
      <c r="G2076" s="246">
        <f t="shared" si="239"/>
        <v>-1.3504255812004651E-3</v>
      </c>
      <c r="H2076" s="246">
        <f t="shared" si="240"/>
        <v>3.8989426591638869E-4</v>
      </c>
      <c r="I2076">
        <f t="shared" si="243"/>
        <v>14081.839725903603</v>
      </c>
      <c r="J2076">
        <f t="shared" si="243"/>
        <v>21896.032800705299</v>
      </c>
      <c r="AB2076" s="264">
        <v>42906</v>
      </c>
      <c r="AC2076">
        <v>2031.57</v>
      </c>
    </row>
    <row r="2077" spans="1:29">
      <c r="A2077" s="264">
        <v>42894</v>
      </c>
      <c r="B2077">
        <v>963.64</v>
      </c>
      <c r="D2077" s="264">
        <v>42894</v>
      </c>
      <c r="E2077">
        <f t="shared" si="242"/>
        <v>2024.64</v>
      </c>
      <c r="F2077">
        <v>963.64</v>
      </c>
      <c r="G2077" s="246">
        <f t="shared" si="239"/>
        <v>-7.9457125231330306E-4</v>
      </c>
      <c r="H2077" s="246">
        <f t="shared" si="240"/>
        <v>6.0777024270629396E-4</v>
      </c>
      <c r="I2077">
        <f t="shared" si="243"/>
        <v>14070.650700877717</v>
      </c>
      <c r="J2077">
        <f t="shared" si="243"/>
        <v>21909.34055787489</v>
      </c>
      <c r="AB2077" s="264">
        <v>42907</v>
      </c>
      <c r="AC2077">
        <v>2031.49</v>
      </c>
    </row>
    <row r="2078" spans="1:29">
      <c r="A2078" s="264">
        <v>42895</v>
      </c>
      <c r="B2078">
        <v>962.9</v>
      </c>
      <c r="D2078" s="264">
        <v>42895</v>
      </c>
      <c r="E2078">
        <f t="shared" si="242"/>
        <v>2024.12</v>
      </c>
      <c r="F2078">
        <v>962.9</v>
      </c>
      <c r="G2078" s="246">
        <f t="shared" si="239"/>
        <v>-2.5683578315172095E-4</v>
      </c>
      <c r="H2078" s="246">
        <f t="shared" si="240"/>
        <v>-8.1435020191301857E-4</v>
      </c>
      <c r="I2078">
        <f t="shared" si="243"/>
        <v>14067.036854285503</v>
      </c>
      <c r="J2078">
        <f t="shared" si="243"/>
        <v>21891.498681967805</v>
      </c>
      <c r="AB2078" s="264">
        <v>42908</v>
      </c>
      <c r="AC2078">
        <v>2031.81</v>
      </c>
    </row>
    <row r="2079" spans="1:29">
      <c r="A2079" s="264">
        <v>42898</v>
      </c>
      <c r="B2079">
        <v>964.23</v>
      </c>
      <c r="D2079" s="264">
        <v>42898</v>
      </c>
      <c r="E2079">
        <f t="shared" si="242"/>
        <v>2022.77</v>
      </c>
      <c r="F2079">
        <v>964.23</v>
      </c>
      <c r="G2079" s="246">
        <f t="shared" si="239"/>
        <v>-6.6695650455506073E-4</v>
      </c>
      <c r="H2079" s="246">
        <f t="shared" si="240"/>
        <v>1.3348155868433279E-3</v>
      </c>
      <c r="I2079">
        <f t="shared" si="243"/>
        <v>14057.654752555722</v>
      </c>
      <c r="J2079">
        <f t="shared" si="243"/>
        <v>21920.719795627858</v>
      </c>
      <c r="AB2079" s="264">
        <v>42909</v>
      </c>
      <c r="AC2079">
        <v>2032.99</v>
      </c>
    </row>
    <row r="2080" spans="1:29">
      <c r="A2080" s="264">
        <v>42899</v>
      </c>
      <c r="B2080">
        <v>964.22</v>
      </c>
      <c r="D2080" s="264">
        <v>42899</v>
      </c>
      <c r="E2080">
        <f t="shared" si="242"/>
        <v>2023.41</v>
      </c>
      <c r="F2080">
        <v>964.22</v>
      </c>
      <c r="G2080" s="246">
        <f t="shared" si="239"/>
        <v>3.1639781092263064E-4</v>
      </c>
      <c r="H2080" s="246">
        <f t="shared" si="240"/>
        <v>-5.6799541010467968E-5</v>
      </c>
      <c r="I2080">
        <f t="shared" si="243"/>
        <v>14062.102563746137</v>
      </c>
      <c r="J2080">
        <f t="shared" si="243"/>
        <v>21919.474708804846</v>
      </c>
      <c r="AB2080" s="264">
        <v>42912</v>
      </c>
      <c r="AC2080">
        <v>2034.6</v>
      </c>
    </row>
    <row r="2081" spans="1:29">
      <c r="A2081" s="264">
        <v>42900</v>
      </c>
      <c r="B2081">
        <v>965.7</v>
      </c>
      <c r="D2081" s="264">
        <v>42900</v>
      </c>
      <c r="E2081">
        <f t="shared" si="242"/>
        <v>2031.09</v>
      </c>
      <c r="F2081">
        <v>965.7</v>
      </c>
      <c r="G2081" s="246">
        <f t="shared" si="239"/>
        <v>3.7955728201402028E-3</v>
      </c>
      <c r="H2081" s="246">
        <f t="shared" si="240"/>
        <v>1.4884908453021021E-3</v>
      </c>
      <c r="I2081">
        <f t="shared" si="243"/>
        <v>14115.476298031115</v>
      </c>
      <c r="J2081">
        <f t="shared" si="243"/>
        <v>21952.101646242732</v>
      </c>
      <c r="AB2081" s="264">
        <v>42913</v>
      </c>
      <c r="AC2081">
        <v>2029.25</v>
      </c>
    </row>
    <row r="2082" spans="1:29">
      <c r="A2082" s="264">
        <v>42901</v>
      </c>
      <c r="B2082">
        <v>967.46</v>
      </c>
      <c r="D2082" s="264">
        <v>42901</v>
      </c>
      <c r="E2082">
        <f t="shared" si="242"/>
        <v>2028.49</v>
      </c>
      <c r="F2082">
        <v>967.46</v>
      </c>
      <c r="G2082" s="246">
        <f t="shared" si="239"/>
        <v>-1.2801008325578067E-3</v>
      </c>
      <c r="H2082" s="246">
        <f t="shared" si="240"/>
        <v>1.7760835959110691E-3</v>
      </c>
      <c r="I2082">
        <f t="shared" si="243"/>
        <v>14097.407065070056</v>
      </c>
      <c r="J2082">
        <f t="shared" si="243"/>
        <v>21991.090413872396</v>
      </c>
      <c r="AB2082" s="264">
        <v>42914</v>
      </c>
      <c r="AC2082">
        <v>2028.06</v>
      </c>
    </row>
    <row r="2083" spans="1:29">
      <c r="A2083" s="264">
        <v>42902</v>
      </c>
      <c r="B2083">
        <v>966.81</v>
      </c>
      <c r="D2083" s="264">
        <v>42902</v>
      </c>
      <c r="E2083">
        <f t="shared" si="242"/>
        <v>2029.48</v>
      </c>
      <c r="F2083">
        <v>966.81</v>
      </c>
      <c r="G2083" s="246">
        <f t="shared" si="239"/>
        <v>4.8804775966360125E-4</v>
      </c>
      <c r="H2083" s="246">
        <f t="shared" si="240"/>
        <v>-7.1829097400856381E-4</v>
      </c>
      <c r="I2083">
        <f t="shared" si="243"/>
        <v>14104.28727300523</v>
      </c>
      <c r="J2083">
        <f t="shared" si="243"/>
        <v>21975.294412119507</v>
      </c>
      <c r="AB2083" s="264">
        <v>42915</v>
      </c>
      <c r="AC2083">
        <v>2024.24</v>
      </c>
    </row>
    <row r="2084" spans="1:29">
      <c r="A2084" s="264">
        <v>42905</v>
      </c>
      <c r="B2084">
        <v>967.83</v>
      </c>
      <c r="D2084" s="264">
        <v>42905</v>
      </c>
      <c r="E2084">
        <f t="shared" si="242"/>
        <v>2027.32</v>
      </c>
      <c r="F2084">
        <v>967.83</v>
      </c>
      <c r="G2084" s="246">
        <f t="shared" si="239"/>
        <v>-1.064312040522708E-3</v>
      </c>
      <c r="H2084" s="246">
        <f t="shared" si="240"/>
        <v>1.0085874089606909E-3</v>
      </c>
      <c r="I2084">
        <f t="shared" ref="I2084:J2099" si="244">I2083*(1+G2084)</f>
        <v>14089.275910237579</v>
      </c>
      <c r="J2084">
        <f t="shared" si="244"/>
        <v>21997.458417371774</v>
      </c>
      <c r="AB2084" s="264">
        <v>42916</v>
      </c>
      <c r="AC2084">
        <v>2021.31</v>
      </c>
    </row>
    <row r="2085" spans="1:29">
      <c r="A2085" s="264">
        <v>42906</v>
      </c>
      <c r="B2085">
        <v>966.49</v>
      </c>
      <c r="D2085" s="264">
        <v>42906</v>
      </c>
      <c r="E2085">
        <f t="shared" si="242"/>
        <v>2031.57</v>
      </c>
      <c r="F2085">
        <v>966.49</v>
      </c>
      <c r="G2085" s="246">
        <f t="shared" si="239"/>
        <v>2.0963636722373113E-3</v>
      </c>
      <c r="H2085" s="246">
        <f t="shared" si="240"/>
        <v>-1.4309692448939556E-3</v>
      </c>
      <c r="I2085">
        <f t="shared" si="244"/>
        <v>14118.812156423928</v>
      </c>
      <c r="J2085">
        <f t="shared" si="244"/>
        <v>21965.98073091068</v>
      </c>
      <c r="AB2085" s="264">
        <v>42919</v>
      </c>
      <c r="AC2085">
        <v>2017.4</v>
      </c>
    </row>
    <row r="2086" spans="1:29">
      <c r="A2086" s="264">
        <v>42907</v>
      </c>
      <c r="B2086">
        <v>965.09</v>
      </c>
      <c r="D2086" s="264">
        <v>42907</v>
      </c>
      <c r="E2086">
        <f t="shared" si="242"/>
        <v>2031.49</v>
      </c>
      <c r="F2086">
        <v>965.09</v>
      </c>
      <c r="G2086" s="246">
        <f t="shared" si="239"/>
        <v>-3.9378411770152333E-5</v>
      </c>
      <c r="H2086" s="246">
        <f t="shared" si="240"/>
        <v>-1.4949691667787276E-3</v>
      </c>
      <c r="I2086">
        <f t="shared" si="244"/>
        <v>14118.256180025128</v>
      </c>
      <c r="J2086">
        <f t="shared" si="244"/>
        <v>21933.142266999912</v>
      </c>
      <c r="AB2086" s="264">
        <v>42921</v>
      </c>
      <c r="AC2086">
        <v>2019.15</v>
      </c>
    </row>
    <row r="2087" spans="1:29">
      <c r="A2087" s="264">
        <v>42908</v>
      </c>
      <c r="B2087">
        <v>963.26</v>
      </c>
      <c r="D2087" s="264">
        <v>42908</v>
      </c>
      <c r="E2087">
        <f t="shared" si="242"/>
        <v>2031.81</v>
      </c>
      <c r="F2087">
        <v>963.26</v>
      </c>
      <c r="G2087" s="246">
        <f t="shared" si="239"/>
        <v>1.5751984996237312E-4</v>
      </c>
      <c r="H2087" s="246">
        <f t="shared" si="240"/>
        <v>-1.9426247811085281E-3</v>
      </c>
      <c r="I2087">
        <f t="shared" si="244"/>
        <v>14120.480085620336</v>
      </c>
      <c r="J2087">
        <f t="shared" si="244"/>
        <v>21890.53440130446</v>
      </c>
      <c r="AB2087" s="264">
        <v>42922</v>
      </c>
      <c r="AC2087">
        <v>2015.95</v>
      </c>
    </row>
    <row r="2088" spans="1:29">
      <c r="A2088" s="264">
        <v>42909</v>
      </c>
      <c r="B2088">
        <v>964.36</v>
      </c>
      <c r="D2088" s="264">
        <v>42909</v>
      </c>
      <c r="E2088">
        <f t="shared" si="242"/>
        <v>2032.99</v>
      </c>
      <c r="F2088">
        <v>964.36</v>
      </c>
      <c r="G2088" s="246">
        <f t="shared" si="239"/>
        <v>5.8076296504094849E-4</v>
      </c>
      <c r="H2088" s="246">
        <f t="shared" si="240"/>
        <v>1.0955268715464464E-3</v>
      </c>
      <c r="I2088">
        <f t="shared" si="244"/>
        <v>14128.680737502664</v>
      </c>
      <c r="J2088">
        <f t="shared" si="244"/>
        <v>21914.516069973601</v>
      </c>
      <c r="AB2088" s="264">
        <v>42923</v>
      </c>
      <c r="AC2088">
        <v>2013.89</v>
      </c>
    </row>
    <row r="2089" spans="1:29">
      <c r="A2089" s="264">
        <v>42912</v>
      </c>
      <c r="B2089">
        <v>966.61</v>
      </c>
      <c r="D2089" s="264">
        <v>42912</v>
      </c>
      <c r="E2089">
        <f t="shared" si="242"/>
        <v>2034.6</v>
      </c>
      <c r="F2089">
        <v>966.61</v>
      </c>
      <c r="G2089" s="246">
        <f t="shared" si="239"/>
        <v>7.9193699919821725E-4</v>
      </c>
      <c r="H2089" s="246">
        <f t="shared" si="240"/>
        <v>2.286725022665013E-3</v>
      </c>
      <c r="I2089">
        <f t="shared" si="244"/>
        <v>14139.869762528551</v>
      </c>
      <c r="J2089">
        <f t="shared" si="244"/>
        <v>21964.628542230403</v>
      </c>
      <c r="AB2089" s="264">
        <v>42926</v>
      </c>
      <c r="AC2089">
        <v>2016.92</v>
      </c>
    </row>
    <row r="2090" spans="1:29">
      <c r="A2090" s="264">
        <v>42913</v>
      </c>
      <c r="B2090">
        <v>965.22</v>
      </c>
      <c r="D2090" s="264">
        <v>42913</v>
      </c>
      <c r="E2090">
        <f t="shared" si="242"/>
        <v>2029.25</v>
      </c>
      <c r="F2090">
        <v>965.22</v>
      </c>
      <c r="G2090" s="246">
        <f t="shared" si="239"/>
        <v>-2.6295094858940216E-3</v>
      </c>
      <c r="H2090" s="246">
        <f t="shared" si="240"/>
        <v>-1.4844439033617892E-3</v>
      </c>
      <c r="I2090">
        <f t="shared" si="244"/>
        <v>14102.688840858676</v>
      </c>
      <c r="J2090">
        <f t="shared" si="244"/>
        <v>21932.023283301281</v>
      </c>
      <c r="AB2090" s="264">
        <v>42927</v>
      </c>
      <c r="AC2090">
        <v>2017.9</v>
      </c>
    </row>
    <row r="2091" spans="1:29">
      <c r="A2091" s="264">
        <v>42914</v>
      </c>
      <c r="B2091">
        <v>965.44</v>
      </c>
      <c r="D2091" s="264">
        <v>42914</v>
      </c>
      <c r="E2091">
        <f t="shared" si="242"/>
        <v>2028.06</v>
      </c>
      <c r="F2091">
        <v>965.44</v>
      </c>
      <c r="G2091" s="246">
        <f t="shared" si="239"/>
        <v>-5.8642355550087011E-4</v>
      </c>
      <c r="H2091" s="246">
        <f t="shared" si="240"/>
        <v>1.8149874047955567E-4</v>
      </c>
      <c r="I2091">
        <f t="shared" si="244"/>
        <v>14094.418691926498</v>
      </c>
      <c r="J2091">
        <f t="shared" si="244"/>
        <v>21936.00391790337</v>
      </c>
      <c r="AB2091" s="264">
        <v>42928</v>
      </c>
      <c r="AC2091">
        <v>2022.5</v>
      </c>
    </row>
    <row r="2092" spans="1:29">
      <c r="A2092" s="264">
        <v>42915</v>
      </c>
      <c r="B2092">
        <v>963.38</v>
      </c>
      <c r="D2092" s="264">
        <v>42915</v>
      </c>
      <c r="E2092">
        <f t="shared" si="242"/>
        <v>2024.24</v>
      </c>
      <c r="F2092">
        <v>963.38</v>
      </c>
      <c r="G2092" s="246">
        <f t="shared" si="239"/>
        <v>-1.8835734642959068E-3</v>
      </c>
      <c r="H2092" s="246">
        <f t="shared" si="240"/>
        <v>-2.1801706993702782E-3</v>
      </c>
      <c r="I2092">
        <f t="shared" si="244"/>
        <v>14067.870818883708</v>
      </c>
      <c r="J2092">
        <f t="shared" si="244"/>
        <v>21888.179684900286</v>
      </c>
      <c r="AB2092" s="264">
        <v>42929</v>
      </c>
      <c r="AC2092">
        <v>2020.7</v>
      </c>
    </row>
    <row r="2093" spans="1:29">
      <c r="A2093" s="264">
        <v>42916</v>
      </c>
      <c r="B2093">
        <v>966.08</v>
      </c>
      <c r="D2093" s="264">
        <v>42916</v>
      </c>
      <c r="E2093">
        <f t="shared" si="242"/>
        <v>2021.31</v>
      </c>
      <c r="F2093">
        <v>966.08</v>
      </c>
      <c r="G2093" s="246">
        <f t="shared" si="239"/>
        <v>-1.4474568233016072E-3</v>
      </c>
      <c r="H2093" s="246">
        <f t="shared" si="240"/>
        <v>2.756203827001911E-3</v>
      </c>
      <c r="I2093">
        <f t="shared" si="244"/>
        <v>14047.508183277589</v>
      </c>
      <c r="J2093">
        <f t="shared" si="244"/>
        <v>21948.507969513914</v>
      </c>
      <c r="AB2093" s="264">
        <v>42930</v>
      </c>
      <c r="AC2093">
        <v>2023.05</v>
      </c>
    </row>
    <row r="2094" spans="1:29">
      <c r="A2094" s="264">
        <v>42919</v>
      </c>
      <c r="B2094">
        <v>964.73</v>
      </c>
      <c r="D2094" s="264">
        <v>42919</v>
      </c>
      <c r="E2094">
        <f t="shared" si="242"/>
        <v>2017.4</v>
      </c>
      <c r="F2094">
        <v>964.73</v>
      </c>
      <c r="G2094" s="246">
        <f t="shared" si="239"/>
        <v>-1.9343890843066536E-3</v>
      </c>
      <c r="H2094" s="246">
        <f t="shared" si="240"/>
        <v>-1.4438283726873188E-3</v>
      </c>
      <c r="I2094">
        <f t="shared" si="244"/>
        <v>14020.334836786147</v>
      </c>
      <c r="J2094">
        <f t="shared" si="244"/>
        <v>21916.818090969376</v>
      </c>
      <c r="AB2094" s="264">
        <v>42933</v>
      </c>
      <c r="AC2094">
        <v>2025.01</v>
      </c>
    </row>
    <row r="2095" spans="1:29">
      <c r="A2095" s="264">
        <v>42921</v>
      </c>
      <c r="B2095">
        <v>966.41</v>
      </c>
      <c r="D2095" s="264">
        <v>42921</v>
      </c>
      <c r="E2095">
        <f t="shared" si="242"/>
        <v>2019.15</v>
      </c>
      <c r="F2095">
        <v>966.41</v>
      </c>
      <c r="G2095" s="246">
        <f t="shared" si="239"/>
        <v>8.6745315752945196E-4</v>
      </c>
      <c r="H2095" s="246">
        <f t="shared" si="240"/>
        <v>1.6949913077084358E-3</v>
      </c>
      <c r="I2095">
        <f t="shared" si="244"/>
        <v>14032.496820509938</v>
      </c>
      <c r="J2095">
        <f t="shared" si="244"/>
        <v>21953.966907126196</v>
      </c>
      <c r="AB2095" s="264">
        <v>42934</v>
      </c>
      <c r="AC2095">
        <v>2029.63</v>
      </c>
    </row>
    <row r="2096" spans="1:29">
      <c r="A2096" s="264">
        <v>42922</v>
      </c>
      <c r="B2096">
        <v>964.74</v>
      </c>
      <c r="D2096" s="264">
        <v>42922</v>
      </c>
      <c r="E2096">
        <f t="shared" si="242"/>
        <v>2015.95</v>
      </c>
      <c r="F2096">
        <v>964.74</v>
      </c>
      <c r="G2096" s="246">
        <f t="shared" si="239"/>
        <v>-1.5848252977738175E-3</v>
      </c>
      <c r="H2096" s="246">
        <f t="shared" si="240"/>
        <v>-1.7744736040751349E-3</v>
      </c>
      <c r="I2096">
        <f t="shared" si="244"/>
        <v>14010.257764557862</v>
      </c>
      <c r="J2096">
        <f t="shared" si="244"/>
        <v>21915.010172344762</v>
      </c>
      <c r="AB2096" s="264">
        <v>42935</v>
      </c>
      <c r="AC2096">
        <v>2029.88</v>
      </c>
    </row>
    <row r="2097" spans="1:29">
      <c r="A2097" s="264">
        <v>42923</v>
      </c>
      <c r="B2097">
        <v>965.95</v>
      </c>
      <c r="D2097" s="264">
        <v>42923</v>
      </c>
      <c r="E2097">
        <f t="shared" si="242"/>
        <v>2013.89</v>
      </c>
      <c r="F2097">
        <v>965.95</v>
      </c>
      <c r="G2097" s="246">
        <f t="shared" si="239"/>
        <v>-1.0218507403456645E-3</v>
      </c>
      <c r="H2097" s="246">
        <f t="shared" si="240"/>
        <v>1.2077953645541631E-3</v>
      </c>
      <c r="I2097">
        <f t="shared" si="244"/>
        <v>13995.941372288715</v>
      </c>
      <c r="J2097">
        <f t="shared" si="244"/>
        <v>21941.479020045077</v>
      </c>
      <c r="AB2097" s="264">
        <v>42936</v>
      </c>
      <c r="AC2097">
        <v>2030.64</v>
      </c>
    </row>
    <row r="2098" spans="1:29">
      <c r="A2098" s="264">
        <v>42926</v>
      </c>
      <c r="B2098">
        <v>966.69</v>
      </c>
      <c r="D2098" s="264">
        <v>42926</v>
      </c>
      <c r="E2098">
        <f t="shared" si="242"/>
        <v>2016.92</v>
      </c>
      <c r="F2098">
        <v>966.69</v>
      </c>
      <c r="G2098" s="246">
        <f t="shared" si="239"/>
        <v>1.5045508940407792E-3</v>
      </c>
      <c r="H2098" s="246">
        <f t="shared" si="240"/>
        <v>7.1965662966876152E-4</v>
      </c>
      <c r="I2098">
        <f t="shared" si="244"/>
        <v>14016.998978393334</v>
      </c>
      <c r="J2098">
        <f t="shared" si="244"/>
        <v>21957.269350886592</v>
      </c>
      <c r="AB2098" s="264">
        <v>42937</v>
      </c>
      <c r="AC2098">
        <v>2034.31</v>
      </c>
    </row>
    <row r="2099" spans="1:29">
      <c r="A2099" s="264">
        <v>42927</v>
      </c>
      <c r="B2099">
        <v>962.56</v>
      </c>
      <c r="D2099" s="264">
        <v>42927</v>
      </c>
      <c r="E2099">
        <f t="shared" si="242"/>
        <v>2017.9</v>
      </c>
      <c r="F2099">
        <v>962.56</v>
      </c>
      <c r="G2099" s="246">
        <f t="shared" si="239"/>
        <v>4.8588937588012193E-4</v>
      </c>
      <c r="H2099" s="246">
        <f t="shared" si="240"/>
        <v>-4.3187392397918819E-3</v>
      </c>
      <c r="I2099">
        <f t="shared" si="244"/>
        <v>14023.809689278658</v>
      </c>
      <c r="J2099">
        <f t="shared" si="244"/>
        <v>21862.441630142239</v>
      </c>
      <c r="AB2099" s="264">
        <v>42940</v>
      </c>
      <c r="AC2099">
        <v>2032.27</v>
      </c>
    </row>
    <row r="2100" spans="1:29">
      <c r="A2100" s="264">
        <v>42928</v>
      </c>
      <c r="B2100">
        <v>967.33</v>
      </c>
      <c r="D2100" s="264">
        <v>42928</v>
      </c>
      <c r="E2100">
        <f t="shared" si="242"/>
        <v>2022.5</v>
      </c>
      <c r="F2100">
        <v>967.33</v>
      </c>
      <c r="G2100" s="246">
        <f t="shared" si="239"/>
        <v>2.2795976014668984E-3</v>
      </c>
      <c r="H2100" s="246">
        <f t="shared" si="240"/>
        <v>4.9091066679331921E-3</v>
      </c>
      <c r="I2100">
        <f t="shared" ref="I2100:J2115" si="245">I2099*(1+G2100)</f>
        <v>14055.778332209766</v>
      </c>
      <c r="J2100">
        <f t="shared" si="245"/>
        <v>21969.76668812607</v>
      </c>
      <c r="AB2100" s="264">
        <v>42941</v>
      </c>
      <c r="AC2100">
        <v>2024.71</v>
      </c>
    </row>
    <row r="2101" spans="1:29">
      <c r="A2101" s="264">
        <v>42929</v>
      </c>
      <c r="B2101">
        <v>964.13</v>
      </c>
      <c r="D2101" s="264">
        <v>42929</v>
      </c>
      <c r="E2101">
        <f t="shared" si="242"/>
        <v>2020.7</v>
      </c>
      <c r="F2101">
        <v>964.13</v>
      </c>
      <c r="G2101" s="246">
        <f t="shared" si="239"/>
        <v>-8.8998763906056322E-4</v>
      </c>
      <c r="H2101" s="246">
        <f t="shared" si="240"/>
        <v>-3.3545033752701145E-3</v>
      </c>
      <c r="I2101">
        <f t="shared" si="245"/>
        <v>14043.268863236724</v>
      </c>
      <c r="J2101">
        <f t="shared" si="245"/>
        <v>21896.069031616855</v>
      </c>
      <c r="AB2101" s="264">
        <v>42942</v>
      </c>
      <c r="AC2101">
        <v>2029.59</v>
      </c>
    </row>
    <row r="2102" spans="1:29">
      <c r="A2102" s="264">
        <v>42930</v>
      </c>
      <c r="B2102">
        <v>964.12</v>
      </c>
      <c r="D2102" s="264">
        <v>42930</v>
      </c>
      <c r="E2102">
        <f t="shared" si="242"/>
        <v>2023.05</v>
      </c>
      <c r="F2102">
        <v>964.12</v>
      </c>
      <c r="G2102" s="246">
        <f t="shared" si="239"/>
        <v>1.1629633295391351E-3</v>
      </c>
      <c r="H2102" s="246">
        <f t="shared" si="240"/>
        <v>-5.6800616692122829E-5</v>
      </c>
      <c r="I2102">
        <f t="shared" si="245"/>
        <v>14059.600669951527</v>
      </c>
      <c r="J2102">
        <f t="shared" si="245"/>
        <v>21894.825321392727</v>
      </c>
      <c r="AB2102" s="264">
        <v>42943</v>
      </c>
      <c r="AC2102">
        <v>2027.29</v>
      </c>
    </row>
    <row r="2103" spans="1:29">
      <c r="A2103" s="264">
        <v>42933</v>
      </c>
      <c r="B2103">
        <v>964.43</v>
      </c>
      <c r="D2103" s="264">
        <v>42933</v>
      </c>
      <c r="E2103">
        <f t="shared" si="242"/>
        <v>2025.01</v>
      </c>
      <c r="F2103">
        <v>964.43</v>
      </c>
      <c r="G2103" s="246">
        <f t="shared" si="239"/>
        <v>9.6883418600635096E-4</v>
      </c>
      <c r="H2103" s="246">
        <f t="shared" si="240"/>
        <v>2.7510816673669084E-4</v>
      </c>
      <c r="I2103">
        <f t="shared" si="245"/>
        <v>14073.222091722175</v>
      </c>
      <c r="J2103">
        <f t="shared" si="245"/>
        <v>21900.848766647916</v>
      </c>
      <c r="AB2103" s="264">
        <v>42944</v>
      </c>
      <c r="AC2103">
        <v>2030.06</v>
      </c>
    </row>
    <row r="2104" spans="1:29">
      <c r="A2104" s="264">
        <v>42934</v>
      </c>
      <c r="B2104">
        <v>966.78</v>
      </c>
      <c r="D2104" s="264">
        <v>42934</v>
      </c>
      <c r="E2104">
        <f t="shared" si="242"/>
        <v>2029.63</v>
      </c>
      <c r="F2104">
        <v>966.78</v>
      </c>
      <c r="G2104" s="246">
        <f t="shared" si="239"/>
        <v>2.2814702149620558E-3</v>
      </c>
      <c r="H2104" s="246">
        <f t="shared" si="240"/>
        <v>2.3902438672138574E-3</v>
      </c>
      <c r="I2104">
        <f t="shared" si="245"/>
        <v>14105.329728752986</v>
      </c>
      <c r="J2104">
        <f t="shared" si="245"/>
        <v>21953.197136099174</v>
      </c>
      <c r="AB2104" s="264">
        <v>42947</v>
      </c>
      <c r="AC2104">
        <v>2030.01</v>
      </c>
    </row>
    <row r="2105" spans="1:29">
      <c r="A2105" s="264">
        <v>42935</v>
      </c>
      <c r="B2105">
        <v>964.96</v>
      </c>
      <c r="D2105" s="264">
        <v>42935</v>
      </c>
      <c r="E2105">
        <f t="shared" si="242"/>
        <v>2029.88</v>
      </c>
      <c r="F2105">
        <v>964.96</v>
      </c>
      <c r="G2105" s="246">
        <f t="shared" si="239"/>
        <v>1.2317516000459605E-4</v>
      </c>
      <c r="H2105" s="246">
        <f t="shared" si="240"/>
        <v>-1.9289664807770187E-3</v>
      </c>
      <c r="I2105">
        <f t="shared" si="245"/>
        <v>14107.067154999242</v>
      </c>
      <c r="J2105">
        <f t="shared" si="245"/>
        <v>21910.850154677748</v>
      </c>
      <c r="AB2105" s="264">
        <v>42948</v>
      </c>
      <c r="AC2105">
        <v>2034.75</v>
      </c>
    </row>
    <row r="2106" spans="1:29">
      <c r="A2106" s="264">
        <v>42936</v>
      </c>
      <c r="B2106">
        <v>966.54</v>
      </c>
      <c r="D2106" s="264">
        <v>42936</v>
      </c>
      <c r="E2106">
        <f t="shared" si="242"/>
        <v>2030.64</v>
      </c>
      <c r="F2106">
        <v>966.54</v>
      </c>
      <c r="G2106" s="246">
        <f t="shared" si="239"/>
        <v>3.7440636884933376E-4</v>
      </c>
      <c r="H2106" s="246">
        <f t="shared" si="240"/>
        <v>1.59094499846034E-3</v>
      </c>
      <c r="I2106">
        <f t="shared" si="245"/>
        <v>14112.348930787859</v>
      </c>
      <c r="J2106">
        <f t="shared" si="245"/>
        <v>21945.709112143348</v>
      </c>
      <c r="AB2106" s="264">
        <v>42949</v>
      </c>
      <c r="AC2106">
        <v>2034.06</v>
      </c>
    </row>
    <row r="2107" spans="1:29">
      <c r="A2107" s="264">
        <v>42937</v>
      </c>
      <c r="B2107">
        <v>967.66</v>
      </c>
      <c r="D2107" s="264">
        <v>42937</v>
      </c>
      <c r="E2107">
        <f t="shared" si="242"/>
        <v>2034.31</v>
      </c>
      <c r="F2107">
        <v>967.66</v>
      </c>
      <c r="G2107" s="246">
        <f t="shared" si="239"/>
        <v>1.8073119804593585E-3</v>
      </c>
      <c r="H2107" s="246">
        <f t="shared" si="240"/>
        <v>1.1123439573854513E-3</v>
      </c>
      <c r="I2107">
        <f t="shared" si="245"/>
        <v>14137.854348082894</v>
      </c>
      <c r="J2107">
        <f t="shared" si="245"/>
        <v>21970.12028906478</v>
      </c>
      <c r="AB2107" s="264">
        <v>42950</v>
      </c>
      <c r="AC2107">
        <v>2037.5</v>
      </c>
    </row>
    <row r="2108" spans="1:29">
      <c r="A2108" s="264">
        <v>42940</v>
      </c>
      <c r="B2108">
        <v>968.02</v>
      </c>
      <c r="D2108" s="264">
        <v>42940</v>
      </c>
      <c r="E2108">
        <f t="shared" si="242"/>
        <v>2032.27</v>
      </c>
      <c r="F2108">
        <v>968.02</v>
      </c>
      <c r="G2108" s="246">
        <f t="shared" si="239"/>
        <v>-1.0027970171704315E-3</v>
      </c>
      <c r="H2108" s="246">
        <f t="shared" si="240"/>
        <v>3.2560292723825349E-4</v>
      </c>
      <c r="I2108">
        <f t="shared" si="245"/>
        <v>14123.676949913446</v>
      </c>
      <c r="J2108">
        <f t="shared" si="245"/>
        <v>21977.273824542677</v>
      </c>
      <c r="AB2108" s="264">
        <v>42951</v>
      </c>
      <c r="AC2108">
        <v>2033.38</v>
      </c>
    </row>
    <row r="2109" spans="1:29">
      <c r="A2109" s="264">
        <v>42941</v>
      </c>
      <c r="B2109">
        <v>970.32</v>
      </c>
      <c r="D2109" s="264">
        <v>42941</v>
      </c>
      <c r="E2109">
        <f t="shared" si="242"/>
        <v>2024.71</v>
      </c>
      <c r="F2109">
        <v>970.32</v>
      </c>
      <c r="G2109" s="246">
        <f t="shared" si="239"/>
        <v>-3.7199781525092401E-3</v>
      </c>
      <c r="H2109" s="246">
        <f t="shared" si="240"/>
        <v>2.3295553958448826E-3</v>
      </c>
      <c r="I2109">
        <f t="shared" si="245"/>
        <v>14071.137180226669</v>
      </c>
      <c r="J2109">
        <f t="shared" si="245"/>
        <v>22028.471101366602</v>
      </c>
      <c r="AB2109" s="264">
        <v>42954</v>
      </c>
      <c r="AC2109">
        <v>2034.56</v>
      </c>
    </row>
    <row r="2110" spans="1:29">
      <c r="A2110" s="264">
        <v>42942</v>
      </c>
      <c r="B2110">
        <v>971.82</v>
      </c>
      <c r="D2110" s="264">
        <v>42942</v>
      </c>
      <c r="E2110">
        <f t="shared" si="242"/>
        <v>2029.59</v>
      </c>
      <c r="F2110">
        <v>971.82</v>
      </c>
      <c r="G2110" s="246">
        <f t="shared" si="239"/>
        <v>2.4102217107635493E-3</v>
      </c>
      <c r="H2110" s="246">
        <f t="shared" si="240"/>
        <v>1.4994531995335828E-3</v>
      </c>
      <c r="I2110">
        <f t="shared" si="245"/>
        <v>14105.051740553585</v>
      </c>
      <c r="J2110">
        <f t="shared" si="245"/>
        <v>22061.50176284038</v>
      </c>
      <c r="AB2110" s="264">
        <v>42955</v>
      </c>
      <c r="AC2110">
        <v>2031.74</v>
      </c>
    </row>
    <row r="2111" spans="1:29">
      <c r="A2111" s="264">
        <v>42943</v>
      </c>
      <c r="B2111">
        <v>972.37</v>
      </c>
      <c r="D2111" s="264">
        <v>42943</v>
      </c>
      <c r="E2111">
        <f t="shared" si="242"/>
        <v>2027.29</v>
      </c>
      <c r="F2111">
        <v>972.37</v>
      </c>
      <c r="G2111" s="246">
        <f t="shared" si="239"/>
        <v>-1.1332338058425151E-3</v>
      </c>
      <c r="H2111" s="246">
        <f t="shared" si="240"/>
        <v>5.195198552347827E-4</v>
      </c>
      <c r="I2111">
        <f t="shared" si="245"/>
        <v>14089.067419088031</v>
      </c>
      <c r="J2111">
        <f t="shared" si="245"/>
        <v>22072.963151042473</v>
      </c>
      <c r="AB2111" s="264">
        <v>42956</v>
      </c>
      <c r="AC2111">
        <v>2035.46</v>
      </c>
    </row>
    <row r="2112" spans="1:29">
      <c r="A2112" s="264">
        <v>42944</v>
      </c>
      <c r="B2112">
        <v>973.55</v>
      </c>
      <c r="D2112" s="264">
        <v>42944</v>
      </c>
      <c r="E2112">
        <f t="shared" si="242"/>
        <v>2030.06</v>
      </c>
      <c r="F2112">
        <v>973.55</v>
      </c>
      <c r="G2112" s="246">
        <f t="shared" si="239"/>
        <v>1.3663560714056722E-3</v>
      </c>
      <c r="H2112" s="246">
        <f t="shared" si="240"/>
        <v>1.1671012577516441E-3</v>
      </c>
      <c r="I2112">
        <f t="shared" si="245"/>
        <v>14108.318101896546</v>
      </c>
      <c r="J2112">
        <f t="shared" si="245"/>
        <v>22098.724534098361</v>
      </c>
      <c r="AB2112" s="264">
        <v>42957</v>
      </c>
      <c r="AC2112">
        <v>2036.83</v>
      </c>
    </row>
    <row r="2113" spans="1:29">
      <c r="A2113" s="264">
        <v>42947</v>
      </c>
      <c r="B2113">
        <v>975.67</v>
      </c>
      <c r="D2113" s="264">
        <v>42947</v>
      </c>
      <c r="E2113">
        <f t="shared" si="242"/>
        <v>2030.01</v>
      </c>
      <c r="F2113">
        <v>975.67</v>
      </c>
      <c r="G2113" s="246">
        <f t="shared" si="239"/>
        <v>-2.4629813897059094E-5</v>
      </c>
      <c r="H2113" s="246">
        <f t="shared" si="240"/>
        <v>2.1311688811933441E-3</v>
      </c>
      <c r="I2113">
        <f t="shared" si="245"/>
        <v>14107.970616647295</v>
      </c>
      <c r="J2113">
        <f t="shared" si="245"/>
        <v>22145.820648139495</v>
      </c>
      <c r="AB2113" s="264">
        <v>42958</v>
      </c>
      <c r="AC2113">
        <v>2038.35</v>
      </c>
    </row>
    <row r="2114" spans="1:29">
      <c r="A2114" s="264">
        <v>42948</v>
      </c>
      <c r="B2114">
        <v>977.83</v>
      </c>
      <c r="D2114" s="264">
        <v>42948</v>
      </c>
      <c r="E2114">
        <f t="shared" si="242"/>
        <v>2034.75</v>
      </c>
      <c r="F2114">
        <v>977.83</v>
      </c>
      <c r="G2114" s="246">
        <f t="shared" si="239"/>
        <v>2.3349638671730233E-3</v>
      </c>
      <c r="H2114" s="246">
        <f t="shared" si="240"/>
        <v>2.1674347225131155E-3</v>
      </c>
      <c r="I2114">
        <f t="shared" si="245"/>
        <v>14140.912218276306</v>
      </c>
      <c r="J2114">
        <f t="shared" si="245"/>
        <v>22193.820268770822</v>
      </c>
      <c r="AB2114" s="264">
        <v>42961</v>
      </c>
      <c r="AC2114">
        <v>2037.06</v>
      </c>
    </row>
    <row r="2115" spans="1:29">
      <c r="A2115" s="264">
        <v>42949</v>
      </c>
      <c r="B2115">
        <v>978.38</v>
      </c>
      <c r="D2115" s="264">
        <v>42949</v>
      </c>
      <c r="E2115">
        <f t="shared" si="242"/>
        <v>2034.06</v>
      </c>
      <c r="F2115">
        <v>978.38</v>
      </c>
      <c r="G2115" s="246">
        <f t="shared" si="239"/>
        <v>-3.3910799852565621E-4</v>
      </c>
      <c r="H2115" s="246">
        <f t="shared" si="240"/>
        <v>5.1604138756221416E-4</v>
      </c>
      <c r="I2115">
        <f t="shared" si="245"/>
        <v>14136.116921836639</v>
      </c>
      <c r="J2115">
        <f t="shared" si="245"/>
        <v>22205.273198577626</v>
      </c>
      <c r="AB2115" s="264">
        <v>42962</v>
      </c>
      <c r="AC2115">
        <v>2033.06</v>
      </c>
    </row>
    <row r="2116" spans="1:29">
      <c r="A2116" s="264">
        <v>42950</v>
      </c>
      <c r="B2116">
        <v>979.08</v>
      </c>
      <c r="D2116" s="264">
        <v>42950</v>
      </c>
      <c r="E2116">
        <f t="shared" si="242"/>
        <v>2037.5</v>
      </c>
      <c r="F2116">
        <v>979.08</v>
      </c>
      <c r="G2116" s="246">
        <f t="shared" ref="G2116:G2179" si="246">E2116/E2115-1</f>
        <v>1.6911988830221603E-3</v>
      </c>
      <c r="H2116" s="246">
        <f t="shared" ref="H2116:H2179" si="247">(F2116/F2115-1)-($M$23/252)</f>
        <v>6.6903985597187385E-4</v>
      </c>
      <c r="I2116">
        <f t="shared" ref="I2116:J2131" si="248">I2115*(1+G2116)</f>
        <v>14160.02390698512</v>
      </c>
      <c r="J2116">
        <f t="shared" si="248"/>
        <v>22220.12941136022</v>
      </c>
      <c r="AB2116" s="264">
        <v>42963</v>
      </c>
      <c r="AC2116">
        <v>2037.33</v>
      </c>
    </row>
    <row r="2117" spans="1:29">
      <c r="A2117" s="264">
        <v>42951</v>
      </c>
      <c r="B2117">
        <v>978.9</v>
      </c>
      <c r="D2117" s="264">
        <v>42951</v>
      </c>
      <c r="E2117">
        <f t="shared" si="242"/>
        <v>2033.38</v>
      </c>
      <c r="F2117">
        <v>978.9</v>
      </c>
      <c r="G2117" s="246">
        <f t="shared" si="246"/>
        <v>-2.0220858895705351E-3</v>
      </c>
      <c r="H2117" s="246">
        <f t="shared" si="247"/>
        <v>-2.3027463099479977E-4</v>
      </c>
      <c r="I2117">
        <f t="shared" si="248"/>
        <v>14131.391122446823</v>
      </c>
      <c r="J2117">
        <f t="shared" si="248"/>
        <v>22215.012679259362</v>
      </c>
      <c r="AB2117" s="264">
        <v>42964</v>
      </c>
      <c r="AC2117">
        <v>2039.85</v>
      </c>
    </row>
    <row r="2118" spans="1:29">
      <c r="A2118" s="264">
        <v>42954</v>
      </c>
      <c r="B2118">
        <v>978.39</v>
      </c>
      <c r="D2118" s="264">
        <v>42954</v>
      </c>
      <c r="E2118">
        <f t="shared" si="242"/>
        <v>2034.56</v>
      </c>
      <c r="F2118">
        <v>978.39</v>
      </c>
      <c r="G2118" s="246">
        <f t="shared" si="246"/>
        <v>5.8031455015772337E-4</v>
      </c>
      <c r="H2118" s="246">
        <f t="shared" si="247"/>
        <v>-5.6742152270040837E-4</v>
      </c>
      <c r="I2118">
        <f t="shared" si="248"/>
        <v>14139.591774329148</v>
      </c>
      <c r="J2118">
        <f t="shared" si="248"/>
        <v>22202.407402938086</v>
      </c>
      <c r="AB2118" s="264">
        <v>42965</v>
      </c>
      <c r="AC2118">
        <v>2039.82</v>
      </c>
    </row>
    <row r="2119" spans="1:29">
      <c r="A2119" s="264">
        <v>42955</v>
      </c>
      <c r="B2119">
        <v>978.33</v>
      </c>
      <c r="D2119" s="264">
        <v>42955</v>
      </c>
      <c r="E2119">
        <f t="shared" si="242"/>
        <v>2031.74</v>
      </c>
      <c r="F2119">
        <v>978.33</v>
      </c>
      <c r="G2119" s="246">
        <f t="shared" si="246"/>
        <v>-1.3860490720352114E-3</v>
      </c>
      <c r="H2119" s="246">
        <f t="shared" si="247"/>
        <v>-1.077538098304262E-4</v>
      </c>
      <c r="I2119">
        <f t="shared" si="248"/>
        <v>14119.993606271382</v>
      </c>
      <c r="J2119">
        <f t="shared" si="248"/>
        <v>22200.015008953014</v>
      </c>
      <c r="AB2119" s="264">
        <v>42968</v>
      </c>
      <c r="AC2119">
        <v>2041.43</v>
      </c>
    </row>
    <row r="2120" spans="1:29">
      <c r="A2120" s="264">
        <v>42956</v>
      </c>
      <c r="B2120">
        <v>976.75</v>
      </c>
      <c r="D2120" s="264">
        <v>42956</v>
      </c>
      <c r="E2120">
        <f t="shared" si="242"/>
        <v>2035.46</v>
      </c>
      <c r="F2120">
        <v>976.75</v>
      </c>
      <c r="G2120" s="246">
        <f t="shared" si="246"/>
        <v>1.8309429356118123E-3</v>
      </c>
      <c r="H2120" s="246">
        <f t="shared" si="247"/>
        <v>-1.6614255560861843E-3</v>
      </c>
      <c r="I2120">
        <f t="shared" si="248"/>
        <v>14145.846508815668</v>
      </c>
      <c r="J2120">
        <f t="shared" si="248"/>
        <v>22163.131336671642</v>
      </c>
      <c r="AB2120" s="264">
        <v>42969</v>
      </c>
      <c r="AC2120">
        <v>2038.65</v>
      </c>
    </row>
    <row r="2121" spans="1:29">
      <c r="A2121" s="264">
        <v>42957</v>
      </c>
      <c r="B2121">
        <v>973.53</v>
      </c>
      <c r="D2121" s="264">
        <v>42957</v>
      </c>
      <c r="E2121">
        <f t="shared" si="242"/>
        <v>2036.83</v>
      </c>
      <c r="F2121">
        <v>973.53</v>
      </c>
      <c r="G2121" s="246">
        <f t="shared" si="246"/>
        <v>6.7306653041576681E-4</v>
      </c>
      <c r="H2121" s="246">
        <f t="shared" si="247"/>
        <v>-3.3430756151962135E-3</v>
      </c>
      <c r="I2121">
        <f t="shared" si="248"/>
        <v>14155.367604645151</v>
      </c>
      <c r="J2121">
        <f t="shared" si="248"/>
        <v>22089.038312743625</v>
      </c>
      <c r="AB2121" s="264">
        <v>42970</v>
      </c>
      <c r="AC2121">
        <v>2042.86</v>
      </c>
    </row>
    <row r="2122" spans="1:29">
      <c r="A2122" s="264">
        <v>42958</v>
      </c>
      <c r="B2122">
        <v>973.52</v>
      </c>
      <c r="D2122" s="264">
        <v>42958</v>
      </c>
      <c r="E2122">
        <f t="shared" si="242"/>
        <v>2038.35</v>
      </c>
      <c r="F2122">
        <v>973.52</v>
      </c>
      <c r="G2122" s="246">
        <f t="shared" si="246"/>
        <v>7.4625766509717195E-4</v>
      </c>
      <c r="H2122" s="246">
        <f t="shared" si="247"/>
        <v>-5.6700468545236304E-5</v>
      </c>
      <c r="I2122">
        <f t="shared" si="248"/>
        <v>14165.931156222385</v>
      </c>
      <c r="J2122">
        <f t="shared" si="248"/>
        <v>22087.785853921578</v>
      </c>
      <c r="AB2122" s="264">
        <v>42971</v>
      </c>
      <c r="AC2122">
        <v>2040.89</v>
      </c>
    </row>
    <row r="2123" spans="1:29">
      <c r="A2123" s="264">
        <v>42961</v>
      </c>
      <c r="B2123">
        <v>977.38</v>
      </c>
      <c r="D2123" s="264">
        <v>42961</v>
      </c>
      <c r="E2123">
        <f t="shared" si="242"/>
        <v>2037.06</v>
      </c>
      <c r="F2123">
        <v>977.38</v>
      </c>
      <c r="G2123" s="246">
        <f t="shared" si="246"/>
        <v>-6.3286481713153986E-4</v>
      </c>
      <c r="H2123" s="246">
        <f t="shared" si="247"/>
        <v>3.9185644436097048E-3</v>
      </c>
      <c r="I2123">
        <f t="shared" si="248"/>
        <v>14156.966036791704</v>
      </c>
      <c r="J2123">
        <f t="shared" si="248"/>
        <v>22174.338266206822</v>
      </c>
      <c r="AB2123" s="264">
        <v>42972</v>
      </c>
      <c r="AC2123">
        <v>2043.17</v>
      </c>
    </row>
    <row r="2124" spans="1:29">
      <c r="A2124" s="264">
        <v>42962</v>
      </c>
      <c r="B2124">
        <v>977.48</v>
      </c>
      <c r="D2124" s="264">
        <v>42962</v>
      </c>
      <c r="E2124">
        <f t="shared" si="242"/>
        <v>2033.06</v>
      </c>
      <c r="F2124">
        <v>977.48</v>
      </c>
      <c r="G2124" s="246">
        <f t="shared" si="246"/>
        <v>-1.9636142283486757E-3</v>
      </c>
      <c r="H2124" s="246">
        <f t="shared" si="247"/>
        <v>5.5885779182349994E-5</v>
      </c>
      <c r="I2124">
        <f t="shared" si="248"/>
        <v>14129.167216851611</v>
      </c>
      <c r="J2124">
        <f t="shared" si="248"/>
        <v>22175.577496378683</v>
      </c>
      <c r="AB2124" s="264">
        <v>42975</v>
      </c>
      <c r="AC2124">
        <v>2044.46</v>
      </c>
    </row>
    <row r="2125" spans="1:29">
      <c r="A2125" s="264">
        <v>42963</v>
      </c>
      <c r="B2125">
        <v>978.77</v>
      </c>
      <c r="D2125" s="264">
        <v>42963</v>
      </c>
      <c r="E2125">
        <f t="shared" si="242"/>
        <v>2037.33</v>
      </c>
      <c r="F2125">
        <v>978.77</v>
      </c>
      <c r="G2125" s="246">
        <f t="shared" si="246"/>
        <v>2.1002823330349418E-3</v>
      </c>
      <c r="H2125" s="246">
        <f t="shared" si="247"/>
        <v>1.273291525146312E-3</v>
      </c>
      <c r="I2125">
        <f t="shared" si="248"/>
        <v>14158.84245713766</v>
      </c>
      <c r="J2125">
        <f t="shared" si="248"/>
        <v>22203.813471270048</v>
      </c>
      <c r="AB2125" s="264">
        <v>42976</v>
      </c>
      <c r="AC2125">
        <v>2045.93</v>
      </c>
    </row>
    <row r="2126" spans="1:29">
      <c r="A2126" s="264">
        <v>42964</v>
      </c>
      <c r="B2126">
        <v>975.05</v>
      </c>
      <c r="D2126" s="264">
        <v>42964</v>
      </c>
      <c r="E2126">
        <f t="shared" si="242"/>
        <v>2039.85</v>
      </c>
      <c r="F2126">
        <v>975.05</v>
      </c>
      <c r="G2126" s="246">
        <f t="shared" si="246"/>
        <v>1.2369130185094779E-3</v>
      </c>
      <c r="H2126" s="246">
        <f t="shared" si="247"/>
        <v>-3.8471171908182186E-3</v>
      </c>
      <c r="I2126">
        <f t="shared" si="248"/>
        <v>14176.355713699919</v>
      </c>
      <c r="J2126">
        <f t="shared" si="248"/>
        <v>22118.392798763005</v>
      </c>
      <c r="AB2126" s="264">
        <v>42977</v>
      </c>
      <c r="AC2126">
        <v>2045.43</v>
      </c>
    </row>
    <row r="2127" spans="1:29">
      <c r="A2127" s="264">
        <v>42965</v>
      </c>
      <c r="B2127">
        <v>976.17</v>
      </c>
      <c r="D2127" s="264">
        <v>42965</v>
      </c>
      <c r="E2127">
        <f t="shared" si="242"/>
        <v>2039.82</v>
      </c>
      <c r="F2127">
        <v>976.17</v>
      </c>
      <c r="G2127" s="246">
        <f t="shared" si="246"/>
        <v>-1.4706963747279644E-5</v>
      </c>
      <c r="H2127" s="246">
        <f t="shared" si="247"/>
        <v>1.1022304716974277E-3</v>
      </c>
      <c r="I2127">
        <f t="shared" si="248"/>
        <v>14176.147222550369</v>
      </c>
      <c r="J2127">
        <f t="shared" si="248"/>
        <v>22142.772365290773</v>
      </c>
      <c r="AB2127" s="264">
        <v>42978</v>
      </c>
      <c r="AC2127">
        <v>2048.21</v>
      </c>
    </row>
    <row r="2128" spans="1:29">
      <c r="A2128" s="264">
        <v>42968</v>
      </c>
      <c r="B2128">
        <v>975.13</v>
      </c>
      <c r="D2128" s="264">
        <v>42968</v>
      </c>
      <c r="E2128">
        <f t="shared" ref="E2128:E2161" si="249">SUMIF(AB:AB,A2128,AC:AC)</f>
        <v>2041.43</v>
      </c>
      <c r="F2128">
        <v>975.13</v>
      </c>
      <c r="G2128" s="246">
        <f t="shared" si="246"/>
        <v>7.89285329097833E-4</v>
      </c>
      <c r="H2128" s="246">
        <f t="shared" si="247"/>
        <v>-1.1118167722542613E-3</v>
      </c>
      <c r="I2128">
        <f t="shared" si="248"/>
        <v>14187.336247576259</v>
      </c>
      <c r="J2128">
        <f t="shared" si="248"/>
        <v>22118.153659590836</v>
      </c>
      <c r="AB2128" s="264">
        <v>42979</v>
      </c>
      <c r="AC2128">
        <v>2044.52</v>
      </c>
    </row>
    <row r="2129" spans="1:29">
      <c r="A2129" s="264">
        <v>42969</v>
      </c>
      <c r="B2129">
        <v>977.18</v>
      </c>
      <c r="D2129" s="264">
        <v>42969</v>
      </c>
      <c r="E2129">
        <f t="shared" si="249"/>
        <v>2038.65</v>
      </c>
      <c r="F2129">
        <v>977.18</v>
      </c>
      <c r="G2129" s="246">
        <f t="shared" si="246"/>
        <v>-1.3617905095937299E-3</v>
      </c>
      <c r="H2129" s="246">
        <f t="shared" si="247"/>
        <v>2.0558552266289757E-3</v>
      </c>
      <c r="I2129">
        <f t="shared" si="248"/>
        <v>14168.016067717894</v>
      </c>
      <c r="J2129">
        <f t="shared" si="248"/>
        <v>22163.62538139529</v>
      </c>
      <c r="AB2129" s="264">
        <v>42983</v>
      </c>
      <c r="AC2129">
        <v>2053.6</v>
      </c>
    </row>
    <row r="2130" spans="1:29">
      <c r="A2130" s="264">
        <v>42970</v>
      </c>
      <c r="B2130">
        <v>975.43</v>
      </c>
      <c r="D2130" s="264">
        <v>42970</v>
      </c>
      <c r="E2130">
        <f t="shared" si="249"/>
        <v>2042.86</v>
      </c>
      <c r="F2130">
        <v>975.43</v>
      </c>
      <c r="G2130" s="246">
        <f t="shared" si="246"/>
        <v>2.065092095258958E-3</v>
      </c>
      <c r="H2130" s="246">
        <f t="shared" si="247"/>
        <v>-1.8372961700286036E-3</v>
      </c>
      <c r="I2130">
        <f t="shared" si="248"/>
        <v>14197.274325704841</v>
      </c>
      <c r="J2130">
        <f t="shared" si="248"/>
        <v>22122.904237368104</v>
      </c>
      <c r="AB2130" s="264">
        <v>42984</v>
      </c>
      <c r="AC2130">
        <v>2049.61</v>
      </c>
    </row>
    <row r="2131" spans="1:29">
      <c r="A2131" s="264">
        <v>42971</v>
      </c>
      <c r="B2131">
        <v>976.47</v>
      </c>
      <c r="D2131" s="264">
        <v>42971</v>
      </c>
      <c r="E2131">
        <f t="shared" si="249"/>
        <v>2040.89</v>
      </c>
      <c r="F2131">
        <v>976.47</v>
      </c>
      <c r="G2131" s="246">
        <f t="shared" si="246"/>
        <v>-9.6433431561626648E-4</v>
      </c>
      <c r="H2131" s="246">
        <f t="shared" si="247"/>
        <v>1.0197678752667952E-3</v>
      </c>
      <c r="I2131">
        <f t="shared" si="248"/>
        <v>14183.583406884345</v>
      </c>
      <c r="J2131">
        <f t="shared" si="248"/>
        <v>22145.464464416975</v>
      </c>
      <c r="AB2131" s="264">
        <v>42985</v>
      </c>
      <c r="AC2131">
        <v>2054.4499999999998</v>
      </c>
    </row>
    <row r="2132" spans="1:29">
      <c r="A2132" s="264">
        <v>42972</v>
      </c>
      <c r="B2132">
        <v>978.93</v>
      </c>
      <c r="D2132" s="264">
        <v>42972</v>
      </c>
      <c r="E2132">
        <f t="shared" si="249"/>
        <v>2043.17</v>
      </c>
      <c r="F2132">
        <v>978.93</v>
      </c>
      <c r="G2132" s="246">
        <f t="shared" si="246"/>
        <v>1.1171596705359388E-3</v>
      </c>
      <c r="H2132" s="246">
        <f t="shared" si="247"/>
        <v>2.4728500546429147E-3</v>
      </c>
      <c r="I2132">
        <f t="shared" ref="I2132:J2147" si="250">I2131*(1+G2132)</f>
        <v>14199.428734250199</v>
      </c>
      <c r="J2132">
        <f t="shared" si="250"/>
        <v>22200.2268774279</v>
      </c>
      <c r="AB2132" s="264">
        <v>42986</v>
      </c>
      <c r="AC2132">
        <v>2053.83</v>
      </c>
    </row>
    <row r="2133" spans="1:29">
      <c r="A2133" s="264">
        <v>42975</v>
      </c>
      <c r="B2133">
        <v>979.09</v>
      </c>
      <c r="D2133" s="264">
        <v>42975</v>
      </c>
      <c r="E2133">
        <f t="shared" si="249"/>
        <v>2044.46</v>
      </c>
      <c r="F2133">
        <v>979.09</v>
      </c>
      <c r="G2133" s="246">
        <f t="shared" si="246"/>
        <v>6.3137183885819681E-4</v>
      </c>
      <c r="H2133" s="246">
        <f t="shared" si="247"/>
        <v>1.1701518859518007E-4</v>
      </c>
      <c r="I2133">
        <f t="shared" si="250"/>
        <v>14208.393853680878</v>
      </c>
      <c r="J2133">
        <f t="shared" si="250"/>
        <v>22202.824641162817</v>
      </c>
      <c r="AB2133" s="264">
        <v>42989</v>
      </c>
      <c r="AC2133">
        <v>2047.89</v>
      </c>
    </row>
    <row r="2134" spans="1:29">
      <c r="A2134" s="264">
        <v>42976</v>
      </c>
      <c r="B2134">
        <v>979.82</v>
      </c>
      <c r="D2134" s="264">
        <v>42976</v>
      </c>
      <c r="E2134">
        <f t="shared" si="249"/>
        <v>2045.93</v>
      </c>
      <c r="F2134">
        <v>979.82</v>
      </c>
      <c r="G2134" s="246">
        <f t="shared" si="246"/>
        <v>7.1901626835457755E-4</v>
      </c>
      <c r="H2134" s="246">
        <f t="shared" si="247"/>
        <v>6.9916172159854937E-4</v>
      </c>
      <c r="I2134">
        <f t="shared" si="250"/>
        <v>14218.609920008865</v>
      </c>
      <c r="J2134">
        <f t="shared" si="250"/>
        <v>22218.348006263284</v>
      </c>
      <c r="AB2134" s="264">
        <v>42990</v>
      </c>
      <c r="AC2134">
        <v>2044.49</v>
      </c>
    </row>
    <row r="2135" spans="1:29">
      <c r="A2135" s="264">
        <v>42977</v>
      </c>
      <c r="B2135">
        <v>978.12</v>
      </c>
      <c r="D2135" s="264">
        <v>42977</v>
      </c>
      <c r="E2135">
        <f t="shared" si="249"/>
        <v>2045.43</v>
      </c>
      <c r="F2135">
        <v>978.12</v>
      </c>
      <c r="G2135" s="246">
        <f t="shared" si="246"/>
        <v>-2.4438763789569329E-4</v>
      </c>
      <c r="H2135" s="246">
        <f t="shared" si="247"/>
        <v>-1.7814411247547698E-3</v>
      </c>
      <c r="I2135">
        <f t="shared" si="250"/>
        <v>14215.135067516354</v>
      </c>
      <c r="J2135">
        <f t="shared" si="250"/>
        <v>22178.767327400816</v>
      </c>
      <c r="AB2135" s="264">
        <v>42991</v>
      </c>
      <c r="AC2135">
        <v>2042.84</v>
      </c>
    </row>
    <row r="2136" spans="1:29">
      <c r="A2136" s="264">
        <v>42978</v>
      </c>
      <c r="B2136">
        <v>979.34</v>
      </c>
      <c r="D2136" s="264">
        <v>42978</v>
      </c>
      <c r="E2136">
        <f t="shared" si="249"/>
        <v>2048.21</v>
      </c>
      <c r="F2136">
        <v>979.34</v>
      </c>
      <c r="G2136" s="246">
        <f t="shared" si="246"/>
        <v>1.3591274206401494E-3</v>
      </c>
      <c r="H2136" s="246">
        <f t="shared" si="247"/>
        <v>1.200862149546498E-3</v>
      </c>
      <c r="I2136">
        <f t="shared" si="250"/>
        <v>14234.455247374719</v>
      </c>
      <c r="J2136">
        <f t="shared" si="250"/>
        <v>22205.40096960789</v>
      </c>
      <c r="AB2136" s="264">
        <v>42992</v>
      </c>
      <c r="AC2136">
        <v>2043.48</v>
      </c>
    </row>
    <row r="2137" spans="1:29">
      <c r="A2137" s="264">
        <v>42979</v>
      </c>
      <c r="B2137">
        <v>979.19</v>
      </c>
      <c r="D2137" s="264">
        <v>42979</v>
      </c>
      <c r="E2137">
        <f t="shared" si="249"/>
        <v>2044.52</v>
      </c>
      <c r="F2137">
        <v>979.19</v>
      </c>
      <c r="G2137" s="246">
        <f t="shared" si="246"/>
        <v>-1.8015730808852437E-3</v>
      </c>
      <c r="H2137" s="246">
        <f t="shared" si="247"/>
        <v>-1.9959294743689043E-4</v>
      </c>
      <c r="I2137">
        <f t="shared" si="250"/>
        <v>14208.810835979983</v>
      </c>
      <c r="J2137">
        <f t="shared" si="250"/>
        <v>22200.968928179347</v>
      </c>
      <c r="AB2137" s="264">
        <v>42993</v>
      </c>
      <c r="AC2137">
        <v>2043.48</v>
      </c>
    </row>
    <row r="2138" spans="1:29">
      <c r="A2138" s="264">
        <v>42983</v>
      </c>
      <c r="B2138">
        <v>982.15</v>
      </c>
      <c r="D2138" s="264">
        <v>42983</v>
      </c>
      <c r="E2138">
        <f t="shared" si="249"/>
        <v>2053.6</v>
      </c>
      <c r="F2138">
        <v>982.15</v>
      </c>
      <c r="G2138" s="246">
        <f t="shared" si="246"/>
        <v>4.4411402187309879E-3</v>
      </c>
      <c r="H2138" s="246">
        <f t="shared" si="247"/>
        <v>2.9764781167524882E-3</v>
      </c>
      <c r="I2138">
        <f t="shared" si="250"/>
        <v>14271.914157243995</v>
      </c>
      <c r="J2138">
        <f t="shared" si="250"/>
        <v>22267.049626364776</v>
      </c>
      <c r="AB2138" s="264">
        <v>42996</v>
      </c>
      <c r="AC2138">
        <v>2041.44</v>
      </c>
    </row>
    <row r="2139" spans="1:29">
      <c r="A2139" s="264">
        <v>42984</v>
      </c>
      <c r="B2139">
        <v>982.01</v>
      </c>
      <c r="D2139" s="264">
        <v>42984</v>
      </c>
      <c r="E2139">
        <f t="shared" si="249"/>
        <v>2049.61</v>
      </c>
      <c r="F2139">
        <v>982.01</v>
      </c>
      <c r="G2139" s="246">
        <f t="shared" si="246"/>
        <v>-1.9429294896765592E-3</v>
      </c>
      <c r="H2139" s="246">
        <f t="shared" si="247"/>
        <v>-1.8897298928734123E-4</v>
      </c>
      <c r="I2139">
        <f t="shared" si="250"/>
        <v>14244.184834353753</v>
      </c>
      <c r="J2139">
        <f t="shared" si="250"/>
        <v>22262.841755434274</v>
      </c>
      <c r="AB2139" s="264">
        <v>42997</v>
      </c>
      <c r="AC2139">
        <v>2041.26</v>
      </c>
    </row>
    <row r="2140" spans="1:29">
      <c r="A2140" s="264">
        <v>42985</v>
      </c>
      <c r="B2140">
        <v>982.64</v>
      </c>
      <c r="D2140" s="264">
        <v>42985</v>
      </c>
      <c r="E2140">
        <f t="shared" si="249"/>
        <v>2054.4499999999998</v>
      </c>
      <c r="F2140">
        <v>982.64</v>
      </c>
      <c r="G2140" s="246">
        <f t="shared" si="246"/>
        <v>2.3614248564358675E-3</v>
      </c>
      <c r="H2140" s="246">
        <f t="shared" si="247"/>
        <v>5.9511275707112374E-4</v>
      </c>
      <c r="I2140">
        <f t="shared" si="250"/>
        <v>14277.821406481264</v>
      </c>
      <c r="J2140">
        <f t="shared" si="250"/>
        <v>22276.090656571589</v>
      </c>
      <c r="AB2140" s="264">
        <v>42998</v>
      </c>
      <c r="AC2140">
        <v>2038.38</v>
      </c>
    </row>
    <row r="2141" spans="1:29">
      <c r="A2141" s="264">
        <v>42986</v>
      </c>
      <c r="B2141">
        <v>982.3</v>
      </c>
      <c r="D2141" s="264">
        <v>42986</v>
      </c>
      <c r="E2141">
        <f t="shared" si="249"/>
        <v>2053.83</v>
      </c>
      <c r="F2141">
        <v>982.3</v>
      </c>
      <c r="G2141" s="246">
        <f t="shared" si="246"/>
        <v>-3.0178393243929236E-4</v>
      </c>
      <c r="H2141" s="246">
        <f t="shared" si="247"/>
        <v>-3.924352473221446E-4</v>
      </c>
      <c r="I2141">
        <f t="shared" si="250"/>
        <v>14273.51258939055</v>
      </c>
      <c r="J2141">
        <f t="shared" si="250"/>
        <v>22267.348733425406</v>
      </c>
      <c r="AB2141" s="264">
        <v>42999</v>
      </c>
      <c r="AC2141">
        <v>2038.72</v>
      </c>
    </row>
    <row r="2142" spans="1:29">
      <c r="A2142" s="264">
        <v>42989</v>
      </c>
      <c r="B2142">
        <v>983.4</v>
      </c>
      <c r="D2142" s="264">
        <v>42989</v>
      </c>
      <c r="E2142">
        <f t="shared" si="249"/>
        <v>2047.89</v>
      </c>
      <c r="F2142">
        <v>983.4</v>
      </c>
      <c r="G2142" s="246">
        <f t="shared" si="246"/>
        <v>-2.8921575787673737E-3</v>
      </c>
      <c r="H2142" s="246">
        <f t="shared" si="247"/>
        <v>1.0733922572387792E-3</v>
      </c>
      <c r="I2142">
        <f t="shared" si="250"/>
        <v>14232.231341779512</v>
      </c>
      <c r="J2142">
        <f t="shared" si="250"/>
        <v>22291.250333145101</v>
      </c>
      <c r="AB2142" s="264">
        <v>43000</v>
      </c>
      <c r="AC2142">
        <v>2040.42</v>
      </c>
    </row>
    <row r="2143" spans="1:29">
      <c r="A2143" s="264">
        <v>42990</v>
      </c>
      <c r="B2143">
        <v>983.91</v>
      </c>
      <c r="D2143" s="264">
        <v>42990</v>
      </c>
      <c r="E2143">
        <f t="shared" si="249"/>
        <v>2044.49</v>
      </c>
      <c r="F2143">
        <v>983.91</v>
      </c>
      <c r="G2143" s="246">
        <f t="shared" si="246"/>
        <v>-1.6602454233382025E-3</v>
      </c>
      <c r="H2143" s="246">
        <f t="shared" si="247"/>
        <v>4.7218033644201655E-4</v>
      </c>
      <c r="I2143">
        <f t="shared" si="250"/>
        <v>14208.602344830431</v>
      </c>
      <c r="J2143">
        <f t="shared" si="250"/>
        <v>22301.775823227119</v>
      </c>
      <c r="AB2143" s="264">
        <v>43003</v>
      </c>
      <c r="AC2143">
        <v>2045.01</v>
      </c>
    </row>
    <row r="2144" spans="1:29">
      <c r="A2144" s="264">
        <v>42991</v>
      </c>
      <c r="B2144">
        <v>984.92</v>
      </c>
      <c r="D2144" s="264">
        <v>42991</v>
      </c>
      <c r="E2144">
        <f t="shared" si="249"/>
        <v>2042.84</v>
      </c>
      <c r="F2144">
        <v>984.92</v>
      </c>
      <c r="G2144" s="246">
        <f t="shared" si="246"/>
        <v>-8.070472342736057E-4</v>
      </c>
      <c r="H2144" s="246">
        <f t="shared" si="247"/>
        <v>9.8008808151738101E-4</v>
      </c>
      <c r="I2144">
        <f t="shared" si="250"/>
        <v>14197.135331605143</v>
      </c>
      <c r="J2144">
        <f t="shared" si="250"/>
        <v>22323.633527908136</v>
      </c>
      <c r="AB2144" s="264">
        <v>43004</v>
      </c>
      <c r="AC2144">
        <v>2044.52</v>
      </c>
    </row>
    <row r="2145" spans="1:29">
      <c r="A2145" s="264">
        <v>42992</v>
      </c>
      <c r="B2145">
        <v>984.91</v>
      </c>
      <c r="D2145" s="264">
        <v>42992</v>
      </c>
      <c r="E2145">
        <f t="shared" si="249"/>
        <v>2043.48</v>
      </c>
      <c r="F2145">
        <v>984.91</v>
      </c>
      <c r="G2145" s="246">
        <f t="shared" si="246"/>
        <v>3.1328934228813665E-4</v>
      </c>
      <c r="H2145" s="246">
        <f t="shared" si="247"/>
        <v>-5.6581680310543169E-5</v>
      </c>
      <c r="I2145">
        <f t="shared" si="250"/>
        <v>14201.583142795556</v>
      </c>
      <c r="J2145">
        <f t="shared" si="250"/>
        <v>22322.37041921249</v>
      </c>
      <c r="AB2145" s="264">
        <v>43005</v>
      </c>
      <c r="AC2145">
        <v>2036.98</v>
      </c>
    </row>
    <row r="2146" spans="1:29">
      <c r="A2146" s="264">
        <v>42993</v>
      </c>
      <c r="B2146">
        <v>984.49</v>
      </c>
      <c r="D2146" s="264">
        <v>42993</v>
      </c>
      <c r="E2146">
        <f t="shared" si="249"/>
        <v>2043.48</v>
      </c>
      <c r="F2146">
        <v>984.49</v>
      </c>
      <c r="G2146" s="246">
        <f t="shared" si="246"/>
        <v>0</v>
      </c>
      <c r="H2146" s="246">
        <f t="shared" si="247"/>
        <v>-4.7286347411003212E-4</v>
      </c>
      <c r="I2146">
        <f t="shared" si="250"/>
        <v>14201.583142795556</v>
      </c>
      <c r="J2146">
        <f t="shared" si="250"/>
        <v>22311.81498558569</v>
      </c>
      <c r="AB2146" s="264">
        <v>43006</v>
      </c>
      <c r="AC2146">
        <v>2038.55</v>
      </c>
    </row>
    <row r="2147" spans="1:29">
      <c r="A2147" s="264">
        <v>42996</v>
      </c>
      <c r="B2147">
        <v>984.24</v>
      </c>
      <c r="D2147" s="264">
        <v>42996</v>
      </c>
      <c r="E2147">
        <f t="shared" si="249"/>
        <v>2041.44</v>
      </c>
      <c r="F2147">
        <v>984.24</v>
      </c>
      <c r="G2147" s="246">
        <f t="shared" si="246"/>
        <v>-9.9829702272591359E-4</v>
      </c>
      <c r="H2147" s="246">
        <f t="shared" si="247"/>
        <v>-3.0036715892058004E-4</v>
      </c>
      <c r="I2147">
        <f t="shared" si="250"/>
        <v>14187.405744626109</v>
      </c>
      <c r="J2147">
        <f t="shared" si="250"/>
        <v>22305.113249108108</v>
      </c>
      <c r="AB2147" s="264">
        <v>43007</v>
      </c>
      <c r="AC2147">
        <v>2038.46</v>
      </c>
    </row>
    <row r="2148" spans="1:29">
      <c r="A2148" s="264">
        <v>42997</v>
      </c>
      <c r="B2148">
        <v>984.56</v>
      </c>
      <c r="D2148" s="264">
        <v>42997</v>
      </c>
      <c r="E2148">
        <f t="shared" si="249"/>
        <v>2041.26</v>
      </c>
      <c r="F2148">
        <v>984.56</v>
      </c>
      <c r="G2148" s="246">
        <f t="shared" si="246"/>
        <v>-8.817305431463307E-5</v>
      </c>
      <c r="H2148" s="246">
        <f t="shared" si="247"/>
        <v>2.786953820785734E-4</v>
      </c>
      <c r="I2148">
        <f t="shared" ref="I2148:J2163" si="251">I2147*(1+G2148)</f>
        <v>14186.154797728805</v>
      </c>
      <c r="J2148">
        <f t="shared" si="251"/>
        <v>22311.329581167374</v>
      </c>
      <c r="AB2148" s="264">
        <v>43010</v>
      </c>
      <c r="AC2148">
        <v>2038.36</v>
      </c>
    </row>
    <row r="2149" spans="1:29">
      <c r="A2149" s="264">
        <v>42998</v>
      </c>
      <c r="B2149">
        <v>984.86</v>
      </c>
      <c r="D2149" s="264">
        <v>42998</v>
      </c>
      <c r="E2149">
        <f t="shared" si="249"/>
        <v>2038.38</v>
      </c>
      <c r="F2149">
        <v>984.86</v>
      </c>
      <c r="G2149" s="246">
        <f t="shared" si="246"/>
        <v>-1.4108932718026601E-3</v>
      </c>
      <c r="H2149" s="246">
        <f t="shared" si="247"/>
        <v>2.5827606820748387E-4</v>
      </c>
      <c r="I2149">
        <f t="shared" si="251"/>
        <v>14166.139647371938</v>
      </c>
      <c r="J2149">
        <f t="shared" si="251"/>
        <v>22317.092063648081</v>
      </c>
      <c r="AB2149" s="264">
        <v>43011</v>
      </c>
      <c r="AC2149">
        <v>2039.48</v>
      </c>
    </row>
    <row r="2150" spans="1:29">
      <c r="A2150" s="264">
        <v>42999</v>
      </c>
      <c r="B2150">
        <v>983.11</v>
      </c>
      <c r="D2150" s="264">
        <v>42999</v>
      </c>
      <c r="E2150">
        <f t="shared" si="249"/>
        <v>2038.72</v>
      </c>
      <c r="F2150">
        <v>983.11</v>
      </c>
      <c r="G2150" s="246">
        <f t="shared" si="246"/>
        <v>1.6679912479511394E-4</v>
      </c>
      <c r="H2150" s="246">
        <f t="shared" si="247"/>
        <v>-1.8233308722631755E-3</v>
      </c>
      <c r="I2150">
        <f t="shared" si="251"/>
        <v>14168.502547066844</v>
      </c>
      <c r="J2150">
        <f t="shared" si="251"/>
        <v>22276.400620709293</v>
      </c>
      <c r="AB2150" s="264">
        <v>43012</v>
      </c>
      <c r="AC2150">
        <v>2039.36</v>
      </c>
    </row>
    <row r="2151" spans="1:29">
      <c r="A2151" s="264">
        <v>43000</v>
      </c>
      <c r="B2151">
        <v>983.91</v>
      </c>
      <c r="D2151" s="264">
        <v>43000</v>
      </c>
      <c r="E2151">
        <f t="shared" si="249"/>
        <v>2040.42</v>
      </c>
      <c r="F2151">
        <v>983.91</v>
      </c>
      <c r="G2151" s="246">
        <f t="shared" si="246"/>
        <v>8.3385653743528465E-4</v>
      </c>
      <c r="H2151" s="246">
        <f t="shared" si="247"/>
        <v>7.6731556707064583E-4</v>
      </c>
      <c r="I2151">
        <f t="shared" si="251"/>
        <v>14180.317045541384</v>
      </c>
      <c r="J2151">
        <f t="shared" si="251"/>
        <v>22293.493649683867</v>
      </c>
      <c r="AB2151" s="264">
        <v>43013</v>
      </c>
      <c r="AC2151">
        <v>2037.37</v>
      </c>
    </row>
    <row r="2152" spans="1:29">
      <c r="A2152" s="264">
        <v>43003</v>
      </c>
      <c r="B2152">
        <v>984.54</v>
      </c>
      <c r="D2152" s="264">
        <v>43003</v>
      </c>
      <c r="E2152">
        <f t="shared" si="249"/>
        <v>2045.01</v>
      </c>
      <c r="F2152">
        <v>984.54</v>
      </c>
      <c r="G2152" s="246">
        <f t="shared" si="246"/>
        <v>2.2495368600581322E-3</v>
      </c>
      <c r="H2152" s="246">
        <f t="shared" si="247"/>
        <v>5.9387389526043086E-4</v>
      </c>
      <c r="I2152">
        <f t="shared" si="251"/>
        <v>14212.21619142264</v>
      </c>
      <c r="J2152">
        <f t="shared" si="251"/>
        <v>22306.733173596567</v>
      </c>
      <c r="AB2152" s="264">
        <v>43014</v>
      </c>
      <c r="AC2152">
        <v>2035.35</v>
      </c>
    </row>
    <row r="2153" spans="1:29">
      <c r="A2153" s="264">
        <v>43004</v>
      </c>
      <c r="B2153">
        <v>984.25</v>
      </c>
      <c r="D2153" s="264">
        <v>43004</v>
      </c>
      <c r="E2153">
        <f t="shared" si="249"/>
        <v>2044.52</v>
      </c>
      <c r="F2153">
        <v>984.25</v>
      </c>
      <c r="G2153" s="246">
        <f t="shared" si="246"/>
        <v>-2.3960763028052501E-4</v>
      </c>
      <c r="H2153" s="246">
        <f t="shared" si="247"/>
        <v>-3.4098237320402599E-4</v>
      </c>
      <c r="I2153">
        <f t="shared" si="251"/>
        <v>14208.810835979979</v>
      </c>
      <c r="J2153">
        <f t="shared" si="251"/>
        <v>22299.126970780606</v>
      </c>
      <c r="AB2153" s="264">
        <v>43018</v>
      </c>
      <c r="AC2153">
        <v>2038.55</v>
      </c>
    </row>
    <row r="2154" spans="1:29">
      <c r="A2154" s="264">
        <v>43005</v>
      </c>
      <c r="B2154">
        <v>983.09</v>
      </c>
      <c r="D2154" s="264">
        <v>43005</v>
      </c>
      <c r="E2154">
        <f t="shared" si="249"/>
        <v>2036.98</v>
      </c>
      <c r="F2154">
        <v>983.09</v>
      </c>
      <c r="G2154" s="246">
        <f t="shared" si="246"/>
        <v>-3.6879071860387302E-3</v>
      </c>
      <c r="H2154" s="246">
        <f t="shared" si="247"/>
        <v>-1.2249909285532287E-3</v>
      </c>
      <c r="I2154">
        <f t="shared" si="251"/>
        <v>14156.410060392904</v>
      </c>
      <c r="J2154">
        <f t="shared" si="251"/>
        <v>22271.810742526744</v>
      </c>
      <c r="AB2154" s="264">
        <v>43019</v>
      </c>
      <c r="AC2154">
        <v>2038.67</v>
      </c>
    </row>
    <row r="2155" spans="1:29">
      <c r="A2155" s="264">
        <v>43006</v>
      </c>
      <c r="B2155">
        <v>983.68</v>
      </c>
      <c r="D2155" s="264">
        <v>43006</v>
      </c>
      <c r="E2155">
        <f t="shared" si="249"/>
        <v>2038.55</v>
      </c>
      <c r="F2155">
        <v>983.68</v>
      </c>
      <c r="G2155" s="246">
        <f t="shared" si="246"/>
        <v>7.707488536952134E-4</v>
      </c>
      <c r="H2155" s="246">
        <f t="shared" si="247"/>
        <v>5.5371993989793231E-4</v>
      </c>
      <c r="I2155">
        <f t="shared" si="251"/>
        <v>14167.32109721939</v>
      </c>
      <c r="J2155">
        <f t="shared" si="251"/>
        <v>22284.143088232515</v>
      </c>
      <c r="AB2155" s="264">
        <v>43020</v>
      </c>
      <c r="AC2155">
        <v>2040.7</v>
      </c>
    </row>
    <row r="2156" spans="1:29">
      <c r="A2156" s="264">
        <v>43007</v>
      </c>
      <c r="B2156">
        <v>984.16</v>
      </c>
      <c r="D2156" s="264">
        <v>43007</v>
      </c>
      <c r="E2156">
        <f t="shared" si="249"/>
        <v>2038.46</v>
      </c>
      <c r="F2156">
        <v>984.16</v>
      </c>
      <c r="G2156" s="246">
        <f t="shared" si="246"/>
        <v>-4.4149027494944093E-5</v>
      </c>
      <c r="H2156" s="246">
        <f t="shared" si="247"/>
        <v>4.4153499395859023E-4</v>
      </c>
      <c r="I2156">
        <f t="shared" si="251"/>
        <v>14166.69562377074</v>
      </c>
      <c r="J2156">
        <f t="shared" si="251"/>
        <v>22293.982317216349</v>
      </c>
      <c r="AB2156" s="264">
        <v>43021</v>
      </c>
      <c r="AC2156">
        <v>2045.11</v>
      </c>
    </row>
    <row r="2157" spans="1:29">
      <c r="A2157" s="264">
        <v>43010</v>
      </c>
      <c r="B2157">
        <v>984.35</v>
      </c>
      <c r="D2157" s="264">
        <v>43010</v>
      </c>
      <c r="E2157">
        <f t="shared" si="249"/>
        <v>2038.36</v>
      </c>
      <c r="F2157">
        <v>984.35</v>
      </c>
      <c r="G2157" s="246">
        <f t="shared" si="246"/>
        <v>-4.9056640797573436E-5</v>
      </c>
      <c r="H2157" s="246">
        <f t="shared" si="247"/>
        <v>1.4662946791464766E-4</v>
      </c>
      <c r="I2157">
        <f t="shared" si="251"/>
        <v>14166.000653272236</v>
      </c>
      <c r="J2157">
        <f t="shared" si="251"/>
        <v>22297.251271981222</v>
      </c>
      <c r="AB2157" s="264">
        <v>43024</v>
      </c>
      <c r="AC2157">
        <v>2042.54</v>
      </c>
    </row>
    <row r="2158" spans="1:29">
      <c r="A2158" s="264">
        <v>43011</v>
      </c>
      <c r="B2158">
        <v>984.07</v>
      </c>
      <c r="D2158" s="264">
        <v>43011</v>
      </c>
      <c r="E2158">
        <f t="shared" si="249"/>
        <v>2039.48</v>
      </c>
      <c r="F2158">
        <v>984.07</v>
      </c>
      <c r="G2158" s="246">
        <f t="shared" si="246"/>
        <v>5.4946133165878486E-4</v>
      </c>
      <c r="H2158" s="246">
        <f t="shared" si="247"/>
        <v>-3.3088024004236579E-4</v>
      </c>
      <c r="I2158">
        <f t="shared" si="251"/>
        <v>14173.784322855463</v>
      </c>
      <c r="J2158">
        <f t="shared" si="251"/>
        <v>22289.873552128065</v>
      </c>
      <c r="AB2158" s="264">
        <v>43025</v>
      </c>
      <c r="AC2158">
        <v>2043.58</v>
      </c>
    </row>
    <row r="2159" spans="1:29">
      <c r="A2159" s="264">
        <v>43012</v>
      </c>
      <c r="B2159">
        <v>983.42</v>
      </c>
      <c r="D2159" s="264">
        <v>43012</v>
      </c>
      <c r="E2159">
        <f t="shared" si="249"/>
        <v>2039.36</v>
      </c>
      <c r="F2159">
        <v>983.42</v>
      </c>
      <c r="G2159" s="246">
        <f t="shared" si="246"/>
        <v>-5.8838527467797164E-5</v>
      </c>
      <c r="H2159" s="246">
        <f t="shared" si="247"/>
        <v>-7.0695068875771452E-4</v>
      </c>
      <c r="I2159">
        <f t="shared" si="251"/>
        <v>14172.95035825726</v>
      </c>
      <c r="J2159">
        <f t="shared" si="251"/>
        <v>22274.115710668066</v>
      </c>
      <c r="AB2159" s="264">
        <v>43026</v>
      </c>
      <c r="AC2159">
        <v>2039.37</v>
      </c>
    </row>
    <row r="2160" spans="1:29">
      <c r="A2160" s="264">
        <v>43013</v>
      </c>
      <c r="B2160">
        <v>984.39</v>
      </c>
      <c r="D2160" s="264">
        <v>43013</v>
      </c>
      <c r="E2160">
        <f t="shared" si="249"/>
        <v>2037.37</v>
      </c>
      <c r="F2160">
        <v>984.39</v>
      </c>
      <c r="G2160" s="246">
        <f t="shared" si="246"/>
        <v>-9.7579632825983698E-4</v>
      </c>
      <c r="H2160" s="246">
        <f t="shared" si="247"/>
        <v>9.3992517366502191E-4</v>
      </c>
      <c r="I2160">
        <f t="shared" si="251"/>
        <v>14159.120445337063</v>
      </c>
      <c r="J2160">
        <f t="shared" si="251"/>
        <v>22295.051712745651</v>
      </c>
      <c r="AB2160" s="264">
        <v>43027</v>
      </c>
      <c r="AC2160">
        <v>2041.15</v>
      </c>
    </row>
    <row r="2161" spans="1:29">
      <c r="A2161" s="264">
        <v>43014</v>
      </c>
      <c r="B2161">
        <v>983.32</v>
      </c>
      <c r="D2161" s="264">
        <v>43014</v>
      </c>
      <c r="E2161">
        <f t="shared" si="249"/>
        <v>2035.35</v>
      </c>
      <c r="F2161">
        <v>983.32</v>
      </c>
      <c r="G2161" s="246">
        <f t="shared" si="246"/>
        <v>-9.9147430265489334E-4</v>
      </c>
      <c r="H2161" s="246">
        <f t="shared" si="247"/>
        <v>-1.133396135097344E-3</v>
      </c>
      <c r="I2161">
        <f t="shared" si="251"/>
        <v>14145.082041267317</v>
      </c>
      <c r="J2161">
        <f t="shared" si="251"/>
        <v>22269.78258730263</v>
      </c>
      <c r="AB2161" s="264">
        <v>43028</v>
      </c>
      <c r="AC2161">
        <v>2035.91</v>
      </c>
    </row>
    <row r="2162" spans="1:29">
      <c r="A2162" s="264">
        <v>43017</v>
      </c>
      <c r="B2162">
        <v>983.62</v>
      </c>
      <c r="D2162" s="264">
        <v>43017</v>
      </c>
      <c r="E2162" s="265">
        <f>E2161</f>
        <v>2035.35</v>
      </c>
      <c r="F2162">
        <v>983.62</v>
      </c>
      <c r="G2162" s="246">
        <f t="shared" si="246"/>
        <v>0</v>
      </c>
      <c r="H2162" s="246">
        <f t="shared" si="247"/>
        <v>2.5866031113251723E-4</v>
      </c>
      <c r="I2162">
        <f t="shared" si="251"/>
        <v>14145.082041267317</v>
      </c>
      <c r="J2162">
        <f t="shared" si="251"/>
        <v>22275.542896195515</v>
      </c>
      <c r="AB2162" s="264">
        <v>43031</v>
      </c>
      <c r="AC2162">
        <v>2037.83</v>
      </c>
    </row>
    <row r="2163" spans="1:29">
      <c r="A2163" s="264">
        <v>43018</v>
      </c>
      <c r="B2163">
        <v>984.77</v>
      </c>
      <c r="D2163" s="264">
        <v>43018</v>
      </c>
      <c r="E2163">
        <f t="shared" ref="E2163:E2226" si="252">SUMIF(AB:AB,A2163,AC:AC)</f>
        <v>2038.55</v>
      </c>
      <c r="F2163">
        <v>984.77</v>
      </c>
      <c r="G2163" s="246">
        <f t="shared" si="246"/>
        <v>1.572211167612414E-3</v>
      </c>
      <c r="H2163" s="246">
        <f t="shared" si="247"/>
        <v>1.1227221168452631E-3</v>
      </c>
      <c r="I2163">
        <f t="shared" si="251"/>
        <v>14167.32109721939</v>
      </c>
      <c r="J2163">
        <f t="shared" si="251"/>
        <v>22300.552140869808</v>
      </c>
      <c r="AB2163" s="264">
        <v>43032</v>
      </c>
      <c r="AC2163">
        <v>2035.11</v>
      </c>
    </row>
    <row r="2164" spans="1:29">
      <c r="A2164" s="264">
        <v>43019</v>
      </c>
      <c r="B2164">
        <v>985.22</v>
      </c>
      <c r="D2164" s="264">
        <v>43019</v>
      </c>
      <c r="E2164">
        <f t="shared" si="252"/>
        <v>2038.67</v>
      </c>
      <c r="F2164">
        <v>985.22</v>
      </c>
      <c r="G2164" s="246">
        <f t="shared" si="246"/>
        <v>5.8865369993332806E-5</v>
      </c>
      <c r="H2164" s="246">
        <f t="shared" si="247"/>
        <v>4.1053092165109576E-4</v>
      </c>
      <c r="I2164">
        <f t="shared" ref="I2164:J2179" si="253">I2163*(1+G2164)</f>
        <v>14168.155061817592</v>
      </c>
      <c r="J2164">
        <f t="shared" si="253"/>
        <v>22309.707207093528</v>
      </c>
      <c r="AB2164" s="264">
        <v>43033</v>
      </c>
      <c r="AC2164">
        <v>2031.5</v>
      </c>
    </row>
    <row r="2165" spans="1:29">
      <c r="A2165" s="264">
        <v>43020</v>
      </c>
      <c r="B2165">
        <v>986.18</v>
      </c>
      <c r="D2165" s="264">
        <v>43020</v>
      </c>
      <c r="E2165">
        <f t="shared" si="252"/>
        <v>2040.7</v>
      </c>
      <c r="F2165">
        <v>986.18</v>
      </c>
      <c r="G2165" s="246">
        <f t="shared" si="246"/>
        <v>9.9574722735895627E-4</v>
      </c>
      <c r="H2165" s="246">
        <f t="shared" si="247"/>
        <v>9.2797308505419927E-4</v>
      </c>
      <c r="I2165">
        <f t="shared" si="253"/>
        <v>14182.262962937188</v>
      </c>
      <c r="J2165">
        <f t="shared" si="253"/>
        <v>22330.41001491715</v>
      </c>
      <c r="AB2165" s="264">
        <v>43034</v>
      </c>
      <c r="AC2165">
        <v>2030.6</v>
      </c>
    </row>
    <row r="2166" spans="1:29">
      <c r="A2166" s="264">
        <v>43021</v>
      </c>
      <c r="B2166">
        <v>988.36</v>
      </c>
      <c r="D2166" s="264">
        <v>43021</v>
      </c>
      <c r="E2166">
        <f t="shared" si="252"/>
        <v>2045.11</v>
      </c>
      <c r="F2166">
        <v>988.36</v>
      </c>
      <c r="G2166" s="246">
        <f t="shared" si="246"/>
        <v>2.1610231783211198E-3</v>
      </c>
      <c r="H2166" s="246">
        <f t="shared" si="247"/>
        <v>2.1641212267828761E-3</v>
      </c>
      <c r="I2166">
        <f t="shared" si="253"/>
        <v>14212.91116192114</v>
      </c>
      <c r="J2166">
        <f t="shared" si="253"/>
        <v>22378.735729233198</v>
      </c>
      <c r="AB2166" s="264">
        <v>43035</v>
      </c>
      <c r="AC2166">
        <v>2033.79</v>
      </c>
    </row>
    <row r="2167" spans="1:29">
      <c r="A2167" s="264">
        <v>43024</v>
      </c>
      <c r="B2167">
        <v>987.98</v>
      </c>
      <c r="D2167" s="264">
        <v>43024</v>
      </c>
      <c r="E2167">
        <f t="shared" si="252"/>
        <v>2042.54</v>
      </c>
      <c r="F2167">
        <v>987.98</v>
      </c>
      <c r="G2167" s="246">
        <f t="shared" si="246"/>
        <v>-1.2566561211866389E-3</v>
      </c>
      <c r="H2167" s="246">
        <f t="shared" si="247"/>
        <v>-4.3090386383216802E-4</v>
      </c>
      <c r="I2167">
        <f t="shared" si="253"/>
        <v>14195.05042010963</v>
      </c>
      <c r="J2167">
        <f t="shared" si="253"/>
        <v>22369.092645539793</v>
      </c>
      <c r="AB2167" s="264">
        <v>43038</v>
      </c>
      <c r="AC2167">
        <v>2040.18</v>
      </c>
    </row>
    <row r="2168" spans="1:29">
      <c r="A2168" s="264">
        <v>43025</v>
      </c>
      <c r="B2168">
        <v>988.41</v>
      </c>
      <c r="D2168" s="264">
        <v>43025</v>
      </c>
      <c r="E2168">
        <f t="shared" si="252"/>
        <v>2043.58</v>
      </c>
      <c r="F2168">
        <v>988.41</v>
      </c>
      <c r="G2168" s="246">
        <f t="shared" si="246"/>
        <v>5.0916995505589924E-4</v>
      </c>
      <c r="H2168" s="246">
        <f t="shared" si="247"/>
        <v>3.8880291098995849E-4</v>
      </c>
      <c r="I2168">
        <f t="shared" si="253"/>
        <v>14202.278113294053</v>
      </c>
      <c r="J2168">
        <f t="shared" si="253"/>
        <v>22377.789813876585</v>
      </c>
      <c r="AB2168" s="264">
        <v>43039</v>
      </c>
      <c r="AC2168">
        <v>2039.64</v>
      </c>
    </row>
    <row r="2169" spans="1:29">
      <c r="A2169" s="264">
        <v>43026</v>
      </c>
      <c r="B2169">
        <v>987.28</v>
      </c>
      <c r="D2169" s="264">
        <v>43026</v>
      </c>
      <c r="E2169">
        <f t="shared" si="252"/>
        <v>2039.37</v>
      </c>
      <c r="F2169">
        <v>987.28</v>
      </c>
      <c r="G2169" s="246">
        <f t="shared" si="246"/>
        <v>-2.0601101987688386E-3</v>
      </c>
      <c r="H2169" s="246">
        <f t="shared" si="247"/>
        <v>-1.1896788420652357E-3</v>
      </c>
      <c r="I2169">
        <f t="shared" si="253"/>
        <v>14173.019855307104</v>
      </c>
      <c r="J2169">
        <f t="shared" si="253"/>
        <v>22351.167430802834</v>
      </c>
      <c r="AB2169" s="264">
        <v>43040</v>
      </c>
      <c r="AC2169">
        <v>2039.51</v>
      </c>
    </row>
    <row r="2170" spans="1:29">
      <c r="A2170" s="264">
        <v>43027</v>
      </c>
      <c r="B2170">
        <v>987.89</v>
      </c>
      <c r="D2170" s="264">
        <v>43027</v>
      </c>
      <c r="E2170">
        <f t="shared" si="252"/>
        <v>2041.15</v>
      </c>
      <c r="F2170">
        <v>987.89</v>
      </c>
      <c r="G2170" s="246">
        <f t="shared" si="246"/>
        <v>8.7281856651810763E-4</v>
      </c>
      <c r="H2170" s="246">
        <f t="shared" si="247"/>
        <v>5.7143059719642984E-4</v>
      </c>
      <c r="I2170">
        <f t="shared" si="253"/>
        <v>14185.390330180446</v>
      </c>
      <c r="J2170">
        <f t="shared" si="253"/>
        <v>22363.939571755855</v>
      </c>
      <c r="AB2170" s="264">
        <v>43041</v>
      </c>
      <c r="AC2170">
        <v>2042.32</v>
      </c>
    </row>
    <row r="2171" spans="1:29">
      <c r="A2171" s="264">
        <v>43028</v>
      </c>
      <c r="B2171">
        <v>987.22</v>
      </c>
      <c r="D2171" s="264">
        <v>43028</v>
      </c>
      <c r="E2171">
        <f t="shared" si="252"/>
        <v>2035.91</v>
      </c>
      <c r="F2171">
        <v>987.22</v>
      </c>
      <c r="G2171" s="246">
        <f t="shared" si="246"/>
        <v>-2.5671802660265364E-3</v>
      </c>
      <c r="H2171" s="246">
        <f t="shared" si="247"/>
        <v>-7.2464173281284929E-4</v>
      </c>
      <c r="I2171">
        <f t="shared" si="253"/>
        <v>14148.973876058923</v>
      </c>
      <c r="J2171">
        <f t="shared" si="253"/>
        <v>22347.733727832056</v>
      </c>
      <c r="AB2171" s="264">
        <v>43042</v>
      </c>
      <c r="AC2171">
        <v>2042.78</v>
      </c>
    </row>
    <row r="2172" spans="1:29">
      <c r="A2172" s="264">
        <v>43031</v>
      </c>
      <c r="B2172">
        <v>986.49</v>
      </c>
      <c r="D2172" s="264">
        <v>43031</v>
      </c>
      <c r="E2172">
        <f t="shared" si="252"/>
        <v>2037.83</v>
      </c>
      <c r="F2172">
        <v>986.49</v>
      </c>
      <c r="G2172" s="246">
        <f t="shared" si="246"/>
        <v>9.4306722792247832E-4</v>
      </c>
      <c r="H2172" s="246">
        <f t="shared" si="247"/>
        <v>-7.8587874464221188E-4</v>
      </c>
      <c r="I2172">
        <f t="shared" si="253"/>
        <v>14162.317309630165</v>
      </c>
      <c r="J2172">
        <f t="shared" si="253"/>
        <v>22330.171118904429</v>
      </c>
      <c r="AB2172" s="264">
        <v>43045</v>
      </c>
      <c r="AC2172">
        <v>2045.41</v>
      </c>
    </row>
    <row r="2173" spans="1:29">
      <c r="A2173" s="264">
        <v>43032</v>
      </c>
      <c r="B2173">
        <v>985.36</v>
      </c>
      <c r="D2173" s="264">
        <v>43032</v>
      </c>
      <c r="E2173">
        <f t="shared" si="252"/>
        <v>2035.11</v>
      </c>
      <c r="F2173">
        <v>985.36</v>
      </c>
      <c r="G2173" s="246">
        <f t="shared" si="246"/>
        <v>-1.3347531442760019E-3</v>
      </c>
      <c r="H2173" s="246">
        <f t="shared" si="247"/>
        <v>-1.1919039437080633E-3</v>
      </c>
      <c r="I2173">
        <f t="shared" si="253"/>
        <v>14143.414112070903</v>
      </c>
      <c r="J2173">
        <f t="shared" si="253"/>
        <v>22303.555699884131</v>
      </c>
      <c r="AB2173" s="264">
        <v>43046</v>
      </c>
      <c r="AC2173">
        <v>2046.23</v>
      </c>
    </row>
    <row r="2174" spans="1:29">
      <c r="A2174" s="264">
        <v>43033</v>
      </c>
      <c r="B2174">
        <v>982</v>
      </c>
      <c r="D2174" s="264">
        <v>43033</v>
      </c>
      <c r="E2174">
        <f t="shared" si="252"/>
        <v>2031.5</v>
      </c>
      <c r="F2174">
        <v>982</v>
      </c>
      <c r="G2174" s="246">
        <f t="shared" si="246"/>
        <v>-1.773859889637408E-3</v>
      </c>
      <c r="H2174" s="246">
        <f t="shared" si="247"/>
        <v>-3.4563498184855398E-3</v>
      </c>
      <c r="I2174">
        <f t="shared" si="253"/>
        <v>14118.325677074969</v>
      </c>
      <c r="J2174">
        <f t="shared" si="253"/>
        <v>22226.466809189256</v>
      </c>
      <c r="AB2174" s="264">
        <v>43047</v>
      </c>
      <c r="AC2174">
        <v>2044.14</v>
      </c>
    </row>
    <row r="2175" spans="1:29">
      <c r="A2175" s="264">
        <v>43034</v>
      </c>
      <c r="B2175">
        <v>981.23</v>
      </c>
      <c r="D2175" s="264">
        <v>43034</v>
      </c>
      <c r="E2175">
        <f t="shared" si="252"/>
        <v>2030.6</v>
      </c>
      <c r="F2175">
        <v>981.23</v>
      </c>
      <c r="G2175" s="246">
        <f t="shared" si="246"/>
        <v>-4.4302239724347547E-4</v>
      </c>
      <c r="H2175" s="246">
        <f t="shared" si="247"/>
        <v>-8.3054262438166018E-4</v>
      </c>
      <c r="I2175">
        <f t="shared" si="253"/>
        <v>14112.070942588447</v>
      </c>
      <c r="J2175">
        <f t="shared" si="253"/>
        <v>22208.006781114822</v>
      </c>
      <c r="AB2175" s="264">
        <v>43048</v>
      </c>
      <c r="AC2175">
        <v>2041.94</v>
      </c>
    </row>
    <row r="2176" spans="1:29">
      <c r="A2176" s="264">
        <v>43035</v>
      </c>
      <c r="B2176">
        <v>988.16</v>
      </c>
      <c r="D2176" s="264">
        <v>43035</v>
      </c>
      <c r="E2176">
        <f t="shared" si="252"/>
        <v>2033.79</v>
      </c>
      <c r="F2176">
        <v>988.16</v>
      </c>
      <c r="G2176" s="246">
        <f t="shared" si="246"/>
        <v>1.5709642470205232E-3</v>
      </c>
      <c r="H2176" s="246">
        <f t="shared" si="247"/>
        <v>7.0161357610927103E-3</v>
      </c>
      <c r="I2176">
        <f t="shared" si="253"/>
        <v>14134.240501490671</v>
      </c>
      <c r="J2176">
        <f t="shared" si="253"/>
        <v>22363.82117167439</v>
      </c>
      <c r="AB2176" s="264">
        <v>43049</v>
      </c>
      <c r="AC2176">
        <v>2034.69</v>
      </c>
    </row>
    <row r="2177" spans="1:29">
      <c r="A2177" s="264">
        <v>43038</v>
      </c>
      <c r="B2177">
        <v>989.19</v>
      </c>
      <c r="D2177" s="264">
        <v>43038</v>
      </c>
      <c r="E2177">
        <f t="shared" si="252"/>
        <v>2040.18</v>
      </c>
      <c r="F2177">
        <v>989.19</v>
      </c>
      <c r="G2177" s="246">
        <f t="shared" si="246"/>
        <v>3.1419173070965645E-3</v>
      </c>
      <c r="H2177" s="246">
        <f t="shared" si="247"/>
        <v>9.959127498151291E-4</v>
      </c>
      <c r="I2177">
        <f t="shared" si="253"/>
        <v>14178.64911634497</v>
      </c>
      <c r="J2177">
        <f t="shared" si="253"/>
        <v>22386.093586313847</v>
      </c>
      <c r="AB2177" s="264">
        <v>43052</v>
      </c>
      <c r="AC2177">
        <v>2034.96</v>
      </c>
    </row>
    <row r="2178" spans="1:29">
      <c r="A2178" s="264">
        <v>43039</v>
      </c>
      <c r="B2178">
        <v>989.79</v>
      </c>
      <c r="D2178" s="264">
        <v>43039</v>
      </c>
      <c r="E2178">
        <f t="shared" si="252"/>
        <v>2039.64</v>
      </c>
      <c r="F2178">
        <v>989.79</v>
      </c>
      <c r="G2178" s="246">
        <f t="shared" si="246"/>
        <v>-2.6468252801226111E-4</v>
      </c>
      <c r="H2178" s="246">
        <f t="shared" si="247"/>
        <v>5.6012830844264037E-4</v>
      </c>
      <c r="I2178">
        <f t="shared" si="253"/>
        <v>14174.896275653056</v>
      </c>
      <c r="J2178">
        <f t="shared" si="253"/>
        <v>22398.632671046988</v>
      </c>
      <c r="AB2178" s="264">
        <v>43053</v>
      </c>
      <c r="AC2178">
        <v>2036.88</v>
      </c>
    </row>
    <row r="2179" spans="1:29">
      <c r="A2179" s="264">
        <v>43040</v>
      </c>
      <c r="B2179">
        <v>990.69</v>
      </c>
      <c r="D2179" s="264">
        <v>43040</v>
      </c>
      <c r="E2179">
        <f t="shared" si="252"/>
        <v>2039.51</v>
      </c>
      <c r="F2179">
        <v>990.69</v>
      </c>
      <c r="G2179" s="246">
        <f t="shared" si="246"/>
        <v>-6.3736737855757397E-5</v>
      </c>
      <c r="H2179" s="246">
        <f t="shared" si="247"/>
        <v>8.6285521604166724E-4</v>
      </c>
      <c r="I2179">
        <f t="shared" si="253"/>
        <v>14173.992814005003</v>
      </c>
      <c r="J2179">
        <f t="shared" si="253"/>
        <v>22417.9594480794</v>
      </c>
      <c r="AB2179" s="264">
        <v>43054</v>
      </c>
      <c r="AC2179">
        <v>2040.83</v>
      </c>
    </row>
    <row r="2180" spans="1:29">
      <c r="A2180" s="264">
        <v>43041</v>
      </c>
      <c r="B2180">
        <v>991.32</v>
      </c>
      <c r="D2180" s="264">
        <v>43041</v>
      </c>
      <c r="E2180">
        <f t="shared" si="252"/>
        <v>2042.32</v>
      </c>
      <c r="F2180">
        <v>991.32</v>
      </c>
      <c r="G2180" s="246">
        <f t="shared" ref="G2180:G2243" si="254">E2180/E2179-1</f>
        <v>1.3777819182059226E-3</v>
      </c>
      <c r="H2180" s="246">
        <f t="shared" ref="H2180:H2243" si="255">(F2180/F2179-1)-($M$23/252)</f>
        <v>5.8949184767319394E-4</v>
      </c>
      <c r="I2180">
        <f t="shared" ref="I2180:J2195" si="256">I2179*(1+G2180)</f>
        <v>14193.52148501292</v>
      </c>
      <c r="J2180">
        <f t="shared" si="256"/>
        <v>22431.174652415513</v>
      </c>
      <c r="AB2180" s="264">
        <v>43055</v>
      </c>
      <c r="AC2180">
        <v>2038.78</v>
      </c>
    </row>
    <row r="2181" spans="1:29">
      <c r="A2181" s="264">
        <v>43042</v>
      </c>
      <c r="B2181">
        <v>993.46</v>
      </c>
      <c r="D2181" s="264">
        <v>43042</v>
      </c>
      <c r="E2181">
        <f t="shared" si="252"/>
        <v>2042.78</v>
      </c>
      <c r="F2181">
        <v>993.46</v>
      </c>
      <c r="G2181" s="246">
        <f t="shared" si="254"/>
        <v>2.252340475537018E-4</v>
      </c>
      <c r="H2181" s="246">
        <f t="shared" si="255"/>
        <v>2.1123092730614837E-3</v>
      </c>
      <c r="I2181">
        <f t="shared" si="256"/>
        <v>14196.718349306029</v>
      </c>
      <c r="J2181">
        <f t="shared" si="256"/>
        <v>22478.556230639471</v>
      </c>
      <c r="AB2181" s="264">
        <v>43056</v>
      </c>
      <c r="AC2181">
        <v>2039.59</v>
      </c>
    </row>
    <row r="2182" spans="1:29">
      <c r="A2182" s="264">
        <v>43045</v>
      </c>
      <c r="B2182">
        <v>994.56</v>
      </c>
      <c r="D2182" s="264">
        <v>43045</v>
      </c>
      <c r="E2182">
        <f t="shared" si="252"/>
        <v>2045.41</v>
      </c>
      <c r="F2182">
        <v>994.56</v>
      </c>
      <c r="G2182" s="246">
        <f t="shared" si="254"/>
        <v>1.2874612048288103E-3</v>
      </c>
      <c r="H2182" s="246">
        <f t="shared" si="255"/>
        <v>1.0608127870559295E-3</v>
      </c>
      <c r="I2182">
        <f t="shared" si="256"/>
        <v>14214.996073416642</v>
      </c>
      <c r="J2182">
        <f t="shared" si="256"/>
        <v>22502.401770523491</v>
      </c>
      <c r="AB2182" s="264">
        <v>43059</v>
      </c>
      <c r="AC2182">
        <v>2038.47</v>
      </c>
    </row>
    <row r="2183" spans="1:29">
      <c r="A2183" s="264">
        <v>43046</v>
      </c>
      <c r="B2183">
        <v>994.93</v>
      </c>
      <c r="D2183" s="264">
        <v>43046</v>
      </c>
      <c r="E2183">
        <f t="shared" si="252"/>
        <v>2046.23</v>
      </c>
      <c r="F2183">
        <v>994.93</v>
      </c>
      <c r="G2183" s="246">
        <f t="shared" si="254"/>
        <v>4.0089761954820169E-4</v>
      </c>
      <c r="H2183" s="246">
        <f t="shared" si="255"/>
        <v>3.2559523809515349E-4</v>
      </c>
      <c r="I2183">
        <f t="shared" si="256"/>
        <v>14220.694831504361</v>
      </c>
      <c r="J2183">
        <f t="shared" si="256"/>
        <v>22509.728445385677</v>
      </c>
      <c r="AB2183" s="264">
        <v>43060</v>
      </c>
      <c r="AC2183">
        <v>2040.18</v>
      </c>
    </row>
    <row r="2184" spans="1:29">
      <c r="A2184" s="264">
        <v>43047</v>
      </c>
      <c r="B2184">
        <v>994.69</v>
      </c>
      <c r="D2184" s="264">
        <v>43047</v>
      </c>
      <c r="E2184">
        <f t="shared" si="252"/>
        <v>2044.14</v>
      </c>
      <c r="F2184">
        <v>994.69</v>
      </c>
      <c r="G2184" s="246">
        <f t="shared" si="254"/>
        <v>-1.0213905572686865E-3</v>
      </c>
      <c r="H2184" s="246">
        <f t="shared" si="255"/>
        <v>-2.8765157204159371E-4</v>
      </c>
      <c r="I2184">
        <f t="shared" si="256"/>
        <v>14206.169948085662</v>
      </c>
      <c r="J2184">
        <f t="shared" si="256"/>
        <v>22503.253486612131</v>
      </c>
      <c r="AB2184" s="264">
        <v>43061</v>
      </c>
      <c r="AC2184">
        <v>2044.93</v>
      </c>
    </row>
    <row r="2185" spans="1:29">
      <c r="A2185" s="264">
        <v>43048</v>
      </c>
      <c r="B2185">
        <v>992.37</v>
      </c>
      <c r="D2185" s="264">
        <v>43048</v>
      </c>
      <c r="E2185">
        <f t="shared" si="252"/>
        <v>2041.94</v>
      </c>
      <c r="F2185">
        <v>992.37</v>
      </c>
      <c r="G2185" s="246">
        <f t="shared" si="254"/>
        <v>-1.0762472237714205E-3</v>
      </c>
      <c r="H2185" s="246">
        <f t="shared" si="255"/>
        <v>-2.3788135355883441E-3</v>
      </c>
      <c r="I2185">
        <f t="shared" si="256"/>
        <v>14190.88059711861</v>
      </c>
      <c r="J2185">
        <f t="shared" si="256"/>
        <v>22449.722442623402</v>
      </c>
      <c r="AB2185" s="264">
        <v>43063</v>
      </c>
      <c r="AC2185">
        <v>2043.38</v>
      </c>
    </row>
    <row r="2186" spans="1:29">
      <c r="A2186" s="264">
        <v>43049</v>
      </c>
      <c r="B2186">
        <v>989.17</v>
      </c>
      <c r="D2186" s="264">
        <v>43049</v>
      </c>
      <c r="E2186">
        <f t="shared" si="252"/>
        <v>2034.69</v>
      </c>
      <c r="F2186">
        <v>989.17</v>
      </c>
      <c r="G2186" s="246">
        <f t="shared" si="254"/>
        <v>-3.5505450698845031E-3</v>
      </c>
      <c r="H2186" s="246">
        <f t="shared" si="255"/>
        <v>-3.2710322978613112E-3</v>
      </c>
      <c r="I2186">
        <f t="shared" si="256"/>
        <v>14140.495235977191</v>
      </c>
      <c r="J2186">
        <f t="shared" si="256"/>
        <v>22376.28867543556</v>
      </c>
      <c r="AB2186" s="264">
        <v>43066</v>
      </c>
      <c r="AC2186">
        <v>2044.57</v>
      </c>
    </row>
    <row r="2187" spans="1:29">
      <c r="A2187" s="264">
        <v>43052</v>
      </c>
      <c r="B2187">
        <v>989.59</v>
      </c>
      <c r="D2187" s="264">
        <v>43052</v>
      </c>
      <c r="E2187">
        <f t="shared" si="252"/>
        <v>2034.96</v>
      </c>
      <c r="F2187">
        <v>989.59</v>
      </c>
      <c r="G2187" s="246">
        <f t="shared" si="254"/>
        <v>1.3269834716833628E-4</v>
      </c>
      <c r="H2187" s="246">
        <f t="shared" si="255"/>
        <v>3.7816982925086088E-4</v>
      </c>
      <c r="I2187">
        <f t="shared" si="256"/>
        <v>14142.371656323146</v>
      </c>
      <c r="J2187">
        <f t="shared" si="256"/>
        <v>22384.750712703219</v>
      </c>
      <c r="AB2187" s="264">
        <v>43067</v>
      </c>
      <c r="AC2187">
        <v>2044.07</v>
      </c>
    </row>
    <row r="2188" spans="1:29">
      <c r="A2188" s="264">
        <v>43053</v>
      </c>
      <c r="B2188">
        <v>989.6</v>
      </c>
      <c r="D2188" s="264">
        <v>43053</v>
      </c>
      <c r="E2188">
        <f t="shared" si="252"/>
        <v>2036.88</v>
      </c>
      <c r="F2188">
        <v>989.6</v>
      </c>
      <c r="G2188" s="246">
        <f t="shared" si="254"/>
        <v>9.4350748909066695E-4</v>
      </c>
      <c r="H2188" s="246">
        <f t="shared" si="255"/>
        <v>-3.6323376347859592E-5</v>
      </c>
      <c r="I2188">
        <f t="shared" si="256"/>
        <v>14155.715089894391</v>
      </c>
      <c r="J2188">
        <f t="shared" si="256"/>
        <v>22383.937622978628</v>
      </c>
      <c r="AB2188" s="264">
        <v>43068</v>
      </c>
      <c r="AC2188">
        <v>2040.31</v>
      </c>
    </row>
    <row r="2189" spans="1:29">
      <c r="A2189" s="264">
        <v>43054</v>
      </c>
      <c r="B2189">
        <v>989.37</v>
      </c>
      <c r="D2189" s="264">
        <v>43054</v>
      </c>
      <c r="E2189">
        <f t="shared" si="252"/>
        <v>2040.83</v>
      </c>
      <c r="F2189">
        <v>989.37</v>
      </c>
      <c r="G2189" s="246">
        <f t="shared" si="254"/>
        <v>1.9392404068967473E-3</v>
      </c>
      <c r="H2189" s="246">
        <f t="shared" si="255"/>
        <v>-2.788457096663108E-4</v>
      </c>
      <c r="I2189">
        <f t="shared" si="256"/>
        <v>14183.166424585232</v>
      </c>
      <c r="J2189">
        <f t="shared" si="256"/>
        <v>22377.695958007022</v>
      </c>
      <c r="AB2189" s="264">
        <v>43069</v>
      </c>
      <c r="AC2189">
        <v>2037.02</v>
      </c>
    </row>
    <row r="2190" spans="1:29">
      <c r="A2190" s="264">
        <v>43055</v>
      </c>
      <c r="B2190">
        <v>992.26</v>
      </c>
      <c r="D2190" s="264">
        <v>43055</v>
      </c>
      <c r="E2190">
        <f t="shared" si="252"/>
        <v>2038.78</v>
      </c>
      <c r="F2190">
        <v>992.26</v>
      </c>
      <c r="G2190" s="246">
        <f t="shared" si="254"/>
        <v>-1.0044932698950459E-3</v>
      </c>
      <c r="H2190" s="246">
        <f t="shared" si="255"/>
        <v>2.874622198253172E-3</v>
      </c>
      <c r="I2190">
        <f t="shared" si="256"/>
        <v>14168.919529365934</v>
      </c>
      <c r="J2190">
        <f t="shared" si="256"/>
        <v>22442.02337955367</v>
      </c>
      <c r="AB2190" s="264">
        <v>43070</v>
      </c>
      <c r="AC2190">
        <v>2042.83</v>
      </c>
    </row>
    <row r="2191" spans="1:29">
      <c r="A2191" s="264">
        <v>43056</v>
      </c>
      <c r="B2191">
        <v>991.38</v>
      </c>
      <c r="D2191" s="264">
        <v>43056</v>
      </c>
      <c r="E2191">
        <f t="shared" si="252"/>
        <v>2039.59</v>
      </c>
      <c r="F2191">
        <v>991.38</v>
      </c>
      <c r="G2191" s="246">
        <f t="shared" si="254"/>
        <v>3.9729642237018581E-4</v>
      </c>
      <c r="H2191" s="246">
        <f t="shared" si="255"/>
        <v>-9.3329290134204403E-4</v>
      </c>
      <c r="I2191">
        <f t="shared" si="256"/>
        <v>14174.548790403802</v>
      </c>
      <c r="J2191">
        <f t="shared" si="256"/>
        <v>22421.078398441779</v>
      </c>
      <c r="AB2191" s="264">
        <v>43073</v>
      </c>
      <c r="AC2191">
        <v>2041.6</v>
      </c>
    </row>
    <row r="2192" spans="1:29">
      <c r="A2192" s="264">
        <v>43059</v>
      </c>
      <c r="B2192">
        <v>991.74</v>
      </c>
      <c r="D2192" s="264">
        <v>43059</v>
      </c>
      <c r="E2192">
        <f t="shared" si="252"/>
        <v>2038.47</v>
      </c>
      <c r="F2192">
        <v>991.74</v>
      </c>
      <c r="G2192" s="246">
        <f t="shared" si="254"/>
        <v>-5.4912997220024629E-4</v>
      </c>
      <c r="H2192" s="246">
        <f t="shared" si="255"/>
        <v>3.1670161074169671E-4</v>
      </c>
      <c r="I2192">
        <f t="shared" si="256"/>
        <v>14166.765120820577</v>
      </c>
      <c r="J2192">
        <f t="shared" si="256"/>
        <v>22428.179190085131</v>
      </c>
      <c r="AB2192" s="264">
        <v>43074</v>
      </c>
      <c r="AC2192">
        <v>2044.26</v>
      </c>
    </row>
    <row r="2193" spans="1:29">
      <c r="A2193" s="264">
        <v>43060</v>
      </c>
      <c r="B2193">
        <v>995.25</v>
      </c>
      <c r="D2193" s="264">
        <v>43060</v>
      </c>
      <c r="E2193">
        <f t="shared" si="252"/>
        <v>2040.18</v>
      </c>
      <c r="F2193">
        <v>995.25</v>
      </c>
      <c r="G2193" s="246">
        <f t="shared" si="254"/>
        <v>8.3886444244951619E-4</v>
      </c>
      <c r="H2193" s="246">
        <f t="shared" si="255"/>
        <v>3.492805502018013E-3</v>
      </c>
      <c r="I2193">
        <f t="shared" si="256"/>
        <v>14178.649116344968</v>
      </c>
      <c r="J2193">
        <f t="shared" si="256"/>
        <v>22506.516457760506</v>
      </c>
      <c r="AB2193" s="264">
        <v>43075</v>
      </c>
      <c r="AC2193">
        <v>2046.82</v>
      </c>
    </row>
    <row r="2194" spans="1:29">
      <c r="A2194" s="264">
        <v>43061</v>
      </c>
      <c r="B2194">
        <v>997.38</v>
      </c>
      <c r="D2194" s="264">
        <v>43061</v>
      </c>
      <c r="E2194">
        <f t="shared" si="252"/>
        <v>2044.93</v>
      </c>
      <c r="F2194">
        <v>997.38</v>
      </c>
      <c r="G2194" s="246">
        <f t="shared" si="254"/>
        <v>2.3282259408483608E-3</v>
      </c>
      <c r="H2194" s="246">
        <f t="shared" si="255"/>
        <v>2.0937372160620841E-3</v>
      </c>
      <c r="I2194">
        <f t="shared" si="256"/>
        <v>14211.660215023829</v>
      </c>
      <c r="J2194">
        <f t="shared" si="256"/>
        <v>22553.639188872035</v>
      </c>
      <c r="AB2194" s="264">
        <v>43076</v>
      </c>
      <c r="AC2194">
        <v>2042.53</v>
      </c>
    </row>
    <row r="2195" spans="1:29">
      <c r="A2195" s="264">
        <v>43063</v>
      </c>
      <c r="B2195">
        <v>997.91</v>
      </c>
      <c r="D2195" s="264">
        <v>43063</v>
      </c>
      <c r="E2195">
        <f t="shared" si="252"/>
        <v>2043.38</v>
      </c>
      <c r="F2195">
        <v>997.91</v>
      </c>
      <c r="G2195" s="246">
        <f t="shared" si="254"/>
        <v>-7.5797215552608765E-4</v>
      </c>
      <c r="H2195" s="246">
        <f t="shared" si="255"/>
        <v>4.8496367626026186E-4</v>
      </c>
      <c r="I2195">
        <f t="shared" si="256"/>
        <v>14200.888172297042</v>
      </c>
      <c r="J2195">
        <f t="shared" si="256"/>
        <v>22564.576884646118</v>
      </c>
      <c r="AB2195" s="264">
        <v>43077</v>
      </c>
      <c r="AC2195">
        <v>2042.43</v>
      </c>
    </row>
    <row r="2196" spans="1:29">
      <c r="A2196" s="264">
        <v>43066</v>
      </c>
      <c r="B2196">
        <v>997.63</v>
      </c>
      <c r="D2196" s="264">
        <v>43066</v>
      </c>
      <c r="E2196">
        <f t="shared" si="252"/>
        <v>2044.57</v>
      </c>
      <c r="F2196">
        <v>997.63</v>
      </c>
      <c r="G2196" s="246">
        <f t="shared" si="254"/>
        <v>5.8236842877978923E-4</v>
      </c>
      <c r="H2196" s="246">
        <f t="shared" si="255"/>
        <v>-3.2701499705813016E-4</v>
      </c>
      <c r="I2196">
        <f t="shared" ref="I2196:J2211" si="257">I2195*(1+G2196)</f>
        <v>14209.158321229221</v>
      </c>
      <c r="J2196">
        <f t="shared" si="257"/>
        <v>22557.197929602567</v>
      </c>
      <c r="AB2196" s="264">
        <v>43080</v>
      </c>
      <c r="AC2196">
        <v>2042.1</v>
      </c>
    </row>
    <row r="2197" spans="1:29">
      <c r="A2197" s="264">
        <v>43067</v>
      </c>
      <c r="B2197">
        <v>999.71</v>
      </c>
      <c r="D2197" s="264">
        <v>43067</v>
      </c>
      <c r="E2197">
        <f t="shared" si="252"/>
        <v>2044.07</v>
      </c>
      <c r="F2197">
        <v>999.71</v>
      </c>
      <c r="G2197" s="246">
        <f t="shared" si="254"/>
        <v>-2.445501988193044E-4</v>
      </c>
      <c r="H2197" s="246">
        <f t="shared" si="255"/>
        <v>2.0385127394784023E-3</v>
      </c>
      <c r="I2197">
        <f t="shared" si="257"/>
        <v>14205.68346873671</v>
      </c>
      <c r="J2197">
        <f t="shared" si="257"/>
        <v>22603.181064949</v>
      </c>
      <c r="AB2197" s="264">
        <v>43081</v>
      </c>
      <c r="AC2197">
        <v>2041.21</v>
      </c>
    </row>
    <row r="2198" spans="1:29">
      <c r="A2198" s="264">
        <v>43068</v>
      </c>
      <c r="B2198">
        <v>995.37</v>
      </c>
      <c r="D2198" s="264">
        <v>43068</v>
      </c>
      <c r="E2198">
        <f t="shared" si="252"/>
        <v>2040.31</v>
      </c>
      <c r="F2198">
        <v>995.37</v>
      </c>
      <c r="G2198" s="246">
        <f t="shared" si="254"/>
        <v>-1.8394673372242876E-3</v>
      </c>
      <c r="H2198" s="246">
        <f t="shared" si="255"/>
        <v>-4.3876875365285303E-3</v>
      </c>
      <c r="I2198">
        <f t="shared" si="257"/>
        <v>14179.552577993021</v>
      </c>
      <c r="J2198">
        <f t="shared" si="257"/>
        <v>22504.005369104427</v>
      </c>
      <c r="AB2198" s="264">
        <v>43082</v>
      </c>
      <c r="AC2198">
        <v>2047.54</v>
      </c>
    </row>
    <row r="2199" spans="1:29">
      <c r="A2199" s="264">
        <v>43069</v>
      </c>
      <c r="B2199">
        <v>997.15</v>
      </c>
      <c r="D2199" s="264">
        <v>43069</v>
      </c>
      <c r="E2199">
        <f t="shared" si="252"/>
        <v>2037.02</v>
      </c>
      <c r="F2199">
        <v>997.15</v>
      </c>
      <c r="G2199" s="246">
        <f t="shared" si="254"/>
        <v>-1.6125000612652318E-3</v>
      </c>
      <c r="H2199" s="246">
        <f t="shared" si="255"/>
        <v>1.741851163745243E-3</v>
      </c>
      <c r="I2199">
        <f t="shared" si="257"/>
        <v>14156.688048592294</v>
      </c>
      <c r="J2199">
        <f t="shared" si="257"/>
        <v>22543.20399704553</v>
      </c>
      <c r="AB2199" s="264">
        <v>43083</v>
      </c>
      <c r="AC2199">
        <v>2048.67</v>
      </c>
    </row>
    <row r="2200" spans="1:29">
      <c r="A2200" s="264">
        <v>43070</v>
      </c>
      <c r="B2200">
        <v>998.02</v>
      </c>
      <c r="D2200" s="264">
        <v>43070</v>
      </c>
      <c r="E2200">
        <f t="shared" si="252"/>
        <v>2042.83</v>
      </c>
      <c r="F2200">
        <v>998.02</v>
      </c>
      <c r="G2200" s="246">
        <f t="shared" si="254"/>
        <v>2.8522056729929357E-3</v>
      </c>
      <c r="H2200" s="246">
        <f t="shared" si="255"/>
        <v>8.2605801534384269E-4</v>
      </c>
      <c r="I2200">
        <f t="shared" si="257"/>
        <v>14197.06583455528</v>
      </c>
      <c r="J2200">
        <f t="shared" si="257"/>
        <v>22561.825991398822</v>
      </c>
      <c r="AB2200" s="264">
        <v>43084</v>
      </c>
      <c r="AC2200">
        <v>2048.3200000000002</v>
      </c>
    </row>
    <row r="2201" spans="1:29">
      <c r="A2201" s="264">
        <v>43073</v>
      </c>
      <c r="B2201">
        <v>996.3</v>
      </c>
      <c r="D2201" s="264">
        <v>43073</v>
      </c>
      <c r="E2201">
        <f t="shared" si="252"/>
        <v>2041.6</v>
      </c>
      <c r="F2201">
        <v>996.3</v>
      </c>
      <c r="G2201" s="246">
        <f t="shared" si="254"/>
        <v>-6.0210590210640902E-4</v>
      </c>
      <c r="H2201" s="246">
        <f t="shared" si="255"/>
        <v>-1.7698409278943525E-3</v>
      </c>
      <c r="I2201">
        <f t="shared" si="257"/>
        <v>14188.517697423702</v>
      </c>
      <c r="J2201">
        <f t="shared" si="257"/>
        <v>22521.895148351214</v>
      </c>
      <c r="AB2201" s="264">
        <v>43087</v>
      </c>
      <c r="AC2201">
        <v>2044.98</v>
      </c>
    </row>
    <row r="2202" spans="1:29">
      <c r="A2202" s="264">
        <v>43074</v>
      </c>
      <c r="B2202">
        <v>996</v>
      </c>
      <c r="D2202" s="264">
        <v>43074</v>
      </c>
      <c r="E2202">
        <f t="shared" si="252"/>
        <v>2044.26</v>
      </c>
      <c r="F2202">
        <v>996</v>
      </c>
      <c r="G2202" s="246">
        <f t="shared" si="254"/>
        <v>1.3028996865203091E-3</v>
      </c>
      <c r="H2202" s="246">
        <f t="shared" si="255"/>
        <v>-3.4754269368088205E-4</v>
      </c>
      <c r="I2202">
        <f t="shared" si="257"/>
        <v>14207.003912683864</v>
      </c>
      <c r="J2202">
        <f t="shared" si="257"/>
        <v>22514.067828244559</v>
      </c>
      <c r="AB2202" s="264">
        <v>43088</v>
      </c>
      <c r="AC2202">
        <v>2037.67</v>
      </c>
    </row>
    <row r="2203" spans="1:29">
      <c r="A2203" s="264">
        <v>43075</v>
      </c>
      <c r="B2203">
        <v>997.41</v>
      </c>
      <c r="D2203" s="264">
        <v>43075</v>
      </c>
      <c r="E2203">
        <f t="shared" si="252"/>
        <v>2046.82</v>
      </c>
      <c r="F2203">
        <v>997.41</v>
      </c>
      <c r="G2203" s="246">
        <f t="shared" si="254"/>
        <v>1.2522868911000185E-3</v>
      </c>
      <c r="H2203" s="246">
        <f t="shared" si="255"/>
        <v>1.3692340791737626E-3</v>
      </c>
      <c r="I2203">
        <f t="shared" si="257"/>
        <v>14224.795157445524</v>
      </c>
      <c r="J2203">
        <f t="shared" si="257"/>
        <v>22544.894857175823</v>
      </c>
      <c r="AB2203" s="264">
        <v>43089</v>
      </c>
      <c r="AC2203">
        <v>2033.9</v>
      </c>
    </row>
    <row r="2204" spans="1:29">
      <c r="A2204" s="264">
        <v>43076</v>
      </c>
      <c r="B2204">
        <v>997.95</v>
      </c>
      <c r="D2204" s="264">
        <v>43076</v>
      </c>
      <c r="E2204">
        <f t="shared" si="252"/>
        <v>2042.53</v>
      </c>
      <c r="F2204">
        <v>997.95</v>
      </c>
      <c r="G2204" s="246">
        <f t="shared" si="254"/>
        <v>-2.095934180826875E-3</v>
      </c>
      <c r="H2204" s="246">
        <f t="shared" si="255"/>
        <v>4.9497366035188093E-4</v>
      </c>
      <c r="I2204">
        <f t="shared" si="257"/>
        <v>14194.980923059773</v>
      </c>
      <c r="J2204">
        <f t="shared" si="257"/>
        <v>22556.053986305527</v>
      </c>
      <c r="AB2204" s="264">
        <v>43090</v>
      </c>
      <c r="AC2204">
        <v>2036.38</v>
      </c>
    </row>
    <row r="2205" spans="1:29">
      <c r="A2205" s="264">
        <v>43077</v>
      </c>
      <c r="B2205">
        <v>999.27</v>
      </c>
      <c r="D2205" s="264">
        <v>43077</v>
      </c>
      <c r="E2205">
        <f t="shared" si="252"/>
        <v>2042.43</v>
      </c>
      <c r="F2205">
        <v>999.27</v>
      </c>
      <c r="G2205" s="246">
        <f t="shared" si="254"/>
        <v>-4.8958889220629409E-5</v>
      </c>
      <c r="H2205" s="246">
        <f t="shared" si="255"/>
        <v>1.2762829872667728E-3</v>
      </c>
      <c r="I2205">
        <f t="shared" si="257"/>
        <v>14194.285952561271</v>
      </c>
      <c r="J2205">
        <f t="shared" si="257"/>
        <v>22584.84189426812</v>
      </c>
      <c r="AB2205" s="264">
        <v>43091</v>
      </c>
      <c r="AC2205">
        <v>2035.93</v>
      </c>
    </row>
    <row r="2206" spans="1:29">
      <c r="A2206" s="264">
        <v>43080</v>
      </c>
      <c r="B2206">
        <v>1000.54</v>
      </c>
      <c r="D2206" s="264">
        <v>43080</v>
      </c>
      <c r="E2206">
        <f t="shared" si="252"/>
        <v>2042.1</v>
      </c>
      <c r="F2206">
        <v>1000.54</v>
      </c>
      <c r="G2206" s="246">
        <f t="shared" si="254"/>
        <v>-1.6157224482604704E-4</v>
      </c>
      <c r="H2206" s="246">
        <f t="shared" si="255"/>
        <v>1.2244992058487595E-3</v>
      </c>
      <c r="I2206">
        <f t="shared" si="257"/>
        <v>14191.992549916213</v>
      </c>
      <c r="J2206">
        <f t="shared" si="257"/>
        <v>22612.497015231871</v>
      </c>
      <c r="AB2206" s="264">
        <v>43095</v>
      </c>
      <c r="AC2206">
        <v>2038.66</v>
      </c>
    </row>
    <row r="2207" spans="1:29">
      <c r="A2207" s="264">
        <v>43081</v>
      </c>
      <c r="B2207">
        <v>1000</v>
      </c>
      <c r="D2207" s="264">
        <v>43081</v>
      </c>
      <c r="E2207">
        <f t="shared" si="252"/>
        <v>2041.21</v>
      </c>
      <c r="F2207">
        <v>1000</v>
      </c>
      <c r="G2207" s="246">
        <f t="shared" si="254"/>
        <v>-4.3582586553048142E-4</v>
      </c>
      <c r="H2207" s="246">
        <f t="shared" si="255"/>
        <v>-5.861371288075198E-4</v>
      </c>
      <c r="I2207">
        <f t="shared" si="257"/>
        <v>14185.807312479543</v>
      </c>
      <c r="J2207">
        <f t="shared" si="257"/>
        <v>22599.242991156196</v>
      </c>
      <c r="AB2207" s="264">
        <v>43096</v>
      </c>
      <c r="AC2207">
        <v>2044.89</v>
      </c>
    </row>
    <row r="2208" spans="1:29">
      <c r="A2208" s="264">
        <v>43082</v>
      </c>
      <c r="B2208">
        <v>1002.09</v>
      </c>
      <c r="D2208" s="264">
        <v>43082</v>
      </c>
      <c r="E2208">
        <f t="shared" si="252"/>
        <v>2047.54</v>
      </c>
      <c r="F2208">
        <v>1002.09</v>
      </c>
      <c r="G2208" s="246">
        <f t="shared" si="254"/>
        <v>3.1011017974631461E-3</v>
      </c>
      <c r="H2208" s="246">
        <f t="shared" si="255"/>
        <v>2.0435714285713539E-3</v>
      </c>
      <c r="I2208">
        <f t="shared" si="257"/>
        <v>14229.79894503474</v>
      </c>
      <c r="J2208">
        <f t="shared" si="257"/>
        <v>22645.426158440263</v>
      </c>
      <c r="AB2208" s="264">
        <v>43097</v>
      </c>
      <c r="AC2208">
        <v>2043.55</v>
      </c>
    </row>
    <row r="2209" spans="1:29">
      <c r="A2209" s="264">
        <v>43083</v>
      </c>
      <c r="B2209">
        <v>1001.26</v>
      </c>
      <c r="D2209" s="264">
        <v>43083</v>
      </c>
      <c r="E2209">
        <f t="shared" si="252"/>
        <v>2048.67</v>
      </c>
      <c r="F2209">
        <v>1001.26</v>
      </c>
      <c r="G2209" s="246">
        <f t="shared" si="254"/>
        <v>5.5188177031961771E-4</v>
      </c>
      <c r="H2209" s="246">
        <f t="shared" si="255"/>
        <v>-8.7469748939007688E-4</v>
      </c>
      <c r="I2209">
        <f t="shared" si="257"/>
        <v>14237.652111667818</v>
      </c>
      <c r="J2209">
        <f t="shared" si="257"/>
        <v>22625.618261033309</v>
      </c>
      <c r="AB2209" s="264">
        <v>43098</v>
      </c>
      <c r="AC2209">
        <v>2046.37</v>
      </c>
    </row>
    <row r="2210" spans="1:29">
      <c r="A2210" s="264">
        <v>43084</v>
      </c>
      <c r="B2210">
        <v>1004.95</v>
      </c>
      <c r="D2210" s="264">
        <v>43084</v>
      </c>
      <c r="E2210">
        <f t="shared" si="252"/>
        <v>2048.3200000000002</v>
      </c>
      <c r="F2210">
        <v>1004.95</v>
      </c>
      <c r="G2210" s="246">
        <f t="shared" si="254"/>
        <v>-1.7084254662780296E-4</v>
      </c>
      <c r="H2210" s="246">
        <f t="shared" si="255"/>
        <v>3.638927879443297E-3</v>
      </c>
      <c r="I2210">
        <f t="shared" si="257"/>
        <v>14235.21971492306</v>
      </c>
      <c r="J2210">
        <f t="shared" si="257"/>
        <v>22707.951254113024</v>
      </c>
      <c r="AB2210" s="264">
        <v>43102</v>
      </c>
      <c r="AC2210">
        <v>2040.48</v>
      </c>
    </row>
    <row r="2211" spans="1:29">
      <c r="A2211" s="264">
        <v>43087</v>
      </c>
      <c r="B2211">
        <v>1006.04</v>
      </c>
      <c r="D2211" s="264">
        <v>43087</v>
      </c>
      <c r="E2211">
        <f t="shared" si="252"/>
        <v>2044.98</v>
      </c>
      <c r="F2211">
        <v>1006.04</v>
      </c>
      <c r="G2211" s="246">
        <f t="shared" si="254"/>
        <v>-1.6306045930324364E-3</v>
      </c>
      <c r="H2211" s="246">
        <f t="shared" si="255"/>
        <v>1.038202504744388E-3</v>
      </c>
      <c r="I2211">
        <f t="shared" si="257"/>
        <v>14212.00770027308</v>
      </c>
      <c r="J2211">
        <f t="shared" si="257"/>
        <v>22731.526705982658</v>
      </c>
      <c r="AB2211" s="264">
        <v>43103</v>
      </c>
      <c r="AC2211">
        <v>2042.81</v>
      </c>
    </row>
    <row r="2212" spans="1:29">
      <c r="A2212" s="264">
        <v>43088</v>
      </c>
      <c r="B2212">
        <v>1001.17</v>
      </c>
      <c r="D2212" s="264">
        <v>43088</v>
      </c>
      <c r="E2212">
        <f t="shared" si="252"/>
        <v>2037.67</v>
      </c>
      <c r="F2212">
        <v>1001.17</v>
      </c>
      <c r="G2212" s="246">
        <f t="shared" si="254"/>
        <v>-3.5746070866218282E-3</v>
      </c>
      <c r="H2212" s="246">
        <f t="shared" si="255"/>
        <v>-4.8871903701641758E-3</v>
      </c>
      <c r="I2212">
        <f t="shared" ref="I2212:J2227" si="258">I2211*(1+G2212)</f>
        <v>14161.205356832559</v>
      </c>
      <c r="J2212">
        <f t="shared" si="258"/>
        <v>22620.433407566052</v>
      </c>
      <c r="AB2212" s="264">
        <v>43104</v>
      </c>
      <c r="AC2212">
        <v>2042</v>
      </c>
    </row>
    <row r="2213" spans="1:29">
      <c r="A2213" s="264">
        <v>43089</v>
      </c>
      <c r="B2213">
        <v>998.72</v>
      </c>
      <c r="D2213" s="264">
        <v>43089</v>
      </c>
      <c r="E2213">
        <f t="shared" si="252"/>
        <v>2033.9</v>
      </c>
      <c r="F2213">
        <v>998.72</v>
      </c>
      <c r="G2213" s="246">
        <f t="shared" si="254"/>
        <v>-1.8501523799241415E-3</v>
      </c>
      <c r="H2213" s="246">
        <f t="shared" si="255"/>
        <v>-2.4935654213140831E-3</v>
      </c>
      <c r="I2213">
        <f t="shared" si="258"/>
        <v>14135.004969039021</v>
      </c>
      <c r="J2213">
        <f t="shared" si="258"/>
        <v>22564.027877005807</v>
      </c>
      <c r="AB2213" s="264">
        <v>43105</v>
      </c>
      <c r="AC2213">
        <v>2039.83</v>
      </c>
    </row>
    <row r="2214" spans="1:29">
      <c r="A2214" s="264">
        <v>43090</v>
      </c>
      <c r="B2214">
        <v>999.29</v>
      </c>
      <c r="D2214" s="264">
        <v>43090</v>
      </c>
      <c r="E2214">
        <f t="shared" si="252"/>
        <v>2036.38</v>
      </c>
      <c r="F2214">
        <v>999.29</v>
      </c>
      <c r="G2214" s="246">
        <f t="shared" si="254"/>
        <v>1.219332317223154E-3</v>
      </c>
      <c r="H2214" s="246">
        <f t="shared" si="255"/>
        <v>5.2430196365625768E-4</v>
      </c>
      <c r="I2214">
        <f t="shared" si="258"/>
        <v>14152.24023740188</v>
      </c>
      <c r="J2214">
        <f t="shared" si="258"/>
        <v>22575.858241129714</v>
      </c>
      <c r="AB2214" s="264">
        <v>43108</v>
      </c>
      <c r="AC2214">
        <v>2039.97</v>
      </c>
    </row>
    <row r="2215" spans="1:29">
      <c r="A2215" s="264">
        <v>43091</v>
      </c>
      <c r="B2215">
        <v>999.41</v>
      </c>
      <c r="D2215" s="264">
        <v>43091</v>
      </c>
      <c r="E2215">
        <f t="shared" si="252"/>
        <v>2035.93</v>
      </c>
      <c r="F2215">
        <v>999.41</v>
      </c>
      <c r="G2215" s="246">
        <f t="shared" si="254"/>
        <v>-2.2098036712203672E-4</v>
      </c>
      <c r="H2215" s="246">
        <f t="shared" si="255"/>
        <v>7.3656689106403058E-5</v>
      </c>
      <c r="I2215">
        <f t="shared" si="258"/>
        <v>14149.11287015862</v>
      </c>
      <c r="J2215">
        <f t="shared" si="258"/>
        <v>22577.521104101492</v>
      </c>
      <c r="AB2215" s="264">
        <v>43109</v>
      </c>
      <c r="AC2215">
        <v>2033.83</v>
      </c>
    </row>
    <row r="2216" spans="1:29">
      <c r="A2216" s="264">
        <v>43095</v>
      </c>
      <c r="B2216">
        <v>999.32</v>
      </c>
      <c r="D2216" s="264">
        <v>43095</v>
      </c>
      <c r="E2216">
        <f t="shared" si="252"/>
        <v>2038.66</v>
      </c>
      <c r="F2216">
        <v>999.32</v>
      </c>
      <c r="G2216" s="246">
        <f t="shared" si="254"/>
        <v>1.3409105421109402E-3</v>
      </c>
      <c r="H2216" s="246">
        <f t="shared" si="255"/>
        <v>-1.3648170277603871E-4</v>
      </c>
      <c r="I2216">
        <f t="shared" si="258"/>
        <v>14168.085564767734</v>
      </c>
      <c r="J2216">
        <f t="shared" si="258"/>
        <v>22574.439685576741</v>
      </c>
      <c r="AB2216" s="264">
        <v>43110</v>
      </c>
      <c r="AC2216">
        <v>2033.97</v>
      </c>
    </row>
    <row r="2217" spans="1:29">
      <c r="A2217" s="264">
        <v>43096</v>
      </c>
      <c r="B2217">
        <v>1002.05</v>
      </c>
      <c r="D2217" s="264">
        <v>43096</v>
      </c>
      <c r="E2217">
        <f t="shared" si="252"/>
        <v>2044.89</v>
      </c>
      <c r="F2217">
        <v>1002.05</v>
      </c>
      <c r="G2217" s="246">
        <f t="shared" si="254"/>
        <v>3.0559288944698171E-3</v>
      </c>
      <c r="H2217" s="246">
        <f t="shared" si="255"/>
        <v>2.6854290917823634E-3</v>
      </c>
      <c r="I2217">
        <f t="shared" si="258"/>
        <v>14211.382226824429</v>
      </c>
      <c r="J2217">
        <f t="shared" si="258"/>
        <v>22635.061742639075</v>
      </c>
      <c r="AB2217" s="264">
        <v>43111</v>
      </c>
      <c r="AC2217">
        <v>2036.71</v>
      </c>
    </row>
    <row r="2218" spans="1:29">
      <c r="A2218" s="264">
        <v>43097</v>
      </c>
      <c r="B2218">
        <v>1002.44</v>
      </c>
      <c r="D2218" s="264">
        <v>43097</v>
      </c>
      <c r="E2218">
        <f t="shared" si="252"/>
        <v>2043.55</v>
      </c>
      <c r="F2218">
        <v>1002.44</v>
      </c>
      <c r="G2218" s="246">
        <f t="shared" si="254"/>
        <v>-6.5529197169533759E-4</v>
      </c>
      <c r="H2218" s="246">
        <f t="shared" si="255"/>
        <v>3.4277356419341957E-4</v>
      </c>
      <c r="I2218">
        <f t="shared" si="258"/>
        <v>14202.069622144498</v>
      </c>
      <c r="J2218">
        <f t="shared" si="258"/>
        <v>22642.820443428336</v>
      </c>
      <c r="AB2218" s="264">
        <v>43112</v>
      </c>
      <c r="AC2218">
        <v>2036.17</v>
      </c>
    </row>
    <row r="2219" spans="1:29">
      <c r="A2219" s="264">
        <v>43098</v>
      </c>
      <c r="B2219">
        <v>1002.3</v>
      </c>
      <c r="D2219" s="264">
        <v>43098</v>
      </c>
      <c r="E2219">
        <f t="shared" si="252"/>
        <v>2046.37</v>
      </c>
      <c r="F2219">
        <v>1002.3</v>
      </c>
      <c r="G2219" s="246">
        <f t="shared" si="254"/>
        <v>1.3799515548922336E-3</v>
      </c>
      <c r="H2219" s="246">
        <f t="shared" si="255"/>
        <v>-1.86087802903869E-4</v>
      </c>
      <c r="I2219">
        <f t="shared" si="258"/>
        <v>14221.667790202264</v>
      </c>
      <c r="J2219">
        <f t="shared" si="258"/>
        <v>22638.606890720472</v>
      </c>
      <c r="AB2219" s="264">
        <v>43116</v>
      </c>
      <c r="AC2219">
        <v>2037.33</v>
      </c>
    </row>
    <row r="2220" spans="1:29">
      <c r="A2220" s="264">
        <v>43102</v>
      </c>
      <c r="B2220">
        <v>1003.4</v>
      </c>
      <c r="D2220" s="264">
        <v>43102</v>
      </c>
      <c r="E2220">
        <f t="shared" si="252"/>
        <v>2040.48</v>
      </c>
      <c r="F2220">
        <v>1003.4</v>
      </c>
      <c r="G2220" s="246">
        <f t="shared" si="254"/>
        <v>-2.8782673710032736E-3</v>
      </c>
      <c r="H2220" s="246">
        <f t="shared" si="255"/>
        <v>1.0510472342184366E-3</v>
      </c>
      <c r="I2220">
        <f t="shared" si="258"/>
        <v>14180.734027840477</v>
      </c>
      <c r="J2220">
        <f t="shared" si="258"/>
        <v>22662.401135879521</v>
      </c>
      <c r="AB2220" s="264">
        <v>43117</v>
      </c>
      <c r="AC2220">
        <v>2033.68</v>
      </c>
    </row>
    <row r="2221" spans="1:29">
      <c r="A2221" s="264">
        <v>43103</v>
      </c>
      <c r="B2221">
        <v>1005.98</v>
      </c>
      <c r="D2221" s="264">
        <v>43103</v>
      </c>
      <c r="E2221">
        <f t="shared" si="252"/>
        <v>2042.81</v>
      </c>
      <c r="F2221">
        <v>1005.98</v>
      </c>
      <c r="G2221" s="246">
        <f t="shared" si="254"/>
        <v>1.1418881831726235E-3</v>
      </c>
      <c r="H2221" s="246">
        <f t="shared" si="255"/>
        <v>2.5248291523107683E-3</v>
      </c>
      <c r="I2221">
        <f t="shared" si="258"/>
        <v>14196.926840455582</v>
      </c>
      <c r="J2221">
        <f t="shared" si="258"/>
        <v>22719.619826928752</v>
      </c>
      <c r="AB2221" s="264">
        <v>43118</v>
      </c>
      <c r="AC2221">
        <v>2030.32</v>
      </c>
    </row>
    <row r="2222" spans="1:29">
      <c r="A2222" s="264">
        <v>43104</v>
      </c>
      <c r="B2222">
        <v>1006.91</v>
      </c>
      <c r="D2222" s="264">
        <v>43104</v>
      </c>
      <c r="E2222">
        <f t="shared" si="252"/>
        <v>2042</v>
      </c>
      <c r="F2222">
        <v>1006.91</v>
      </c>
      <c r="G2222" s="246">
        <f t="shared" si="254"/>
        <v>-3.9651264679529952E-4</v>
      </c>
      <c r="H2222" s="246">
        <f t="shared" si="255"/>
        <v>8.7804308804771778E-4</v>
      </c>
      <c r="I2222">
        <f t="shared" si="258"/>
        <v>14191.297579417715</v>
      </c>
      <c r="J2222">
        <f t="shared" si="258"/>
        <v>22739.56863208086</v>
      </c>
      <c r="AB2222" s="264">
        <v>43119</v>
      </c>
      <c r="AC2222">
        <v>2027.27</v>
      </c>
    </row>
    <row r="2223" spans="1:29">
      <c r="A2223" s="264">
        <v>43105</v>
      </c>
      <c r="B2223">
        <v>1008.37</v>
      </c>
      <c r="D2223" s="264">
        <v>43105</v>
      </c>
      <c r="E2223">
        <f t="shared" si="252"/>
        <v>2039.83</v>
      </c>
      <c r="F2223">
        <v>1008.37</v>
      </c>
      <c r="G2223" s="246">
        <f t="shared" si="254"/>
        <v>-1.0626836434868281E-3</v>
      </c>
      <c r="H2223" s="246">
        <f t="shared" si="255"/>
        <v>1.403552062391831E-3</v>
      </c>
      <c r="I2223">
        <f t="shared" si="258"/>
        <v>14176.216719600214</v>
      </c>
      <c r="J2223">
        <f t="shared" si="258"/>
        <v>22771.484800532318</v>
      </c>
      <c r="AB2223" s="264">
        <v>43122</v>
      </c>
      <c r="AC2223">
        <v>2025.07</v>
      </c>
    </row>
    <row r="2224" spans="1:29">
      <c r="A2224" s="264">
        <v>43108</v>
      </c>
      <c r="B2224">
        <v>1009.51</v>
      </c>
      <c r="D2224" s="264">
        <v>43108</v>
      </c>
      <c r="E2224">
        <f t="shared" si="252"/>
        <v>2039.97</v>
      </c>
      <c r="F2224">
        <v>1009.51</v>
      </c>
      <c r="G2224" s="246">
        <f t="shared" si="254"/>
        <v>6.8633170411391831E-5</v>
      </c>
      <c r="H2224" s="246">
        <f t="shared" si="255"/>
        <v>1.0841088305171146E-3</v>
      </c>
      <c r="I2224">
        <f t="shared" si="258"/>
        <v>14177.189678298118</v>
      </c>
      <c r="J2224">
        <f t="shared" si="258"/>
        <v>22796.171568288562</v>
      </c>
      <c r="AB2224" s="264">
        <v>43123</v>
      </c>
      <c r="AC2224">
        <v>2029.05</v>
      </c>
    </row>
    <row r="2225" spans="1:29">
      <c r="A2225" s="264">
        <v>43109</v>
      </c>
      <c r="B2225">
        <v>1007.43</v>
      </c>
      <c r="D2225" s="264">
        <v>43109</v>
      </c>
      <c r="E2225">
        <f t="shared" si="252"/>
        <v>2033.83</v>
      </c>
      <c r="F2225">
        <v>1007.43</v>
      </c>
      <c r="G2225" s="246">
        <f t="shared" si="254"/>
        <v>-3.00984818404193E-3</v>
      </c>
      <c r="H2225" s="246">
        <f t="shared" si="255"/>
        <v>-2.1068341147120325E-3</v>
      </c>
      <c r="I2225">
        <f t="shared" si="258"/>
        <v>14134.518489690076</v>
      </c>
      <c r="J2225">
        <f t="shared" si="258"/>
        <v>22748.143816343665</v>
      </c>
      <c r="AB2225" s="264">
        <v>43124</v>
      </c>
      <c r="AC2225">
        <v>2026.1</v>
      </c>
    </row>
    <row r="2226" spans="1:29">
      <c r="A2226" s="264">
        <v>43110</v>
      </c>
      <c r="B2226">
        <v>1005.89</v>
      </c>
      <c r="D2226" s="264">
        <v>43110</v>
      </c>
      <c r="E2226">
        <f t="shared" si="252"/>
        <v>2033.97</v>
      </c>
      <c r="F2226">
        <v>1005.89</v>
      </c>
      <c r="G2226" s="246">
        <f t="shared" si="254"/>
        <v>6.8835645063769491E-5</v>
      </c>
      <c r="H2226" s="246">
        <f t="shared" si="255"/>
        <v>-1.5750707599676691E-3</v>
      </c>
      <c r="I2226">
        <f t="shared" si="258"/>
        <v>14135.491448387978</v>
      </c>
      <c r="J2226">
        <f t="shared" si="258"/>
        <v>22712.313880175003</v>
      </c>
      <c r="AB2226" s="264">
        <v>43125</v>
      </c>
      <c r="AC2226">
        <v>2031.16</v>
      </c>
    </row>
    <row r="2227" spans="1:29">
      <c r="A2227" s="264">
        <v>43111</v>
      </c>
      <c r="B2227">
        <v>1008.87</v>
      </c>
      <c r="D2227" s="264">
        <v>43111</v>
      </c>
      <c r="E2227">
        <f t="shared" ref="E2227:E2290" si="259">SUMIF(AB:AB,A2227,AC:AC)</f>
        <v>2036.71</v>
      </c>
      <c r="F2227">
        <v>1008.87</v>
      </c>
      <c r="G2227" s="246">
        <f t="shared" si="254"/>
        <v>1.3471191807155058E-3</v>
      </c>
      <c r="H2227" s="246">
        <f t="shared" si="255"/>
        <v>2.9161220056723594E-3</v>
      </c>
      <c r="I2227">
        <f t="shared" si="258"/>
        <v>14154.533640046942</v>
      </c>
      <c r="J2227">
        <f t="shared" si="258"/>
        <v>22778.545758480719</v>
      </c>
      <c r="AB2227" s="264">
        <v>43126</v>
      </c>
      <c r="AC2227">
        <v>2026.96</v>
      </c>
    </row>
    <row r="2228" spans="1:29">
      <c r="A2228" s="264">
        <v>43112</v>
      </c>
      <c r="B2228">
        <v>1010.47</v>
      </c>
      <c r="D2228" s="264">
        <v>43112</v>
      </c>
      <c r="E2228">
        <f t="shared" si="259"/>
        <v>2036.17</v>
      </c>
      <c r="F2228">
        <v>1010.47</v>
      </c>
      <c r="G2228" s="246">
        <f t="shared" si="254"/>
        <v>-2.6513347506518237E-4</v>
      </c>
      <c r="H2228" s="246">
        <f t="shared" si="255"/>
        <v>1.5395042048458188E-3</v>
      </c>
      <c r="I2228">
        <f t="shared" ref="I2228:J2243" si="260">I2227*(1+G2228)</f>
        <v>14150.78079935503</v>
      </c>
      <c r="J2228">
        <f t="shared" si="260"/>
        <v>22813.613425456173</v>
      </c>
      <c r="AB2228" s="264">
        <v>43129</v>
      </c>
      <c r="AC2228">
        <v>2024.37</v>
      </c>
    </row>
    <row r="2229" spans="1:29">
      <c r="A2229" s="264">
        <v>43116</v>
      </c>
      <c r="B2229">
        <v>1009.38</v>
      </c>
      <c r="D2229" s="264">
        <v>43116</v>
      </c>
      <c r="E2229">
        <f t="shared" si="259"/>
        <v>2037.33</v>
      </c>
      <c r="F2229">
        <v>1009.38</v>
      </c>
      <c r="G2229" s="246">
        <f t="shared" si="254"/>
        <v>5.6969702922637921E-4</v>
      </c>
      <c r="H2229" s="246">
        <f t="shared" si="255"/>
        <v>-1.1251345201455229E-3</v>
      </c>
      <c r="I2229">
        <f t="shared" si="260"/>
        <v>14158.842457137656</v>
      </c>
      <c r="J2229">
        <f t="shared" si="260"/>
        <v>22787.945041461939</v>
      </c>
      <c r="AB2229" s="264">
        <v>43130</v>
      </c>
      <c r="AC2229">
        <v>2021.3</v>
      </c>
    </row>
    <row r="2230" spans="1:29">
      <c r="A2230" s="264">
        <v>43117</v>
      </c>
      <c r="B2230">
        <v>1011.09</v>
      </c>
      <c r="D2230" s="264">
        <v>43117</v>
      </c>
      <c r="E2230">
        <f t="shared" si="259"/>
        <v>2033.68</v>
      </c>
      <c r="F2230">
        <v>1011.09</v>
      </c>
      <c r="G2230" s="246">
        <f t="shared" si="254"/>
        <v>-1.7915605228411291E-3</v>
      </c>
      <c r="H2230" s="246">
        <f t="shared" si="255"/>
        <v>1.6476806837577443E-3</v>
      </c>
      <c r="I2230">
        <f t="shared" si="260"/>
        <v>14133.476033942321</v>
      </c>
      <c r="J2230">
        <f t="shared" si="260"/>
        <v>22825.492298329289</v>
      </c>
      <c r="AB2230" s="264">
        <v>43131</v>
      </c>
      <c r="AC2230">
        <v>2022.8</v>
      </c>
    </row>
    <row r="2231" spans="1:29">
      <c r="A2231" s="264">
        <v>43118</v>
      </c>
      <c r="B2231">
        <v>1008.33</v>
      </c>
      <c r="D2231" s="264">
        <v>43118</v>
      </c>
      <c r="E2231">
        <f t="shared" si="259"/>
        <v>2030.32</v>
      </c>
      <c r="F2231">
        <v>1008.33</v>
      </c>
      <c r="G2231" s="246">
        <f t="shared" si="254"/>
        <v>-1.6521773337005996E-3</v>
      </c>
      <c r="H2231" s="246">
        <f t="shared" si="255"/>
        <v>-2.7761558954057094E-3</v>
      </c>
      <c r="I2231">
        <f t="shared" si="260"/>
        <v>14110.125025192641</v>
      </c>
      <c r="J2231">
        <f t="shared" si="260"/>
        <v>22762.125173319746</v>
      </c>
      <c r="AB2231" s="264">
        <v>43132</v>
      </c>
      <c r="AC2231">
        <v>2017.33</v>
      </c>
    </row>
    <row r="2232" spans="1:29">
      <c r="A2232" s="264">
        <v>43119</v>
      </c>
      <c r="B2232">
        <v>1008.83</v>
      </c>
      <c r="D2232" s="264">
        <v>43119</v>
      </c>
      <c r="E2232">
        <f t="shared" si="259"/>
        <v>2027.27</v>
      </c>
      <c r="F2232">
        <v>1008.83</v>
      </c>
      <c r="G2232" s="246">
        <f t="shared" si="254"/>
        <v>-1.5022262500492545E-3</v>
      </c>
      <c r="H2232" s="246">
        <f t="shared" si="255"/>
        <v>4.4944083640417824E-4</v>
      </c>
      <c r="I2232">
        <f t="shared" si="260"/>
        <v>14088.92842498832</v>
      </c>
      <c r="J2232">
        <f t="shared" si="260"/>
        <v>22772.35540189598</v>
      </c>
      <c r="AB2232" s="264">
        <v>43133</v>
      </c>
      <c r="AC2232">
        <v>2009.11</v>
      </c>
    </row>
    <row r="2233" spans="1:29">
      <c r="A2233" s="264">
        <v>43122</v>
      </c>
      <c r="B2233">
        <v>1011.73</v>
      </c>
      <c r="D2233" s="264">
        <v>43122</v>
      </c>
      <c r="E2233">
        <f t="shared" si="259"/>
        <v>2025.07</v>
      </c>
      <c r="F2233">
        <v>1011.73</v>
      </c>
      <c r="G2233" s="246">
        <f t="shared" si="254"/>
        <v>-1.0852032536367018E-3</v>
      </c>
      <c r="H2233" s="246">
        <f t="shared" si="255"/>
        <v>2.8281885593070969E-3</v>
      </c>
      <c r="I2233">
        <f t="shared" si="260"/>
        <v>14073.639074021268</v>
      </c>
      <c r="J2233">
        <f t="shared" si="260"/>
        <v>22836.759916912099</v>
      </c>
      <c r="AB2233" s="264">
        <v>43136</v>
      </c>
      <c r="AC2233">
        <v>2015.15</v>
      </c>
    </row>
    <row r="2234" spans="1:29">
      <c r="A2234" s="264">
        <v>43123</v>
      </c>
      <c r="B2234">
        <v>1014.9</v>
      </c>
      <c r="D2234" s="264">
        <v>43123</v>
      </c>
      <c r="E2234">
        <f t="shared" si="259"/>
        <v>2029.05</v>
      </c>
      <c r="F2234">
        <v>1014.9</v>
      </c>
      <c r="G2234" s="246">
        <f t="shared" si="254"/>
        <v>1.9653641602512817E-3</v>
      </c>
      <c r="H2234" s="246">
        <f t="shared" si="255"/>
        <v>3.0868184411143454E-3</v>
      </c>
      <c r="I2234">
        <f t="shared" si="260"/>
        <v>14101.298899861662</v>
      </c>
      <c r="J2234">
        <f t="shared" si="260"/>
        <v>22907.252848558925</v>
      </c>
      <c r="AB2234" s="264">
        <v>43137</v>
      </c>
      <c r="AC2234">
        <v>2016.27</v>
      </c>
    </row>
    <row r="2235" spans="1:29">
      <c r="A2235" s="264">
        <v>43124</v>
      </c>
      <c r="B2235">
        <v>1013.1</v>
      </c>
      <c r="D2235" s="264">
        <v>43124</v>
      </c>
      <c r="E2235">
        <f t="shared" si="259"/>
        <v>2026.1</v>
      </c>
      <c r="F2235">
        <v>1013.1</v>
      </c>
      <c r="G2235" s="246">
        <f t="shared" si="254"/>
        <v>-1.4538823587393335E-3</v>
      </c>
      <c r="H2235" s="246">
        <f t="shared" si="255"/>
        <v>-1.8200023225369974E-3</v>
      </c>
      <c r="I2235">
        <f t="shared" si="260"/>
        <v>14080.797270155843</v>
      </c>
      <c r="J2235">
        <f t="shared" si="260"/>
        <v>22865.561595171606</v>
      </c>
      <c r="AB2235" s="264">
        <v>43138</v>
      </c>
      <c r="AC2235">
        <v>2009.05</v>
      </c>
    </row>
    <row r="2236" spans="1:29">
      <c r="A2236" s="264">
        <v>43125</v>
      </c>
      <c r="B2236">
        <v>1014.63</v>
      </c>
      <c r="D2236" s="264">
        <v>43125</v>
      </c>
      <c r="E2236">
        <f t="shared" si="259"/>
        <v>2031.16</v>
      </c>
      <c r="F2236">
        <v>1014.63</v>
      </c>
      <c r="G2236" s="246">
        <f t="shared" si="254"/>
        <v>2.4974088149647411E-3</v>
      </c>
      <c r="H2236" s="246">
        <f t="shared" si="255"/>
        <v>1.4637875967680051E-3</v>
      </c>
      <c r="I2236">
        <f t="shared" si="260"/>
        <v>14115.962777380062</v>
      </c>
      <c r="J2236">
        <f t="shared" si="260"/>
        <v>22899.031920627753</v>
      </c>
      <c r="AB2236" s="264">
        <v>43139</v>
      </c>
      <c r="AC2236">
        <v>2006.52</v>
      </c>
    </row>
    <row r="2237" spans="1:29">
      <c r="A2237" s="264">
        <v>43126</v>
      </c>
      <c r="B2237">
        <v>1017.13</v>
      </c>
      <c r="D2237" s="264">
        <v>43126</v>
      </c>
      <c r="E2237">
        <f t="shared" si="259"/>
        <v>2026.96</v>
      </c>
      <c r="F2237">
        <v>1017.13</v>
      </c>
      <c r="G2237" s="246">
        <f t="shared" si="254"/>
        <v>-2.0677839264262587E-3</v>
      </c>
      <c r="H2237" s="246">
        <f t="shared" si="255"/>
        <v>2.4175238052999018E-3</v>
      </c>
      <c r="I2237">
        <f t="shared" si="260"/>
        <v>14086.774016442965</v>
      </c>
      <c r="J2237">
        <f t="shared" si="260"/>
        <v>22954.390875414192</v>
      </c>
      <c r="AB2237" s="264">
        <v>43140</v>
      </c>
      <c r="AC2237">
        <v>2007.17</v>
      </c>
    </row>
    <row r="2238" spans="1:29">
      <c r="A2238" s="264">
        <v>43129</v>
      </c>
      <c r="B2238">
        <v>1012.61</v>
      </c>
      <c r="D2238" s="264">
        <v>43129</v>
      </c>
      <c r="E2238">
        <f t="shared" si="259"/>
        <v>2024.37</v>
      </c>
      <c r="F2238">
        <v>1012.61</v>
      </c>
      <c r="G2238" s="246">
        <f t="shared" si="254"/>
        <v>-1.2777755851127726E-3</v>
      </c>
      <c r="H2238" s="246">
        <f t="shared" si="255"/>
        <v>-4.4903049687425997E-3</v>
      </c>
      <c r="I2238">
        <f t="shared" si="260"/>
        <v>14068.774280531754</v>
      </c>
      <c r="J2238">
        <f t="shared" si="260"/>
        <v>22851.318660011861</v>
      </c>
      <c r="AB2238" s="264">
        <v>43143</v>
      </c>
      <c r="AC2238">
        <v>2004.92</v>
      </c>
    </row>
    <row r="2239" spans="1:29">
      <c r="A2239" s="264">
        <v>43130</v>
      </c>
      <c r="B2239">
        <v>1007.38</v>
      </c>
      <c r="D2239" s="264">
        <v>43130</v>
      </c>
      <c r="E2239">
        <f t="shared" si="259"/>
        <v>2021.3</v>
      </c>
      <c r="F2239">
        <v>1007.38</v>
      </c>
      <c r="G2239" s="246">
        <f t="shared" si="254"/>
        <v>-1.5165211893082287E-3</v>
      </c>
      <c r="H2239" s="246">
        <f t="shared" si="255"/>
        <v>-5.2112995484088339E-3</v>
      </c>
      <c r="I2239">
        <f t="shared" si="260"/>
        <v>14047.438686227733</v>
      </c>
      <c r="J2239">
        <f t="shared" si="260"/>
        <v>22732.233593398396</v>
      </c>
      <c r="AB2239" s="264">
        <v>43144</v>
      </c>
      <c r="AC2239">
        <v>2005.19</v>
      </c>
    </row>
    <row r="2240" spans="1:29">
      <c r="A2240" s="264">
        <v>43131</v>
      </c>
      <c r="B2240">
        <v>1009.66</v>
      </c>
      <c r="D2240" s="264">
        <v>43131</v>
      </c>
      <c r="E2240">
        <f t="shared" si="259"/>
        <v>2022.8</v>
      </c>
      <c r="F2240">
        <v>1009.66</v>
      </c>
      <c r="G2240" s="246">
        <f t="shared" si="254"/>
        <v>7.4209667045965766E-4</v>
      </c>
      <c r="H2240" s="246">
        <f t="shared" si="255"/>
        <v>2.2168682976772972E-3</v>
      </c>
      <c r="I2240">
        <f t="shared" si="260"/>
        <v>14057.863243705269</v>
      </c>
      <c r="J2240">
        <f t="shared" si="260"/>
        <v>22782.627961386996</v>
      </c>
      <c r="AB2240" s="264">
        <v>43145</v>
      </c>
      <c r="AC2240">
        <v>1997.24</v>
      </c>
    </row>
    <row r="2241" spans="1:29">
      <c r="A2241" s="264">
        <v>43132</v>
      </c>
      <c r="B2241">
        <v>1004.88</v>
      </c>
      <c r="D2241" s="264">
        <v>43132</v>
      </c>
      <c r="E2241">
        <f t="shared" si="259"/>
        <v>2017.33</v>
      </c>
      <c r="F2241">
        <v>1004.88</v>
      </c>
      <c r="G2241" s="246">
        <f t="shared" si="254"/>
        <v>-2.7041724342495854E-3</v>
      </c>
      <c r="H2241" s="246">
        <f t="shared" si="255"/>
        <v>-4.7806955523924796E-3</v>
      </c>
      <c r="I2241">
        <f t="shared" si="260"/>
        <v>14019.848357437191</v>
      </c>
      <c r="J2241">
        <f t="shared" si="260"/>
        <v>22673.711153220182</v>
      </c>
      <c r="AB2241" s="264">
        <v>43146</v>
      </c>
      <c r="AC2241">
        <v>2000.76</v>
      </c>
    </row>
    <row r="2242" spans="1:29">
      <c r="A2242" s="264">
        <v>43133</v>
      </c>
      <c r="B2242">
        <v>995.06</v>
      </c>
      <c r="D2242" s="264">
        <v>43133</v>
      </c>
      <c r="E2242">
        <f t="shared" si="259"/>
        <v>2009.11</v>
      </c>
      <c r="F2242">
        <v>995.06</v>
      </c>
      <c r="G2242" s="246">
        <f t="shared" si="254"/>
        <v>-4.0746927870006777E-3</v>
      </c>
      <c r="H2242" s="246">
        <f t="shared" si="255"/>
        <v>-9.8187396931546239E-3</v>
      </c>
      <c r="I2242">
        <f t="shared" si="260"/>
        <v>13962.721782460299</v>
      </c>
      <c r="J2242">
        <f t="shared" si="260"/>
        <v>22451.083885528937</v>
      </c>
      <c r="AB2242" s="264">
        <v>43147</v>
      </c>
      <c r="AC2242">
        <v>2002.96</v>
      </c>
    </row>
    <row r="2243" spans="1:29">
      <c r="A2243" s="264">
        <v>43136</v>
      </c>
      <c r="B2243">
        <v>983.32</v>
      </c>
      <c r="D2243" s="264">
        <v>43136</v>
      </c>
      <c r="E2243">
        <f t="shared" si="259"/>
        <v>2015.15</v>
      </c>
      <c r="F2243">
        <v>983.32</v>
      </c>
      <c r="G2243" s="246">
        <f t="shared" si="254"/>
        <v>3.0063062749179359E-3</v>
      </c>
      <c r="H2243" s="246">
        <f t="shared" si="255"/>
        <v>-1.1844712092020218E-2</v>
      </c>
      <c r="I2243">
        <f t="shared" si="260"/>
        <v>14004.698000569842</v>
      </c>
      <c r="J2243">
        <f t="shared" si="260"/>
        <v>22185.157260751053</v>
      </c>
      <c r="AB2243" s="264">
        <v>43151</v>
      </c>
      <c r="AC2243">
        <v>2001.38</v>
      </c>
    </row>
    <row r="2244" spans="1:29">
      <c r="A2244" s="264">
        <v>43137</v>
      </c>
      <c r="B2244">
        <v>987.89</v>
      </c>
      <c r="D2244" s="264">
        <v>43137</v>
      </c>
      <c r="E2244">
        <f t="shared" si="259"/>
        <v>2016.27</v>
      </c>
      <c r="F2244">
        <v>987.89</v>
      </c>
      <c r="G2244" s="246">
        <f t="shared" ref="G2244:G2307" si="261">E2244/E2243-1</f>
        <v>5.5578989157134551E-4</v>
      </c>
      <c r="H2244" s="246">
        <f t="shared" ref="H2244:H2307" si="262">(F2244/F2243-1)-($M$23/252)</f>
        <v>4.601092072919131E-3</v>
      </c>
      <c r="I2244">
        <f t="shared" ref="I2244:J2259" si="263">I2243*(1+G2244)</f>
        <v>14012.481670153069</v>
      </c>
      <c r="J2244">
        <f t="shared" si="263"/>
        <v>22287.23321195996</v>
      </c>
      <c r="AB2244" s="264">
        <v>43152</v>
      </c>
      <c r="AC2244">
        <v>1996.33</v>
      </c>
    </row>
    <row r="2245" spans="1:29">
      <c r="A2245" s="264">
        <v>43138</v>
      </c>
      <c r="B2245">
        <v>984.14</v>
      </c>
      <c r="D2245" s="264">
        <v>43138</v>
      </c>
      <c r="E2245">
        <f t="shared" si="259"/>
        <v>2009.05</v>
      </c>
      <c r="F2245">
        <v>984.14</v>
      </c>
      <c r="G2245" s="246">
        <f t="shared" si="261"/>
        <v>-3.5808696255957839E-3</v>
      </c>
      <c r="H2245" s="246">
        <f t="shared" si="262"/>
        <v>-3.842397758281337E-3</v>
      </c>
      <c r="I2245">
        <f t="shared" si="263"/>
        <v>13962.304800161201</v>
      </c>
      <c r="J2245">
        <f t="shared" si="263"/>
        <v>22201.596797028033</v>
      </c>
      <c r="AB2245" s="264">
        <v>43153</v>
      </c>
      <c r="AC2245">
        <v>1998.36</v>
      </c>
    </row>
    <row r="2246" spans="1:29">
      <c r="A2246" s="264">
        <v>43139</v>
      </c>
      <c r="B2246">
        <v>967.84</v>
      </c>
      <c r="D2246" s="264">
        <v>43139</v>
      </c>
      <c r="E2246">
        <f t="shared" si="259"/>
        <v>2006.52</v>
      </c>
      <c r="F2246">
        <v>967.84</v>
      </c>
      <c r="G2246" s="246">
        <f t="shared" si="261"/>
        <v>-1.2593016599885543E-3</v>
      </c>
      <c r="H2246" s="246">
        <f t="shared" si="262"/>
        <v>-1.6609112742379764E-2</v>
      </c>
      <c r="I2246">
        <f t="shared" si="263"/>
        <v>13944.722046549092</v>
      </c>
      <c r="J2246">
        <f t="shared" si="263"/>
        <v>21832.847972765336</v>
      </c>
      <c r="AB2246" s="264">
        <v>43154</v>
      </c>
      <c r="AC2246">
        <v>2002.87</v>
      </c>
    </row>
    <row r="2247" spans="1:29">
      <c r="A2247" s="264">
        <v>43140</v>
      </c>
      <c r="B2247">
        <v>972.12</v>
      </c>
      <c r="D2247" s="264">
        <v>43140</v>
      </c>
      <c r="E2247">
        <f t="shared" si="259"/>
        <v>2007.17</v>
      </c>
      <c r="F2247">
        <v>972.12</v>
      </c>
      <c r="G2247" s="246">
        <f t="shared" si="261"/>
        <v>3.2394394274670724E-4</v>
      </c>
      <c r="H2247" s="246">
        <f t="shared" si="262"/>
        <v>4.3757899770917466E-3</v>
      </c>
      <c r="I2247">
        <f t="shared" si="263"/>
        <v>13949.239354789357</v>
      </c>
      <c r="J2247">
        <f t="shared" si="263"/>
        <v>21928.38393009593</v>
      </c>
      <c r="AB2247" s="264">
        <v>43157</v>
      </c>
      <c r="AC2247">
        <v>2004.42</v>
      </c>
    </row>
    <row r="2248" spans="1:29">
      <c r="A2248" s="264">
        <v>43143</v>
      </c>
      <c r="B2248">
        <v>978.58</v>
      </c>
      <c r="D2248" s="264">
        <v>43143</v>
      </c>
      <c r="E2248">
        <f t="shared" si="259"/>
        <v>2004.92</v>
      </c>
      <c r="F2248">
        <v>978.58</v>
      </c>
      <c r="G2248" s="246">
        <f t="shared" si="261"/>
        <v>-1.1209812821036946E-3</v>
      </c>
      <c r="H2248" s="246">
        <f t="shared" si="262"/>
        <v>6.5988415598310238E-3</v>
      </c>
      <c r="I2248">
        <f t="shared" si="263"/>
        <v>13933.602518573054</v>
      </c>
      <c r="J2248">
        <f t="shared" si="263"/>
        <v>22073.085861313779</v>
      </c>
      <c r="AB2248" s="264">
        <v>43158</v>
      </c>
      <c r="AC2248">
        <v>1999.7</v>
      </c>
    </row>
    <row r="2249" spans="1:29">
      <c r="A2249" s="264">
        <v>43144</v>
      </c>
      <c r="B2249">
        <v>980.3</v>
      </c>
      <c r="D2249" s="264">
        <v>43144</v>
      </c>
      <c r="E2249">
        <f t="shared" si="259"/>
        <v>2005.19</v>
      </c>
      <c r="F2249">
        <v>980.3</v>
      </c>
      <c r="G2249" s="246">
        <f t="shared" si="261"/>
        <v>1.3466871496126132E-4</v>
      </c>
      <c r="H2249" s="246">
        <f t="shared" si="262"/>
        <v>1.7112202666837864E-3</v>
      </c>
      <c r="I2249">
        <f t="shared" si="263"/>
        <v>13935.478938919012</v>
      </c>
      <c r="J2249">
        <f t="shared" si="263"/>
        <v>22110.857773187912</v>
      </c>
      <c r="AB2249" s="264">
        <v>43159</v>
      </c>
      <c r="AC2249">
        <v>2003.63</v>
      </c>
    </row>
    <row r="2250" spans="1:29">
      <c r="A2250" s="264">
        <v>43145</v>
      </c>
      <c r="B2250">
        <v>983.77</v>
      </c>
      <c r="D2250" s="264">
        <v>43145</v>
      </c>
      <c r="E2250">
        <f t="shared" si="259"/>
        <v>1997.24</v>
      </c>
      <c r="F2250">
        <v>983.77</v>
      </c>
      <c r="G2250" s="246">
        <f t="shared" si="261"/>
        <v>-3.9647115734668947E-3</v>
      </c>
      <c r="H2250" s="246">
        <f t="shared" si="262"/>
        <v>3.4933041634486054E-3</v>
      </c>
      <c r="I2250">
        <f t="shared" si="263"/>
        <v>13880.228784288076</v>
      </c>
      <c r="J2250">
        <f t="shared" si="263"/>
        <v>22188.09772470441</v>
      </c>
      <c r="AB2250" s="264">
        <v>43160</v>
      </c>
      <c r="AC2250">
        <v>2009.14</v>
      </c>
    </row>
    <row r="2251" spans="1:29">
      <c r="A2251" s="264">
        <v>43146</v>
      </c>
      <c r="B2251">
        <v>990.89</v>
      </c>
      <c r="D2251" s="264">
        <v>43146</v>
      </c>
      <c r="E2251">
        <f t="shared" si="259"/>
        <v>2000.76</v>
      </c>
      <c r="F2251">
        <v>990.89</v>
      </c>
      <c r="G2251" s="246">
        <f t="shared" si="261"/>
        <v>1.7624321563758372E-3</v>
      </c>
      <c r="H2251" s="246">
        <f t="shared" si="262"/>
        <v>7.1910354699631232E-3</v>
      </c>
      <c r="I2251">
        <f t="shared" si="263"/>
        <v>13904.691745835358</v>
      </c>
      <c r="J2251">
        <f t="shared" si="263"/>
        <v>22347.653122453768</v>
      </c>
      <c r="AB2251" s="264">
        <v>43161</v>
      </c>
      <c r="AC2251">
        <v>2003.27</v>
      </c>
    </row>
    <row r="2252" spans="1:29">
      <c r="A2252" s="264">
        <v>43147</v>
      </c>
      <c r="B2252">
        <v>992.53</v>
      </c>
      <c r="D2252" s="264">
        <v>43147</v>
      </c>
      <c r="E2252">
        <f t="shared" si="259"/>
        <v>2002.96</v>
      </c>
      <c r="F2252">
        <v>992.53</v>
      </c>
      <c r="G2252" s="246">
        <f t="shared" si="261"/>
        <v>1.0995821587795884E-3</v>
      </c>
      <c r="H2252" s="246">
        <f t="shared" si="262"/>
        <v>1.6086491869502376E-3</v>
      </c>
      <c r="I2252">
        <f t="shared" si="263"/>
        <v>13919.981096802409</v>
      </c>
      <c r="J2252">
        <f t="shared" si="263"/>
        <v>22383.602656479448</v>
      </c>
      <c r="AB2252" s="264">
        <v>43164</v>
      </c>
      <c r="AC2252">
        <v>2001.22</v>
      </c>
    </row>
    <row r="2253" spans="1:29">
      <c r="A2253" s="264">
        <v>43151</v>
      </c>
      <c r="B2253">
        <v>990.25</v>
      </c>
      <c r="D2253" s="264">
        <v>43151</v>
      </c>
      <c r="E2253">
        <f t="shared" si="259"/>
        <v>2001.38</v>
      </c>
      <c r="F2253">
        <v>990.25</v>
      </c>
      <c r="G2253" s="246">
        <f t="shared" si="261"/>
        <v>-7.8883252785877378E-4</v>
      </c>
      <c r="H2253" s="246">
        <f t="shared" si="262"/>
        <v>-2.3435883550119293E-3</v>
      </c>
      <c r="I2253">
        <f t="shared" si="263"/>
        <v>13909.000562926072</v>
      </c>
      <c r="J2253">
        <f t="shared" si="263"/>
        <v>22331.144705950508</v>
      </c>
      <c r="AB2253" s="264">
        <v>43165</v>
      </c>
      <c r="AC2253">
        <v>2002.32</v>
      </c>
    </row>
    <row r="2254" spans="1:29">
      <c r="A2254" s="264">
        <v>43152</v>
      </c>
      <c r="B2254">
        <v>986.62</v>
      </c>
      <c r="D2254" s="264">
        <v>43152</v>
      </c>
      <c r="E2254">
        <f t="shared" si="259"/>
        <v>1996.33</v>
      </c>
      <c r="F2254">
        <v>986.62</v>
      </c>
      <c r="G2254" s="246">
        <f t="shared" si="261"/>
        <v>-2.5232589513236592E-3</v>
      </c>
      <c r="H2254" s="246">
        <f t="shared" si="262"/>
        <v>-3.7121695459299128E-3</v>
      </c>
      <c r="I2254">
        <f t="shared" si="263"/>
        <v>13873.904552751703</v>
      </c>
      <c r="J2254">
        <f t="shared" si="263"/>
        <v>22248.247710647323</v>
      </c>
      <c r="AB2254" s="264">
        <v>43166</v>
      </c>
      <c r="AC2254">
        <v>2001.15</v>
      </c>
    </row>
    <row r="2255" spans="1:29">
      <c r="A2255" s="264">
        <v>43153</v>
      </c>
      <c r="B2255">
        <v>987</v>
      </c>
      <c r="D2255" s="264">
        <v>43153</v>
      </c>
      <c r="E2255">
        <f t="shared" si="259"/>
        <v>1998.36</v>
      </c>
      <c r="F2255">
        <v>987</v>
      </c>
      <c r="G2255" s="246">
        <f t="shared" si="261"/>
        <v>1.0168659490163989E-3</v>
      </c>
      <c r="H2255" s="246">
        <f t="shared" si="262"/>
        <v>3.3872478041917312E-4</v>
      </c>
      <c r="I2255">
        <f t="shared" si="263"/>
        <v>13888.012453871299</v>
      </c>
      <c r="J2255">
        <f t="shared" si="263"/>
        <v>22255.783743467826</v>
      </c>
      <c r="AB2255" s="264">
        <v>43167</v>
      </c>
      <c r="AC2255">
        <v>2003.2</v>
      </c>
    </row>
    <row r="2256" spans="1:29">
      <c r="A2256" s="264">
        <v>43154</v>
      </c>
      <c r="B2256">
        <v>995.72</v>
      </c>
      <c r="D2256" s="264">
        <v>43154</v>
      </c>
      <c r="E2256">
        <f t="shared" si="259"/>
        <v>2002.87</v>
      </c>
      <c r="F2256">
        <v>995.72</v>
      </c>
      <c r="G2256" s="246">
        <f t="shared" si="261"/>
        <v>2.2568506175062453E-3</v>
      </c>
      <c r="H2256" s="246">
        <f t="shared" si="262"/>
        <v>8.7884245187437177E-3</v>
      </c>
      <c r="I2256">
        <f t="shared" si="263"/>
        <v>13919.355623353753</v>
      </c>
      <c r="J2256">
        <f t="shared" si="263"/>
        <v>22451.377019002775</v>
      </c>
      <c r="AB2256" s="264">
        <v>43168</v>
      </c>
      <c r="AC2256">
        <v>2000.94</v>
      </c>
    </row>
    <row r="2257" spans="1:29">
      <c r="A2257" s="264">
        <v>43157</v>
      </c>
      <c r="B2257">
        <v>1000.65</v>
      </c>
      <c r="D2257" s="264">
        <v>43157</v>
      </c>
      <c r="E2257">
        <f t="shared" si="259"/>
        <v>2004.42</v>
      </c>
      <c r="F2257">
        <v>1000.65</v>
      </c>
      <c r="G2257" s="246">
        <f t="shared" si="261"/>
        <v>7.7388946861267627E-4</v>
      </c>
      <c r="H2257" s="246">
        <f t="shared" si="262"/>
        <v>4.9047625264704168E-3</v>
      </c>
      <c r="I2257">
        <f t="shared" si="263"/>
        <v>13930.127666080542</v>
      </c>
      <c r="J2257">
        <f t="shared" si="263"/>
        <v>22561.495691673241</v>
      </c>
      <c r="AB2257" s="264">
        <v>43171</v>
      </c>
      <c r="AC2257">
        <v>2003.48</v>
      </c>
    </row>
    <row r="2258" spans="1:29">
      <c r="A2258" s="264">
        <v>43158</v>
      </c>
      <c r="B2258">
        <v>995</v>
      </c>
      <c r="D2258" s="264">
        <v>43158</v>
      </c>
      <c r="E2258">
        <f t="shared" si="259"/>
        <v>1999.7</v>
      </c>
      <c r="F2258">
        <v>995</v>
      </c>
      <c r="G2258" s="246">
        <f t="shared" si="261"/>
        <v>-2.3547959010586927E-3</v>
      </c>
      <c r="H2258" s="246">
        <f t="shared" si="262"/>
        <v>-5.692758457002913E-3</v>
      </c>
      <c r="I2258">
        <f t="shared" si="263"/>
        <v>13897.325058551231</v>
      </c>
      <c r="J2258">
        <f t="shared" si="263"/>
        <v>22433.058546271834</v>
      </c>
      <c r="AB2258" s="264">
        <v>43172</v>
      </c>
      <c r="AC2258">
        <v>2005.04</v>
      </c>
    </row>
    <row r="2259" spans="1:29">
      <c r="A2259" s="264">
        <v>43159</v>
      </c>
      <c r="B2259">
        <v>992.21</v>
      </c>
      <c r="D2259" s="264">
        <v>43159</v>
      </c>
      <c r="E2259">
        <f t="shared" si="259"/>
        <v>2003.63</v>
      </c>
      <c r="F2259">
        <v>992.21</v>
      </c>
      <c r="G2259" s="246">
        <f t="shared" si="261"/>
        <v>1.9652947942192522E-3</v>
      </c>
      <c r="H2259" s="246">
        <f t="shared" si="262"/>
        <v>-2.8504486719310848E-3</v>
      </c>
      <c r="I2259">
        <f t="shared" si="263"/>
        <v>13924.637399142373</v>
      </c>
      <c r="J2259">
        <f t="shared" si="263"/>
        <v>22369.11426433126</v>
      </c>
      <c r="AB2259" s="264">
        <v>43173</v>
      </c>
      <c r="AC2259">
        <v>2008.21</v>
      </c>
    </row>
    <row r="2260" spans="1:29">
      <c r="A2260" s="264">
        <v>43160</v>
      </c>
      <c r="B2260">
        <v>988.72</v>
      </c>
      <c r="D2260" s="264">
        <v>43160</v>
      </c>
      <c r="E2260">
        <f t="shared" si="259"/>
        <v>2009.14</v>
      </c>
      <c r="F2260">
        <v>988.72</v>
      </c>
      <c r="G2260" s="246">
        <f t="shared" si="261"/>
        <v>2.7500087341474355E-3</v>
      </c>
      <c r="H2260" s="246">
        <f t="shared" si="262"/>
        <v>-3.5638291217152803E-3</v>
      </c>
      <c r="I2260">
        <f t="shared" ref="I2260:J2275" si="264">I2259*(1+G2260)</f>
        <v>13962.930273609851</v>
      </c>
      <c r="J2260">
        <f t="shared" si="264"/>
        <v>22289.394563489059</v>
      </c>
      <c r="AB2260" s="264">
        <v>43174</v>
      </c>
      <c r="AC2260">
        <v>2007.15</v>
      </c>
    </row>
    <row r="2261" spans="1:29">
      <c r="A2261" s="264">
        <v>43161</v>
      </c>
      <c r="B2261">
        <v>989.62</v>
      </c>
      <c r="D2261" s="264">
        <v>43161</v>
      </c>
      <c r="E2261">
        <f t="shared" si="259"/>
        <v>2003.27</v>
      </c>
      <c r="F2261">
        <v>989.62</v>
      </c>
      <c r="G2261" s="246">
        <f t="shared" si="261"/>
        <v>-2.9216480683278423E-3</v>
      </c>
      <c r="H2261" s="246">
        <f t="shared" si="262"/>
        <v>8.638392495925332E-4</v>
      </c>
      <c r="I2261">
        <f t="shared" si="264"/>
        <v>13922.135505347762</v>
      </c>
      <c r="J2261">
        <f t="shared" si="264"/>
        <v>22308.649017362655</v>
      </c>
      <c r="AB2261" s="264">
        <v>43175</v>
      </c>
      <c r="AC2261">
        <v>2005.4</v>
      </c>
    </row>
    <row r="2262" spans="1:29">
      <c r="A2262" s="264">
        <v>43164</v>
      </c>
      <c r="B2262">
        <v>993.39</v>
      </c>
      <c r="D2262" s="264">
        <v>43164</v>
      </c>
      <c r="E2262">
        <f t="shared" si="259"/>
        <v>2001.22</v>
      </c>
      <c r="F2262">
        <v>993.39</v>
      </c>
      <c r="G2262" s="246">
        <f t="shared" si="261"/>
        <v>-1.0233268605829293E-3</v>
      </c>
      <c r="H2262" s="246">
        <f t="shared" si="262"/>
        <v>3.7631144855023594E-3</v>
      </c>
      <c r="I2262">
        <f t="shared" si="264"/>
        <v>13907.888610128464</v>
      </c>
      <c r="J2262">
        <f t="shared" si="264"/>
        <v>22392.599017631881</v>
      </c>
      <c r="AB2262" s="264">
        <v>43178</v>
      </c>
      <c r="AC2262">
        <v>2005.93</v>
      </c>
    </row>
    <row r="2263" spans="1:29">
      <c r="A2263" s="264">
        <v>43165</v>
      </c>
      <c r="B2263">
        <v>994.9</v>
      </c>
      <c r="D2263" s="264">
        <v>43165</v>
      </c>
      <c r="E2263">
        <f t="shared" si="259"/>
        <v>2002.32</v>
      </c>
      <c r="F2263">
        <v>994.9</v>
      </c>
      <c r="G2263" s="246">
        <f t="shared" si="261"/>
        <v>5.4966470453021721E-4</v>
      </c>
      <c r="H2263" s="246">
        <f t="shared" si="262"/>
        <v>1.4736189426394078E-3</v>
      </c>
      <c r="I2263">
        <f t="shared" si="264"/>
        <v>13915.533285611989</v>
      </c>
      <c r="J2263">
        <f t="shared" si="264"/>
        <v>22425.597175719191</v>
      </c>
      <c r="AB2263" s="264">
        <v>43179</v>
      </c>
      <c r="AC2263">
        <v>2001.88</v>
      </c>
    </row>
    <row r="2264" spans="1:29">
      <c r="A2264" s="264">
        <v>43166</v>
      </c>
      <c r="B2264">
        <v>994.49</v>
      </c>
      <c r="D2264" s="264">
        <v>43166</v>
      </c>
      <c r="E2264">
        <f t="shared" si="259"/>
        <v>2001.15</v>
      </c>
      <c r="F2264">
        <v>994.49</v>
      </c>
      <c r="G2264" s="246">
        <f t="shared" si="261"/>
        <v>-5.8432218626380816E-4</v>
      </c>
      <c r="H2264" s="246">
        <f t="shared" si="262"/>
        <v>-4.5853029019428312E-4</v>
      </c>
      <c r="I2264">
        <f t="shared" si="264"/>
        <v>13907.402130779514</v>
      </c>
      <c r="J2264">
        <f t="shared" si="264"/>
        <v>22415.314360138429</v>
      </c>
      <c r="AB2264" s="264">
        <v>43180</v>
      </c>
      <c r="AC2264">
        <v>1999.29</v>
      </c>
    </row>
    <row r="2265" spans="1:29">
      <c r="A2265" s="264">
        <v>43167</v>
      </c>
      <c r="B2265">
        <v>997.47</v>
      </c>
      <c r="D2265" s="264">
        <v>43167</v>
      </c>
      <c r="E2265">
        <f t="shared" si="259"/>
        <v>2003.2</v>
      </c>
      <c r="F2265">
        <v>997.47</v>
      </c>
      <c r="G2265" s="246">
        <f t="shared" si="261"/>
        <v>1.0244109636958765E-3</v>
      </c>
      <c r="H2265" s="246">
        <f t="shared" si="262"/>
        <v>2.9500822029382293E-3</v>
      </c>
      <c r="I2265">
        <f t="shared" si="264"/>
        <v>13921.649025998811</v>
      </c>
      <c r="J2265">
        <f t="shared" si="264"/>
        <v>22481.441380105538</v>
      </c>
      <c r="AB2265" s="264">
        <v>43181</v>
      </c>
      <c r="AC2265">
        <v>2005.96</v>
      </c>
    </row>
    <row r="2266" spans="1:29">
      <c r="A2266" s="264">
        <v>43168</v>
      </c>
      <c r="B2266">
        <v>1002.62</v>
      </c>
      <c r="D2266" s="264">
        <v>43168</v>
      </c>
      <c r="E2266">
        <f t="shared" si="259"/>
        <v>2000.94</v>
      </c>
      <c r="F2266">
        <v>1002.62</v>
      </c>
      <c r="G2266" s="246">
        <f t="shared" si="261"/>
        <v>-1.1281948881789461E-3</v>
      </c>
      <c r="H2266" s="246">
        <f t="shared" si="262"/>
        <v>5.1166339768184835E-3</v>
      </c>
      <c r="I2266">
        <f t="shared" si="264"/>
        <v>13905.942692732659</v>
      </c>
      <c r="J2266">
        <f t="shared" si="264"/>
        <v>22596.470686918838</v>
      </c>
      <c r="AB2266" s="264">
        <v>43182</v>
      </c>
      <c r="AC2266">
        <v>2005.99</v>
      </c>
    </row>
    <row r="2267" spans="1:29">
      <c r="A2267" s="264">
        <v>43171</v>
      </c>
      <c r="B2267">
        <v>1003.62</v>
      </c>
      <c r="D2267" s="264">
        <v>43171</v>
      </c>
      <c r="E2267">
        <f t="shared" si="259"/>
        <v>2003.48</v>
      </c>
      <c r="F2267">
        <v>1003.62</v>
      </c>
      <c r="G2267" s="246">
        <f t="shared" si="261"/>
        <v>1.2694033804112603E-3</v>
      </c>
      <c r="H2267" s="246">
        <f t="shared" si="262"/>
        <v>9.5095827503376227E-4</v>
      </c>
      <c r="I2267">
        <f t="shared" si="264"/>
        <v>13923.594943394619</v>
      </c>
      <c r="J2267">
        <f t="shared" si="264"/>
        <v>22617.958987705122</v>
      </c>
      <c r="AB2267" s="264">
        <v>43185</v>
      </c>
      <c r="AC2267">
        <v>2005.29</v>
      </c>
    </row>
    <row r="2268" spans="1:29">
      <c r="A2268" s="264">
        <v>43172</v>
      </c>
      <c r="B2268">
        <v>1001.97</v>
      </c>
      <c r="D2268" s="264">
        <v>43172</v>
      </c>
      <c r="E2268">
        <f t="shared" si="259"/>
        <v>2005.04</v>
      </c>
      <c r="F2268">
        <v>1001.97</v>
      </c>
      <c r="G2268" s="246">
        <f t="shared" si="261"/>
        <v>7.7864515742609441E-4</v>
      </c>
      <c r="H2268" s="246">
        <f t="shared" si="262"/>
        <v>-1.6904771156982653E-3</v>
      </c>
      <c r="I2268">
        <f t="shared" si="264"/>
        <v>13934.436483171256</v>
      </c>
      <c r="J2268">
        <f t="shared" si="264"/>
        <v>22579.723845632605</v>
      </c>
      <c r="AB2268" s="264">
        <v>43186</v>
      </c>
      <c r="AC2268">
        <v>2011.08</v>
      </c>
    </row>
    <row r="2269" spans="1:29">
      <c r="A2269" s="264">
        <v>43173</v>
      </c>
      <c r="B2269">
        <v>1001.93</v>
      </c>
      <c r="D2269" s="264">
        <v>43173</v>
      </c>
      <c r="E2269">
        <f t="shared" si="259"/>
        <v>2008.21</v>
      </c>
      <c r="F2269">
        <v>1001.93</v>
      </c>
      <c r="G2269" s="246">
        <f t="shared" si="261"/>
        <v>1.5810158400830776E-3</v>
      </c>
      <c r="H2269" s="246">
        <f t="shared" si="262"/>
        <v>-8.6349926359487731E-5</v>
      </c>
      <c r="I2269">
        <f t="shared" si="264"/>
        <v>13956.467047973782</v>
      </c>
      <c r="J2269">
        <f t="shared" si="264"/>
        <v>22577.774088141316</v>
      </c>
      <c r="AB2269" s="264">
        <v>43187</v>
      </c>
      <c r="AC2269">
        <v>2012.11</v>
      </c>
    </row>
    <row r="2270" spans="1:29">
      <c r="A2270" s="264">
        <v>43174</v>
      </c>
      <c r="B2270">
        <v>1001.4</v>
      </c>
      <c r="D2270" s="264">
        <v>43174</v>
      </c>
      <c r="E2270">
        <f t="shared" si="259"/>
        <v>2007.15</v>
      </c>
      <c r="F2270">
        <v>1001.4</v>
      </c>
      <c r="G2270" s="246">
        <f t="shared" si="261"/>
        <v>-5.2783324453120617E-4</v>
      </c>
      <c r="H2270" s="246">
        <f t="shared" si="262"/>
        <v>-5.7540764182263584E-4</v>
      </c>
      <c r="I2270">
        <f t="shared" si="264"/>
        <v>13949.100360689657</v>
      </c>
      <c r="J2270">
        <f t="shared" si="264"/>
        <v>22564.782664395654</v>
      </c>
      <c r="AB2270" s="264">
        <v>43188</v>
      </c>
      <c r="AC2270">
        <v>2016.48</v>
      </c>
    </row>
    <row r="2271" spans="1:29">
      <c r="A2271" s="264">
        <v>43175</v>
      </c>
      <c r="B2271">
        <v>1001.03</v>
      </c>
      <c r="D2271" s="264">
        <v>43175</v>
      </c>
      <c r="E2271">
        <f t="shared" si="259"/>
        <v>2005.4</v>
      </c>
      <c r="F2271">
        <v>1001.03</v>
      </c>
      <c r="G2271" s="246">
        <f t="shared" si="261"/>
        <v>-8.7188301820995129E-4</v>
      </c>
      <c r="H2271" s="246">
        <f t="shared" si="262"/>
        <v>-4.1591129561470349E-4</v>
      </c>
      <c r="I2271">
        <f t="shared" si="264"/>
        <v>13936.938376965865</v>
      </c>
      <c r="J2271">
        <f t="shared" si="264"/>
        <v>22555.39771640244</v>
      </c>
      <c r="AB2271" s="264">
        <v>43189</v>
      </c>
      <c r="AC2271">
        <v>2016.48</v>
      </c>
    </row>
    <row r="2272" spans="1:29">
      <c r="A2272" s="264">
        <v>43178</v>
      </c>
      <c r="B2272">
        <v>993.79</v>
      </c>
      <c r="D2272" s="264">
        <v>43178</v>
      </c>
      <c r="E2272">
        <f t="shared" si="259"/>
        <v>2005.93</v>
      </c>
      <c r="F2272">
        <v>993.79</v>
      </c>
      <c r="G2272" s="246">
        <f t="shared" si="261"/>
        <v>2.6428642664799717E-4</v>
      </c>
      <c r="H2272" s="246">
        <f t="shared" si="262"/>
        <v>-7.2789790444414268E-3</v>
      </c>
      <c r="I2272">
        <f t="shared" si="264"/>
        <v>13940.621720607927</v>
      </c>
      <c r="J2272">
        <f t="shared" si="264"/>
        <v>22391.217449085703</v>
      </c>
      <c r="AB2272" s="264">
        <v>43192</v>
      </c>
      <c r="AC2272">
        <v>2017.56</v>
      </c>
    </row>
    <row r="2273" spans="1:29">
      <c r="A2273" s="264">
        <v>43179</v>
      </c>
      <c r="B2273">
        <v>993.48</v>
      </c>
      <c r="D2273" s="264">
        <v>43179</v>
      </c>
      <c r="E2273">
        <f t="shared" si="259"/>
        <v>2001.88</v>
      </c>
      <c r="F2273">
        <v>993.48</v>
      </c>
      <c r="G2273" s="246">
        <f t="shared" si="261"/>
        <v>-2.0190136246029944E-3</v>
      </c>
      <c r="H2273" s="246">
        <f t="shared" si="262"/>
        <v>-3.5836570100312911E-4</v>
      </c>
      <c r="I2273">
        <f t="shared" si="264"/>
        <v>13912.475415418583</v>
      </c>
      <c r="J2273">
        <f t="shared" si="264"/>
        <v>22383.193204748248</v>
      </c>
      <c r="AB2273" s="264">
        <v>43193</v>
      </c>
      <c r="AC2273">
        <v>2012.77</v>
      </c>
    </row>
    <row r="2274" spans="1:29">
      <c r="A2274" s="264">
        <v>43180</v>
      </c>
      <c r="B2274">
        <v>992.63</v>
      </c>
      <c r="D2274" s="264">
        <v>43180</v>
      </c>
      <c r="E2274">
        <f t="shared" si="259"/>
        <v>1999.29</v>
      </c>
      <c r="F2274">
        <v>992.63</v>
      </c>
      <c r="G2274" s="246">
        <f t="shared" si="261"/>
        <v>-1.2937838431874571E-3</v>
      </c>
      <c r="H2274" s="246">
        <f t="shared" si="262"/>
        <v>-9.0200694240739811E-4</v>
      </c>
      <c r="I2274">
        <f t="shared" si="264"/>
        <v>13894.475679507372</v>
      </c>
      <c r="J2274">
        <f t="shared" si="264"/>
        <v>22363.003409084318</v>
      </c>
      <c r="AB2274" s="264">
        <v>43194</v>
      </c>
      <c r="AC2274">
        <v>2012.6</v>
      </c>
    </row>
    <row r="2275" spans="1:29">
      <c r="A2275" s="264">
        <v>43181</v>
      </c>
      <c r="B2275">
        <v>984.41</v>
      </c>
      <c r="D2275" s="264">
        <v>43181</v>
      </c>
      <c r="E2275">
        <f t="shared" si="259"/>
        <v>2005.96</v>
      </c>
      <c r="F2275">
        <v>984.41</v>
      </c>
      <c r="G2275" s="246">
        <f t="shared" si="261"/>
        <v>3.3361843454426943E-3</v>
      </c>
      <c r="H2275" s="246">
        <f t="shared" si="262"/>
        <v>-8.3274597713721837E-3</v>
      </c>
      <c r="I2275">
        <f t="shared" si="264"/>
        <v>13940.830211757479</v>
      </c>
      <c r="J2275">
        <f t="shared" si="264"/>
        <v>22176.776397828111</v>
      </c>
      <c r="AB2275" s="264">
        <v>43195</v>
      </c>
      <c r="AC2275">
        <v>2009.57</v>
      </c>
    </row>
    <row r="2276" spans="1:29">
      <c r="A2276" s="264">
        <v>43182</v>
      </c>
      <c r="B2276">
        <v>975.9</v>
      </c>
      <c r="D2276" s="264">
        <v>43182</v>
      </c>
      <c r="E2276">
        <f t="shared" si="259"/>
        <v>2005.99</v>
      </c>
      <c r="F2276">
        <v>975.9</v>
      </c>
      <c r="G2276" s="246">
        <f t="shared" si="261"/>
        <v>1.4955432810159763E-5</v>
      </c>
      <c r="H2276" s="246">
        <f t="shared" si="262"/>
        <v>-8.6912005668369346E-3</v>
      </c>
      <c r="I2276">
        <f t="shared" ref="I2276:J2291" si="265">I2275*(1+G2276)</f>
        <v>13941.038702907028</v>
      </c>
      <c r="J2276">
        <f t="shared" si="265"/>
        <v>21984.033586228692</v>
      </c>
      <c r="AB2276" s="264">
        <v>43196</v>
      </c>
      <c r="AC2276">
        <v>2015.39</v>
      </c>
    </row>
    <row r="2277" spans="1:29">
      <c r="A2277" s="264">
        <v>43185</v>
      </c>
      <c r="B2277">
        <v>986.95</v>
      </c>
      <c r="D2277" s="264">
        <v>43185</v>
      </c>
      <c r="E2277">
        <f t="shared" si="259"/>
        <v>2005.29</v>
      </c>
      <c r="F2277">
        <v>986.95</v>
      </c>
      <c r="G2277" s="246">
        <f t="shared" si="261"/>
        <v>-3.4895488013397813E-4</v>
      </c>
      <c r="H2277" s="246">
        <f t="shared" si="262"/>
        <v>1.1276452871342255E-2</v>
      </c>
      <c r="I2277">
        <f t="shared" si="265"/>
        <v>13936.173909417512</v>
      </c>
      <c r="J2277">
        <f t="shared" si="265"/>
        <v>22231.935504885805</v>
      </c>
      <c r="AB2277" s="264">
        <v>43199</v>
      </c>
      <c r="AC2277">
        <v>2015.42</v>
      </c>
    </row>
    <row r="2278" spans="1:29">
      <c r="A2278" s="264">
        <v>43186</v>
      </c>
      <c r="B2278">
        <v>979.88</v>
      </c>
      <c r="D2278" s="264">
        <v>43186</v>
      </c>
      <c r="E2278">
        <f t="shared" si="259"/>
        <v>2011.08</v>
      </c>
      <c r="F2278">
        <v>979.88</v>
      </c>
      <c r="G2278" s="246">
        <f t="shared" si="261"/>
        <v>2.8873629250631971E-3</v>
      </c>
      <c r="H2278" s="246">
        <f t="shared" si="262"/>
        <v>-7.2099120305704331E-3</v>
      </c>
      <c r="I2278">
        <f t="shared" si="265"/>
        <v>13976.412701280797</v>
      </c>
      <c r="J2278">
        <f t="shared" si="265"/>
        <v>22071.645205626264</v>
      </c>
      <c r="AB2278" s="264">
        <v>43200</v>
      </c>
      <c r="AC2278">
        <v>2014.48</v>
      </c>
    </row>
    <row r="2279" spans="1:29">
      <c r="A2279" s="264">
        <v>43187</v>
      </c>
      <c r="B2279">
        <v>979.33</v>
      </c>
      <c r="D2279" s="264">
        <v>43187</v>
      </c>
      <c r="E2279">
        <f t="shared" si="259"/>
        <v>2012.11</v>
      </c>
      <c r="F2279">
        <v>979.33</v>
      </c>
      <c r="G2279" s="246">
        <f t="shared" si="261"/>
        <v>5.1216261909026173E-4</v>
      </c>
      <c r="H2279" s="246">
        <f t="shared" si="262"/>
        <v>-6.0772179100644554E-4</v>
      </c>
      <c r="I2279">
        <f t="shared" si="265"/>
        <v>13983.570897415371</v>
      </c>
      <c r="J2279">
        <f t="shared" si="265"/>
        <v>22058.231785871441</v>
      </c>
      <c r="AB2279" s="264">
        <v>43201</v>
      </c>
      <c r="AC2279">
        <v>2015.81</v>
      </c>
    </row>
    <row r="2280" spans="1:29">
      <c r="A2280" s="264">
        <v>43188</v>
      </c>
      <c r="B2280">
        <v>987.67</v>
      </c>
      <c r="D2280" s="264">
        <v>43188</v>
      </c>
      <c r="E2280">
        <f t="shared" si="259"/>
        <v>2016.48</v>
      </c>
      <c r="F2280">
        <v>987.67</v>
      </c>
      <c r="G2280" s="246">
        <f t="shared" si="261"/>
        <v>2.1718494515707842E-3</v>
      </c>
      <c r="H2280" s="246">
        <f t="shared" si="262"/>
        <v>8.4695976914246213E-3</v>
      </c>
      <c r="I2280">
        <f t="shared" si="265"/>
        <v>14013.941108199924</v>
      </c>
      <c r="J2280">
        <f t="shared" si="265"/>
        <v>22245.056134881968</v>
      </c>
      <c r="AB2280" s="264">
        <v>43202</v>
      </c>
      <c r="AC2280">
        <v>2011.59</v>
      </c>
    </row>
    <row r="2281" spans="1:29">
      <c r="A2281" s="264">
        <v>43192</v>
      </c>
      <c r="B2281">
        <v>978</v>
      </c>
      <c r="D2281" s="264">
        <v>43192</v>
      </c>
      <c r="E2281">
        <f t="shared" si="259"/>
        <v>2017.56</v>
      </c>
      <c r="F2281">
        <v>978</v>
      </c>
      <c r="G2281" s="246">
        <f t="shared" si="261"/>
        <v>5.3558676505582881E-4</v>
      </c>
      <c r="H2281" s="246">
        <f t="shared" si="262"/>
        <v>-9.8371481437553726E-3</v>
      </c>
      <c r="I2281">
        <f t="shared" si="265"/>
        <v>14021.446789583748</v>
      </c>
      <c r="J2281">
        <f t="shared" si="265"/>
        <v>22026.228222216982</v>
      </c>
      <c r="AB2281" s="264">
        <v>43203</v>
      </c>
      <c r="AC2281">
        <v>2011.83</v>
      </c>
    </row>
    <row r="2282" spans="1:29">
      <c r="A2282" s="264">
        <v>43193</v>
      </c>
      <c r="B2282">
        <v>980.37</v>
      </c>
      <c r="D2282" s="264">
        <v>43193</v>
      </c>
      <c r="E2282">
        <f t="shared" si="259"/>
        <v>2012.77</v>
      </c>
      <c r="F2282">
        <v>980.37</v>
      </c>
      <c r="G2282" s="246">
        <f t="shared" si="261"/>
        <v>-2.3741549198040834E-3</v>
      </c>
      <c r="H2282" s="246">
        <f t="shared" si="262"/>
        <v>2.3768843120070974E-3</v>
      </c>
      <c r="I2282">
        <f t="shared" si="265"/>
        <v>13988.157702705486</v>
      </c>
      <c r="J2282">
        <f t="shared" si="265"/>
        <v>22078.582018531059</v>
      </c>
      <c r="AB2282" s="264">
        <v>43206</v>
      </c>
      <c r="AC2282">
        <v>2012.48</v>
      </c>
    </row>
    <row r="2283" spans="1:29">
      <c r="A2283" s="264">
        <v>43194</v>
      </c>
      <c r="B2283">
        <v>985.07</v>
      </c>
      <c r="D2283" s="264">
        <v>43194</v>
      </c>
      <c r="E2283">
        <f t="shared" si="259"/>
        <v>2012.6</v>
      </c>
      <c r="F2283">
        <v>985.07</v>
      </c>
      <c r="G2283" s="246">
        <f t="shared" si="261"/>
        <v>-8.4460718313583705E-5</v>
      </c>
      <c r="H2283" s="246">
        <f t="shared" si="262"/>
        <v>4.7476797754202197E-3</v>
      </c>
      <c r="I2283">
        <f t="shared" si="265"/>
        <v>13986.976252858032</v>
      </c>
      <c r="J2283">
        <f t="shared" si="265"/>
        <v>22183.404055850395</v>
      </c>
      <c r="AB2283" s="264">
        <v>43207</v>
      </c>
      <c r="AC2283">
        <v>2014.44</v>
      </c>
    </row>
    <row r="2284" spans="1:29">
      <c r="A2284" s="264">
        <v>43195</v>
      </c>
      <c r="B2284">
        <v>986.69</v>
      </c>
      <c r="D2284" s="264">
        <v>43195</v>
      </c>
      <c r="E2284">
        <f t="shared" si="259"/>
        <v>2009.57</v>
      </c>
      <c r="F2284">
        <v>986.69</v>
      </c>
      <c r="G2284" s="246">
        <f t="shared" si="261"/>
        <v>-1.5055152539004135E-3</v>
      </c>
      <c r="H2284" s="246">
        <f t="shared" si="262"/>
        <v>1.598124607533378E-3</v>
      </c>
      <c r="I2284">
        <f t="shared" si="265"/>
        <v>13965.918646753411</v>
      </c>
      <c r="J2284">
        <f t="shared" si="265"/>
        <v>22218.855899750906</v>
      </c>
      <c r="AB2284" s="264">
        <v>43208</v>
      </c>
      <c r="AC2284">
        <v>2008.75</v>
      </c>
    </row>
    <row r="2285" spans="1:29">
      <c r="A2285" s="264">
        <v>43196</v>
      </c>
      <c r="B2285">
        <v>979.73</v>
      </c>
      <c r="D2285" s="264">
        <v>43196</v>
      </c>
      <c r="E2285">
        <f t="shared" si="259"/>
        <v>2015.39</v>
      </c>
      <c r="F2285">
        <v>979.73</v>
      </c>
      <c r="G2285" s="246">
        <f t="shared" si="261"/>
        <v>2.8961419607180794E-3</v>
      </c>
      <c r="H2285" s="246">
        <f t="shared" si="262"/>
        <v>-7.1003158105816941E-3</v>
      </c>
      <c r="I2285">
        <f t="shared" si="265"/>
        <v>14006.365929766249</v>
      </c>
      <c r="J2285">
        <f t="shared" si="265"/>
        <v>22061.09500591287</v>
      </c>
      <c r="AB2285" s="264">
        <v>43209</v>
      </c>
      <c r="AC2285">
        <v>2003.4</v>
      </c>
    </row>
    <row r="2286" spans="1:29">
      <c r="A2286" s="264">
        <v>43199</v>
      </c>
      <c r="B2286">
        <v>982.45</v>
      </c>
      <c r="D2286" s="264">
        <v>43199</v>
      </c>
      <c r="E2286">
        <f t="shared" si="259"/>
        <v>2015.42</v>
      </c>
      <c r="F2286">
        <v>982.45</v>
      </c>
      <c r="G2286" s="246">
        <f t="shared" si="261"/>
        <v>1.4885456412816467E-5</v>
      </c>
      <c r="H2286" s="246">
        <f t="shared" si="262"/>
        <v>2.7298465247713602E-3</v>
      </c>
      <c r="I2286">
        <f t="shared" si="265"/>
        <v>14006.574420915798</v>
      </c>
      <c r="J2286">
        <f t="shared" si="265"/>
        <v>22121.318409447413</v>
      </c>
      <c r="AB2286" s="264">
        <v>43210</v>
      </c>
      <c r="AC2286">
        <v>1999.33</v>
      </c>
    </row>
    <row r="2287" spans="1:29">
      <c r="A2287" s="264">
        <v>43200</v>
      </c>
      <c r="B2287">
        <v>989.01</v>
      </c>
      <c r="D2287" s="264">
        <v>43200</v>
      </c>
      <c r="E2287">
        <f t="shared" si="259"/>
        <v>2014.48</v>
      </c>
      <c r="F2287">
        <v>989.01</v>
      </c>
      <c r="G2287" s="246">
        <f t="shared" si="261"/>
        <v>-4.6640402496755939E-4</v>
      </c>
      <c r="H2287" s="246">
        <f t="shared" si="262"/>
        <v>6.6307560181180095E-3</v>
      </c>
      <c r="I2287">
        <f t="shared" si="265"/>
        <v>14000.041698229876</v>
      </c>
      <c r="J2287">
        <f t="shared" si="265"/>
        <v>22267.999474619563</v>
      </c>
      <c r="AB2287" s="264">
        <v>43213</v>
      </c>
      <c r="AC2287">
        <v>1997.41</v>
      </c>
    </row>
    <row r="2288" spans="1:29">
      <c r="A2288" s="264">
        <v>43201</v>
      </c>
      <c r="B2288">
        <v>987.65</v>
      </c>
      <c r="D2288" s="264">
        <v>43201</v>
      </c>
      <c r="E2288">
        <f t="shared" si="259"/>
        <v>2015.81</v>
      </c>
      <c r="F2288">
        <v>987.65</v>
      </c>
      <c r="G2288" s="246">
        <f t="shared" si="261"/>
        <v>6.6022000714816009E-4</v>
      </c>
      <c r="H2288" s="246">
        <f t="shared" si="262"/>
        <v>-1.4215410576521445E-3</v>
      </c>
      <c r="I2288">
        <f t="shared" si="265"/>
        <v>14009.284805859956</v>
      </c>
      <c r="J2288">
        <f t="shared" si="265"/>
        <v>22236.344599094613</v>
      </c>
      <c r="AB2288" s="264">
        <v>43214</v>
      </c>
      <c r="AC2288">
        <v>1995.87</v>
      </c>
    </row>
    <row r="2289" spans="1:29">
      <c r="A2289" s="264">
        <v>43202</v>
      </c>
      <c r="B2289">
        <v>989.56</v>
      </c>
      <c r="D2289" s="264">
        <v>43202</v>
      </c>
      <c r="E2289">
        <f t="shared" si="259"/>
        <v>2011.59</v>
      </c>
      <c r="F2289">
        <v>989.56</v>
      </c>
      <c r="G2289" s="246">
        <f t="shared" si="261"/>
        <v>-2.093451267728641E-3</v>
      </c>
      <c r="H2289" s="246">
        <f t="shared" si="262"/>
        <v>1.8874548893115109E-3</v>
      </c>
      <c r="I2289">
        <f t="shared" si="265"/>
        <v>13979.957050823157</v>
      </c>
      <c r="J2289">
        <f t="shared" si="265"/>
        <v>22278.314696428592</v>
      </c>
      <c r="AB2289" s="264">
        <v>43215</v>
      </c>
      <c r="AC2289">
        <v>1991.69</v>
      </c>
    </row>
    <row r="2290" spans="1:29">
      <c r="A2290" s="264">
        <v>43203</v>
      </c>
      <c r="B2290">
        <v>988.37</v>
      </c>
      <c r="D2290" s="264">
        <v>43203</v>
      </c>
      <c r="E2290">
        <f t="shared" si="259"/>
        <v>2011.83</v>
      </c>
      <c r="F2290">
        <v>988.37</v>
      </c>
      <c r="G2290" s="246">
        <f t="shared" si="261"/>
        <v>1.1930860662467957E-4</v>
      </c>
      <c r="H2290" s="246">
        <f t="shared" si="262"/>
        <v>-1.2489832421912614E-3</v>
      </c>
      <c r="I2290">
        <f t="shared" si="265"/>
        <v>13981.624980019564</v>
      </c>
      <c r="J2290">
        <f t="shared" si="265"/>
        <v>22250.489454708488</v>
      </c>
      <c r="AB2290" s="264">
        <v>43216</v>
      </c>
      <c r="AC2290">
        <v>1995.26</v>
      </c>
    </row>
    <row r="2291" spans="1:29">
      <c r="A2291" s="264">
        <v>43206</v>
      </c>
      <c r="B2291">
        <v>992.47</v>
      </c>
      <c r="D2291" s="264">
        <v>43206</v>
      </c>
      <c r="E2291">
        <f t="shared" ref="E2291:E2354" si="266">SUMIF(AB:AB,A2291,AC:AC)</f>
        <v>2012.48</v>
      </c>
      <c r="F2291">
        <v>992.47</v>
      </c>
      <c r="G2291" s="246">
        <f t="shared" si="261"/>
        <v>3.2308892898513797E-4</v>
      </c>
      <c r="H2291" s="246">
        <f t="shared" si="262"/>
        <v>4.101815507205884E-3</v>
      </c>
      <c r="I2291">
        <f t="shared" si="265"/>
        <v>13986.142288259831</v>
      </c>
      <c r="J2291">
        <f t="shared" si="265"/>
        <v>22341.756857396733</v>
      </c>
      <c r="AB2291" s="264">
        <v>43217</v>
      </c>
      <c r="AC2291">
        <v>1999.46</v>
      </c>
    </row>
    <row r="2292" spans="1:29">
      <c r="A2292" s="264">
        <v>43207</v>
      </c>
      <c r="B2292">
        <v>999.18</v>
      </c>
      <c r="D2292" s="264">
        <v>43207</v>
      </c>
      <c r="E2292">
        <f t="shared" si="266"/>
        <v>2014.44</v>
      </c>
      <c r="F2292">
        <v>999.18</v>
      </c>
      <c r="G2292" s="246">
        <f t="shared" si="261"/>
        <v>9.7392272221341614E-4</v>
      </c>
      <c r="H2292" s="246">
        <f t="shared" si="262"/>
        <v>6.7144810782333456E-3</v>
      </c>
      <c r="I2292">
        <f t="shared" ref="I2292:J2307" si="267">I2291*(1+G2292)</f>
        <v>13999.763710030476</v>
      </c>
      <c r="J2292">
        <f t="shared" si="267"/>
        <v>22491.770161070213</v>
      </c>
      <c r="AB2292" s="264">
        <v>43220</v>
      </c>
      <c r="AC2292">
        <v>2001.48</v>
      </c>
    </row>
    <row r="2293" spans="1:29">
      <c r="A2293" s="264">
        <v>43208</v>
      </c>
      <c r="B2293">
        <v>997.65</v>
      </c>
      <c r="D2293" s="264">
        <v>43208</v>
      </c>
      <c r="E2293">
        <f t="shared" si="266"/>
        <v>2008.75</v>
      </c>
      <c r="F2293">
        <v>997.65</v>
      </c>
      <c r="G2293" s="246">
        <f t="shared" si="261"/>
        <v>-2.8246063422092682E-3</v>
      </c>
      <c r="H2293" s="246">
        <f t="shared" si="262"/>
        <v>-1.5776842010448841E-3</v>
      </c>
      <c r="I2293">
        <f t="shared" si="267"/>
        <v>13960.219888665693</v>
      </c>
      <c r="J2293">
        <f t="shared" si="267"/>
        <v>22456.285250633562</v>
      </c>
      <c r="AB2293" s="264">
        <v>43221</v>
      </c>
      <c r="AC2293">
        <v>1996.87</v>
      </c>
    </row>
    <row r="2294" spans="1:29">
      <c r="A2294" s="264">
        <v>43209</v>
      </c>
      <c r="B2294">
        <v>992.74</v>
      </c>
      <c r="D2294" s="264">
        <v>43209</v>
      </c>
      <c r="E2294">
        <f t="shared" si="266"/>
        <v>2003.4</v>
      </c>
      <c r="F2294">
        <v>992.74</v>
      </c>
      <c r="G2294" s="246">
        <f t="shared" si="261"/>
        <v>-2.6633478531424837E-3</v>
      </c>
      <c r="H2294" s="246">
        <f t="shared" si="262"/>
        <v>-4.9679942507750005E-3</v>
      </c>
      <c r="I2294">
        <f t="shared" si="267"/>
        <v>13923.038966995819</v>
      </c>
      <c r="J2294">
        <f t="shared" si="267"/>
        <v>22344.722554614651</v>
      </c>
      <c r="AB2294" s="264">
        <v>43222</v>
      </c>
      <c r="AC2294">
        <v>1997.74</v>
      </c>
    </row>
    <row r="2295" spans="1:29">
      <c r="A2295" s="264">
        <v>43210</v>
      </c>
      <c r="B2295">
        <v>986.03</v>
      </c>
      <c r="D2295" s="264">
        <v>43210</v>
      </c>
      <c r="E2295">
        <f t="shared" si="266"/>
        <v>1999.33</v>
      </c>
      <c r="F2295">
        <v>986.03</v>
      </c>
      <c r="G2295" s="246">
        <f t="shared" si="261"/>
        <v>-2.0315463711690906E-3</v>
      </c>
      <c r="H2295" s="246">
        <f t="shared" si="262"/>
        <v>-6.8054994258315423E-3</v>
      </c>
      <c r="I2295">
        <f t="shared" si="267"/>
        <v>13894.753667706773</v>
      </c>
      <c r="J2295">
        <f t="shared" si="267"/>
        <v>22192.655558098857</v>
      </c>
      <c r="AB2295" s="264">
        <v>43223</v>
      </c>
      <c r="AC2295">
        <v>1999.47</v>
      </c>
    </row>
    <row r="2296" spans="1:29">
      <c r="A2296" s="264">
        <v>43213</v>
      </c>
      <c r="B2296">
        <v>984.65</v>
      </c>
      <c r="D2296" s="264">
        <v>43213</v>
      </c>
      <c r="E2296">
        <f t="shared" si="266"/>
        <v>1997.41</v>
      </c>
      <c r="F2296">
        <v>984.65</v>
      </c>
      <c r="G2296" s="246">
        <f t="shared" si="261"/>
        <v>-9.6032170777204939E-4</v>
      </c>
      <c r="H2296" s="246">
        <f t="shared" si="262"/>
        <v>-1.4459803092052989E-3</v>
      </c>
      <c r="I2296">
        <f t="shared" si="267"/>
        <v>13881.410234135528</v>
      </c>
      <c r="J2296">
        <f t="shared" si="267"/>
        <v>22160.565415152872</v>
      </c>
      <c r="AB2296" s="264">
        <v>43224</v>
      </c>
      <c r="AC2296">
        <v>1999.85</v>
      </c>
    </row>
    <row r="2297" spans="1:29">
      <c r="A2297" s="264">
        <v>43214</v>
      </c>
      <c r="B2297">
        <v>978.57</v>
      </c>
      <c r="D2297" s="264">
        <v>43214</v>
      </c>
      <c r="E2297">
        <f t="shared" si="266"/>
        <v>1995.87</v>
      </c>
      <c r="F2297">
        <v>978.57</v>
      </c>
      <c r="G2297" s="246">
        <f t="shared" si="261"/>
        <v>-7.7099844298378351E-4</v>
      </c>
      <c r="H2297" s="246">
        <f t="shared" si="262"/>
        <v>-6.2212114892165179E-3</v>
      </c>
      <c r="I2297">
        <f t="shared" si="267"/>
        <v>13870.707688458591</v>
      </c>
      <c r="J2297">
        <f t="shared" si="267"/>
        <v>22022.699850984591</v>
      </c>
      <c r="AB2297" s="264">
        <v>43227</v>
      </c>
      <c r="AC2297">
        <v>2000.06</v>
      </c>
    </row>
    <row r="2298" spans="1:29">
      <c r="A2298" s="264">
        <v>43215</v>
      </c>
      <c r="B2298">
        <v>977.54</v>
      </c>
      <c r="D2298" s="264">
        <v>43215</v>
      </c>
      <c r="E2298">
        <f t="shared" si="266"/>
        <v>1991.69</v>
      </c>
      <c r="F2298">
        <v>977.54</v>
      </c>
      <c r="G2298" s="246">
        <f t="shared" si="261"/>
        <v>-2.0943247806719523E-3</v>
      </c>
      <c r="H2298" s="246">
        <f t="shared" si="262"/>
        <v>-1.0989848525326936E-3</v>
      </c>
      <c r="I2298">
        <f t="shared" si="267"/>
        <v>13841.657921621196</v>
      </c>
      <c r="J2298">
        <f t="shared" si="267"/>
        <v>21998.497237436484</v>
      </c>
      <c r="AB2298" s="264">
        <v>43228</v>
      </c>
      <c r="AC2298">
        <v>1997.92</v>
      </c>
    </row>
    <row r="2299" spans="1:29">
      <c r="A2299" s="264">
        <v>43216</v>
      </c>
      <c r="B2299">
        <v>983.63</v>
      </c>
      <c r="D2299" s="264">
        <v>43216</v>
      </c>
      <c r="E2299">
        <f t="shared" si="266"/>
        <v>1995.26</v>
      </c>
      <c r="F2299">
        <v>983.63</v>
      </c>
      <c r="G2299" s="246">
        <f t="shared" si="261"/>
        <v>1.7924476198605266E-3</v>
      </c>
      <c r="H2299" s="246">
        <f t="shared" si="262"/>
        <v>6.183495523749181E-3</v>
      </c>
      <c r="I2299">
        <f t="shared" si="267"/>
        <v>13866.468368417729</v>
      </c>
      <c r="J2299">
        <f t="shared" si="267"/>
        <v>22134.524846633383</v>
      </c>
      <c r="AB2299" s="264">
        <v>43229</v>
      </c>
      <c r="AC2299">
        <v>1994.86</v>
      </c>
    </row>
    <row r="2300" spans="1:29">
      <c r="A2300" s="264">
        <v>43217</v>
      </c>
      <c r="B2300">
        <v>985.72</v>
      </c>
      <c r="D2300" s="264">
        <v>43217</v>
      </c>
      <c r="E2300">
        <f t="shared" si="266"/>
        <v>1999.46</v>
      </c>
      <c r="F2300">
        <v>985.72</v>
      </c>
      <c r="G2300" s="246">
        <f t="shared" si="261"/>
        <v>2.1049888235118441E-3</v>
      </c>
      <c r="H2300" s="246">
        <f t="shared" si="262"/>
        <v>2.0783541212505566E-3</v>
      </c>
      <c r="I2300">
        <f t="shared" si="267"/>
        <v>13895.65712935483</v>
      </c>
      <c r="J2300">
        <f t="shared" si="267"/>
        <v>22180.528227570307</v>
      </c>
      <c r="AB2300" s="264">
        <v>43230</v>
      </c>
      <c r="AC2300">
        <v>1998.55</v>
      </c>
    </row>
    <row r="2301" spans="1:29">
      <c r="A2301" s="264">
        <v>43220</v>
      </c>
      <c r="B2301">
        <v>984.04</v>
      </c>
      <c r="D2301" s="264">
        <v>43220</v>
      </c>
      <c r="E2301">
        <f t="shared" si="266"/>
        <v>2001.48</v>
      </c>
      <c r="F2301">
        <v>984.04</v>
      </c>
      <c r="G2301" s="246">
        <f t="shared" si="261"/>
        <v>1.010272773648957E-3</v>
      </c>
      <c r="H2301" s="246">
        <f t="shared" si="262"/>
        <v>-1.7507665172955674E-3</v>
      </c>
      <c r="I2301">
        <f t="shared" si="267"/>
        <v>13909.695533424578</v>
      </c>
      <c r="J2301">
        <f t="shared" si="267"/>
        <v>22141.695301413547</v>
      </c>
      <c r="AB2301" s="264">
        <v>43231</v>
      </c>
      <c r="AC2301">
        <v>1999.69</v>
      </c>
    </row>
    <row r="2302" spans="1:29">
      <c r="A2302" s="264">
        <v>43221</v>
      </c>
      <c r="B2302">
        <v>984.99</v>
      </c>
      <c r="D2302" s="264">
        <v>43221</v>
      </c>
      <c r="E2302">
        <f t="shared" si="266"/>
        <v>1996.87</v>
      </c>
      <c r="F2302">
        <v>984.99</v>
      </c>
      <c r="G2302" s="246">
        <f t="shared" si="261"/>
        <v>-2.3032955612847239E-3</v>
      </c>
      <c r="H2302" s="246">
        <f t="shared" si="262"/>
        <v>9.1897933881911285E-4</v>
      </c>
      <c r="I2302">
        <f t="shared" si="267"/>
        <v>13877.657393443618</v>
      </c>
      <c r="J2302">
        <f t="shared" si="267"/>
        <v>22162.043061921973</v>
      </c>
      <c r="AB2302" s="264">
        <v>43234</v>
      </c>
      <c r="AC2302">
        <v>1998.52</v>
      </c>
    </row>
    <row r="2303" spans="1:29">
      <c r="A2303" s="264">
        <v>43222</v>
      </c>
      <c r="B2303">
        <v>982.91</v>
      </c>
      <c r="D2303" s="264">
        <v>43222</v>
      </c>
      <c r="E2303">
        <f t="shared" si="266"/>
        <v>1997.74</v>
      </c>
      <c r="F2303">
        <v>982.91</v>
      </c>
      <c r="G2303" s="246">
        <f t="shared" si="261"/>
        <v>4.3568184208298E-4</v>
      </c>
      <c r="H2303" s="246">
        <f t="shared" si="262"/>
        <v>-2.1581251368759788E-3</v>
      </c>
      <c r="I2303">
        <f t="shared" si="267"/>
        <v>13883.70363678059</v>
      </c>
      <c r="J2303">
        <f t="shared" si="267"/>
        <v>22114.214599705512</v>
      </c>
      <c r="AB2303" s="264">
        <v>43235</v>
      </c>
      <c r="AC2303">
        <v>1989.01</v>
      </c>
    </row>
    <row r="2304" spans="1:29">
      <c r="A2304" s="264">
        <v>43223</v>
      </c>
      <c r="B2304">
        <v>983.19</v>
      </c>
      <c r="D2304" s="264">
        <v>43223</v>
      </c>
      <c r="E2304">
        <f t="shared" si="266"/>
        <v>1999.47</v>
      </c>
      <c r="F2304">
        <v>983.19</v>
      </c>
      <c r="G2304" s="246">
        <f t="shared" si="261"/>
        <v>8.6597855576808769E-4</v>
      </c>
      <c r="H2304" s="246">
        <f t="shared" si="262"/>
        <v>2.3843982954406624E-4</v>
      </c>
      <c r="I2304">
        <f t="shared" si="267"/>
        <v>13895.726626404681</v>
      </c>
      <c r="J2304">
        <f t="shared" si="267"/>
        <v>22119.487509265167</v>
      </c>
      <c r="AB2304" s="264">
        <v>43236</v>
      </c>
      <c r="AC2304">
        <v>1987.75</v>
      </c>
    </row>
    <row r="2305" spans="1:29">
      <c r="A2305" s="264">
        <v>43224</v>
      </c>
      <c r="B2305">
        <v>988.39</v>
      </c>
      <c r="D2305" s="264">
        <v>43224</v>
      </c>
      <c r="E2305">
        <f t="shared" si="266"/>
        <v>1999.85</v>
      </c>
      <c r="F2305">
        <v>988.39</v>
      </c>
      <c r="G2305" s="246">
        <f t="shared" si="261"/>
        <v>1.9005036334629466E-4</v>
      </c>
      <c r="H2305" s="246">
        <f t="shared" si="262"/>
        <v>5.2424779471487029E-3</v>
      </c>
      <c r="I2305">
        <f t="shared" si="267"/>
        <v>13898.36751429899</v>
      </c>
      <c r="J2305">
        <f t="shared" si="267"/>
        <v>22235.448434734721</v>
      </c>
      <c r="AB2305" s="264">
        <v>43237</v>
      </c>
      <c r="AC2305">
        <v>1986.16</v>
      </c>
    </row>
    <row r="2306" spans="1:29">
      <c r="A2306" s="264">
        <v>43227</v>
      </c>
      <c r="B2306">
        <v>990</v>
      </c>
      <c r="D2306" s="264">
        <v>43227</v>
      </c>
      <c r="E2306">
        <f t="shared" si="266"/>
        <v>2000.06</v>
      </c>
      <c r="F2306">
        <v>990</v>
      </c>
      <c r="G2306" s="246">
        <f t="shared" si="261"/>
        <v>1.0500787559064584E-4</v>
      </c>
      <c r="H2306" s="246">
        <f t="shared" si="262"/>
        <v>1.582483092995344E-3</v>
      </c>
      <c r="I2306">
        <f t="shared" si="267"/>
        <v>13899.826952345846</v>
      </c>
      <c r="J2306">
        <f t="shared" si="267"/>
        <v>22270.635655947859</v>
      </c>
      <c r="AB2306" s="264">
        <v>43238</v>
      </c>
      <c r="AC2306">
        <v>1990.49</v>
      </c>
    </row>
    <row r="2307" spans="1:29">
      <c r="A2307" s="264">
        <v>43228</v>
      </c>
      <c r="B2307">
        <v>988.22</v>
      </c>
      <c r="D2307" s="264">
        <v>43228</v>
      </c>
      <c r="E2307">
        <f t="shared" si="266"/>
        <v>1997.92</v>
      </c>
      <c r="F2307">
        <v>988.22</v>
      </c>
      <c r="G2307" s="246">
        <f t="shared" si="261"/>
        <v>-1.0699679009629204E-3</v>
      </c>
      <c r="H2307" s="246">
        <f t="shared" si="262"/>
        <v>-1.8444083694083699E-3</v>
      </c>
      <c r="I2307">
        <f t="shared" si="267"/>
        <v>13884.954583677896</v>
      </c>
      <c r="J2307">
        <f t="shared" si="267"/>
        <v>22229.559509151986</v>
      </c>
      <c r="AB2307" s="264">
        <v>43241</v>
      </c>
      <c r="AC2307">
        <v>1991</v>
      </c>
    </row>
    <row r="2308" spans="1:29">
      <c r="A2308" s="264">
        <v>43229</v>
      </c>
      <c r="B2308">
        <v>990.28</v>
      </c>
      <c r="D2308" s="264">
        <v>43229</v>
      </c>
      <c r="E2308">
        <f t="shared" si="266"/>
        <v>1994.86</v>
      </c>
      <c r="F2308">
        <v>990.28</v>
      </c>
      <c r="G2308" s="246">
        <f t="shared" ref="G2308:G2371" si="268">E2308/E2307-1</f>
        <v>-1.5315928565708958E-3</v>
      </c>
      <c r="H2308" s="246">
        <f t="shared" ref="H2308:H2371" si="269">(F2308/F2307-1)-($M$23/252)</f>
        <v>2.0381274990819301E-3</v>
      </c>
      <c r="I2308">
        <f t="shared" ref="I2308:J2323" si="270">I2307*(1+G2308)</f>
        <v>13863.688486423724</v>
      </c>
      <c r="J2308">
        <f t="shared" si="270"/>
        <v>22274.866185680068</v>
      </c>
      <c r="AB2308" s="264">
        <v>43242</v>
      </c>
      <c r="AC2308">
        <v>1991.1</v>
      </c>
    </row>
    <row r="2309" spans="1:29">
      <c r="A2309" s="264">
        <v>43230</v>
      </c>
      <c r="B2309">
        <v>994.67</v>
      </c>
      <c r="D2309" s="264">
        <v>43230</v>
      </c>
      <c r="E2309">
        <f t="shared" si="266"/>
        <v>1998.55</v>
      </c>
      <c r="F2309">
        <v>994.67</v>
      </c>
      <c r="G2309" s="246">
        <f t="shared" si="268"/>
        <v>1.8497538674393521E-3</v>
      </c>
      <c r="H2309" s="246">
        <f t="shared" si="269"/>
        <v>4.3866610597868986E-3</v>
      </c>
      <c r="I2309">
        <f t="shared" si="270"/>
        <v>13889.33289781846</v>
      </c>
      <c r="J2309">
        <f t="shared" si="270"/>
        <v>22372.578473788755</v>
      </c>
      <c r="AB2309" s="264">
        <v>43243</v>
      </c>
      <c r="AC2309">
        <v>1997.45</v>
      </c>
    </row>
    <row r="2310" spans="1:29">
      <c r="A2310" s="264">
        <v>43231</v>
      </c>
      <c r="B2310">
        <v>995.63</v>
      </c>
      <c r="D2310" s="264">
        <v>43231</v>
      </c>
      <c r="E2310">
        <f t="shared" si="266"/>
        <v>1999.69</v>
      </c>
      <c r="F2310">
        <v>995.63</v>
      </c>
      <c r="G2310" s="246">
        <f t="shared" si="268"/>
        <v>5.7041354982367842E-4</v>
      </c>
      <c r="H2310" s="246">
        <f t="shared" si="269"/>
        <v>9.1871564725697161E-4</v>
      </c>
      <c r="I2310">
        <f t="shared" si="270"/>
        <v>13897.255561501388</v>
      </c>
      <c r="J2310">
        <f t="shared" si="270"/>
        <v>22393.132511702112</v>
      </c>
      <c r="AB2310" s="264">
        <v>43244</v>
      </c>
      <c r="AC2310">
        <v>2000.66</v>
      </c>
    </row>
    <row r="2311" spans="1:29">
      <c r="A2311" s="264">
        <v>43234</v>
      </c>
      <c r="B2311">
        <v>995.68</v>
      </c>
      <c r="D2311" s="264">
        <v>43234</v>
      </c>
      <c r="E2311">
        <f t="shared" si="266"/>
        <v>1998.52</v>
      </c>
      <c r="F2311">
        <v>995.68</v>
      </c>
      <c r="G2311" s="246">
        <f t="shared" si="268"/>
        <v>-5.8509068905687744E-4</v>
      </c>
      <c r="H2311" s="246">
        <f t="shared" si="269"/>
        <v>3.7908876073669559E-6</v>
      </c>
      <c r="I2311">
        <f t="shared" si="270"/>
        <v>13889.124406668911</v>
      </c>
      <c r="J2311">
        <f t="shared" si="270"/>
        <v>22393.217401550639</v>
      </c>
      <c r="AB2311" s="264">
        <v>43245</v>
      </c>
      <c r="AC2311">
        <v>2005.31</v>
      </c>
    </row>
    <row r="2312" spans="1:29">
      <c r="A2312" s="264">
        <v>43235</v>
      </c>
      <c r="B2312">
        <v>989.31</v>
      </c>
      <c r="D2312" s="264">
        <v>43235</v>
      </c>
      <c r="E2312">
        <f t="shared" si="266"/>
        <v>1989.01</v>
      </c>
      <c r="F2312">
        <v>989.31</v>
      </c>
      <c r="G2312" s="246">
        <f t="shared" si="268"/>
        <v>-4.7585213057662612E-3</v>
      </c>
      <c r="H2312" s="246">
        <f t="shared" si="269"/>
        <v>-6.4440663667041506E-3</v>
      </c>
      <c r="I2312">
        <f t="shared" si="270"/>
        <v>13823.032712261338</v>
      </c>
      <c r="J2312">
        <f t="shared" si="270"/>
        <v>22248.914022451012</v>
      </c>
      <c r="AB2312" s="264">
        <v>43249</v>
      </c>
      <c r="AC2312">
        <v>2021.93</v>
      </c>
    </row>
    <row r="2313" spans="1:29">
      <c r="A2313" s="264">
        <v>43236</v>
      </c>
      <c r="B2313">
        <v>990.03</v>
      </c>
      <c r="D2313" s="264">
        <v>43236</v>
      </c>
      <c r="E2313">
        <f t="shared" si="266"/>
        <v>1987.75</v>
      </c>
      <c r="F2313">
        <v>990.03</v>
      </c>
      <c r="G2313" s="246">
        <f t="shared" si="268"/>
        <v>-6.3348097797399916E-4</v>
      </c>
      <c r="H2313" s="246">
        <f t="shared" si="269"/>
        <v>6.8135139642787421E-4</v>
      </c>
      <c r="I2313">
        <f t="shared" si="270"/>
        <v>13814.276083980209</v>
      </c>
      <c r="J2313">
        <f t="shared" si="270"/>
        <v>22264.073351089213</v>
      </c>
      <c r="AB2313" s="264">
        <v>43250</v>
      </c>
      <c r="AC2313">
        <v>2014</v>
      </c>
    </row>
    <row r="2314" spans="1:29">
      <c r="A2314" s="264">
        <v>43237</v>
      </c>
      <c r="B2314">
        <v>988.11</v>
      </c>
      <c r="D2314" s="264">
        <v>43237</v>
      </c>
      <c r="E2314">
        <f t="shared" si="266"/>
        <v>1986.16</v>
      </c>
      <c r="F2314">
        <v>988.11</v>
      </c>
      <c r="G2314" s="246">
        <f t="shared" si="268"/>
        <v>-7.9989938372526659E-4</v>
      </c>
      <c r="H2314" s="246">
        <f t="shared" si="269"/>
        <v>-1.9857637430900207E-3</v>
      </c>
      <c r="I2314">
        <f t="shared" si="270"/>
        <v>13803.226053054022</v>
      </c>
      <c r="J2314">
        <f t="shared" si="270"/>
        <v>22219.862161455123</v>
      </c>
      <c r="AB2314" s="264">
        <v>43251</v>
      </c>
      <c r="AC2314">
        <v>2015.76</v>
      </c>
    </row>
    <row r="2315" spans="1:29">
      <c r="A2315" s="264">
        <v>43238</v>
      </c>
      <c r="B2315">
        <v>988.8</v>
      </c>
      <c r="D2315" s="264">
        <v>43238</v>
      </c>
      <c r="E2315">
        <f t="shared" si="266"/>
        <v>1990.49</v>
      </c>
      <c r="F2315">
        <v>988.8</v>
      </c>
      <c r="G2315" s="246">
        <f t="shared" si="268"/>
        <v>2.1800861964795804E-3</v>
      </c>
      <c r="H2315" s="246">
        <f t="shared" si="269"/>
        <v>6.5187424910749612E-4</v>
      </c>
      <c r="I2315">
        <f t="shared" si="270"/>
        <v>13833.318275639172</v>
      </c>
      <c r="J2315">
        <f t="shared" si="270"/>
        <v>22234.346717416895</v>
      </c>
      <c r="AB2315" s="264">
        <v>43252</v>
      </c>
      <c r="AC2315">
        <v>2008.58</v>
      </c>
    </row>
    <row r="2316" spans="1:29">
      <c r="A2316" s="264">
        <v>43241</v>
      </c>
      <c r="B2316">
        <v>991.36</v>
      </c>
      <c r="D2316" s="264">
        <v>43241</v>
      </c>
      <c r="E2316">
        <f t="shared" si="266"/>
        <v>1991</v>
      </c>
      <c r="F2316">
        <v>991.36</v>
      </c>
      <c r="G2316" s="246">
        <f t="shared" si="268"/>
        <v>2.5621831810251905E-4</v>
      </c>
      <c r="H2316" s="246">
        <f t="shared" si="269"/>
        <v>2.5425681923254432E-3</v>
      </c>
      <c r="I2316">
        <f t="shared" si="270"/>
        <v>13836.862625181533</v>
      </c>
      <c r="J2316">
        <f t="shared" si="270"/>
        <v>22290.879060157735</v>
      </c>
      <c r="AB2316" s="264">
        <v>43255</v>
      </c>
      <c r="AC2316">
        <v>2004.95</v>
      </c>
    </row>
    <row r="2317" spans="1:29">
      <c r="A2317" s="264">
        <v>43242</v>
      </c>
      <c r="B2317">
        <v>990.94</v>
      </c>
      <c r="D2317" s="264">
        <v>43242</v>
      </c>
      <c r="E2317">
        <f t="shared" si="266"/>
        <v>1991.1</v>
      </c>
      <c r="F2317">
        <v>990.94</v>
      </c>
      <c r="G2317" s="246">
        <f t="shared" si="268"/>
        <v>5.0226017076715479E-5</v>
      </c>
      <c r="H2317" s="246">
        <f t="shared" si="269"/>
        <v>-4.7008899750990071E-4</v>
      </c>
      <c r="I2317">
        <f t="shared" si="270"/>
        <v>13837.557595680033</v>
      </c>
      <c r="J2317">
        <f t="shared" si="270"/>
        <v>22280.400363166733</v>
      </c>
      <c r="AB2317" s="264">
        <v>43256</v>
      </c>
      <c r="AC2317">
        <v>2006.3</v>
      </c>
    </row>
    <row r="2318" spans="1:29">
      <c r="A2318" s="264">
        <v>43243</v>
      </c>
      <c r="B2318">
        <v>994.58</v>
      </c>
      <c r="D2318" s="264">
        <v>43243</v>
      </c>
      <c r="E2318">
        <f t="shared" si="266"/>
        <v>1997.45</v>
      </c>
      <c r="F2318">
        <v>994.58</v>
      </c>
      <c r="G2318" s="246">
        <f t="shared" si="268"/>
        <v>3.1891919039728212E-3</v>
      </c>
      <c r="H2318" s="246">
        <f t="shared" si="269"/>
        <v>3.6268513446107023E-3</v>
      </c>
      <c r="I2318">
        <f t="shared" si="270"/>
        <v>13881.688222334933</v>
      </c>
      <c r="J2318">
        <f t="shared" si="270"/>
        <v>22361.208063182348</v>
      </c>
      <c r="AB2318" s="264">
        <v>43257</v>
      </c>
      <c r="AC2318">
        <v>2000.33</v>
      </c>
    </row>
    <row r="2319" spans="1:29">
      <c r="A2319" s="264">
        <v>43244</v>
      </c>
      <c r="B2319">
        <v>995.9</v>
      </c>
      <c r="D2319" s="264">
        <v>43244</v>
      </c>
      <c r="E2319">
        <f t="shared" si="266"/>
        <v>2000.66</v>
      </c>
      <c r="F2319">
        <v>995.9</v>
      </c>
      <c r="G2319" s="246">
        <f t="shared" si="268"/>
        <v>1.6070489874591143E-3</v>
      </c>
      <c r="H2319" s="246">
        <f t="shared" si="269"/>
        <v>1.2807648167352118E-3</v>
      </c>
      <c r="I2319">
        <f t="shared" si="270"/>
        <v>13903.99677533686</v>
      </c>
      <c r="J2319">
        <f t="shared" si="270"/>
        <v>22389.847511729367</v>
      </c>
      <c r="AB2319" s="264">
        <v>43258</v>
      </c>
      <c r="AC2319">
        <v>2004.65</v>
      </c>
    </row>
    <row r="2320" spans="1:29">
      <c r="A2320" s="264">
        <v>43245</v>
      </c>
      <c r="B2320">
        <v>997.65</v>
      </c>
      <c r="D2320" s="264">
        <v>43245</v>
      </c>
      <c r="E2320">
        <f t="shared" si="266"/>
        <v>2005.31</v>
      </c>
      <c r="F2320">
        <v>997.65</v>
      </c>
      <c r="G2320" s="246">
        <f t="shared" si="268"/>
        <v>2.3242330031087999E-3</v>
      </c>
      <c r="H2320" s="246">
        <f t="shared" si="269"/>
        <v>1.7107759671797099E-3</v>
      </c>
      <c r="I2320">
        <f t="shared" si="270"/>
        <v>13936.312903517217</v>
      </c>
      <c r="J2320">
        <f t="shared" si="270"/>
        <v>22428.151524761251</v>
      </c>
      <c r="AB2320" s="264">
        <v>43259</v>
      </c>
      <c r="AC2320">
        <v>2004.07</v>
      </c>
    </row>
    <row r="2321" spans="1:29">
      <c r="A2321" s="264">
        <v>43249</v>
      </c>
      <c r="B2321">
        <v>999.17</v>
      </c>
      <c r="D2321" s="264">
        <v>43249</v>
      </c>
      <c r="E2321">
        <f t="shared" si="266"/>
        <v>2021.93</v>
      </c>
      <c r="F2321">
        <v>999.17</v>
      </c>
      <c r="G2321" s="246">
        <f t="shared" si="268"/>
        <v>8.2879953722865274E-3</v>
      </c>
      <c r="H2321" s="246">
        <f t="shared" si="269"/>
        <v>1.4771518425442534E-3</v>
      </c>
      <c r="I2321">
        <f t="shared" si="270"/>
        <v>14051.817000368304</v>
      </c>
      <c r="J2321">
        <f t="shared" si="270"/>
        <v>22461.281310110913</v>
      </c>
      <c r="AB2321" s="264">
        <v>43262</v>
      </c>
      <c r="AC2321">
        <v>2002.02</v>
      </c>
    </row>
    <row r="2322" spans="1:29">
      <c r="A2322" s="264">
        <v>43250</v>
      </c>
      <c r="B2322">
        <v>1002.17</v>
      </c>
      <c r="D2322" s="264">
        <v>43250</v>
      </c>
      <c r="E2322">
        <f t="shared" si="266"/>
        <v>2014</v>
      </c>
      <c r="F2322">
        <v>1002.17</v>
      </c>
      <c r="G2322" s="246">
        <f t="shared" si="268"/>
        <v>-3.9219953213019965E-3</v>
      </c>
      <c r="H2322" s="246">
        <f t="shared" si="269"/>
        <v>2.9560634969882796E-3</v>
      </c>
      <c r="I2322">
        <f t="shared" si="270"/>
        <v>13996.705839837068</v>
      </c>
      <c r="J2322">
        <f t="shared" si="270"/>
        <v>22527.678283887319</v>
      </c>
      <c r="AB2322" s="264">
        <v>43263</v>
      </c>
      <c r="AC2322">
        <v>2002.64</v>
      </c>
    </row>
    <row r="2323" spans="1:29">
      <c r="A2323" s="264">
        <v>43251</v>
      </c>
      <c r="B2323">
        <v>1000.11</v>
      </c>
      <c r="D2323" s="264">
        <v>43251</v>
      </c>
      <c r="E2323">
        <f t="shared" si="266"/>
        <v>2015.76</v>
      </c>
      <c r="F2323">
        <v>1000.11</v>
      </c>
      <c r="G2323" s="246">
        <f t="shared" si="268"/>
        <v>8.7388282025813169E-4</v>
      </c>
      <c r="H2323" s="246">
        <f t="shared" si="269"/>
        <v>-2.1019680507583646E-3</v>
      </c>
      <c r="I2323">
        <f t="shared" si="270"/>
        <v>14008.937320610708</v>
      </c>
      <c r="J2323">
        <f t="shared" si="270"/>
        <v>22480.325823876825</v>
      </c>
      <c r="AB2323" s="264">
        <v>43264</v>
      </c>
      <c r="AC2323">
        <v>2000.53</v>
      </c>
    </row>
    <row r="2324" spans="1:29">
      <c r="A2324" s="264">
        <v>43252</v>
      </c>
      <c r="B2324">
        <v>1002.95</v>
      </c>
      <c r="D2324" s="264">
        <v>43252</v>
      </c>
      <c r="E2324">
        <f t="shared" si="266"/>
        <v>2008.58</v>
      </c>
      <c r="F2324">
        <v>1002.95</v>
      </c>
      <c r="G2324" s="246">
        <f t="shared" si="268"/>
        <v>-3.5619319760289425E-3</v>
      </c>
      <c r="H2324" s="246">
        <f t="shared" si="269"/>
        <v>2.7932590629315837E-3</v>
      </c>
      <c r="I2324">
        <f t="shared" ref="I2324:J2339" si="271">I2323*(1+G2324)</f>
        <v>13959.038438818239</v>
      </c>
      <c r="J2324">
        <f t="shared" si="271"/>
        <v>22543.119197722022</v>
      </c>
      <c r="AB2324" s="264">
        <v>43265</v>
      </c>
      <c r="AC2324">
        <v>2004.46</v>
      </c>
    </row>
    <row r="2325" spans="1:29">
      <c r="A2325" s="264">
        <v>43255</v>
      </c>
      <c r="B2325">
        <v>1003.02</v>
      </c>
      <c r="D2325" s="264">
        <v>43255</v>
      </c>
      <c r="E2325">
        <f t="shared" si="266"/>
        <v>2004.95</v>
      </c>
      <c r="F2325">
        <v>1003.02</v>
      </c>
      <c r="G2325" s="246">
        <f t="shared" si="268"/>
        <v>-1.8072469107528466E-3</v>
      </c>
      <c r="H2325" s="246">
        <f t="shared" si="269"/>
        <v>2.3365535954487372E-5</v>
      </c>
      <c r="I2325">
        <f t="shared" si="271"/>
        <v>13933.811009722605</v>
      </c>
      <c r="J2325">
        <f t="shared" si="271"/>
        <v>22543.645929784165</v>
      </c>
      <c r="AB2325" s="264">
        <v>43266</v>
      </c>
      <c r="AC2325">
        <v>2006.59</v>
      </c>
    </row>
    <row r="2326" spans="1:29">
      <c r="A2326" s="264">
        <v>43256</v>
      </c>
      <c r="B2326">
        <v>1004.53</v>
      </c>
      <c r="D2326" s="264">
        <v>43256</v>
      </c>
      <c r="E2326">
        <f t="shared" si="266"/>
        <v>2006.3</v>
      </c>
      <c r="F2326">
        <v>1004.53</v>
      </c>
      <c r="G2326" s="246">
        <f t="shared" si="268"/>
        <v>6.7333349958853539E-4</v>
      </c>
      <c r="H2326" s="246">
        <f t="shared" si="269"/>
        <v>1.4590249589096918E-3</v>
      </c>
      <c r="I2326">
        <f t="shared" si="271"/>
        <v>13943.193111452387</v>
      </c>
      <c r="J2326">
        <f t="shared" si="271"/>
        <v>22576.537671860544</v>
      </c>
      <c r="AB2326" s="264">
        <v>43269</v>
      </c>
      <c r="AC2326">
        <v>2005.97</v>
      </c>
    </row>
    <row r="2327" spans="1:29">
      <c r="A2327" s="264">
        <v>43257</v>
      </c>
      <c r="B2327">
        <v>1004.13</v>
      </c>
      <c r="D2327" s="264">
        <v>43257</v>
      </c>
      <c r="E2327">
        <f t="shared" si="266"/>
        <v>2000.33</v>
      </c>
      <c r="F2327">
        <v>1004.13</v>
      </c>
      <c r="G2327" s="246">
        <f t="shared" si="268"/>
        <v>-2.975626775656659E-3</v>
      </c>
      <c r="H2327" s="246">
        <f t="shared" si="269"/>
        <v>-4.4462474277241678E-4</v>
      </c>
      <c r="I2327">
        <f t="shared" si="271"/>
        <v>13901.703372691798</v>
      </c>
      <c r="J2327">
        <f t="shared" si="271"/>
        <v>22566.499584605503</v>
      </c>
      <c r="AB2327" s="264">
        <v>43270</v>
      </c>
      <c r="AC2327">
        <v>2008.53</v>
      </c>
    </row>
    <row r="2328" spans="1:29">
      <c r="A2328" s="264">
        <v>43258</v>
      </c>
      <c r="B2328">
        <v>1004.6</v>
      </c>
      <c r="D2328" s="264">
        <v>43258</v>
      </c>
      <c r="E2328">
        <f t="shared" si="266"/>
        <v>2004.65</v>
      </c>
      <c r="F2328">
        <v>1004.6</v>
      </c>
      <c r="G2328" s="246">
        <f t="shared" si="268"/>
        <v>2.1596436587962842E-3</v>
      </c>
      <c r="H2328" s="246">
        <f t="shared" si="269"/>
        <v>4.2163831234141939E-4</v>
      </c>
      <c r="I2328">
        <f t="shared" si="271"/>
        <v>13931.726098227098</v>
      </c>
      <c r="J2328">
        <f t="shared" si="271"/>
        <v>22576.014485405809</v>
      </c>
      <c r="AB2328" s="264">
        <v>43271</v>
      </c>
      <c r="AC2328">
        <v>2005.24</v>
      </c>
    </row>
    <row r="2329" spans="1:29">
      <c r="A2329" s="264">
        <v>43259</v>
      </c>
      <c r="B2329">
        <v>1004.94</v>
      </c>
      <c r="D2329" s="264">
        <v>43259</v>
      </c>
      <c r="E2329">
        <f t="shared" si="266"/>
        <v>2004.07</v>
      </c>
      <c r="F2329">
        <v>1004.94</v>
      </c>
      <c r="G2329" s="246">
        <f t="shared" si="268"/>
        <v>-2.8932731399500256E-4</v>
      </c>
      <c r="H2329" s="246">
        <f t="shared" si="269"/>
        <v>2.9201459002868661E-4</v>
      </c>
      <c r="I2329">
        <f t="shared" si="271"/>
        <v>13927.695269335783</v>
      </c>
      <c r="J2329">
        <f t="shared" si="271"/>
        <v>22582.607011020245</v>
      </c>
      <c r="AB2329" s="264">
        <v>43272</v>
      </c>
      <c r="AC2329">
        <v>2006.86</v>
      </c>
    </row>
    <row r="2330" spans="1:29">
      <c r="A2330" s="264">
        <v>43262</v>
      </c>
      <c r="B2330">
        <v>1004.64</v>
      </c>
      <c r="D2330" s="264">
        <v>43262</v>
      </c>
      <c r="E2330">
        <f t="shared" si="266"/>
        <v>2002.02</v>
      </c>
      <c r="F2330">
        <v>1004.64</v>
      </c>
      <c r="G2330" s="246">
        <f t="shared" si="268"/>
        <v>-1.0229183611351056E-3</v>
      </c>
      <c r="H2330" s="246">
        <f t="shared" si="269"/>
        <v>-3.4495385652023788E-4</v>
      </c>
      <c r="I2330">
        <f t="shared" si="271"/>
        <v>13913.448374116486</v>
      </c>
      <c r="J2330">
        <f t="shared" si="271"/>
        <v>22574.817053641513</v>
      </c>
      <c r="AB2330" s="264">
        <v>43273</v>
      </c>
      <c r="AC2330">
        <v>2006.38</v>
      </c>
    </row>
    <row r="2331" spans="1:29">
      <c r="A2331" s="264">
        <v>43263</v>
      </c>
      <c r="B2331">
        <v>1005.89</v>
      </c>
      <c r="D2331" s="264">
        <v>43263</v>
      </c>
      <c r="E2331">
        <f t="shared" si="266"/>
        <v>2002.64</v>
      </c>
      <c r="F2331">
        <v>1005.89</v>
      </c>
      <c r="G2331" s="246">
        <f t="shared" si="268"/>
        <v>3.0968721591206894E-4</v>
      </c>
      <c r="H2331" s="246">
        <f t="shared" si="269"/>
        <v>1.1977982162765114E-3</v>
      </c>
      <c r="I2331">
        <f t="shared" si="271"/>
        <v>13917.757191207202</v>
      </c>
      <c r="J2331">
        <f t="shared" si="271"/>
        <v>22601.857129241132</v>
      </c>
      <c r="AB2331" s="264">
        <v>43276</v>
      </c>
      <c r="AC2331">
        <v>2008.59</v>
      </c>
    </row>
    <row r="2332" spans="1:29">
      <c r="A2332" s="264">
        <v>43264</v>
      </c>
      <c r="B2332">
        <v>1003.78</v>
      </c>
      <c r="D2332" s="264">
        <v>43264</v>
      </c>
      <c r="E2332">
        <f t="shared" si="266"/>
        <v>2000.53</v>
      </c>
      <c r="F2332">
        <v>1003.78</v>
      </c>
      <c r="G2332" s="246">
        <f t="shared" si="268"/>
        <v>-1.0536092358087723E-3</v>
      </c>
      <c r="H2332" s="246">
        <f t="shared" si="269"/>
        <v>-2.1440734431342886E-3</v>
      </c>
      <c r="I2332">
        <f t="shared" si="271"/>
        <v>13903.093313688802</v>
      </c>
      <c r="J2332">
        <f t="shared" si="271"/>
        <v>22553.397087604812</v>
      </c>
      <c r="AB2332" s="264">
        <v>43277</v>
      </c>
      <c r="AC2332">
        <v>2008.64</v>
      </c>
    </row>
    <row r="2333" spans="1:29">
      <c r="A2333" s="264">
        <v>43265</v>
      </c>
      <c r="B2333">
        <v>1007.23</v>
      </c>
      <c r="D2333" s="264">
        <v>43265</v>
      </c>
      <c r="E2333">
        <f t="shared" si="266"/>
        <v>2004.46</v>
      </c>
      <c r="F2333">
        <v>1007.23</v>
      </c>
      <c r="G2333" s="246">
        <f t="shared" si="268"/>
        <v>1.9644794129556331E-3</v>
      </c>
      <c r="H2333" s="246">
        <f t="shared" si="269"/>
        <v>3.3905795379180906E-3</v>
      </c>
      <c r="I2333">
        <f t="shared" si="271"/>
        <v>13930.405654279944</v>
      </c>
      <c r="J2333">
        <f t="shared" si="271"/>
        <v>22629.866174280585</v>
      </c>
      <c r="AB2333" s="264">
        <v>43278</v>
      </c>
      <c r="AC2333">
        <v>2014.46</v>
      </c>
    </row>
    <row r="2334" spans="1:29">
      <c r="A2334" s="264">
        <v>43266</v>
      </c>
      <c r="B2334">
        <v>1005.74</v>
      </c>
      <c r="D2334" s="264">
        <v>43266</v>
      </c>
      <c r="E2334">
        <f t="shared" si="266"/>
        <v>2006.59</v>
      </c>
      <c r="F2334">
        <v>1005.74</v>
      </c>
      <c r="G2334" s="246">
        <f t="shared" si="268"/>
        <v>1.0626303343543864E-3</v>
      </c>
      <c r="H2334" s="246">
        <f t="shared" si="269"/>
        <v>-1.525733198971437E-3</v>
      </c>
      <c r="I2334">
        <f t="shared" si="271"/>
        <v>13945.208525898044</v>
      </c>
      <c r="J2334">
        <f t="shared" si="271"/>
        <v>22595.339036170204</v>
      </c>
      <c r="AB2334" s="264">
        <v>43279</v>
      </c>
      <c r="AC2334">
        <v>2012.55</v>
      </c>
    </row>
    <row r="2335" spans="1:29">
      <c r="A2335" s="264">
        <v>43269</v>
      </c>
      <c r="B2335">
        <v>1005.39</v>
      </c>
      <c r="D2335" s="264">
        <v>43269</v>
      </c>
      <c r="E2335">
        <f t="shared" si="266"/>
        <v>2005.97</v>
      </c>
      <c r="F2335">
        <v>1005.39</v>
      </c>
      <c r="G2335" s="246">
        <f t="shared" si="268"/>
        <v>-3.0898190462425035E-4</v>
      </c>
      <c r="H2335" s="246">
        <f t="shared" si="269"/>
        <v>-3.9443103727466929E-4</v>
      </c>
      <c r="I2335">
        <f t="shared" si="271"/>
        <v>13940.89970880733</v>
      </c>
      <c r="J2335">
        <f t="shared" si="271"/>
        <v>22586.426733156593</v>
      </c>
      <c r="AB2335" s="264">
        <v>43280</v>
      </c>
      <c r="AC2335">
        <v>2013.28</v>
      </c>
    </row>
    <row r="2336" spans="1:29">
      <c r="A2336" s="264">
        <v>43270</v>
      </c>
      <c r="B2336">
        <v>1004.92</v>
      </c>
      <c r="D2336" s="264">
        <v>43270</v>
      </c>
      <c r="E2336">
        <f t="shared" si="266"/>
        <v>2008.53</v>
      </c>
      <c r="F2336">
        <v>1004.92</v>
      </c>
      <c r="G2336" s="246">
        <f t="shared" si="268"/>
        <v>1.2761905711451416E-3</v>
      </c>
      <c r="H2336" s="246">
        <f t="shared" si="269"/>
        <v>-5.1390885271253208E-4</v>
      </c>
      <c r="I2336">
        <f t="shared" si="271"/>
        <v>13958.69095356899</v>
      </c>
      <c r="J2336">
        <f t="shared" si="271"/>
        <v>22574.81936850728</v>
      </c>
      <c r="AB2336" s="264">
        <v>43283</v>
      </c>
      <c r="AC2336">
        <v>2011.54</v>
      </c>
    </row>
    <row r="2337" spans="1:29">
      <c r="A2337" s="264">
        <v>43271</v>
      </c>
      <c r="B2337">
        <v>1005.51</v>
      </c>
      <c r="D2337" s="264">
        <v>43271</v>
      </c>
      <c r="E2337">
        <f t="shared" si="266"/>
        <v>2005.24</v>
      </c>
      <c r="F2337">
        <v>1005.51</v>
      </c>
      <c r="G2337" s="246">
        <f t="shared" si="268"/>
        <v>-1.6380138708408376E-3</v>
      </c>
      <c r="H2337" s="246">
        <f t="shared" si="269"/>
        <v>5.4068284042506441E-4</v>
      </c>
      <c r="I2337">
        <f t="shared" si="271"/>
        <v>13935.826424168263</v>
      </c>
      <c r="J2337">
        <f t="shared" si="271"/>
        <v>22587.025185965529</v>
      </c>
      <c r="AB2337" s="264">
        <v>43284</v>
      </c>
      <c r="AC2337">
        <v>2014.98</v>
      </c>
    </row>
    <row r="2338" spans="1:29">
      <c r="A2338" s="264">
        <v>43272</v>
      </c>
      <c r="B2338">
        <v>1002.65</v>
      </c>
      <c r="D2338" s="264">
        <v>43272</v>
      </c>
      <c r="E2338">
        <f t="shared" si="266"/>
        <v>2006.86</v>
      </c>
      <c r="F2338">
        <v>1002.65</v>
      </c>
      <c r="G2338" s="246">
        <f t="shared" si="268"/>
        <v>8.0788334563441921E-4</v>
      </c>
      <c r="H2338" s="246">
        <f t="shared" si="269"/>
        <v>-2.8907563255036314E-3</v>
      </c>
      <c r="I2338">
        <f t="shared" si="271"/>
        <v>13947.084946244</v>
      </c>
      <c r="J2338">
        <f t="shared" si="271"/>
        <v>22521.731600034891</v>
      </c>
      <c r="AB2338" s="264">
        <v>43286</v>
      </c>
      <c r="AC2338">
        <v>2015.82</v>
      </c>
    </row>
    <row r="2339" spans="1:29">
      <c r="A2339" s="264">
        <v>43273</v>
      </c>
      <c r="B2339">
        <v>1003.93</v>
      </c>
      <c r="D2339" s="264">
        <v>43273</v>
      </c>
      <c r="E2339">
        <f t="shared" si="266"/>
        <v>2006.38</v>
      </c>
      <c r="F2339">
        <v>1003.93</v>
      </c>
      <c r="G2339" s="246">
        <f t="shared" si="268"/>
        <v>-2.3917961392416753E-4</v>
      </c>
      <c r="H2339" s="246">
        <f t="shared" si="269"/>
        <v>1.2301883936140937E-3</v>
      </c>
      <c r="I2339">
        <f t="shared" si="271"/>
        <v>13943.749087851191</v>
      </c>
      <c r="J2339">
        <f t="shared" si="271"/>
        <v>22549.437572853345</v>
      </c>
      <c r="AB2339" s="264">
        <v>43287</v>
      </c>
      <c r="AC2339">
        <v>2018.09</v>
      </c>
    </row>
    <row r="2340" spans="1:29">
      <c r="A2340" s="264">
        <v>43276</v>
      </c>
      <c r="B2340">
        <v>997.3</v>
      </c>
      <c r="D2340" s="264">
        <v>43276</v>
      </c>
      <c r="E2340">
        <f t="shared" si="266"/>
        <v>2008.59</v>
      </c>
      <c r="F2340">
        <v>997.3</v>
      </c>
      <c r="G2340" s="246">
        <f t="shared" si="268"/>
        <v>1.1014862588343277E-3</v>
      </c>
      <c r="H2340" s="246">
        <f t="shared" si="269"/>
        <v>-6.6504746702601555E-3</v>
      </c>
      <c r="I2340">
        <f t="shared" ref="I2340:J2355" si="272">I2339*(1+G2340)</f>
        <v>13959.107935868093</v>
      </c>
      <c r="J2340">
        <f t="shared" si="272"/>
        <v>22399.473109446473</v>
      </c>
      <c r="AB2340" s="264">
        <v>43290</v>
      </c>
      <c r="AC2340">
        <v>2016.53</v>
      </c>
    </row>
    <row r="2341" spans="1:29">
      <c r="A2341" s="264">
        <v>43277</v>
      </c>
      <c r="B2341">
        <v>999.81</v>
      </c>
      <c r="D2341" s="264">
        <v>43277</v>
      </c>
      <c r="E2341">
        <f t="shared" si="266"/>
        <v>2008.64</v>
      </c>
      <c r="F2341">
        <v>999.81</v>
      </c>
      <c r="G2341" s="246">
        <f t="shared" si="268"/>
        <v>2.4893084203503335E-5</v>
      </c>
      <c r="H2341" s="246">
        <f t="shared" si="269"/>
        <v>2.470366776009523E-3</v>
      </c>
      <c r="I2341">
        <f t="shared" si="272"/>
        <v>13959.455421117345</v>
      </c>
      <c r="J2341">
        <f t="shared" si="272"/>
        <v>22454.80802361617</v>
      </c>
      <c r="AB2341" s="264">
        <v>43291</v>
      </c>
      <c r="AC2341">
        <v>2015.85</v>
      </c>
    </row>
    <row r="2342" spans="1:29">
      <c r="A2342" s="264">
        <v>43278</v>
      </c>
      <c r="B2342">
        <v>996.23</v>
      </c>
      <c r="D2342" s="264">
        <v>43278</v>
      </c>
      <c r="E2342">
        <f t="shared" si="266"/>
        <v>2014.46</v>
      </c>
      <c r="F2342">
        <v>996.23</v>
      </c>
      <c r="G2342" s="246">
        <f t="shared" si="268"/>
        <v>2.8974828739842806E-3</v>
      </c>
      <c r="H2342" s="246">
        <f t="shared" si="269"/>
        <v>-3.6271089006910803E-3</v>
      </c>
      <c r="I2342">
        <f t="shared" si="272"/>
        <v>13999.90270413018</v>
      </c>
      <c r="J2342">
        <f t="shared" si="272"/>
        <v>22373.361989570403</v>
      </c>
      <c r="AB2342" s="264">
        <v>43292</v>
      </c>
      <c r="AC2342">
        <v>2018.8</v>
      </c>
    </row>
    <row r="2343" spans="1:29">
      <c r="A2343" s="264">
        <v>43279</v>
      </c>
      <c r="B2343">
        <v>998.52</v>
      </c>
      <c r="D2343" s="264">
        <v>43279</v>
      </c>
      <c r="E2343">
        <f t="shared" si="266"/>
        <v>2012.55</v>
      </c>
      <c r="F2343">
        <v>998.52</v>
      </c>
      <c r="G2343" s="246">
        <f t="shared" si="268"/>
        <v>-9.4814491228423226E-4</v>
      </c>
      <c r="H2343" s="246">
        <f t="shared" si="269"/>
        <v>2.2522373992810299E-3</v>
      </c>
      <c r="I2343">
        <f t="shared" si="272"/>
        <v>13986.628767608785</v>
      </c>
      <c r="J2343">
        <f t="shared" si="272"/>
        <v>22423.752112190967</v>
      </c>
      <c r="AB2343" s="264">
        <v>43293</v>
      </c>
      <c r="AC2343">
        <v>2018.74</v>
      </c>
    </row>
    <row r="2344" spans="1:29">
      <c r="A2344" s="264">
        <v>43280</v>
      </c>
      <c r="B2344">
        <v>999.97</v>
      </c>
      <c r="D2344" s="264">
        <v>43280</v>
      </c>
      <c r="E2344">
        <f t="shared" si="266"/>
        <v>2013.28</v>
      </c>
      <c r="F2344">
        <v>999.97</v>
      </c>
      <c r="G2344" s="246">
        <f t="shared" si="268"/>
        <v>3.6272390748059991E-4</v>
      </c>
      <c r="H2344" s="246">
        <f t="shared" si="269"/>
        <v>1.4057206093589384E-3</v>
      </c>
      <c r="I2344">
        <f t="shared" si="272"/>
        <v>13991.702052247852</v>
      </c>
      <c r="J2344">
        <f t="shared" si="272"/>
        <v>22455.27364267423</v>
      </c>
      <c r="AB2344" s="264">
        <v>43294</v>
      </c>
      <c r="AC2344">
        <v>2021.77</v>
      </c>
    </row>
    <row r="2345" spans="1:29">
      <c r="A2345" s="264">
        <v>43283</v>
      </c>
      <c r="B2345">
        <v>1000.83</v>
      </c>
      <c r="D2345" s="264">
        <v>43283</v>
      </c>
      <c r="E2345">
        <f t="shared" si="266"/>
        <v>2011.54</v>
      </c>
      <c r="F2345">
        <v>1000.83</v>
      </c>
      <c r="G2345" s="246">
        <f t="shared" si="268"/>
        <v>-8.6426130493522102E-4</v>
      </c>
      <c r="H2345" s="246">
        <f t="shared" si="269"/>
        <v>8.1359722934547327E-4</v>
      </c>
      <c r="I2345">
        <f t="shared" si="272"/>
        <v>13979.609565573912</v>
      </c>
      <c r="J2345">
        <f t="shared" si="272"/>
        <v>22473.543191094104</v>
      </c>
      <c r="AB2345" s="264">
        <v>43297</v>
      </c>
      <c r="AC2345">
        <v>2019.25</v>
      </c>
    </row>
    <row r="2346" spans="1:29">
      <c r="A2346" s="264">
        <v>43284</v>
      </c>
      <c r="B2346">
        <v>1000.24</v>
      </c>
      <c r="D2346" s="264">
        <v>43284</v>
      </c>
      <c r="E2346">
        <f t="shared" si="266"/>
        <v>2014.98</v>
      </c>
      <c r="F2346">
        <v>1000.24</v>
      </c>
      <c r="G2346" s="246">
        <f t="shared" si="268"/>
        <v>1.7101325352715246E-3</v>
      </c>
      <c r="H2346" s="246">
        <f t="shared" si="269"/>
        <v>-6.3593927754247628E-4</v>
      </c>
      <c r="I2346">
        <f t="shared" si="272"/>
        <v>14003.516550722392</v>
      </c>
      <c r="J2346">
        <f t="shared" si="272"/>
        <v>22459.251382273342</v>
      </c>
      <c r="AB2346" s="264">
        <v>43298</v>
      </c>
      <c r="AC2346">
        <v>2018.7</v>
      </c>
    </row>
    <row r="2347" spans="1:29">
      <c r="A2347" s="264">
        <v>43286</v>
      </c>
      <c r="B2347">
        <v>1005.49</v>
      </c>
      <c r="D2347" s="264">
        <v>43286</v>
      </c>
      <c r="E2347">
        <f t="shared" si="266"/>
        <v>2015.82</v>
      </c>
      <c r="F2347">
        <v>1005.49</v>
      </c>
      <c r="G2347" s="246">
        <f t="shared" si="268"/>
        <v>4.1687758687425358E-4</v>
      </c>
      <c r="H2347" s="246">
        <f t="shared" si="269"/>
        <v>5.2023117308987879E-3</v>
      </c>
      <c r="I2347">
        <f t="shared" si="272"/>
        <v>14009.354302909811</v>
      </c>
      <c r="J2347">
        <f t="shared" si="272"/>
        <v>22576.091409206547</v>
      </c>
      <c r="AB2347" s="264">
        <v>43299</v>
      </c>
      <c r="AC2347">
        <v>2017.98</v>
      </c>
    </row>
    <row r="2348" spans="1:29">
      <c r="A2348" s="264">
        <v>43287</v>
      </c>
      <c r="B2348">
        <v>1010.72</v>
      </c>
      <c r="D2348" s="264">
        <v>43287</v>
      </c>
      <c r="E2348">
        <f t="shared" si="266"/>
        <v>2018.09</v>
      </c>
      <c r="F2348">
        <v>1010.72</v>
      </c>
      <c r="G2348" s="246">
        <f t="shared" si="268"/>
        <v>1.1260926074747601E-3</v>
      </c>
      <c r="H2348" s="246">
        <f t="shared" si="269"/>
        <v>5.1550155006159096E-3</v>
      </c>
      <c r="I2348">
        <f t="shared" si="272"/>
        <v>14025.130133225812</v>
      </c>
      <c r="J2348">
        <f t="shared" si="272"/>
        <v>22692.471510364328</v>
      </c>
      <c r="AB2348" s="264">
        <v>43300</v>
      </c>
      <c r="AC2348">
        <v>2021.15</v>
      </c>
    </row>
    <row r="2349" spans="1:29">
      <c r="A2349" s="264">
        <v>43290</v>
      </c>
      <c r="B2349">
        <v>1012.92</v>
      </c>
      <c r="D2349" s="264">
        <v>43290</v>
      </c>
      <c r="E2349">
        <f t="shared" si="266"/>
        <v>2016.53</v>
      </c>
      <c r="F2349">
        <v>1012.92</v>
      </c>
      <c r="G2349" s="246">
        <f t="shared" si="268"/>
        <v>-7.7300814136138651E-4</v>
      </c>
      <c r="H2349" s="246">
        <f t="shared" si="269"/>
        <v>2.1302375675613531E-3</v>
      </c>
      <c r="I2349">
        <f t="shared" si="272"/>
        <v>14014.288593449175</v>
      </c>
      <c r="J2349">
        <f t="shared" si="272"/>
        <v>22740.811865676522</v>
      </c>
      <c r="AB2349" s="264">
        <v>43301</v>
      </c>
      <c r="AC2349">
        <v>2016.27</v>
      </c>
    </row>
    <row r="2350" spans="1:29">
      <c r="A2350" s="264">
        <v>43291</v>
      </c>
      <c r="B2350">
        <v>1013.51</v>
      </c>
      <c r="D2350" s="264">
        <v>43291</v>
      </c>
      <c r="E2350">
        <f t="shared" si="266"/>
        <v>2015.85</v>
      </c>
      <c r="F2350">
        <v>1013.51</v>
      </c>
      <c r="G2350" s="246">
        <f t="shared" si="268"/>
        <v>-3.3721293509147987E-4</v>
      </c>
      <c r="H2350" s="246">
        <f t="shared" si="269"/>
        <v>5.3604585893117594E-4</v>
      </c>
      <c r="I2350">
        <f t="shared" si="272"/>
        <v>14009.562794059359</v>
      </c>
      <c r="J2350">
        <f t="shared" si="272"/>
        <v>22753.00198370585</v>
      </c>
      <c r="AB2350" s="264">
        <v>43304</v>
      </c>
      <c r="AC2350">
        <v>2009.32</v>
      </c>
    </row>
    <row r="2351" spans="1:29">
      <c r="A2351" s="264">
        <v>43292</v>
      </c>
      <c r="B2351">
        <v>1011.34</v>
      </c>
      <c r="D2351" s="264">
        <v>43292</v>
      </c>
      <c r="E2351">
        <f t="shared" si="266"/>
        <v>2018.8</v>
      </c>
      <c r="F2351">
        <v>1011.34</v>
      </c>
      <c r="G2351" s="246">
        <f t="shared" si="268"/>
        <v>1.4634025349109514E-3</v>
      </c>
      <c r="H2351" s="246">
        <f t="shared" si="269"/>
        <v>-2.1875026604854094E-3</v>
      </c>
      <c r="I2351">
        <f t="shared" si="272"/>
        <v>14030.06442376518</v>
      </c>
      <c r="J2351">
        <f t="shared" si="272"/>
        <v>22703.229731332463</v>
      </c>
      <c r="AB2351" s="264">
        <v>43305</v>
      </c>
      <c r="AC2351">
        <v>2012.33</v>
      </c>
    </row>
    <row r="2352" spans="1:29">
      <c r="A2352" s="264">
        <v>43293</v>
      </c>
      <c r="B2352">
        <v>1016.14</v>
      </c>
      <c r="D2352" s="264">
        <v>43293</v>
      </c>
      <c r="E2352">
        <f t="shared" si="266"/>
        <v>2018.74</v>
      </c>
      <c r="F2352">
        <v>1016.14</v>
      </c>
      <c r="G2352" s="246">
        <f t="shared" si="268"/>
        <v>-2.9720626114504434E-5</v>
      </c>
      <c r="H2352" s="246">
        <f t="shared" si="269"/>
        <v>4.6997497662224367E-3</v>
      </c>
      <c r="I2352">
        <f t="shared" si="272"/>
        <v>14029.647441466079</v>
      </c>
      <c r="J2352">
        <f t="shared" si="272"/>
        <v>22809.929229954789</v>
      </c>
      <c r="AB2352" s="264">
        <v>43306</v>
      </c>
      <c r="AC2352">
        <v>2014.16</v>
      </c>
    </row>
    <row r="2353" spans="1:29">
      <c r="A2353" s="264">
        <v>43294</v>
      </c>
      <c r="B2353">
        <v>1016.66</v>
      </c>
      <c r="D2353" s="264">
        <v>43294</v>
      </c>
      <c r="E2353">
        <f t="shared" si="266"/>
        <v>2021.77</v>
      </c>
      <c r="F2353">
        <v>1016.66</v>
      </c>
      <c r="G2353" s="246">
        <f t="shared" si="268"/>
        <v>1.5009362275477667E-3</v>
      </c>
      <c r="H2353" s="246">
        <f t="shared" si="269"/>
        <v>4.6531193676900643E-4</v>
      </c>
      <c r="I2353">
        <f t="shared" si="272"/>
        <v>14050.705047570698</v>
      </c>
      <c r="J2353">
        <f t="shared" si="272"/>
        <v>22820.542962302345</v>
      </c>
      <c r="AB2353" s="264">
        <v>43307</v>
      </c>
      <c r="AC2353">
        <v>2011.05</v>
      </c>
    </row>
    <row r="2354" spans="1:29">
      <c r="A2354" s="264">
        <v>43297</v>
      </c>
      <c r="B2354">
        <v>1015.24</v>
      </c>
      <c r="D2354" s="264">
        <v>43297</v>
      </c>
      <c r="E2354">
        <f t="shared" si="266"/>
        <v>2019.25</v>
      </c>
      <c r="F2354">
        <v>1015.24</v>
      </c>
      <c r="G2354" s="246">
        <f t="shared" si="268"/>
        <v>-1.2464325813519306E-3</v>
      </c>
      <c r="H2354" s="246">
        <f t="shared" si="269"/>
        <v>-1.4431590417922765E-3</v>
      </c>
      <c r="I2354">
        <f t="shared" si="272"/>
        <v>14033.191791008439</v>
      </c>
      <c r="J2354">
        <f t="shared" si="272"/>
        <v>22787.609289387688</v>
      </c>
      <c r="AB2354" s="264">
        <v>43308</v>
      </c>
      <c r="AC2354">
        <v>2012.76</v>
      </c>
    </row>
    <row r="2355" spans="1:29">
      <c r="A2355" s="264">
        <v>43298</v>
      </c>
      <c r="B2355">
        <v>1015.85</v>
      </c>
      <c r="D2355" s="264">
        <v>43298</v>
      </c>
      <c r="E2355">
        <f t="shared" ref="E2355:E2412" si="273">SUMIF(AB:AB,A2355,AC:AC)</f>
        <v>2018.7</v>
      </c>
      <c r="F2355">
        <v>1015.85</v>
      </c>
      <c r="G2355" s="246">
        <f t="shared" si="268"/>
        <v>-2.7237835830129509E-4</v>
      </c>
      <c r="H2355" s="246">
        <f t="shared" si="269"/>
        <v>5.5441457895953703E-4</v>
      </c>
      <c r="I2355">
        <f t="shared" si="272"/>
        <v>14029.369453266678</v>
      </c>
      <c r="J2355">
        <f t="shared" si="272"/>
        <v>22800.243072197358</v>
      </c>
      <c r="AB2355" s="264">
        <v>43311</v>
      </c>
      <c r="AC2355">
        <v>2011.77</v>
      </c>
    </row>
    <row r="2356" spans="1:29">
      <c r="A2356" s="264">
        <v>43299</v>
      </c>
      <c r="B2356">
        <v>1015.26</v>
      </c>
      <c r="D2356" s="264">
        <v>43299</v>
      </c>
      <c r="E2356">
        <f t="shared" si="273"/>
        <v>2017.98</v>
      </c>
      <c r="F2356">
        <v>1015.26</v>
      </c>
      <c r="G2356" s="246">
        <f t="shared" si="268"/>
        <v>-3.5666518056176599E-4</v>
      </c>
      <c r="H2356" s="246">
        <f t="shared" si="269"/>
        <v>-6.2722298005192436E-4</v>
      </c>
      <c r="I2356">
        <f t="shared" ref="I2356:J2371" si="274">I2355*(1+G2356)</f>
        <v>14024.36566567746</v>
      </c>
      <c r="J2356">
        <f t="shared" si="274"/>
        <v>22785.942235791706</v>
      </c>
      <c r="AB2356" s="264">
        <v>43312</v>
      </c>
      <c r="AC2356">
        <v>2013.76</v>
      </c>
    </row>
    <row r="2357" spans="1:29">
      <c r="A2357" s="264">
        <v>43300</v>
      </c>
      <c r="B2357">
        <v>1016.39</v>
      </c>
      <c r="D2357" s="264">
        <v>43300</v>
      </c>
      <c r="E2357">
        <f t="shared" si="273"/>
        <v>2021.15</v>
      </c>
      <c r="F2357">
        <v>1016.39</v>
      </c>
      <c r="G2357" s="246">
        <f t="shared" si="268"/>
        <v>1.570877808501514E-3</v>
      </c>
      <c r="H2357" s="246">
        <f t="shared" si="269"/>
        <v>1.0665868137928894E-3</v>
      </c>
      <c r="I2357">
        <f t="shared" si="274"/>
        <v>14046.396230479984</v>
      </c>
      <c r="J2357">
        <f t="shared" si="274"/>
        <v>22810.245421320247</v>
      </c>
      <c r="AB2357" s="264">
        <v>43313</v>
      </c>
      <c r="AC2357">
        <v>2009.79</v>
      </c>
    </row>
    <row r="2358" spans="1:29">
      <c r="A2358" s="264">
        <v>43301</v>
      </c>
      <c r="B2358">
        <v>1014.97</v>
      </c>
      <c r="D2358" s="264">
        <v>43301</v>
      </c>
      <c r="E2358">
        <f t="shared" si="273"/>
        <v>2016.27</v>
      </c>
      <c r="F2358">
        <v>1014.97</v>
      </c>
      <c r="G2358" s="246">
        <f t="shared" si="268"/>
        <v>-2.4144670113549482E-3</v>
      </c>
      <c r="H2358" s="246">
        <f t="shared" si="269"/>
        <v>-1.4435300777401313E-3</v>
      </c>
      <c r="I2358">
        <f t="shared" si="274"/>
        <v>14012.481670153069</v>
      </c>
      <c r="J2358">
        <f t="shared" si="274"/>
        <v>22777.318145973939</v>
      </c>
      <c r="AB2358" s="264">
        <v>43314</v>
      </c>
      <c r="AC2358">
        <v>2011.59</v>
      </c>
    </row>
    <row r="2359" spans="1:29">
      <c r="A2359" s="264">
        <v>43304</v>
      </c>
      <c r="B2359">
        <v>1013.07</v>
      </c>
      <c r="D2359" s="264">
        <v>43304</v>
      </c>
      <c r="E2359">
        <f t="shared" si="273"/>
        <v>2009.32</v>
      </c>
      <c r="F2359">
        <v>1013.07</v>
      </c>
      <c r="G2359" s="246">
        <f t="shared" si="268"/>
        <v>-3.4469589886275687E-3</v>
      </c>
      <c r="H2359" s="246">
        <f t="shared" si="269"/>
        <v>-1.9184050830495366E-3</v>
      </c>
      <c r="I2359">
        <f t="shared" si="274"/>
        <v>13964.181220507156</v>
      </c>
      <c r="J2359">
        <f t="shared" si="274"/>
        <v>22733.622023064465</v>
      </c>
      <c r="AB2359" s="264">
        <v>43315</v>
      </c>
      <c r="AC2359">
        <v>2015.66</v>
      </c>
    </row>
    <row r="2360" spans="1:29">
      <c r="A2360" s="264">
        <v>43305</v>
      </c>
      <c r="B2360">
        <v>1015.16</v>
      </c>
      <c r="D2360" s="264">
        <v>43305</v>
      </c>
      <c r="E2360">
        <f t="shared" si="273"/>
        <v>2012.33</v>
      </c>
      <c r="F2360">
        <v>1015.16</v>
      </c>
      <c r="G2360" s="246">
        <f t="shared" si="268"/>
        <v>1.4980192303863937E-3</v>
      </c>
      <c r="H2360" s="246">
        <f t="shared" si="269"/>
        <v>2.0166075465099945E-3</v>
      </c>
      <c r="I2360">
        <f t="shared" si="274"/>
        <v>13985.099832512076</v>
      </c>
      <c r="J2360">
        <f t="shared" si="274"/>
        <v>22779.466816795684</v>
      </c>
      <c r="AB2360" s="264">
        <v>43318</v>
      </c>
      <c r="AC2360">
        <v>2017.74</v>
      </c>
    </row>
    <row r="2361" spans="1:29">
      <c r="A2361" s="264">
        <v>43306</v>
      </c>
      <c r="B2361">
        <v>1019.84</v>
      </c>
      <c r="D2361" s="264">
        <v>43306</v>
      </c>
      <c r="E2361">
        <f t="shared" si="273"/>
        <v>2014.16</v>
      </c>
      <c r="F2361">
        <v>1019.84</v>
      </c>
      <c r="G2361" s="246">
        <f t="shared" si="268"/>
        <v>9.0939358852670793E-4</v>
      </c>
      <c r="H2361" s="246">
        <f t="shared" si="269"/>
        <v>4.5636821500340966E-3</v>
      </c>
      <c r="I2361">
        <f t="shared" si="274"/>
        <v>13997.817792634669</v>
      </c>
      <c r="J2361">
        <f t="shared" si="274"/>
        <v>22883.425062894788</v>
      </c>
      <c r="AB2361" s="264">
        <v>43319</v>
      </c>
      <c r="AC2361">
        <v>2014.03</v>
      </c>
    </row>
    <row r="2362" spans="1:29">
      <c r="A2362" s="264">
        <v>43307</v>
      </c>
      <c r="B2362">
        <v>1017.28</v>
      </c>
      <c r="D2362" s="264">
        <v>43307</v>
      </c>
      <c r="E2362">
        <f t="shared" si="273"/>
        <v>2011.05</v>
      </c>
      <c r="F2362">
        <v>1017.28</v>
      </c>
      <c r="G2362" s="246">
        <f t="shared" si="268"/>
        <v>-1.5440679985702088E-3</v>
      </c>
      <c r="H2362" s="246">
        <f t="shared" si="269"/>
        <v>-2.5566262494958322E-3</v>
      </c>
      <c r="I2362">
        <f t="shared" si="274"/>
        <v>13976.204210131245</v>
      </c>
      <c r="J2362">
        <f t="shared" si="274"/>
        <v>22824.920697700622</v>
      </c>
      <c r="AB2362" s="264">
        <v>43320</v>
      </c>
      <c r="AC2362">
        <v>2014.21</v>
      </c>
    </row>
    <row r="2363" spans="1:29">
      <c r="A2363" s="264">
        <v>43308</v>
      </c>
      <c r="B2363">
        <v>1013.43</v>
      </c>
      <c r="D2363" s="264">
        <v>43308</v>
      </c>
      <c r="E2363">
        <f t="shared" si="273"/>
        <v>2012.76</v>
      </c>
      <c r="F2363">
        <v>1013.43</v>
      </c>
      <c r="G2363" s="246">
        <f t="shared" si="268"/>
        <v>8.5030208100245197E-4</v>
      </c>
      <c r="H2363" s="246">
        <f t="shared" si="269"/>
        <v>-3.8310306475532038E-3</v>
      </c>
      <c r="I2363">
        <f t="shared" si="274"/>
        <v>13988.088205655635</v>
      </c>
      <c r="J2363">
        <f t="shared" si="274"/>
        <v>22737.47772697976</v>
      </c>
      <c r="AB2363" s="264">
        <v>43321</v>
      </c>
      <c r="AC2363">
        <v>2017.3</v>
      </c>
    </row>
    <row r="2364" spans="1:29">
      <c r="A2364" s="264">
        <v>43311</v>
      </c>
      <c r="B2364">
        <v>1010.03</v>
      </c>
      <c r="D2364" s="264">
        <v>43311</v>
      </c>
      <c r="E2364">
        <f t="shared" si="273"/>
        <v>2011.77</v>
      </c>
      <c r="F2364">
        <v>1010.03</v>
      </c>
      <c r="G2364" s="246">
        <f t="shared" si="268"/>
        <v>-4.9186192094441417E-4</v>
      </c>
      <c r="H2364" s="246">
        <f t="shared" si="269"/>
        <v>-3.4013716854077855E-3</v>
      </c>
      <c r="I2364">
        <f t="shared" si="274"/>
        <v>13981.207997720461</v>
      </c>
      <c r="J2364">
        <f t="shared" si="274"/>
        <v>22660.13911404162</v>
      </c>
      <c r="AB2364" s="264">
        <v>43322</v>
      </c>
      <c r="AC2364">
        <v>2024.22</v>
      </c>
    </row>
    <row r="2365" spans="1:29">
      <c r="A2365" s="264">
        <v>43312</v>
      </c>
      <c r="B2365">
        <v>1013.85</v>
      </c>
      <c r="D2365" s="264">
        <v>43312</v>
      </c>
      <c r="E2365">
        <f t="shared" si="273"/>
        <v>2013.76</v>
      </c>
      <c r="F2365">
        <v>1013.85</v>
      </c>
      <c r="G2365" s="246">
        <f t="shared" si="268"/>
        <v>9.8917868344794435E-4</v>
      </c>
      <c r="H2365" s="246">
        <f t="shared" si="269"/>
        <v>3.7356373078027841E-3</v>
      </c>
      <c r="I2365">
        <f t="shared" si="274"/>
        <v>13995.037910640658</v>
      </c>
      <c r="J2365">
        <f t="shared" si="274"/>
        <v>22744.789175116035</v>
      </c>
      <c r="AB2365" s="264">
        <v>43325</v>
      </c>
      <c r="AC2365">
        <v>2021.74</v>
      </c>
    </row>
    <row r="2366" spans="1:29">
      <c r="A2366" s="264">
        <v>43313</v>
      </c>
      <c r="B2366">
        <v>1013.17</v>
      </c>
      <c r="D2366" s="264">
        <v>43313</v>
      </c>
      <c r="E2366">
        <f t="shared" si="273"/>
        <v>2009.79</v>
      </c>
      <c r="F2366">
        <v>1013.17</v>
      </c>
      <c r="G2366" s="246">
        <f t="shared" si="268"/>
        <v>-1.9714365167646797E-3</v>
      </c>
      <c r="H2366" s="246">
        <f t="shared" si="269"/>
        <v>-7.17139228823673E-4</v>
      </c>
      <c r="I2366">
        <f t="shared" si="274"/>
        <v>13967.447581850114</v>
      </c>
      <c r="J2366">
        <f t="shared" si="274"/>
        <v>22728.477994547236</v>
      </c>
      <c r="AB2366" s="264">
        <v>43326</v>
      </c>
      <c r="AC2366">
        <v>2020.32</v>
      </c>
    </row>
    <row r="2367" spans="1:29">
      <c r="A2367" s="264">
        <v>43314</v>
      </c>
      <c r="B2367">
        <v>1016.73</v>
      </c>
      <c r="D2367" s="264">
        <v>43314</v>
      </c>
      <c r="E2367">
        <f t="shared" si="273"/>
        <v>2011.59</v>
      </c>
      <c r="F2367">
        <v>1016.73</v>
      </c>
      <c r="G2367" s="246">
        <f t="shared" si="268"/>
        <v>8.9561595987630582E-4</v>
      </c>
      <c r="H2367" s="246">
        <f t="shared" si="269"/>
        <v>3.4672956801777713E-3</v>
      </c>
      <c r="I2367">
        <f t="shared" si="274"/>
        <v>13979.957050823155</v>
      </c>
      <c r="J2367">
        <f t="shared" si="274"/>
        <v>22807.284348114747</v>
      </c>
      <c r="AB2367" s="264">
        <v>43327</v>
      </c>
      <c r="AC2367">
        <v>2024.51</v>
      </c>
    </row>
    <row r="2368" spans="1:29">
      <c r="A2368" s="264">
        <v>43315</v>
      </c>
      <c r="B2368">
        <v>1019.72</v>
      </c>
      <c r="D2368" s="264">
        <v>43315</v>
      </c>
      <c r="E2368">
        <f t="shared" si="273"/>
        <v>2015.66</v>
      </c>
      <c r="F2368">
        <v>1019.72</v>
      </c>
      <c r="G2368" s="246">
        <f t="shared" si="268"/>
        <v>2.0232751206756827E-3</v>
      </c>
      <c r="H2368" s="246">
        <f t="shared" si="269"/>
        <v>2.8943718377263264E-3</v>
      </c>
      <c r="I2368">
        <f t="shared" si="274"/>
        <v>14008.242350112201</v>
      </c>
      <c r="J2368">
        <f t="shared" si="274"/>
        <v>22873.297109626947</v>
      </c>
      <c r="AB2368" s="264">
        <v>43328</v>
      </c>
      <c r="AC2368">
        <v>2023.51</v>
      </c>
    </row>
    <row r="2369" spans="1:29">
      <c r="A2369" s="264">
        <v>43318</v>
      </c>
      <c r="B2369">
        <v>1022.32</v>
      </c>
      <c r="D2369" s="264">
        <v>43318</v>
      </c>
      <c r="E2369">
        <f t="shared" si="273"/>
        <v>2017.74</v>
      </c>
      <c r="F2369">
        <v>1022.32</v>
      </c>
      <c r="G2369" s="246">
        <f t="shared" si="268"/>
        <v>1.031920065884151E-3</v>
      </c>
      <c r="H2369" s="246">
        <f t="shared" si="269"/>
        <v>2.5032909594231304E-3</v>
      </c>
      <c r="I2369">
        <f t="shared" si="274"/>
        <v>14022.69773648105</v>
      </c>
      <c r="J2369">
        <f t="shared" si="274"/>
        <v>22930.555627493675</v>
      </c>
      <c r="AB2369" s="264">
        <v>43329</v>
      </c>
      <c r="AC2369">
        <v>2023.86</v>
      </c>
    </row>
    <row r="2370" spans="1:29">
      <c r="A2370" s="264">
        <v>43319</v>
      </c>
      <c r="B2370">
        <v>1022.34</v>
      </c>
      <c r="D2370" s="264">
        <v>43319</v>
      </c>
      <c r="E2370">
        <f t="shared" si="273"/>
        <v>2014.03</v>
      </c>
      <c r="F2370">
        <v>1022.34</v>
      </c>
      <c r="G2370" s="246">
        <f t="shared" si="268"/>
        <v>-1.8386908124932155E-3</v>
      </c>
      <c r="H2370" s="246">
        <f t="shared" si="269"/>
        <v>-2.6865225313934259E-5</v>
      </c>
      <c r="I2370">
        <f t="shared" si="274"/>
        <v>13996.914330986612</v>
      </c>
      <c r="J2370">
        <f t="shared" si="274"/>
        <v>22929.93959295017</v>
      </c>
      <c r="AB2370" s="264">
        <v>43332</v>
      </c>
      <c r="AC2370">
        <v>2029.58</v>
      </c>
    </row>
    <row r="2371" spans="1:29">
      <c r="A2371" s="264">
        <v>43320</v>
      </c>
      <c r="B2371">
        <v>1022.09</v>
      </c>
      <c r="D2371" s="264">
        <v>43320</v>
      </c>
      <c r="E2371">
        <f t="shared" si="273"/>
        <v>2014.21</v>
      </c>
      <c r="F2371">
        <v>1022.09</v>
      </c>
      <c r="G2371" s="246">
        <f t="shared" si="268"/>
        <v>8.9373048067775684E-5</v>
      </c>
      <c r="H2371" s="246">
        <f t="shared" si="269"/>
        <v>-2.909656138997538E-4</v>
      </c>
      <c r="I2371">
        <f t="shared" si="274"/>
        <v>13998.165277883916</v>
      </c>
      <c r="J2371">
        <f t="shared" si="274"/>
        <v>22923.267768999824</v>
      </c>
      <c r="AB2371" s="264">
        <v>43333</v>
      </c>
      <c r="AC2371">
        <v>2027.49</v>
      </c>
    </row>
    <row r="2372" spans="1:29">
      <c r="A2372" s="264">
        <v>43321</v>
      </c>
      <c r="B2372">
        <v>1022.77</v>
      </c>
      <c r="D2372" s="264">
        <v>43321</v>
      </c>
      <c r="E2372">
        <f t="shared" si="273"/>
        <v>2017.3</v>
      </c>
      <c r="F2372">
        <v>1022.77</v>
      </c>
      <c r="G2372" s="246">
        <f t="shared" ref="G2372:G2435" si="275">E2372/E2371-1</f>
        <v>1.5341002179514174E-3</v>
      </c>
      <c r="H2372" s="246">
        <f t="shared" ref="H2372:H2435" si="276">(F2372/F2371-1)-($M$23/252)</f>
        <v>6.1887487543031781E-4</v>
      </c>
      <c r="I2372">
        <f t="shared" ref="I2372:J2387" si="277">I2371*(1+G2372)</f>
        <v>14019.639866287638</v>
      </c>
      <c r="J2372">
        <f t="shared" si="277"/>
        <v>22937.454403484819</v>
      </c>
      <c r="AB2372" s="264">
        <v>43334</v>
      </c>
      <c r="AC2372">
        <v>2029.14</v>
      </c>
    </row>
    <row r="2373" spans="1:29">
      <c r="A2373" s="264">
        <v>43322</v>
      </c>
      <c r="B2373">
        <v>1021.58</v>
      </c>
      <c r="D2373" s="264">
        <v>43322</v>
      </c>
      <c r="E2373">
        <f t="shared" si="273"/>
        <v>2024.22</v>
      </c>
      <c r="F2373">
        <v>1021.58</v>
      </c>
      <c r="G2373" s="246">
        <f t="shared" si="275"/>
        <v>3.4303276656917348E-3</v>
      </c>
      <c r="H2373" s="246">
        <f t="shared" si="276"/>
        <v>-1.2099355182494517E-3</v>
      </c>
      <c r="I2373">
        <f t="shared" si="277"/>
        <v>14067.731824783999</v>
      </c>
      <c r="J2373">
        <f t="shared" si="277"/>
        <v>22909.701562703816</v>
      </c>
      <c r="AB2373" s="264">
        <v>43335</v>
      </c>
      <c r="AC2373">
        <v>2029.58</v>
      </c>
    </row>
    <row r="2374" spans="1:29">
      <c r="A2374" s="264">
        <v>43325</v>
      </c>
      <c r="B2374">
        <v>1020.13</v>
      </c>
      <c r="D2374" s="264">
        <v>43325</v>
      </c>
      <c r="E2374">
        <f t="shared" si="273"/>
        <v>2021.74</v>
      </c>
      <c r="F2374">
        <v>1020.13</v>
      </c>
      <c r="G2374" s="246">
        <f t="shared" si="275"/>
        <v>-1.2251632727667827E-3</v>
      </c>
      <c r="H2374" s="246">
        <f t="shared" si="276"/>
        <v>-1.4657985669257597E-3</v>
      </c>
      <c r="I2374">
        <f t="shared" si="277"/>
        <v>14050.496556421142</v>
      </c>
      <c r="J2374">
        <f t="shared" si="277"/>
        <v>22876.120554984507</v>
      </c>
      <c r="AB2374" s="264">
        <v>43336</v>
      </c>
      <c r="AC2374">
        <v>2029.13</v>
      </c>
    </row>
    <row r="2375" spans="1:29">
      <c r="A2375" s="264">
        <v>43326</v>
      </c>
      <c r="B2375">
        <v>1022.66</v>
      </c>
      <c r="D2375" s="264">
        <v>43326</v>
      </c>
      <c r="E2375">
        <f t="shared" si="273"/>
        <v>2020.32</v>
      </c>
      <c r="F2375">
        <v>1022.66</v>
      </c>
      <c r="G2375" s="246">
        <f t="shared" si="275"/>
        <v>-7.0236528930534003E-4</v>
      </c>
      <c r="H2375" s="246">
        <f t="shared" si="276"/>
        <v>2.4336474973076653E-3</v>
      </c>
      <c r="I2375">
        <f t="shared" si="277"/>
        <v>14040.627975342408</v>
      </c>
      <c r="J2375">
        <f t="shared" si="277"/>
        <v>22931.792968521255</v>
      </c>
      <c r="AB2375" s="264">
        <v>43339</v>
      </c>
      <c r="AC2375">
        <v>2027.53</v>
      </c>
    </row>
    <row r="2376" spans="1:29">
      <c r="A2376" s="264">
        <v>43327</v>
      </c>
      <c r="B2376">
        <v>1020.13</v>
      </c>
      <c r="D2376" s="264">
        <v>43327</v>
      </c>
      <c r="E2376">
        <f t="shared" si="273"/>
        <v>2024.51</v>
      </c>
      <c r="F2376">
        <v>1020.13</v>
      </c>
      <c r="G2376" s="246">
        <f t="shared" si="275"/>
        <v>2.0739288825533109E-3</v>
      </c>
      <c r="H2376" s="246">
        <f t="shared" si="276"/>
        <v>-2.520369079515263E-3</v>
      </c>
      <c r="I2376">
        <f t="shared" si="277"/>
        <v>14069.747239229657</v>
      </c>
      <c r="J2376">
        <f t="shared" si="277"/>
        <v>22873.99638658555</v>
      </c>
      <c r="AB2376" s="264">
        <v>43340</v>
      </c>
      <c r="AC2376">
        <v>2024.03</v>
      </c>
    </row>
    <row r="2377" spans="1:29">
      <c r="A2377" s="264">
        <v>43328</v>
      </c>
      <c r="B2377">
        <v>1023.13</v>
      </c>
      <c r="D2377" s="264">
        <v>43328</v>
      </c>
      <c r="E2377">
        <f t="shared" si="273"/>
        <v>2023.51</v>
      </c>
      <c r="F2377">
        <v>1023.13</v>
      </c>
      <c r="G2377" s="246">
        <f t="shared" si="275"/>
        <v>-4.9394668339497461E-4</v>
      </c>
      <c r="H2377" s="246">
        <f t="shared" si="276"/>
        <v>2.8943730911046165E-3</v>
      </c>
      <c r="I2377">
        <f t="shared" si="277"/>
        <v>14062.797534244633</v>
      </c>
      <c r="J2377">
        <f t="shared" si="277"/>
        <v>22940.202266212909</v>
      </c>
      <c r="AB2377" s="264">
        <v>43341</v>
      </c>
      <c r="AC2377">
        <v>2024.04</v>
      </c>
    </row>
    <row r="2378" spans="1:29">
      <c r="A2378" s="264">
        <v>43329</v>
      </c>
      <c r="B2378">
        <v>1025.43</v>
      </c>
      <c r="D2378" s="264">
        <v>43329</v>
      </c>
      <c r="E2378">
        <f t="shared" si="273"/>
        <v>2023.86</v>
      </c>
      <c r="F2378">
        <v>1025.43</v>
      </c>
      <c r="G2378" s="246">
        <f t="shared" si="275"/>
        <v>1.7296677555322937E-4</v>
      </c>
      <c r="H2378" s="246">
        <f t="shared" si="276"/>
        <v>2.2015751035688738E-3</v>
      </c>
      <c r="I2378">
        <f t="shared" si="277"/>
        <v>14065.22993098939</v>
      </c>
      <c r="J2378">
        <f t="shared" si="277"/>
        <v>22990.706844393037</v>
      </c>
      <c r="AB2378" s="264">
        <v>43342</v>
      </c>
      <c r="AC2378">
        <v>2025.98</v>
      </c>
    </row>
    <row r="2379" spans="1:29">
      <c r="A2379" s="264">
        <v>43332</v>
      </c>
      <c r="B2379">
        <v>1027.8499999999999</v>
      </c>
      <c r="D2379" s="264">
        <v>43332</v>
      </c>
      <c r="E2379">
        <f t="shared" si="273"/>
        <v>2029.58</v>
      </c>
      <c r="F2379">
        <v>1027.8499999999999</v>
      </c>
      <c r="G2379" s="246">
        <f t="shared" si="275"/>
        <v>2.8262824503670902E-3</v>
      </c>
      <c r="H2379" s="246">
        <f t="shared" si="276"/>
        <v>2.3135569956016381E-3</v>
      </c>
      <c r="I2379">
        <f t="shared" si="277"/>
        <v>14104.982243503722</v>
      </c>
      <c r="J2379">
        <f t="shared" si="277"/>
        <v>23043.89715504671</v>
      </c>
      <c r="AB2379" s="264">
        <v>43343</v>
      </c>
      <c r="AC2379">
        <v>2026.72</v>
      </c>
    </row>
    <row r="2380" spans="1:29">
      <c r="A2380" s="264">
        <v>43333</v>
      </c>
      <c r="B2380">
        <v>1027.57</v>
      </c>
      <c r="D2380" s="264">
        <v>43333</v>
      </c>
      <c r="E2380">
        <f t="shared" si="273"/>
        <v>2027.49</v>
      </c>
      <c r="F2380">
        <v>1027.57</v>
      </c>
      <c r="G2380" s="246">
        <f t="shared" si="275"/>
        <v>-1.0297697060475119E-3</v>
      </c>
      <c r="H2380" s="246">
        <f t="shared" si="276"/>
        <v>-3.1884186130549859E-4</v>
      </c>
      <c r="I2380">
        <f t="shared" si="277"/>
        <v>14090.457360085024</v>
      </c>
      <c r="J2380">
        <f t="shared" si="277"/>
        <v>23036.549795986062</v>
      </c>
      <c r="AB2380" s="264">
        <v>43346</v>
      </c>
      <c r="AC2380">
        <v>2026.72</v>
      </c>
    </row>
    <row r="2381" spans="1:29">
      <c r="A2381" s="264">
        <v>43334</v>
      </c>
      <c r="B2381">
        <v>1028.49</v>
      </c>
      <c r="D2381" s="264">
        <v>43334</v>
      </c>
      <c r="E2381">
        <f t="shared" si="273"/>
        <v>2029.14</v>
      </c>
      <c r="F2381">
        <v>1028.49</v>
      </c>
      <c r="G2381" s="246">
        <f t="shared" si="275"/>
        <v>8.1381412485392879E-4</v>
      </c>
      <c r="H2381" s="246">
        <f t="shared" si="276"/>
        <v>8.4888756275213004E-4</v>
      </c>
      <c r="I2381">
        <f t="shared" si="277"/>
        <v>14101.924373310312</v>
      </c>
      <c r="J2381">
        <f t="shared" si="277"/>
        <v>23056.105236596595</v>
      </c>
      <c r="AB2381" s="264">
        <v>43347</v>
      </c>
      <c r="AC2381">
        <v>2021.18</v>
      </c>
    </row>
    <row r="2382" spans="1:29">
      <c r="A2382" s="264">
        <v>43335</v>
      </c>
      <c r="B2382">
        <v>1027.5899999999999</v>
      </c>
      <c r="D2382" s="264">
        <v>43335</v>
      </c>
      <c r="E2382">
        <f t="shared" si="273"/>
        <v>2029.58</v>
      </c>
      <c r="F2382">
        <v>1027.5899999999999</v>
      </c>
      <c r="G2382" s="246">
        <f t="shared" si="275"/>
        <v>2.1684063199178816E-4</v>
      </c>
      <c r="H2382" s="246">
        <f t="shared" si="276"/>
        <v>-9.2149784774632395E-4</v>
      </c>
      <c r="I2382">
        <f t="shared" si="277"/>
        <v>14104.98224350372</v>
      </c>
      <c r="J2382">
        <f t="shared" si="277"/>
        <v>23034.859085243657</v>
      </c>
      <c r="AB2382" s="264">
        <v>43348</v>
      </c>
      <c r="AC2382">
        <v>2021.24</v>
      </c>
    </row>
    <row r="2383" spans="1:29">
      <c r="A2383" s="264">
        <v>43336</v>
      </c>
      <c r="B2383">
        <v>1031.6199999999999</v>
      </c>
      <c r="D2383" s="264">
        <v>43336</v>
      </c>
      <c r="E2383">
        <f t="shared" si="273"/>
        <v>2029.13</v>
      </c>
      <c r="F2383">
        <v>1031.6199999999999</v>
      </c>
      <c r="G2383" s="246">
        <f t="shared" si="275"/>
        <v>-2.2172075010584713E-4</v>
      </c>
      <c r="H2383" s="246">
        <f t="shared" si="276"/>
        <v>3.8753690326742566E-3</v>
      </c>
      <c r="I2383">
        <f t="shared" si="277"/>
        <v>14101.854876260461</v>
      </c>
      <c r="J2383">
        <f t="shared" si="277"/>
        <v>23124.127664814627</v>
      </c>
      <c r="AB2383" s="264">
        <v>43349</v>
      </c>
      <c r="AC2383">
        <v>2024.59</v>
      </c>
    </row>
    <row r="2384" spans="1:29">
      <c r="A2384" s="264">
        <v>43339</v>
      </c>
      <c r="B2384">
        <v>1033.07</v>
      </c>
      <c r="D2384" s="264">
        <v>43339</v>
      </c>
      <c r="E2384">
        <f t="shared" si="273"/>
        <v>2027.53</v>
      </c>
      <c r="F2384">
        <v>1033.07</v>
      </c>
      <c r="G2384" s="246">
        <f t="shared" si="275"/>
        <v>-7.885152750194413E-4</v>
      </c>
      <c r="H2384" s="246">
        <f t="shared" si="276"/>
        <v>1.3591277380653336E-3</v>
      </c>
      <c r="I2384">
        <f t="shared" si="277"/>
        <v>14090.735348284421</v>
      </c>
      <c r="J2384">
        <f t="shared" si="277"/>
        <v>23155.556308142441</v>
      </c>
      <c r="AB2384" s="264">
        <v>43350</v>
      </c>
      <c r="AC2384">
        <v>2017.69</v>
      </c>
    </row>
    <row r="2385" spans="1:29">
      <c r="A2385" s="264">
        <v>43340</v>
      </c>
      <c r="B2385">
        <v>1031.8499999999999</v>
      </c>
      <c r="D2385" s="264">
        <v>43340</v>
      </c>
      <c r="E2385">
        <f t="shared" si="273"/>
        <v>2024.03</v>
      </c>
      <c r="F2385">
        <v>1031.8499999999999</v>
      </c>
      <c r="G2385" s="246">
        <f t="shared" si="275"/>
        <v>-1.7262383293958905E-3</v>
      </c>
      <c r="H2385" s="246">
        <f t="shared" si="276"/>
        <v>-1.2273746835023266E-3</v>
      </c>
      <c r="I2385">
        <f t="shared" si="277"/>
        <v>14066.411380836838</v>
      </c>
      <c r="J2385">
        <f t="shared" si="277"/>
        <v>23127.135764547413</v>
      </c>
      <c r="AB2385" s="264">
        <v>43353</v>
      </c>
      <c r="AC2385">
        <v>2019.19</v>
      </c>
    </row>
    <row r="2386" spans="1:29">
      <c r="A2386" s="264">
        <v>43341</v>
      </c>
      <c r="B2386">
        <v>1034.19</v>
      </c>
      <c r="D2386" s="264">
        <v>43341</v>
      </c>
      <c r="E2386">
        <f t="shared" si="273"/>
        <v>2024.04</v>
      </c>
      <c r="F2386">
        <v>1034.19</v>
      </c>
      <c r="G2386" s="246">
        <f t="shared" si="275"/>
        <v>4.9406382316430353E-6</v>
      </c>
      <c r="H2386" s="246">
        <f t="shared" si="276"/>
        <v>2.2213429069841565E-3</v>
      </c>
      <c r="I2386">
        <f t="shared" si="277"/>
        <v>14066.480877886688</v>
      </c>
      <c r="J2386">
        <f t="shared" si="277"/>
        <v>23178.509063536851</v>
      </c>
      <c r="AB2386" s="264">
        <v>43354</v>
      </c>
      <c r="AC2386">
        <v>2015.14</v>
      </c>
    </row>
    <row r="2387" spans="1:29">
      <c r="A2387" s="264">
        <v>43342</v>
      </c>
      <c r="B2387">
        <v>1032.8900000000001</v>
      </c>
      <c r="D2387" s="264">
        <v>43342</v>
      </c>
      <c r="E2387">
        <f t="shared" si="273"/>
        <v>2025.98</v>
      </c>
      <c r="F2387">
        <v>1032.8900000000001</v>
      </c>
      <c r="G2387" s="246">
        <f t="shared" si="275"/>
        <v>9.584790814411992E-4</v>
      </c>
      <c r="H2387" s="246">
        <f t="shared" si="276"/>
        <v>-1.3034509754355069E-3</v>
      </c>
      <c r="I2387">
        <f t="shared" si="277"/>
        <v>14079.963305557636</v>
      </c>
      <c r="J2387">
        <f t="shared" si="277"/>
        <v>23148.297013288844</v>
      </c>
      <c r="AB2387" s="264">
        <v>43355</v>
      </c>
      <c r="AC2387">
        <v>2017.61</v>
      </c>
    </row>
    <row r="2388" spans="1:29">
      <c r="A2388" s="264">
        <v>43343</v>
      </c>
      <c r="B2388">
        <v>1033.31</v>
      </c>
      <c r="D2388" s="264">
        <v>43343</v>
      </c>
      <c r="E2388">
        <f t="shared" si="273"/>
        <v>2026.72</v>
      </c>
      <c r="F2388">
        <v>1033.31</v>
      </c>
      <c r="G2388" s="246">
        <f t="shared" si="275"/>
        <v>3.6525533322140369E-4</v>
      </c>
      <c r="H2388" s="246">
        <f t="shared" si="276"/>
        <v>3.6019749717496134E-4</v>
      </c>
      <c r="I2388">
        <f t="shared" ref="I2388:J2403" si="278">I2387*(1+G2388)</f>
        <v>14085.106087246553</v>
      </c>
      <c r="J2388">
        <f t="shared" si="278"/>
        <v>23156.634971936892</v>
      </c>
      <c r="AB2388" s="264">
        <v>43356</v>
      </c>
      <c r="AC2388">
        <v>2018.47</v>
      </c>
    </row>
    <row r="2389" spans="1:29">
      <c r="A2389" s="264">
        <v>43347</v>
      </c>
      <c r="B2389">
        <v>1030.45</v>
      </c>
      <c r="D2389" s="264">
        <v>43347</v>
      </c>
      <c r="E2389">
        <f t="shared" si="273"/>
        <v>2021.18</v>
      </c>
      <c r="F2389">
        <v>1030.45</v>
      </c>
      <c r="G2389" s="246">
        <f t="shared" si="275"/>
        <v>-2.7334806978763782E-3</v>
      </c>
      <c r="H2389" s="246">
        <f t="shared" si="276"/>
        <v>-2.8142330057221573E-3</v>
      </c>
      <c r="I2389">
        <f t="shared" si="278"/>
        <v>14046.604721629523</v>
      </c>
      <c r="J2389">
        <f t="shared" si="278"/>
        <v>23091.466805497406</v>
      </c>
      <c r="AB2389" s="264">
        <v>43357</v>
      </c>
      <c r="AC2389">
        <v>2015.54</v>
      </c>
    </row>
    <row r="2390" spans="1:29">
      <c r="A2390" s="264">
        <v>43348</v>
      </c>
      <c r="B2390">
        <v>1028.1199999999999</v>
      </c>
      <c r="D2390" s="264">
        <v>43348</v>
      </c>
      <c r="E2390">
        <f t="shared" si="273"/>
        <v>2021.24</v>
      </c>
      <c r="F2390">
        <v>1028.1199999999999</v>
      </c>
      <c r="G2390" s="246">
        <f t="shared" si="275"/>
        <v>2.9685629186815277E-5</v>
      </c>
      <c r="H2390" s="246">
        <f t="shared" si="276"/>
        <v>-2.3075766135462047E-3</v>
      </c>
      <c r="I2390">
        <f t="shared" si="278"/>
        <v>14047.021703928624</v>
      </c>
      <c r="J2390">
        <f t="shared" si="278"/>
        <v>23038.181476724563</v>
      </c>
      <c r="AB2390" s="264">
        <v>43360</v>
      </c>
      <c r="AC2390">
        <v>2015.21</v>
      </c>
    </row>
    <row r="2391" spans="1:29">
      <c r="A2391" s="264">
        <v>43349</v>
      </c>
      <c r="B2391">
        <v>1027.1099999999999</v>
      </c>
      <c r="D2391" s="264">
        <v>43349</v>
      </c>
      <c r="E2391">
        <f t="shared" si="273"/>
        <v>2024.59</v>
      </c>
      <c r="F2391">
        <v>1027.1099999999999</v>
      </c>
      <c r="G2391" s="246">
        <f t="shared" si="275"/>
        <v>1.6573984286873955E-3</v>
      </c>
      <c r="H2391" s="246">
        <f t="shared" si="276"/>
        <v>-1.028804169607724E-3</v>
      </c>
      <c r="I2391">
        <f t="shared" si="278"/>
        <v>14070.303215628453</v>
      </c>
      <c r="J2391">
        <f t="shared" si="278"/>
        <v>23014.479699561129</v>
      </c>
      <c r="AB2391" s="264">
        <v>43361</v>
      </c>
      <c r="AC2391">
        <v>2010.13</v>
      </c>
    </row>
    <row r="2392" spans="1:29">
      <c r="A2392" s="264">
        <v>43350</v>
      </c>
      <c r="B2392">
        <v>1023.24</v>
      </c>
      <c r="D2392" s="264">
        <v>43350</v>
      </c>
      <c r="E2392">
        <f t="shared" si="273"/>
        <v>2017.69</v>
      </c>
      <c r="F2392">
        <v>1023.24</v>
      </c>
      <c r="G2392" s="246">
        <f t="shared" si="275"/>
        <v>-3.4080974419511412E-3</v>
      </c>
      <c r="H2392" s="246">
        <f t="shared" si="276"/>
        <v>-3.814282063264742E-3</v>
      </c>
      <c r="I2392">
        <f t="shared" si="278"/>
        <v>14022.350251231794</v>
      </c>
      <c r="J2392">
        <f t="shared" si="278"/>
        <v>22926.695982447724</v>
      </c>
      <c r="AB2392" s="264">
        <v>43362</v>
      </c>
      <c r="AC2392">
        <v>2006.63</v>
      </c>
    </row>
    <row r="2393" spans="1:29">
      <c r="A2393" s="264">
        <v>43353</v>
      </c>
      <c r="B2393">
        <v>1025.6099999999999</v>
      </c>
      <c r="D2393" s="264">
        <v>43353</v>
      </c>
      <c r="E2393">
        <f t="shared" si="273"/>
        <v>2019.19</v>
      </c>
      <c r="F2393">
        <v>1025.6099999999999</v>
      </c>
      <c r="G2393" s="246">
        <f t="shared" si="275"/>
        <v>7.4342441108399271E-4</v>
      </c>
      <c r="H2393" s="246">
        <f t="shared" si="276"/>
        <v>2.269743587595561E-3</v>
      </c>
      <c r="I2393">
        <f t="shared" si="278"/>
        <v>14032.77480870933</v>
      </c>
      <c r="J2393">
        <f t="shared" si="278"/>
        <v>22978.733703638638</v>
      </c>
      <c r="AB2393" s="264">
        <v>43363</v>
      </c>
      <c r="AC2393">
        <v>2008.66</v>
      </c>
    </row>
    <row r="2394" spans="1:29">
      <c r="A2394" s="264">
        <v>43354</v>
      </c>
      <c r="B2394">
        <v>1026.21</v>
      </c>
      <c r="D2394" s="264">
        <v>43354</v>
      </c>
      <c r="E2394">
        <f t="shared" si="273"/>
        <v>2015.14</v>
      </c>
      <c r="F2394">
        <v>1026.21</v>
      </c>
      <c r="G2394" s="246">
        <f t="shared" si="275"/>
        <v>-2.005754782858471E-3</v>
      </c>
      <c r="H2394" s="246">
        <f t="shared" si="276"/>
        <v>5.3858912535685675E-4</v>
      </c>
      <c r="I2394">
        <f t="shared" si="278"/>
        <v>14004.628503519985</v>
      </c>
      <c r="J2394">
        <f t="shared" si="278"/>
        <v>22991.109799725888</v>
      </c>
      <c r="AB2394" s="264">
        <v>43364</v>
      </c>
      <c r="AC2394">
        <v>2010.28</v>
      </c>
    </row>
    <row r="2395" spans="1:29">
      <c r="A2395" s="264">
        <v>43355</v>
      </c>
      <c r="B2395">
        <v>1026.81</v>
      </c>
      <c r="D2395" s="264">
        <v>43355</v>
      </c>
      <c r="E2395">
        <f t="shared" si="273"/>
        <v>2017.61</v>
      </c>
      <c r="F2395">
        <v>1026.81</v>
      </c>
      <c r="G2395" s="246">
        <f t="shared" si="275"/>
        <v>1.2257212898358905E-3</v>
      </c>
      <c r="H2395" s="246">
        <f t="shared" si="276"/>
        <v>5.3824707975390438E-4</v>
      </c>
      <c r="I2395">
        <f t="shared" si="278"/>
        <v>14021.794274832992</v>
      </c>
      <c r="J2395">
        <f t="shared" si="278"/>
        <v>23003.484697435892</v>
      </c>
      <c r="AB2395" s="264">
        <v>43367</v>
      </c>
      <c r="AC2395">
        <v>2009.7</v>
      </c>
    </row>
    <row r="2396" spans="1:29">
      <c r="A2396" s="264">
        <v>43356</v>
      </c>
      <c r="B2396">
        <v>1029.6300000000001</v>
      </c>
      <c r="D2396" s="264">
        <v>43356</v>
      </c>
      <c r="E2396">
        <f t="shared" si="273"/>
        <v>2018.47</v>
      </c>
      <c r="F2396">
        <v>1029.6300000000001</v>
      </c>
      <c r="G2396" s="246">
        <f t="shared" si="275"/>
        <v>4.262468960800625E-4</v>
      </c>
      <c r="H2396" s="246">
        <f t="shared" si="276"/>
        <v>2.6999412535635295E-3</v>
      </c>
      <c r="I2396">
        <f t="shared" si="278"/>
        <v>14027.771021120112</v>
      </c>
      <c r="J2396">
        <f t="shared" si="278"/>
        <v>23065.592754746216</v>
      </c>
      <c r="AB2396" s="264">
        <v>43368</v>
      </c>
      <c r="AC2396">
        <v>2007.26</v>
      </c>
    </row>
    <row r="2397" spans="1:29">
      <c r="A2397" s="264">
        <v>43357</v>
      </c>
      <c r="B2397">
        <v>1028.29</v>
      </c>
      <c r="D2397" s="264">
        <v>43357</v>
      </c>
      <c r="E2397">
        <f t="shared" si="273"/>
        <v>2015.54</v>
      </c>
      <c r="F2397">
        <v>1028.29</v>
      </c>
      <c r="G2397" s="246">
        <f t="shared" si="275"/>
        <v>-1.4515945245656692E-3</v>
      </c>
      <c r="H2397" s="246">
        <f t="shared" si="276"/>
        <v>-1.3478669522062467E-3</v>
      </c>
      <c r="I2397">
        <f t="shared" si="278"/>
        <v>14007.408385513992</v>
      </c>
      <c r="J2397">
        <f t="shared" si="278"/>
        <v>23034.503404539046</v>
      </c>
      <c r="AB2397" s="264">
        <v>43369</v>
      </c>
      <c r="AC2397">
        <v>2011.9</v>
      </c>
    </row>
    <row r="2398" spans="1:29">
      <c r="A2398" s="264">
        <v>43360</v>
      </c>
      <c r="B2398">
        <v>1025.6099999999999</v>
      </c>
      <c r="D2398" s="264">
        <v>43360</v>
      </c>
      <c r="E2398">
        <f t="shared" si="273"/>
        <v>2015.21</v>
      </c>
      <c r="F2398">
        <v>1025.6099999999999</v>
      </c>
      <c r="G2398" s="246">
        <f t="shared" si="275"/>
        <v>-1.6372783472418106E-4</v>
      </c>
      <c r="H2398" s="246">
        <f t="shared" si="276"/>
        <v>-2.6526972310480087E-3</v>
      </c>
      <c r="I2398">
        <f t="shared" si="278"/>
        <v>14005.114982868934</v>
      </c>
      <c r="J2398">
        <f t="shared" si="278"/>
        <v>22973.39984113926</v>
      </c>
      <c r="AB2398" s="264">
        <v>43370</v>
      </c>
      <c r="AC2398">
        <v>2013.24</v>
      </c>
    </row>
    <row r="2399" spans="1:29">
      <c r="A2399" s="264">
        <v>43361</v>
      </c>
      <c r="B2399">
        <v>1025.48</v>
      </c>
      <c r="D2399" s="264">
        <v>43361</v>
      </c>
      <c r="E2399">
        <f t="shared" si="273"/>
        <v>2010.13</v>
      </c>
      <c r="F2399">
        <v>1025.48</v>
      </c>
      <c r="G2399" s="246">
        <f t="shared" si="275"/>
        <v>-2.5208290947345002E-3</v>
      </c>
      <c r="H2399" s="246">
        <f t="shared" si="276"/>
        <v>-1.7318240573195503E-4</v>
      </c>
      <c r="I2399">
        <f t="shared" si="278"/>
        <v>13969.810481545015</v>
      </c>
      <c r="J2399">
        <f t="shared" si="278"/>
        <v>22969.421252486929</v>
      </c>
      <c r="AB2399" s="264">
        <v>43371</v>
      </c>
      <c r="AC2399">
        <v>2013.67</v>
      </c>
    </row>
    <row r="2400" spans="1:29">
      <c r="A2400" s="264">
        <v>43362</v>
      </c>
      <c r="B2400">
        <v>1022.99</v>
      </c>
      <c r="D2400" s="264">
        <v>43362</v>
      </c>
      <c r="E2400">
        <f t="shared" si="273"/>
        <v>2006.63</v>
      </c>
      <c r="F2400">
        <v>1022.99</v>
      </c>
      <c r="G2400" s="246">
        <f t="shared" si="275"/>
        <v>-1.7411809186470562E-3</v>
      </c>
      <c r="H2400" s="246">
        <f t="shared" si="276"/>
        <v>-2.4745597880295863E-3</v>
      </c>
      <c r="I2400">
        <f t="shared" si="278"/>
        <v>13945.486514097433</v>
      </c>
      <c r="J2400">
        <f t="shared" si="278"/>
        <v>22912.582046301213</v>
      </c>
      <c r="AB2400" s="264">
        <v>43374</v>
      </c>
      <c r="AC2400">
        <v>2011.72</v>
      </c>
    </row>
    <row r="2401" spans="1:29">
      <c r="A2401" s="264">
        <v>43363</v>
      </c>
      <c r="B2401">
        <v>1026</v>
      </c>
      <c r="D2401" s="264">
        <v>43363</v>
      </c>
      <c r="E2401">
        <f t="shared" si="273"/>
        <v>2008.66</v>
      </c>
      <c r="F2401">
        <v>1026</v>
      </c>
      <c r="G2401" s="246">
        <f t="shared" si="275"/>
        <v>1.0116463922098529E-3</v>
      </c>
      <c r="H2401" s="246">
        <f t="shared" si="276"/>
        <v>2.8959266813108767E-3</v>
      </c>
      <c r="I2401">
        <f t="shared" si="278"/>
        <v>13959.59441521703</v>
      </c>
      <c r="J2401">
        <f t="shared" si="278"/>
        <v>22978.935203986821</v>
      </c>
      <c r="AB2401" s="264">
        <v>43375</v>
      </c>
      <c r="AC2401">
        <v>2014.11</v>
      </c>
    </row>
    <row r="2402" spans="1:29">
      <c r="A2402" s="264">
        <v>43364</v>
      </c>
      <c r="B2402">
        <v>1025.8900000000001</v>
      </c>
      <c r="D2402" s="264">
        <v>43364</v>
      </c>
      <c r="E2402">
        <f t="shared" si="273"/>
        <v>2010.28</v>
      </c>
      <c r="F2402">
        <v>1025.8900000000001</v>
      </c>
      <c r="G2402" s="246">
        <f t="shared" si="275"/>
        <v>8.0650782113433905E-4</v>
      </c>
      <c r="H2402" s="246">
        <f t="shared" si="276"/>
        <v>-1.5364104706196063E-4</v>
      </c>
      <c r="I2402">
        <f t="shared" si="278"/>
        <v>13970.852937292766</v>
      </c>
      <c r="J2402">
        <f t="shared" si="278"/>
        <v>22975.404696321712</v>
      </c>
      <c r="AB2402" s="264">
        <v>43376</v>
      </c>
      <c r="AC2402">
        <v>2003.02</v>
      </c>
    </row>
    <row r="2403" spans="1:29">
      <c r="A2403" s="264">
        <v>43367</v>
      </c>
      <c r="B2403">
        <v>1024.3399999999999</v>
      </c>
      <c r="D2403" s="264">
        <v>43367</v>
      </c>
      <c r="E2403">
        <f t="shared" si="273"/>
        <v>2009.7</v>
      </c>
      <c r="F2403">
        <v>1024.3399999999999</v>
      </c>
      <c r="G2403" s="246">
        <f t="shared" si="275"/>
        <v>-2.8851702250431988E-4</v>
      </c>
      <c r="H2403" s="246">
        <f t="shared" si="276"/>
        <v>-1.5573118045239106E-3</v>
      </c>
      <c r="I2403">
        <f t="shared" si="278"/>
        <v>13966.822108401453</v>
      </c>
      <c r="J2403">
        <f t="shared" si="278"/>
        <v>22939.624827374417</v>
      </c>
      <c r="AB2403" s="264">
        <v>43377</v>
      </c>
      <c r="AC2403">
        <v>1998.34</v>
      </c>
    </row>
    <row r="2404" spans="1:29">
      <c r="A2404" s="264">
        <v>43368</v>
      </c>
      <c r="B2404">
        <v>1023.33</v>
      </c>
      <c r="D2404" s="264">
        <v>43368</v>
      </c>
      <c r="E2404">
        <f t="shared" si="273"/>
        <v>2007.26</v>
      </c>
      <c r="F2404">
        <v>1023.33</v>
      </c>
      <c r="G2404" s="246">
        <f t="shared" si="275"/>
        <v>-1.2141115589391349E-3</v>
      </c>
      <c r="H2404" s="246">
        <f t="shared" si="276"/>
        <v>-1.0324293133695669E-3</v>
      </c>
      <c r="I2404">
        <f t="shared" ref="I2404:J2419" si="279">I2403*(1+G2404)</f>
        <v>13949.864828237996</v>
      </c>
      <c r="J2404">
        <f t="shared" si="279"/>
        <v>22915.941286264937</v>
      </c>
      <c r="AB2404" s="264">
        <v>43378</v>
      </c>
      <c r="AC2404">
        <v>1994.67</v>
      </c>
    </row>
    <row r="2405" spans="1:29">
      <c r="A2405" s="264">
        <v>43369</v>
      </c>
      <c r="B2405">
        <v>1023.79</v>
      </c>
      <c r="D2405" s="264">
        <v>43369</v>
      </c>
      <c r="E2405">
        <f t="shared" si="273"/>
        <v>2011.9</v>
      </c>
      <c r="F2405">
        <v>1023.79</v>
      </c>
      <c r="G2405" s="246">
        <f t="shared" si="275"/>
        <v>2.3116088598389428E-3</v>
      </c>
      <c r="H2405" s="246">
        <f t="shared" si="276"/>
        <v>4.0308429343415079E-4</v>
      </c>
      <c r="I2405">
        <f t="shared" si="279"/>
        <v>13982.111459368507</v>
      </c>
      <c r="J2405">
        <f t="shared" si="279"/>
        <v>22925.178342266689</v>
      </c>
      <c r="AB2405" s="264">
        <v>43382</v>
      </c>
      <c r="AC2405">
        <v>1997.73</v>
      </c>
    </row>
    <row r="2406" spans="1:29">
      <c r="A2406" s="264">
        <v>43370</v>
      </c>
      <c r="B2406">
        <v>1026.5</v>
      </c>
      <c r="D2406" s="264">
        <v>43370</v>
      </c>
      <c r="E2406">
        <f t="shared" si="273"/>
        <v>2013.24</v>
      </c>
      <c r="F2406">
        <v>1026.5</v>
      </c>
      <c r="G2406" s="246">
        <f t="shared" si="275"/>
        <v>6.660370793776238E-4</v>
      </c>
      <c r="H2406" s="246">
        <f t="shared" si="276"/>
        <v>2.6005986509509563E-3</v>
      </c>
      <c r="I2406">
        <f t="shared" si="279"/>
        <v>13991.424064048437</v>
      </c>
      <c r="J2406">
        <f t="shared" si="279"/>
        <v>22984.797530136399</v>
      </c>
      <c r="AB2406" s="264">
        <v>43383</v>
      </c>
      <c r="AC2406">
        <v>1995.38</v>
      </c>
    </row>
    <row r="2407" spans="1:29">
      <c r="A2407" s="264">
        <v>43371</v>
      </c>
      <c r="B2407">
        <v>1027.31</v>
      </c>
      <c r="D2407" s="264">
        <v>43371</v>
      </c>
      <c r="E2407">
        <f t="shared" si="273"/>
        <v>2013.67</v>
      </c>
      <c r="F2407">
        <v>1027.31</v>
      </c>
      <c r="G2407" s="246">
        <f t="shared" si="275"/>
        <v>2.1358606028099025E-4</v>
      </c>
      <c r="H2407" s="246">
        <f t="shared" si="276"/>
        <v>7.4266056641846077E-4</v>
      </c>
      <c r="I2407">
        <f t="shared" si="279"/>
        <v>13994.412437191997</v>
      </c>
      <c r="J2407">
        <f t="shared" si="279"/>
        <v>23001.867432889143</v>
      </c>
      <c r="AB2407" s="264">
        <v>43384</v>
      </c>
      <c r="AC2407">
        <v>2004.47</v>
      </c>
    </row>
    <row r="2408" spans="1:29">
      <c r="A2408" s="264">
        <v>43374</v>
      </c>
      <c r="B2408">
        <v>1027.3</v>
      </c>
      <c r="D2408" s="264">
        <v>43374</v>
      </c>
      <c r="E2408">
        <f t="shared" si="273"/>
        <v>2011.72</v>
      </c>
      <c r="F2408">
        <v>1027.3</v>
      </c>
      <c r="G2408" s="246">
        <f t="shared" si="275"/>
        <v>-9.6838111507846492E-4</v>
      </c>
      <c r="H2408" s="246">
        <f t="shared" si="276"/>
        <v>-5.6162731516553321E-5</v>
      </c>
      <c r="I2408">
        <f t="shared" si="279"/>
        <v>13980.860512471201</v>
      </c>
      <c r="J2408">
        <f t="shared" si="279"/>
        <v>23000.575585184131</v>
      </c>
      <c r="AB2408" s="264">
        <v>43385</v>
      </c>
      <c r="AC2408">
        <v>2003.39</v>
      </c>
    </row>
    <row r="2409" spans="1:29">
      <c r="A2409" s="264">
        <v>43375</v>
      </c>
      <c r="B2409">
        <v>1027.25</v>
      </c>
      <c r="D2409" s="264">
        <v>43375</v>
      </c>
      <c r="E2409">
        <f t="shared" si="273"/>
        <v>2014.11</v>
      </c>
      <c r="F2409">
        <v>1027.25</v>
      </c>
      <c r="G2409" s="246">
        <f t="shared" si="275"/>
        <v>1.1880380967530524E-3</v>
      </c>
      <c r="H2409" s="246">
        <f t="shared" si="276"/>
        <v>-9.5099845642500894E-5</v>
      </c>
      <c r="I2409">
        <f t="shared" si="279"/>
        <v>13997.470307385407</v>
      </c>
      <c r="J2409">
        <f t="shared" si="279"/>
        <v>22998.388233996291</v>
      </c>
      <c r="AB2409" s="264">
        <v>43388</v>
      </c>
      <c r="AC2409">
        <v>2000.96</v>
      </c>
    </row>
    <row r="2410" spans="1:29">
      <c r="A2410" s="264">
        <v>43376</v>
      </c>
      <c r="B2410">
        <v>1023.19</v>
      </c>
      <c r="D2410" s="264">
        <v>43376</v>
      </c>
      <c r="E2410">
        <f t="shared" si="273"/>
        <v>2003.02</v>
      </c>
      <c r="F2410">
        <v>1023.19</v>
      </c>
      <c r="G2410" s="246">
        <f t="shared" si="275"/>
        <v>-5.5061540829447475E-3</v>
      </c>
      <c r="H2410" s="246">
        <f t="shared" si="276"/>
        <v>-3.9987284010707521E-3</v>
      </c>
      <c r="I2410">
        <f t="shared" si="279"/>
        <v>13920.398079101498</v>
      </c>
      <c r="J2410">
        <f t="shared" si="279"/>
        <v>22906.423925786159</v>
      </c>
      <c r="AB2410" s="264">
        <v>43389</v>
      </c>
      <c r="AC2410">
        <v>2002.13</v>
      </c>
    </row>
    <row r="2411" spans="1:29">
      <c r="A2411" s="264">
        <v>43377</v>
      </c>
      <c r="B2411">
        <v>1016.15</v>
      </c>
      <c r="D2411" s="264">
        <v>43377</v>
      </c>
      <c r="E2411">
        <f t="shared" si="273"/>
        <v>1998.34</v>
      </c>
      <c r="F2411">
        <v>1016.15</v>
      </c>
      <c r="G2411" s="246">
        <f t="shared" si="275"/>
        <v>-2.3364719273897272E-3</v>
      </c>
      <c r="H2411" s="246">
        <f t="shared" si="276"/>
        <v>-6.9268711089827259E-3</v>
      </c>
      <c r="I2411">
        <f t="shared" si="279"/>
        <v>13887.873459771588</v>
      </c>
      <c r="J2411">
        <f t="shared" si="279"/>
        <v>22747.754079684521</v>
      </c>
      <c r="AB2411" s="264">
        <v>43390</v>
      </c>
      <c r="AC2411">
        <v>2000.01</v>
      </c>
    </row>
    <row r="2412" spans="1:29">
      <c r="A2412" s="264">
        <v>43378</v>
      </c>
      <c r="B2412">
        <v>1011.55</v>
      </c>
      <c r="D2412" s="264">
        <v>43378</v>
      </c>
      <c r="E2412">
        <f t="shared" si="273"/>
        <v>1994.67</v>
      </c>
      <c r="F2412">
        <v>1011.55</v>
      </c>
      <c r="G2412" s="246">
        <f t="shared" si="275"/>
        <v>-1.8365243151815536E-3</v>
      </c>
      <c r="H2412" s="246">
        <f t="shared" si="276"/>
        <v>-4.5733192863820623E-3</v>
      </c>
      <c r="I2412">
        <f t="shared" si="279"/>
        <v>13862.368042476553</v>
      </c>
      <c r="J2412">
        <f t="shared" si="279"/>
        <v>22643.721337230025</v>
      </c>
      <c r="AB2412" s="264">
        <v>43391</v>
      </c>
      <c r="AC2412">
        <v>1999.49</v>
      </c>
    </row>
    <row r="2413" spans="1:29">
      <c r="A2413" s="264">
        <v>43381</v>
      </c>
      <c r="B2413">
        <v>1010.35</v>
      </c>
      <c r="D2413" s="264">
        <v>43381</v>
      </c>
      <c r="E2413" s="265">
        <f>E2412</f>
        <v>1994.67</v>
      </c>
      <c r="F2413">
        <v>1010.35</v>
      </c>
      <c r="G2413" s="246">
        <f t="shared" si="275"/>
        <v>0</v>
      </c>
      <c r="H2413" s="246">
        <f t="shared" si="276"/>
        <v>-1.2327268265815003E-3</v>
      </c>
      <c r="I2413">
        <f t="shared" si="279"/>
        <v>13862.368042476553</v>
      </c>
      <c r="J2413">
        <f t="shared" si="279"/>
        <v>22615.807814483986</v>
      </c>
      <c r="AB2413" s="264">
        <v>43392</v>
      </c>
      <c r="AC2413">
        <v>1995.99</v>
      </c>
    </row>
    <row r="2414" spans="1:29">
      <c r="A2414" s="264">
        <v>43382</v>
      </c>
      <c r="B2414">
        <v>1012.3</v>
      </c>
      <c r="D2414" s="264">
        <v>43382</v>
      </c>
      <c r="E2414">
        <f t="shared" ref="E2414:E2437" si="280">SUMIF(AB:AB,A2414,AC:AC)</f>
        <v>1997.73</v>
      </c>
      <c r="F2414">
        <v>1012.3</v>
      </c>
      <c r="G2414" s="246">
        <f t="shared" si="275"/>
        <v>1.5340883454406651E-3</v>
      </c>
      <c r="H2414" s="246">
        <f t="shared" si="276"/>
        <v>1.8835956775939836E-3</v>
      </c>
      <c r="I2414">
        <f t="shared" si="279"/>
        <v>13883.634139730726</v>
      </c>
      <c r="J2414">
        <f t="shared" si="279"/>
        <v>22658.406852328644</v>
      </c>
      <c r="AB2414" s="264">
        <v>43395</v>
      </c>
      <c r="AC2414">
        <v>1996.79</v>
      </c>
    </row>
    <row r="2415" spans="1:29">
      <c r="A2415" s="264">
        <v>43383</v>
      </c>
      <c r="B2415">
        <v>999.36</v>
      </c>
      <c r="D2415" s="264">
        <v>43383</v>
      </c>
      <c r="E2415">
        <f t="shared" si="280"/>
        <v>1995.38</v>
      </c>
      <c r="F2415">
        <v>999.36</v>
      </c>
      <c r="G2415" s="246">
        <f t="shared" si="275"/>
        <v>-1.1763351403842881E-3</v>
      </c>
      <c r="H2415" s="246">
        <f t="shared" si="276"/>
        <v>-1.2829200476990113E-2</v>
      </c>
      <c r="I2415">
        <f t="shared" si="279"/>
        <v>13867.302333015921</v>
      </c>
      <c r="J2415">
        <f t="shared" si="279"/>
        <v>22367.717608330913</v>
      </c>
      <c r="AB2415" s="264">
        <v>43396</v>
      </c>
      <c r="AC2415">
        <v>1999.29</v>
      </c>
    </row>
    <row r="2416" spans="1:29">
      <c r="A2416" s="264">
        <v>43384</v>
      </c>
      <c r="B2416">
        <v>991.84</v>
      </c>
      <c r="D2416" s="264">
        <v>43384</v>
      </c>
      <c r="E2416">
        <f t="shared" si="280"/>
        <v>2004.47</v>
      </c>
      <c r="F2416">
        <v>991.84</v>
      </c>
      <c r="G2416" s="246">
        <f t="shared" si="275"/>
        <v>4.5555232587275452E-3</v>
      </c>
      <c r="H2416" s="246">
        <f t="shared" si="276"/>
        <v>-7.571244453593153E-3</v>
      </c>
      <c r="I2416">
        <f t="shared" si="279"/>
        <v>13930.475151329782</v>
      </c>
      <c r="J2416">
        <f t="shared" si="279"/>
        <v>22198.366150449299</v>
      </c>
      <c r="AB2416" s="264">
        <v>43397</v>
      </c>
      <c r="AC2416">
        <v>2002.69</v>
      </c>
    </row>
    <row r="2417" spans="1:29">
      <c r="A2417" s="264">
        <v>43385</v>
      </c>
      <c r="B2417">
        <v>999.72</v>
      </c>
      <c r="D2417" s="264">
        <v>43385</v>
      </c>
      <c r="E2417">
        <f t="shared" si="280"/>
        <v>2003.39</v>
      </c>
      <c r="F2417">
        <v>999.72</v>
      </c>
      <c r="G2417" s="246">
        <f t="shared" si="275"/>
        <v>-5.3879579140614364E-4</v>
      </c>
      <c r="H2417" s="246">
        <f t="shared" si="276"/>
        <v>7.8984012398313069E-3</v>
      </c>
      <c r="I2417">
        <f t="shared" si="279"/>
        <v>13922.969469945958</v>
      </c>
      <c r="J2417">
        <f t="shared" si="279"/>
        <v>22373.697753174238</v>
      </c>
      <c r="AB2417" s="264">
        <v>43398</v>
      </c>
      <c r="AC2417">
        <v>2001.92</v>
      </c>
    </row>
    <row r="2418" spans="1:29">
      <c r="A2418" s="264">
        <v>43388</v>
      </c>
      <c r="B2418">
        <v>996.06</v>
      </c>
      <c r="D2418" s="264">
        <v>43388</v>
      </c>
      <c r="E2418">
        <f t="shared" si="280"/>
        <v>2000.96</v>
      </c>
      <c r="F2418">
        <v>996.06</v>
      </c>
      <c r="G2418" s="246">
        <f t="shared" si="275"/>
        <v>-1.2129440598186436E-3</v>
      </c>
      <c r="H2418" s="246">
        <f t="shared" si="276"/>
        <v>-3.7074536584530545E-3</v>
      </c>
      <c r="I2418">
        <f t="shared" si="279"/>
        <v>13906.081686832351</v>
      </c>
      <c r="J2418">
        <f t="shared" si="279"/>
        <v>22290.748305586108</v>
      </c>
      <c r="AB2418" s="264">
        <v>43399</v>
      </c>
      <c r="AC2418">
        <v>2006.83</v>
      </c>
    </row>
    <row r="2419" spans="1:29">
      <c r="A2419" s="264">
        <v>43389</v>
      </c>
      <c r="B2419">
        <v>1008.32</v>
      </c>
      <c r="D2419" s="264">
        <v>43389</v>
      </c>
      <c r="E2419">
        <f t="shared" si="280"/>
        <v>2002.13</v>
      </c>
      <c r="F2419">
        <v>1008.32</v>
      </c>
      <c r="G2419" s="246">
        <f t="shared" si="275"/>
        <v>5.8471933471926363E-4</v>
      </c>
      <c r="H2419" s="246">
        <f t="shared" si="276"/>
        <v>1.2262066900731824E-2</v>
      </c>
      <c r="I2419">
        <f t="shared" si="279"/>
        <v>13914.212841664827</v>
      </c>
      <c r="J2419">
        <f t="shared" si="279"/>
        <v>22564.078952576579</v>
      </c>
      <c r="AB2419" s="264">
        <v>43402</v>
      </c>
      <c r="AC2419">
        <v>2005.62</v>
      </c>
    </row>
    <row r="2420" spans="1:29">
      <c r="A2420" s="264">
        <v>43390</v>
      </c>
      <c r="B2420">
        <v>1006.06</v>
      </c>
      <c r="D2420" s="264">
        <v>43390</v>
      </c>
      <c r="E2420">
        <f t="shared" si="280"/>
        <v>2000.01</v>
      </c>
      <c r="F2420">
        <v>1006.06</v>
      </c>
      <c r="G2420" s="246">
        <f t="shared" si="275"/>
        <v>-1.0588723009995471E-3</v>
      </c>
      <c r="H2420" s="246">
        <f t="shared" si="276"/>
        <v>-2.2877805231900214E-3</v>
      </c>
      <c r="I2420">
        <f t="shared" ref="I2420:J2435" si="281">I2419*(1+G2420)</f>
        <v>13899.479467096575</v>
      </c>
      <c r="J2420">
        <f t="shared" si="281"/>
        <v>22512.457292225154</v>
      </c>
      <c r="AB2420" s="264">
        <v>43403</v>
      </c>
      <c r="AC2420">
        <v>2002.3</v>
      </c>
    </row>
    <row r="2421" spans="1:29">
      <c r="A2421" s="264">
        <v>43391</v>
      </c>
      <c r="B2421">
        <v>998.43</v>
      </c>
      <c r="D2421" s="264">
        <v>43391</v>
      </c>
      <c r="E2421">
        <f t="shared" si="280"/>
        <v>1999.49</v>
      </c>
      <c r="F2421">
        <v>998.43</v>
      </c>
      <c r="G2421" s="246">
        <f t="shared" si="275"/>
        <v>-2.5999870000648073E-4</v>
      </c>
      <c r="H2421" s="246">
        <f t="shared" si="276"/>
        <v>-7.6304692847061336E-3</v>
      </c>
      <c r="I2421">
        <f t="shared" si="281"/>
        <v>13895.865620504363</v>
      </c>
      <c r="J2421">
        <f t="shared" si="281"/>
        <v>22340.67667833357</v>
      </c>
      <c r="AB2421" s="264">
        <v>43404</v>
      </c>
      <c r="AC2421">
        <v>1997.76</v>
      </c>
    </row>
    <row r="2422" spans="1:29">
      <c r="A2422" s="264">
        <v>43392</v>
      </c>
      <c r="B2422">
        <v>998.75</v>
      </c>
      <c r="D2422" s="264">
        <v>43392</v>
      </c>
      <c r="E2422">
        <f t="shared" si="280"/>
        <v>1995.99</v>
      </c>
      <c r="F2422">
        <v>998.75</v>
      </c>
      <c r="G2422" s="246">
        <f t="shared" si="275"/>
        <v>-1.7504463638228218E-3</v>
      </c>
      <c r="H2422" s="246">
        <f t="shared" si="276"/>
        <v>2.7407461857985397E-4</v>
      </c>
      <c r="I2422">
        <f t="shared" si="281"/>
        <v>13871.54165305678</v>
      </c>
      <c r="J2422">
        <f t="shared" si="281"/>
        <v>22346.799690773001</v>
      </c>
      <c r="AB2422" s="264">
        <v>43405</v>
      </c>
      <c r="AC2422">
        <v>1999.4</v>
      </c>
    </row>
    <row r="2423" spans="1:29">
      <c r="A2423" s="264">
        <v>43395</v>
      </c>
      <c r="B2423">
        <v>998.2</v>
      </c>
      <c r="D2423" s="264">
        <v>43395</v>
      </c>
      <c r="E2423">
        <f t="shared" si="280"/>
        <v>1996.79</v>
      </c>
      <c r="F2423">
        <v>998.2</v>
      </c>
      <c r="G2423" s="246">
        <f t="shared" si="275"/>
        <v>4.0080361124061881E-4</v>
      </c>
      <c r="H2423" s="246">
        <f t="shared" si="276"/>
        <v>-5.9711693187904005E-4</v>
      </c>
      <c r="I2423">
        <f t="shared" si="281"/>
        <v>13877.1014170448</v>
      </c>
      <c r="J2423">
        <f t="shared" si="281"/>
        <v>22333.456038304332</v>
      </c>
      <c r="AB2423" s="264">
        <v>43406</v>
      </c>
      <c r="AC2423">
        <v>1992.1</v>
      </c>
    </row>
    <row r="2424" spans="1:29">
      <c r="A2424" s="264">
        <v>43396</v>
      </c>
      <c r="B2424">
        <v>995.92</v>
      </c>
      <c r="D2424" s="264">
        <v>43396</v>
      </c>
      <c r="E2424">
        <f t="shared" si="280"/>
        <v>1999.29</v>
      </c>
      <c r="F2424">
        <v>995.92</v>
      </c>
      <c r="G2424" s="246">
        <f t="shared" si="275"/>
        <v>1.2520094752077604E-3</v>
      </c>
      <c r="H2424" s="246">
        <f t="shared" si="276"/>
        <v>-2.3305399719495542E-3</v>
      </c>
      <c r="I2424">
        <f t="shared" si="281"/>
        <v>13894.475679507359</v>
      </c>
      <c r="J2424">
        <f t="shared" si="281"/>
        <v>22281.407026295285</v>
      </c>
      <c r="AB2424" s="264">
        <v>43409</v>
      </c>
      <c r="AC2424">
        <v>1994.12</v>
      </c>
    </row>
    <row r="2425" spans="1:29">
      <c r="A2425" s="264">
        <v>43397</v>
      </c>
      <c r="B2425">
        <v>982.78</v>
      </c>
      <c r="D2425" s="264">
        <v>43397</v>
      </c>
      <c r="E2425">
        <f t="shared" si="280"/>
        <v>2002.69</v>
      </c>
      <c r="F2425">
        <v>982.78</v>
      </c>
      <c r="G2425" s="246">
        <f t="shared" si="275"/>
        <v>1.7006037143185715E-3</v>
      </c>
      <c r="H2425" s="246">
        <f t="shared" si="276"/>
        <v>-1.3240259401214108E-2</v>
      </c>
      <c r="I2425">
        <f t="shared" si="281"/>
        <v>13918.104676456438</v>
      </c>
      <c r="J2425">
        <f t="shared" si="281"/>
        <v>21986.395417443102</v>
      </c>
      <c r="AB2425" s="264">
        <v>43410</v>
      </c>
      <c r="AC2425">
        <v>1994.2</v>
      </c>
    </row>
    <row r="2426" spans="1:29">
      <c r="A2426" s="264">
        <v>43398</v>
      </c>
      <c r="B2426">
        <v>992.11</v>
      </c>
      <c r="D2426" s="264">
        <v>43398</v>
      </c>
      <c r="E2426">
        <f t="shared" si="280"/>
        <v>2001.92</v>
      </c>
      <c r="F2426">
        <v>992.11</v>
      </c>
      <c r="G2426" s="246">
        <f t="shared" si="275"/>
        <v>-3.8448287053916008E-4</v>
      </c>
      <c r="H2426" s="246">
        <f t="shared" si="276"/>
        <v>9.4470491143201357E-3</v>
      </c>
      <c r="I2426">
        <f t="shared" si="281"/>
        <v>13912.75340361797</v>
      </c>
      <c r="J2426">
        <f t="shared" si="281"/>
        <v>22194.101974798552</v>
      </c>
      <c r="AB2426" s="264">
        <v>43411</v>
      </c>
      <c r="AC2426">
        <v>1995.77</v>
      </c>
    </row>
    <row r="2427" spans="1:29">
      <c r="A2427" s="264">
        <v>43399</v>
      </c>
      <c r="B2427">
        <v>983.72</v>
      </c>
      <c r="D2427" s="264">
        <v>43399</v>
      </c>
      <c r="E2427">
        <f t="shared" si="280"/>
        <v>2006.83</v>
      </c>
      <c r="F2427">
        <v>983.72</v>
      </c>
      <c r="G2427" s="246">
        <f t="shared" si="275"/>
        <v>2.4526454603579495E-3</v>
      </c>
      <c r="H2427" s="246">
        <f t="shared" si="276"/>
        <v>-8.503152120228577E-3</v>
      </c>
      <c r="I2427">
        <f t="shared" si="281"/>
        <v>13946.876455094432</v>
      </c>
      <c r="J2427">
        <f t="shared" si="281"/>
        <v>22005.382149534973</v>
      </c>
      <c r="AB2427" s="264">
        <v>43412</v>
      </c>
      <c r="AC2427">
        <v>1993.64</v>
      </c>
    </row>
    <row r="2428" spans="1:29">
      <c r="A2428" s="264">
        <v>43402</v>
      </c>
      <c r="B2428">
        <v>978.8</v>
      </c>
      <c r="D2428" s="264">
        <v>43402</v>
      </c>
      <c r="E2428">
        <f t="shared" si="280"/>
        <v>2005.62</v>
      </c>
      <c r="F2428">
        <v>978.8</v>
      </c>
      <c r="G2428" s="246">
        <f t="shared" si="275"/>
        <v>-6.0294095663315783E-4</v>
      </c>
      <c r="H2428" s="246">
        <f t="shared" si="276"/>
        <v>-5.047851740623179E-3</v>
      </c>
      <c r="I2428">
        <f t="shared" si="281"/>
        <v>13938.467312062554</v>
      </c>
      <c r="J2428">
        <f t="shared" si="281"/>
        <v>21894.302242948364</v>
      </c>
      <c r="AB2428" s="264">
        <v>43413</v>
      </c>
      <c r="AC2428">
        <v>1997.14</v>
      </c>
    </row>
    <row r="2429" spans="1:29">
      <c r="A2429" s="264">
        <v>43403</v>
      </c>
      <c r="B2429">
        <v>983.55</v>
      </c>
      <c r="D2429" s="264">
        <v>43403</v>
      </c>
      <c r="E2429">
        <f t="shared" si="280"/>
        <v>2002.3</v>
      </c>
      <c r="F2429">
        <v>983.55</v>
      </c>
      <c r="G2429" s="246">
        <f t="shared" si="275"/>
        <v>-1.6553484707970689E-3</v>
      </c>
      <c r="H2429" s="246">
        <f t="shared" si="276"/>
        <v>4.8064525074435907E-3</v>
      </c>
      <c r="I2429">
        <f t="shared" si="281"/>
        <v>13915.394291512277</v>
      </c>
      <c r="J2429">
        <f t="shared" si="281"/>
        <v>21999.536166862712</v>
      </c>
      <c r="AB2429" s="264">
        <v>43417</v>
      </c>
      <c r="AC2429">
        <v>2000.35</v>
      </c>
    </row>
    <row r="2430" spans="1:29">
      <c r="A2430" s="264">
        <v>43404</v>
      </c>
      <c r="B2430">
        <v>988.85</v>
      </c>
      <c r="D2430" s="264">
        <v>43404</v>
      </c>
      <c r="E2430">
        <f t="shared" si="280"/>
        <v>1997.76</v>
      </c>
      <c r="F2430">
        <v>988.85</v>
      </c>
      <c r="G2430" s="246">
        <f t="shared" si="275"/>
        <v>-2.2673924986265082E-3</v>
      </c>
      <c r="H2430" s="246">
        <f t="shared" si="276"/>
        <v>5.3422146088877168E-3</v>
      </c>
      <c r="I2430">
        <f t="shared" si="281"/>
        <v>13883.842630880272</v>
      </c>
      <c r="J2430">
        <f t="shared" si="281"/>
        <v>22117.062410362079</v>
      </c>
      <c r="AB2430" s="264">
        <v>43418</v>
      </c>
      <c r="AC2430">
        <v>2001.98</v>
      </c>
    </row>
    <row r="2431" spans="1:29">
      <c r="A2431" s="264">
        <v>43405</v>
      </c>
      <c r="B2431">
        <v>994.29</v>
      </c>
      <c r="D2431" s="264">
        <v>43405</v>
      </c>
      <c r="E2431">
        <f t="shared" si="280"/>
        <v>1999.4</v>
      </c>
      <c r="F2431">
        <v>994.29</v>
      </c>
      <c r="G2431" s="246">
        <f t="shared" si="275"/>
        <v>8.2091942976147969E-4</v>
      </c>
      <c r="H2431" s="246">
        <f t="shared" si="276"/>
        <v>5.4549113689061771E-3</v>
      </c>
      <c r="I2431">
        <f t="shared" si="281"/>
        <v>13895.240147055712</v>
      </c>
      <c r="J2431">
        <f t="shared" si="281"/>
        <v>22237.709025551172</v>
      </c>
      <c r="AB2431" s="264">
        <v>43419</v>
      </c>
      <c r="AC2431">
        <v>2000.76</v>
      </c>
    </row>
    <row r="2432" spans="1:29">
      <c r="A2432" s="264">
        <v>43406</v>
      </c>
      <c r="B2432">
        <v>987.6</v>
      </c>
      <c r="D2432" s="264">
        <v>43406</v>
      </c>
      <c r="E2432">
        <f t="shared" si="280"/>
        <v>1992.1</v>
      </c>
      <c r="F2432">
        <v>987.6</v>
      </c>
      <c r="G2432" s="246">
        <f t="shared" si="275"/>
        <v>-3.6510953285986414E-3</v>
      </c>
      <c r="H2432" s="246">
        <f t="shared" si="276"/>
        <v>-6.7748478454833358E-3</v>
      </c>
      <c r="I2432">
        <f t="shared" si="281"/>
        <v>13844.507300665042</v>
      </c>
      <c r="J2432">
        <f t="shared" si="281"/>
        <v>22087.051930470931</v>
      </c>
      <c r="AB2432" s="264">
        <v>43420</v>
      </c>
      <c r="AC2432">
        <v>2006.44</v>
      </c>
    </row>
    <row r="2433" spans="1:29">
      <c r="A2433" s="264">
        <v>43409</v>
      </c>
      <c r="B2433">
        <v>990.18</v>
      </c>
      <c r="D2433" s="264">
        <v>43409</v>
      </c>
      <c r="E2433">
        <f t="shared" si="280"/>
        <v>1994.12</v>
      </c>
      <c r="F2433">
        <v>990.18</v>
      </c>
      <c r="G2433" s="246">
        <f t="shared" si="275"/>
        <v>1.014005321017919E-3</v>
      </c>
      <c r="H2433" s="246">
        <f t="shared" si="276"/>
        <v>2.5659651102238759E-3</v>
      </c>
      <c r="I2433">
        <f t="shared" si="281"/>
        <v>13858.545704734788</v>
      </c>
      <c r="J2433">
        <f t="shared" si="281"/>
        <v>22143.726535112222</v>
      </c>
      <c r="AB2433" s="264">
        <v>43423</v>
      </c>
      <c r="AC2433">
        <v>2007.6</v>
      </c>
    </row>
    <row r="2434" spans="1:29">
      <c r="A2434" s="264">
        <v>43410</v>
      </c>
      <c r="B2434">
        <v>994.11</v>
      </c>
      <c r="D2434" s="264">
        <v>43410</v>
      </c>
      <c r="E2434">
        <f t="shared" si="280"/>
        <v>1994.2</v>
      </c>
      <c r="F2434">
        <v>994.11</v>
      </c>
      <c r="G2434" s="246">
        <f t="shared" si="275"/>
        <v>4.0117946763507106E-5</v>
      </c>
      <c r="H2434" s="246">
        <f t="shared" si="276"/>
        <v>3.9225467663887995E-3</v>
      </c>
      <c r="I2434">
        <f t="shared" si="281"/>
        <v>13859.10168113359</v>
      </c>
      <c r="J2434">
        <f t="shared" si="281"/>
        <v>22230.586338028326</v>
      </c>
      <c r="AB2434" s="264">
        <v>43424</v>
      </c>
      <c r="AC2434">
        <v>2006.5</v>
      </c>
    </row>
    <row r="2435" spans="1:29">
      <c r="A2435" s="264">
        <v>43411</v>
      </c>
      <c r="B2435">
        <v>1004.68</v>
      </c>
      <c r="D2435" s="264">
        <v>43411</v>
      </c>
      <c r="E2435">
        <f t="shared" si="280"/>
        <v>1995.77</v>
      </c>
      <c r="F2435">
        <v>1004.68</v>
      </c>
      <c r="G2435" s="246">
        <f t="shared" si="275"/>
        <v>7.8728312105091902E-4</v>
      </c>
      <c r="H2435" s="246">
        <f t="shared" si="276"/>
        <v>1.0586197596701638E-2</v>
      </c>
      <c r="I2435">
        <f t="shared" si="281"/>
        <v>13870.012717960075</v>
      </c>
      <c r="J2435">
        <f t="shared" si="281"/>
        <v>22465.923717693229</v>
      </c>
      <c r="AB2435" s="264">
        <v>43425</v>
      </c>
      <c r="AC2435">
        <v>2006.25</v>
      </c>
    </row>
    <row r="2436" spans="1:29">
      <c r="A2436" s="264">
        <v>43412</v>
      </c>
      <c r="B2436">
        <v>1002.77</v>
      </c>
      <c r="D2436" s="264">
        <v>43412</v>
      </c>
      <c r="E2436">
        <f t="shared" si="280"/>
        <v>1993.64</v>
      </c>
      <c r="F2436">
        <v>1002.77</v>
      </c>
      <c r="G2436" s="246">
        <f t="shared" ref="G2436:G2499" si="282">E2436/E2435-1</f>
        <v>-1.0672572490817434E-3</v>
      </c>
      <c r="H2436" s="246">
        <f t="shared" ref="H2436:H2499" si="283">(F2436/F2435-1)-($M$23/252)</f>
        <v>-1.9475314101433791E-3</v>
      </c>
      <c r="I2436">
        <f t="shared" ref="I2436:J2451" si="284">I2435*(1+G2436)</f>
        <v>13855.209846341975</v>
      </c>
      <c r="J2436">
        <f t="shared" si="284"/>
        <v>22422.170625595136</v>
      </c>
      <c r="AB2436" s="264">
        <v>43427</v>
      </c>
      <c r="AC2436">
        <v>2006.99</v>
      </c>
    </row>
    <row r="2437" spans="1:29">
      <c r="A2437" s="264">
        <v>43413</v>
      </c>
      <c r="B2437">
        <v>998.57</v>
      </c>
      <c r="D2437" s="264">
        <v>43413</v>
      </c>
      <c r="E2437">
        <f t="shared" si="280"/>
        <v>1997.14</v>
      </c>
      <c r="F2437">
        <v>998.57</v>
      </c>
      <c r="G2437" s="246">
        <f t="shared" si="282"/>
        <v>1.7555827531550161E-3</v>
      </c>
      <c r="H2437" s="246">
        <f t="shared" si="283"/>
        <v>-4.2348267085885591E-3</v>
      </c>
      <c r="I2437">
        <f t="shared" si="284"/>
        <v>13879.533813789556</v>
      </c>
      <c r="J2437">
        <f t="shared" si="284"/>
        <v>22327.216618565337</v>
      </c>
      <c r="AB2437" s="264">
        <v>43430</v>
      </c>
      <c r="AC2437">
        <v>2006.2</v>
      </c>
    </row>
    <row r="2438" spans="1:29">
      <c r="A2438" s="264">
        <v>43416</v>
      </c>
      <c r="B2438">
        <v>988.71</v>
      </c>
      <c r="D2438" s="264">
        <v>43416</v>
      </c>
      <c r="E2438" s="265">
        <f>E2437</f>
        <v>1997.14</v>
      </c>
      <c r="F2438">
        <v>988.71</v>
      </c>
      <c r="G2438" s="246">
        <f t="shared" si="282"/>
        <v>0</v>
      </c>
      <c r="H2438" s="246">
        <f t="shared" si="283"/>
        <v>-9.9205485630165097E-3</v>
      </c>
      <c r="I2438">
        <f t="shared" si="284"/>
        <v>13879.533813789556</v>
      </c>
      <c r="J2438">
        <f t="shared" si="284"/>
        <v>22105.71838182387</v>
      </c>
      <c r="AB2438" s="264">
        <v>43431</v>
      </c>
      <c r="AC2438">
        <v>2006.86</v>
      </c>
    </row>
    <row r="2439" spans="1:29">
      <c r="A2439" s="264">
        <v>43417</v>
      </c>
      <c r="B2439">
        <v>988.18</v>
      </c>
      <c r="D2439" s="264">
        <v>43417</v>
      </c>
      <c r="E2439">
        <f t="shared" ref="E2439:E2502" si="285">SUMIF(AB:AB,A2439,AC:AC)</f>
        <v>2000.35</v>
      </c>
      <c r="F2439">
        <v>988.18</v>
      </c>
      <c r="G2439" s="246">
        <f t="shared" si="282"/>
        <v>1.6072984367645482E-3</v>
      </c>
      <c r="H2439" s="246">
        <f t="shared" si="283"/>
        <v>-5.82480598817838E-4</v>
      </c>
      <c r="I2439">
        <f t="shared" si="284"/>
        <v>13901.842366791481</v>
      </c>
      <c r="J2439">
        <f t="shared" si="284"/>
        <v>22092.842229743528</v>
      </c>
      <c r="AB2439" s="264">
        <v>43432</v>
      </c>
      <c r="AC2439">
        <v>2008.49</v>
      </c>
    </row>
    <row r="2440" spans="1:29">
      <c r="A2440" s="264">
        <v>43418</v>
      </c>
      <c r="B2440">
        <v>985.47</v>
      </c>
      <c r="D2440" s="264">
        <v>43418</v>
      </c>
      <c r="E2440">
        <f t="shared" si="285"/>
        <v>2001.98</v>
      </c>
      <c r="F2440">
        <v>985.47</v>
      </c>
      <c r="G2440" s="246">
        <f t="shared" si="282"/>
        <v>8.1485739995512674E-4</v>
      </c>
      <c r="H2440" s="246">
        <f t="shared" si="283"/>
        <v>-2.7888439208587764E-3</v>
      </c>
      <c r="I2440">
        <f t="shared" si="284"/>
        <v>13913.17038591707</v>
      </c>
      <c r="J2440">
        <f t="shared" si="284"/>
        <v>22031.228740996616</v>
      </c>
      <c r="AB2440" s="264">
        <v>43433</v>
      </c>
      <c r="AC2440">
        <v>2008.62</v>
      </c>
    </row>
    <row r="2441" spans="1:29">
      <c r="A2441" s="264">
        <v>43419</v>
      </c>
      <c r="B2441">
        <v>989.94</v>
      </c>
      <c r="D2441" s="264">
        <v>43419</v>
      </c>
      <c r="E2441">
        <f t="shared" si="285"/>
        <v>2000.76</v>
      </c>
      <c r="F2441">
        <v>989.94</v>
      </c>
      <c r="G2441" s="246">
        <f t="shared" si="282"/>
        <v>-6.0939669726967072E-4</v>
      </c>
      <c r="H2441" s="246">
        <f t="shared" si="283"/>
        <v>4.4894781532815878E-3</v>
      </c>
      <c r="I2441">
        <f t="shared" si="284"/>
        <v>13904.691745835342</v>
      </c>
      <c r="J2441">
        <f t="shared" si="284"/>
        <v>22130.13746111927</v>
      </c>
      <c r="AB2441" s="264">
        <v>43434</v>
      </c>
      <c r="AC2441">
        <v>2009.68</v>
      </c>
    </row>
    <row r="2442" spans="1:29">
      <c r="A2442" s="264">
        <v>43420</v>
      </c>
      <c r="B2442">
        <v>991.7</v>
      </c>
      <c r="D2442" s="264">
        <v>43420</v>
      </c>
      <c r="E2442">
        <f t="shared" si="285"/>
        <v>2006.44</v>
      </c>
      <c r="F2442">
        <v>991.7</v>
      </c>
      <c r="G2442" s="246">
        <f t="shared" si="282"/>
        <v>2.8389212099402261E-3</v>
      </c>
      <c r="H2442" s="246">
        <f t="shared" si="283"/>
        <v>1.7314569569872743E-3</v>
      </c>
      <c r="I2442">
        <f t="shared" si="284"/>
        <v>13944.166070150275</v>
      </c>
      <c r="J2442">
        <f t="shared" si="284"/>
        <v>22168.454841585408</v>
      </c>
      <c r="AB2442" s="264">
        <v>43437</v>
      </c>
      <c r="AC2442">
        <v>2013.34</v>
      </c>
    </row>
    <row r="2443" spans="1:29">
      <c r="A2443" s="264">
        <v>43423</v>
      </c>
      <c r="B2443">
        <v>984.45</v>
      </c>
      <c r="D2443" s="264">
        <v>43423</v>
      </c>
      <c r="E2443">
        <f t="shared" si="285"/>
        <v>2007.6</v>
      </c>
      <c r="F2443">
        <v>984.45</v>
      </c>
      <c r="G2443" s="246">
        <f t="shared" si="282"/>
        <v>5.7813839437015346E-4</v>
      </c>
      <c r="H2443" s="246">
        <f t="shared" si="283"/>
        <v>-7.3571072040795734E-3</v>
      </c>
      <c r="I2443">
        <f t="shared" si="284"/>
        <v>13952.227727932903</v>
      </c>
      <c r="J2443">
        <f t="shared" si="284"/>
        <v>22005.359142767069</v>
      </c>
      <c r="AB2443" s="264">
        <v>43438</v>
      </c>
      <c r="AC2443">
        <v>2019.77</v>
      </c>
    </row>
    <row r="2444" spans="1:29">
      <c r="A2444" s="264">
        <v>43424</v>
      </c>
      <c r="B2444">
        <v>976.11</v>
      </c>
      <c r="D2444" s="264">
        <v>43424</v>
      </c>
      <c r="E2444">
        <f t="shared" si="285"/>
        <v>2006.5</v>
      </c>
      <c r="F2444">
        <v>976.11</v>
      </c>
      <c r="G2444" s="246">
        <f t="shared" si="282"/>
        <v>-5.4791791193464778E-4</v>
      </c>
      <c r="H2444" s="246">
        <f t="shared" si="283"/>
        <v>-8.5181640582486923E-3</v>
      </c>
      <c r="I2444">
        <f t="shared" si="284"/>
        <v>13944.583052449378</v>
      </c>
      <c r="J2444">
        <f t="shared" si="284"/>
        <v>21817.913883428297</v>
      </c>
      <c r="AB2444" s="264">
        <v>43440</v>
      </c>
      <c r="AC2444">
        <v>2023.08</v>
      </c>
    </row>
    <row r="2445" spans="1:29">
      <c r="A2445" s="264">
        <v>43425</v>
      </c>
      <c r="B2445">
        <v>979.23</v>
      </c>
      <c r="D2445" s="264">
        <v>43425</v>
      </c>
      <c r="E2445">
        <f t="shared" si="285"/>
        <v>2006.25</v>
      </c>
      <c r="F2445">
        <v>979.23</v>
      </c>
      <c r="G2445" s="246">
        <f t="shared" si="282"/>
        <v>-1.2459506603534898E-4</v>
      </c>
      <c r="H2445" s="246">
        <f t="shared" si="283"/>
        <v>3.1499324944348353E-3</v>
      </c>
      <c r="I2445">
        <f t="shared" si="284"/>
        <v>13942.845626203123</v>
      </c>
      <c r="J2445">
        <f t="shared" si="284"/>
        <v>21886.638839330488</v>
      </c>
      <c r="AB2445" s="264">
        <v>43441</v>
      </c>
      <c r="AC2445">
        <v>2026.85</v>
      </c>
    </row>
    <row r="2446" spans="1:29">
      <c r="A2446" s="264">
        <v>43427</v>
      </c>
      <c r="B2446">
        <v>976.06</v>
      </c>
      <c r="D2446" s="264">
        <v>43427</v>
      </c>
      <c r="E2446">
        <f t="shared" si="285"/>
        <v>2006.99</v>
      </c>
      <c r="F2446">
        <v>976.06</v>
      </c>
      <c r="G2446" s="246">
        <f t="shared" si="282"/>
        <v>3.688473520249147E-4</v>
      </c>
      <c r="H2446" s="246">
        <f t="shared" si="283"/>
        <v>-3.28366599266773E-3</v>
      </c>
      <c r="I2446">
        <f t="shared" si="284"/>
        <v>13947.98840789204</v>
      </c>
      <c r="J2446">
        <f t="shared" si="284"/>
        <v>21814.770427679978</v>
      </c>
      <c r="AB2446" s="264">
        <v>43444</v>
      </c>
      <c r="AC2446">
        <v>2027.15</v>
      </c>
    </row>
    <row r="2447" spans="1:29">
      <c r="A2447" s="264">
        <v>43430</v>
      </c>
      <c r="B2447">
        <v>982.46</v>
      </c>
      <c r="D2447" s="264">
        <v>43430</v>
      </c>
      <c r="E2447">
        <f t="shared" si="285"/>
        <v>2006.2</v>
      </c>
      <c r="F2447">
        <v>982.46</v>
      </c>
      <c r="G2447" s="246">
        <f t="shared" si="282"/>
        <v>-3.9362428313038933E-4</v>
      </c>
      <c r="H2447" s="246">
        <f t="shared" si="283"/>
        <v>6.5105453850906473E-3</v>
      </c>
      <c r="I2447">
        <f t="shared" si="284"/>
        <v>13942.498140953872</v>
      </c>
      <c r="J2447">
        <f t="shared" si="284"/>
        <v>21956.796480614721</v>
      </c>
      <c r="AB2447" s="264">
        <v>43445</v>
      </c>
      <c r="AC2447">
        <v>2026</v>
      </c>
    </row>
    <row r="2448" spans="1:29">
      <c r="A2448" s="264">
        <v>43431</v>
      </c>
      <c r="B2448">
        <v>983.67</v>
      </c>
      <c r="D2448" s="264">
        <v>43431</v>
      </c>
      <c r="E2448">
        <f t="shared" si="285"/>
        <v>2006.86</v>
      </c>
      <c r="F2448">
        <v>983.67</v>
      </c>
      <c r="G2448" s="246">
        <f t="shared" si="282"/>
        <v>3.2898016149918163E-4</v>
      </c>
      <c r="H2448" s="246">
        <f t="shared" si="283"/>
        <v>1.185173732990861E-3</v>
      </c>
      <c r="I2448">
        <f t="shared" si="284"/>
        <v>13947.084946243986</v>
      </c>
      <c r="J2448">
        <f t="shared" si="284"/>
        <v>21982.819099064171</v>
      </c>
      <c r="AB2448" s="264">
        <v>43446</v>
      </c>
      <c r="AC2448">
        <v>2025.25</v>
      </c>
    </row>
    <row r="2449" spans="1:29">
      <c r="A2449" s="264">
        <v>43432</v>
      </c>
      <c r="B2449">
        <v>993.34</v>
      </c>
      <c r="D2449" s="264">
        <v>43432</v>
      </c>
      <c r="E2449">
        <f t="shared" si="285"/>
        <v>2008.49</v>
      </c>
      <c r="F2449">
        <v>993.34</v>
      </c>
      <c r="G2449" s="246">
        <f t="shared" si="282"/>
        <v>8.1221410561771457E-4</v>
      </c>
      <c r="H2449" s="246">
        <f t="shared" si="283"/>
        <v>9.7841040258856843E-3</v>
      </c>
      <c r="I2449">
        <f t="shared" si="284"/>
        <v>13958.412965369573</v>
      </c>
      <c r="J2449">
        <f t="shared" si="284"/>
        <v>22197.901287911642</v>
      </c>
      <c r="AB2449" s="264">
        <v>43447</v>
      </c>
      <c r="AC2449">
        <v>2025.62</v>
      </c>
    </row>
    <row r="2450" spans="1:29">
      <c r="A2450" s="264">
        <v>43433</v>
      </c>
      <c r="B2450">
        <v>993.22</v>
      </c>
      <c r="D2450" s="264">
        <v>43433</v>
      </c>
      <c r="E2450">
        <f t="shared" si="285"/>
        <v>2008.62</v>
      </c>
      <c r="F2450">
        <v>993.22</v>
      </c>
      <c r="G2450" s="246">
        <f t="shared" si="282"/>
        <v>6.4725241350371832E-5</v>
      </c>
      <c r="H2450" s="246">
        <f t="shared" si="283"/>
        <v>-1.6723312978729393E-4</v>
      </c>
      <c r="I2450">
        <f t="shared" si="284"/>
        <v>13959.316427017624</v>
      </c>
      <c r="J2450">
        <f t="shared" si="284"/>
        <v>22194.189063404556</v>
      </c>
      <c r="AB2450" s="264">
        <v>43448</v>
      </c>
      <c r="AC2450">
        <v>2028.05</v>
      </c>
    </row>
    <row r="2451" spans="1:29">
      <c r="A2451" s="264">
        <v>43434</v>
      </c>
      <c r="B2451">
        <v>996.28</v>
      </c>
      <c r="D2451" s="264">
        <v>43434</v>
      </c>
      <c r="E2451">
        <f t="shared" si="285"/>
        <v>2009.68</v>
      </c>
      <c r="F2451">
        <v>996.28</v>
      </c>
      <c r="G2451" s="246">
        <f t="shared" si="282"/>
        <v>5.2772550308177735E-4</v>
      </c>
      <c r="H2451" s="246">
        <f t="shared" si="283"/>
        <v>3.0344598520828251E-3</v>
      </c>
      <c r="I2451">
        <f t="shared" si="284"/>
        <v>13966.68311430175</v>
      </c>
      <c r="J2451">
        <f t="shared" si="284"/>
        <v>22261.536439066993</v>
      </c>
      <c r="AB2451" s="264">
        <v>43451</v>
      </c>
      <c r="AC2451">
        <v>2031.59</v>
      </c>
    </row>
    <row r="2452" spans="1:29">
      <c r="A2452" s="264">
        <v>43437</v>
      </c>
      <c r="B2452">
        <v>1003.6</v>
      </c>
      <c r="D2452" s="264">
        <v>43437</v>
      </c>
      <c r="E2452">
        <f t="shared" si="285"/>
        <v>2013.34</v>
      </c>
      <c r="F2452">
        <v>1003.6</v>
      </c>
      <c r="G2452" s="246">
        <f t="shared" si="282"/>
        <v>1.821185462361985E-3</v>
      </c>
      <c r="H2452" s="246">
        <f t="shared" si="283"/>
        <v>7.3009035038917739E-3</v>
      </c>
      <c r="I2452">
        <f t="shared" ref="I2452:J2467" si="286">I2451*(1+G2452)</f>
        <v>13992.119034546933</v>
      </c>
      <c r="J2452">
        <f t="shared" si="286"/>
        <v>22424.065768456992</v>
      </c>
      <c r="AB2452" s="264">
        <v>43452</v>
      </c>
      <c r="AC2452">
        <v>2036.58</v>
      </c>
    </row>
    <row r="2453" spans="1:29">
      <c r="A2453" s="264">
        <v>43438</v>
      </c>
      <c r="B2453">
        <v>993.07</v>
      </c>
      <c r="D2453" s="264">
        <v>43438</v>
      </c>
      <c r="E2453">
        <f t="shared" si="285"/>
        <v>2019.77</v>
      </c>
      <c r="F2453">
        <v>993.07</v>
      </c>
      <c r="G2453" s="246">
        <f t="shared" si="282"/>
        <v>3.1936980341125132E-3</v>
      </c>
      <c r="H2453" s="246">
        <f t="shared" si="283"/>
        <v>-1.0538656550703199E-2</v>
      </c>
      <c r="I2453">
        <f t="shared" si="286"/>
        <v>14036.805637600633</v>
      </c>
      <c r="J2453">
        <f t="shared" si="286"/>
        <v>22187.746240852844</v>
      </c>
      <c r="AB2453" s="264">
        <v>43453</v>
      </c>
      <c r="AC2453">
        <v>2041.66</v>
      </c>
    </row>
    <row r="2454" spans="1:29">
      <c r="A2454" s="264">
        <v>43440</v>
      </c>
      <c r="B2454">
        <v>995.14</v>
      </c>
      <c r="D2454" s="264">
        <v>43440</v>
      </c>
      <c r="E2454">
        <f t="shared" si="285"/>
        <v>2023.08</v>
      </c>
      <c r="F2454">
        <v>995.14</v>
      </c>
      <c r="G2454" s="246">
        <f t="shared" si="282"/>
        <v>1.6388004574778847E-3</v>
      </c>
      <c r="H2454" s="246">
        <f t="shared" si="283"/>
        <v>2.0380166338438291E-3</v>
      </c>
      <c r="I2454">
        <f t="shared" si="286"/>
        <v>14059.809161101062</v>
      </c>
      <c r="J2454">
        <f t="shared" si="286"/>
        <v>22232.96523675921</v>
      </c>
      <c r="AB2454" s="264">
        <v>43454</v>
      </c>
      <c r="AC2454">
        <v>2038.08</v>
      </c>
    </row>
    <row r="2455" spans="1:29">
      <c r="A2455" s="264">
        <v>43441</v>
      </c>
      <c r="B2455">
        <v>987.48</v>
      </c>
      <c r="D2455" s="264">
        <v>43441</v>
      </c>
      <c r="E2455">
        <f t="shared" si="285"/>
        <v>2026.85</v>
      </c>
      <c r="F2455">
        <v>987.48</v>
      </c>
      <c r="G2455" s="246">
        <f t="shared" si="282"/>
        <v>1.8634952646459091E-3</v>
      </c>
      <c r="H2455" s="246">
        <f t="shared" si="283"/>
        <v>-7.7438379811598642E-3</v>
      </c>
      <c r="I2455">
        <f t="shared" si="286"/>
        <v>14086.009548894599</v>
      </c>
      <c r="J2455">
        <f t="shared" si="286"/>
        <v>22060.796756124986</v>
      </c>
      <c r="AB2455" s="264">
        <v>43455</v>
      </c>
      <c r="AC2455">
        <v>2037.24</v>
      </c>
    </row>
    <row r="2456" spans="1:29">
      <c r="A2456" s="264">
        <v>43444</v>
      </c>
      <c r="B2456">
        <v>989.89</v>
      </c>
      <c r="D2456" s="264">
        <v>43444</v>
      </c>
      <c r="E2456">
        <f t="shared" si="285"/>
        <v>2027.15</v>
      </c>
      <c r="F2456">
        <v>989.89</v>
      </c>
      <c r="G2456" s="246">
        <f t="shared" si="282"/>
        <v>1.4801292646238196E-4</v>
      </c>
      <c r="H2456" s="246">
        <f t="shared" si="283"/>
        <v>2.3941271866627515E-3</v>
      </c>
      <c r="I2456">
        <f t="shared" si="286"/>
        <v>14088.094460390108</v>
      </c>
      <c r="J2456">
        <f t="shared" si="286"/>
        <v>22113.613109398266</v>
      </c>
      <c r="AB2456" s="264">
        <v>43458</v>
      </c>
      <c r="AC2456">
        <v>2040.97</v>
      </c>
    </row>
    <row r="2457" spans="1:29">
      <c r="A2457" s="264">
        <v>43445</v>
      </c>
      <c r="B2457">
        <v>990.29</v>
      </c>
      <c r="D2457" s="264">
        <v>43445</v>
      </c>
      <c r="E2457">
        <f t="shared" si="285"/>
        <v>2026</v>
      </c>
      <c r="F2457">
        <v>990.29</v>
      </c>
      <c r="G2457" s="246">
        <f t="shared" si="282"/>
        <v>-5.6729891719908832E-4</v>
      </c>
      <c r="H2457" s="246">
        <f t="shared" si="283"/>
        <v>3.5765673097863741E-4</v>
      </c>
      <c r="I2457">
        <f t="shared" si="286"/>
        <v>14080.10229965733</v>
      </c>
      <c r="J2457">
        <f t="shared" si="286"/>
        <v>22121.522191973101</v>
      </c>
      <c r="AB2457" s="264">
        <v>43460</v>
      </c>
      <c r="AC2457">
        <v>2036.14</v>
      </c>
    </row>
    <row r="2458" spans="1:29">
      <c r="A2458" s="264">
        <v>43446</v>
      </c>
      <c r="B2458">
        <v>991.52</v>
      </c>
      <c r="D2458" s="264">
        <v>43446</v>
      </c>
      <c r="E2458">
        <f t="shared" si="285"/>
        <v>2025.25</v>
      </c>
      <c r="F2458">
        <v>991.52</v>
      </c>
      <c r="G2458" s="246">
        <f t="shared" si="282"/>
        <v>-3.7018756169793221E-4</v>
      </c>
      <c r="H2458" s="246">
        <f t="shared" si="283"/>
        <v>1.1956318351189358E-3</v>
      </c>
      <c r="I2458">
        <f t="shared" si="286"/>
        <v>14074.890020918563</v>
      </c>
      <c r="J2458">
        <f t="shared" si="286"/>
        <v>22147.971388147114</v>
      </c>
      <c r="AB2458" s="264">
        <v>43461</v>
      </c>
      <c r="AC2458">
        <v>2040.71</v>
      </c>
    </row>
    <row r="2459" spans="1:29">
      <c r="A2459" s="264">
        <v>43447</v>
      </c>
      <c r="B2459">
        <v>993.19</v>
      </c>
      <c r="D2459" s="264">
        <v>43447</v>
      </c>
      <c r="E2459">
        <f t="shared" si="285"/>
        <v>2025.62</v>
      </c>
      <c r="F2459">
        <v>993.19</v>
      </c>
      <c r="G2459" s="246">
        <f t="shared" si="282"/>
        <v>1.8269349463029272E-4</v>
      </c>
      <c r="H2459" s="246">
        <f t="shared" si="283"/>
        <v>1.6378541460153476E-3</v>
      </c>
      <c r="I2459">
        <f t="shared" si="286"/>
        <v>14077.461411763023</v>
      </c>
      <c r="J2459">
        <f t="shared" si="286"/>
        <v>22184.246534911021</v>
      </c>
      <c r="AB2459" s="264">
        <v>43462</v>
      </c>
      <c r="AC2459">
        <v>2041.58</v>
      </c>
    </row>
    <row r="2460" spans="1:29">
      <c r="A2460" s="264">
        <v>43448</v>
      </c>
      <c r="B2460">
        <v>986.11</v>
      </c>
      <c r="D2460" s="264">
        <v>43448</v>
      </c>
      <c r="E2460">
        <f t="shared" si="285"/>
        <v>2028.05</v>
      </c>
      <c r="F2460">
        <v>986.11</v>
      </c>
      <c r="G2460" s="246">
        <f t="shared" si="282"/>
        <v>1.1996327050483035E-3</v>
      </c>
      <c r="H2460" s="246">
        <f t="shared" si="283"/>
        <v>-7.1749739655626718E-3</v>
      </c>
      <c r="I2460">
        <f t="shared" si="286"/>
        <v>14094.34919487663</v>
      </c>
      <c r="J2460">
        <f t="shared" si="286"/>
        <v>22025.075143577411</v>
      </c>
      <c r="AB2460" s="264">
        <v>43465</v>
      </c>
      <c r="AC2460">
        <v>2046.6</v>
      </c>
    </row>
    <row r="2461" spans="1:29">
      <c r="A2461" s="264">
        <v>43451</v>
      </c>
      <c r="B2461">
        <v>977.02</v>
      </c>
      <c r="D2461" s="264">
        <v>43451</v>
      </c>
      <c r="E2461">
        <f t="shared" si="285"/>
        <v>2031.59</v>
      </c>
      <c r="F2461">
        <v>977.02</v>
      </c>
      <c r="G2461" s="246">
        <f t="shared" si="282"/>
        <v>1.7455190946968901E-3</v>
      </c>
      <c r="H2461" s="246">
        <f t="shared" si="283"/>
        <v>-9.2644671269649509E-3</v>
      </c>
      <c r="I2461">
        <f t="shared" si="286"/>
        <v>14118.951150523613</v>
      </c>
      <c r="J2461">
        <f t="shared" si="286"/>
        <v>21821.024558940804</v>
      </c>
      <c r="AB2461" s="264">
        <v>43467</v>
      </c>
      <c r="AC2461">
        <v>2049.21</v>
      </c>
    </row>
    <row r="2462" spans="1:29">
      <c r="A2462" s="264">
        <v>43452</v>
      </c>
      <c r="B2462">
        <v>980.15</v>
      </c>
      <c r="D2462" s="264">
        <v>43452</v>
      </c>
      <c r="E2462">
        <f t="shared" si="285"/>
        <v>2036.58</v>
      </c>
      <c r="F2462">
        <v>980.15</v>
      </c>
      <c r="G2462" s="246">
        <f t="shared" si="282"/>
        <v>2.4562042538109896E-3</v>
      </c>
      <c r="H2462" s="246">
        <f t="shared" si="283"/>
        <v>3.1571905970633066E-3</v>
      </c>
      <c r="I2462">
        <f t="shared" si="286"/>
        <v>14153.630178398878</v>
      </c>
      <c r="J2462">
        <f t="shared" si="286"/>
        <v>21889.91769249658</v>
      </c>
      <c r="AB2462" s="264">
        <v>43468</v>
      </c>
      <c r="AC2462">
        <v>2060.54</v>
      </c>
    </row>
    <row r="2463" spans="1:29">
      <c r="A2463" s="264">
        <v>43453</v>
      </c>
      <c r="B2463">
        <v>973.2</v>
      </c>
      <c r="D2463" s="264">
        <v>43453</v>
      </c>
      <c r="E2463">
        <f t="shared" si="285"/>
        <v>2041.66</v>
      </c>
      <c r="F2463">
        <v>973.2</v>
      </c>
      <c r="G2463" s="246">
        <f t="shared" si="282"/>
        <v>2.494377829498573E-3</v>
      </c>
      <c r="H2463" s="246">
        <f t="shared" si="283"/>
        <v>-7.1371799870281324E-3</v>
      </c>
      <c r="I2463">
        <f t="shared" si="286"/>
        <v>14188.934679722799</v>
      </c>
      <c r="J2463">
        <f t="shared" si="286"/>
        <v>21733.685410024002</v>
      </c>
      <c r="AB2463" s="264">
        <v>43469</v>
      </c>
      <c r="AC2463">
        <v>2050.9699999999998</v>
      </c>
    </row>
    <row r="2464" spans="1:29">
      <c r="A2464" s="264">
        <v>43454</v>
      </c>
      <c r="B2464">
        <v>965.87</v>
      </c>
      <c r="D2464" s="264">
        <v>43454</v>
      </c>
      <c r="E2464">
        <f t="shared" si="285"/>
        <v>2038.08</v>
      </c>
      <c r="F2464">
        <v>965.87</v>
      </c>
      <c r="G2464" s="246">
        <f t="shared" si="282"/>
        <v>-1.7534751133881921E-3</v>
      </c>
      <c r="H2464" s="246">
        <f t="shared" si="283"/>
        <v>-7.5782822500146804E-3</v>
      </c>
      <c r="I2464">
        <f t="shared" si="286"/>
        <v>14164.054735876414</v>
      </c>
      <c r="J2464">
        <f t="shared" si="286"/>
        <v>21568.981407653813</v>
      </c>
      <c r="AB2464" s="264">
        <v>43472</v>
      </c>
      <c r="AC2464">
        <v>2050.39</v>
      </c>
    </row>
    <row r="2465" spans="1:29">
      <c r="A2465" s="264">
        <v>43455</v>
      </c>
      <c r="B2465">
        <v>956.56</v>
      </c>
      <c r="D2465" s="264">
        <v>43455</v>
      </c>
      <c r="E2465">
        <f t="shared" si="285"/>
        <v>2037.24</v>
      </c>
      <c r="F2465">
        <v>956.56</v>
      </c>
      <c r="G2465" s="246">
        <f t="shared" si="282"/>
        <v>-4.1215261422511418E-4</v>
      </c>
      <c r="H2465" s="246">
        <f t="shared" si="283"/>
        <v>-9.6854069018457306E-3</v>
      </c>
      <c r="I2465">
        <f t="shared" si="286"/>
        <v>14158.216983688995</v>
      </c>
      <c r="J2465">
        <f t="shared" si="286"/>
        <v>21360.07704626234</v>
      </c>
      <c r="AB2465" s="264">
        <v>43473</v>
      </c>
      <c r="AC2465">
        <v>2047.83</v>
      </c>
    </row>
    <row r="2466" spans="1:29">
      <c r="A2466" s="264">
        <v>43458</v>
      </c>
      <c r="B2466">
        <v>945.42</v>
      </c>
      <c r="D2466" s="264">
        <v>43458</v>
      </c>
      <c r="E2466">
        <f t="shared" si="285"/>
        <v>2040.97</v>
      </c>
      <c r="F2466">
        <v>945.42</v>
      </c>
      <c r="G2466" s="246">
        <f t="shared" si="282"/>
        <v>1.8309084840273382E-3</v>
      </c>
      <c r="H2466" s="246">
        <f t="shared" si="283"/>
        <v>-1.1692326371880127E-2</v>
      </c>
      <c r="I2466">
        <f t="shared" si="286"/>
        <v>14184.139383283131</v>
      </c>
      <c r="J2466">
        <f t="shared" si="286"/>
        <v>21110.328054108937</v>
      </c>
      <c r="AB2466" s="264">
        <v>43474</v>
      </c>
      <c r="AC2466">
        <v>2047.91</v>
      </c>
    </row>
    <row r="2467" spans="1:29">
      <c r="A2467" s="264">
        <v>43460</v>
      </c>
      <c r="B2467">
        <v>959.55</v>
      </c>
      <c r="D2467" s="264">
        <v>43460</v>
      </c>
      <c r="E2467">
        <f t="shared" si="285"/>
        <v>2036.14</v>
      </c>
      <c r="F2467">
        <v>959.55</v>
      </c>
      <c r="G2467" s="246">
        <f t="shared" si="282"/>
        <v>-2.36652180090835E-3</v>
      </c>
      <c r="H2467" s="246">
        <f t="shared" si="283"/>
        <v>1.4899309830551419E-2</v>
      </c>
      <c r="I2467">
        <f t="shared" si="286"/>
        <v>14150.572308205468</v>
      </c>
      <c r="J2467">
        <f t="shared" si="286"/>
        <v>21424.857372411687</v>
      </c>
      <c r="AB2467" s="264">
        <v>43475</v>
      </c>
      <c r="AC2467">
        <v>2046.72</v>
      </c>
    </row>
    <row r="2468" spans="1:29">
      <c r="A2468" s="264">
        <v>43461</v>
      </c>
      <c r="B2468">
        <v>965.28</v>
      </c>
      <c r="D2468" s="264">
        <v>43461</v>
      </c>
      <c r="E2468">
        <f t="shared" si="285"/>
        <v>2040.71</v>
      </c>
      <c r="F2468">
        <v>965.28</v>
      </c>
      <c r="G2468" s="246">
        <f t="shared" si="282"/>
        <v>2.2444429164987234E-3</v>
      </c>
      <c r="H2468" s="246">
        <f t="shared" si="283"/>
        <v>5.9251205922419151E-3</v>
      </c>
      <c r="I2468">
        <f t="shared" ref="I2468:J2483" si="287">I2467*(1+G2468)</f>
        <v>14182.332459987023</v>
      </c>
      <c r="J2468">
        <f t="shared" si="287"/>
        <v>21551.80223601481</v>
      </c>
      <c r="AB2468" s="264">
        <v>43476</v>
      </c>
      <c r="AC2468">
        <v>2050.23</v>
      </c>
    </row>
    <row r="2469" spans="1:29">
      <c r="A2469" s="264">
        <v>43462</v>
      </c>
      <c r="B2469">
        <v>967.7</v>
      </c>
      <c r="D2469" s="264">
        <v>43462</v>
      </c>
      <c r="E2469">
        <f t="shared" si="285"/>
        <v>2041.58</v>
      </c>
      <c r="F2469">
        <v>967.7</v>
      </c>
      <c r="G2469" s="246">
        <f t="shared" si="282"/>
        <v>4.2632221138716453E-4</v>
      </c>
      <c r="H2469" s="246">
        <f t="shared" si="283"/>
        <v>2.4606160166702343E-3</v>
      </c>
      <c r="I2469">
        <f t="shared" si="287"/>
        <v>14188.378703323993</v>
      </c>
      <c r="J2469">
        <f t="shared" si="287"/>
        <v>21604.832945784856</v>
      </c>
      <c r="AB2469" s="264">
        <v>43479</v>
      </c>
      <c r="AC2469">
        <v>2049.06</v>
      </c>
    </row>
    <row r="2470" spans="1:29">
      <c r="A2470" s="264">
        <v>43465</v>
      </c>
      <c r="B2470">
        <v>973.18</v>
      </c>
      <c r="D2470" s="264">
        <v>43465</v>
      </c>
      <c r="E2470">
        <f t="shared" si="285"/>
        <v>2046.6</v>
      </c>
      <c r="F2470">
        <v>973.18</v>
      </c>
      <c r="G2470" s="246">
        <f t="shared" si="282"/>
        <v>2.4588798871463258E-3</v>
      </c>
      <c r="H2470" s="246">
        <f t="shared" si="283"/>
        <v>5.6164834880938356E-3</v>
      </c>
      <c r="I2470">
        <f t="shared" si="287"/>
        <v>14223.266222348811</v>
      </c>
      <c r="J2470">
        <f t="shared" si="287"/>
        <v>21726.176133287881</v>
      </c>
      <c r="AB2470" s="264">
        <v>43480</v>
      </c>
      <c r="AC2470">
        <v>2049.11</v>
      </c>
    </row>
    <row r="2471" spans="1:29">
      <c r="A2471" s="264">
        <v>43467</v>
      </c>
      <c r="B2471">
        <v>972.94</v>
      </c>
      <c r="D2471" s="264">
        <v>43467</v>
      </c>
      <c r="E2471">
        <f t="shared" si="285"/>
        <v>2049.21</v>
      </c>
      <c r="F2471">
        <v>972.94</v>
      </c>
      <c r="G2471" s="246">
        <f t="shared" si="282"/>
        <v>1.2752858399296407E-3</v>
      </c>
      <c r="H2471" s="246">
        <f t="shared" si="283"/>
        <v>-2.930427640752817E-4</v>
      </c>
      <c r="I2471">
        <f t="shared" si="287"/>
        <v>14241.404952359722</v>
      </c>
      <c r="J2471">
        <f t="shared" si="287"/>
        <v>21719.809434580995</v>
      </c>
      <c r="AB2471" s="264">
        <v>43481</v>
      </c>
      <c r="AC2471">
        <v>2048.46</v>
      </c>
    </row>
    <row r="2472" spans="1:29">
      <c r="A2472" s="264">
        <v>43468</v>
      </c>
      <c r="B2472">
        <v>969.77</v>
      </c>
      <c r="D2472" s="264">
        <v>43468</v>
      </c>
      <c r="E2472">
        <f t="shared" si="285"/>
        <v>2060.54</v>
      </c>
      <c r="F2472">
        <v>969.77</v>
      </c>
      <c r="G2472" s="246">
        <f t="shared" si="282"/>
        <v>5.5289599406600498E-3</v>
      </c>
      <c r="H2472" s="246">
        <f t="shared" si="283"/>
        <v>-3.3045945426087983E-3</v>
      </c>
      <c r="I2472">
        <f t="shared" si="287"/>
        <v>14320.145109840038</v>
      </c>
      <c r="J2472">
        <f t="shared" si="287"/>
        <v>21648.034270856977</v>
      </c>
      <c r="AB2472" s="264">
        <v>43482</v>
      </c>
      <c r="AC2472">
        <v>2048.0100000000002</v>
      </c>
    </row>
    <row r="2473" spans="1:29">
      <c r="A2473" s="264">
        <v>43469</v>
      </c>
      <c r="B2473">
        <v>980.06</v>
      </c>
      <c r="D2473" s="264">
        <v>43469</v>
      </c>
      <c r="E2473">
        <f t="shared" si="285"/>
        <v>2050.9699999999998</v>
      </c>
      <c r="F2473">
        <v>980.06</v>
      </c>
      <c r="G2473" s="246">
        <f t="shared" si="282"/>
        <v>-4.64441360031842E-3</v>
      </c>
      <c r="H2473" s="246">
        <f t="shared" si="283"/>
        <v>1.0564334805454476E-2</v>
      </c>
      <c r="I2473">
        <f t="shared" si="287"/>
        <v>14253.636433133363</v>
      </c>
      <c r="J2473">
        <f t="shared" si="287"/>
        <v>21876.731352774263</v>
      </c>
      <c r="AB2473" s="264">
        <v>43483</v>
      </c>
      <c r="AC2473">
        <v>2046.35</v>
      </c>
    </row>
    <row r="2474" spans="1:29">
      <c r="A2474" s="264">
        <v>43472</v>
      </c>
      <c r="B2474">
        <v>982.98</v>
      </c>
      <c r="D2474" s="264">
        <v>43472</v>
      </c>
      <c r="E2474">
        <f t="shared" si="285"/>
        <v>2050.39</v>
      </c>
      <c r="F2474">
        <v>982.98</v>
      </c>
      <c r="G2474" s="246">
        <f t="shared" si="282"/>
        <v>-2.8279301988809458E-4</v>
      </c>
      <c r="H2474" s="246">
        <f t="shared" si="283"/>
        <v>2.9329808524842663E-3</v>
      </c>
      <c r="I2474">
        <f t="shared" si="287"/>
        <v>14249.60560424205</v>
      </c>
      <c r="J2474">
        <f t="shared" si="287"/>
        <v>21940.895386946893</v>
      </c>
      <c r="AB2474" s="264">
        <v>43487</v>
      </c>
      <c r="AC2474">
        <v>2051.87</v>
      </c>
    </row>
    <row r="2475" spans="1:29">
      <c r="A2475" s="264">
        <v>43473</v>
      </c>
      <c r="B2475">
        <v>987.25</v>
      </c>
      <c r="D2475" s="264">
        <v>43473</v>
      </c>
      <c r="E2475">
        <f t="shared" si="285"/>
        <v>2047.83</v>
      </c>
      <c r="F2475">
        <v>987.25</v>
      </c>
      <c r="G2475" s="246">
        <f t="shared" si="282"/>
        <v>-1.2485429601197806E-3</v>
      </c>
      <c r="H2475" s="246">
        <f t="shared" si="283"/>
        <v>4.2975051810383172E-3</v>
      </c>
      <c r="I2475">
        <f t="shared" si="287"/>
        <v>14231.81435948039</v>
      </c>
      <c r="J2475">
        <f t="shared" si="287"/>
        <v>22035.186498548919</v>
      </c>
      <c r="AB2475" s="264">
        <v>43488</v>
      </c>
      <c r="AC2475">
        <v>2050.4</v>
      </c>
    </row>
    <row r="2476" spans="1:29">
      <c r="A2476" s="264">
        <v>43474</v>
      </c>
      <c r="B2476">
        <v>989.07</v>
      </c>
      <c r="D2476" s="264">
        <v>43474</v>
      </c>
      <c r="E2476">
        <f t="shared" si="285"/>
        <v>2047.91</v>
      </c>
      <c r="F2476">
        <v>989.07</v>
      </c>
      <c r="G2476" s="246">
        <f t="shared" si="282"/>
        <v>3.9065742762023348E-5</v>
      </c>
      <c r="H2476" s="246">
        <f t="shared" si="283"/>
        <v>1.7970761133016969E-3</v>
      </c>
      <c r="I2476">
        <f t="shared" si="287"/>
        <v>14232.370335879194</v>
      </c>
      <c r="J2476">
        <f t="shared" si="287"/>
        <v>22074.785405857609</v>
      </c>
      <c r="AB2476" s="264">
        <v>43489</v>
      </c>
      <c r="AC2476">
        <v>2055.37</v>
      </c>
    </row>
    <row r="2477" spans="1:29">
      <c r="A2477" s="264">
        <v>43475</v>
      </c>
      <c r="B2477">
        <v>990.93</v>
      </c>
      <c r="D2477" s="264">
        <v>43475</v>
      </c>
      <c r="E2477">
        <f t="shared" si="285"/>
        <v>2046.72</v>
      </c>
      <c r="F2477">
        <v>990.93</v>
      </c>
      <c r="G2477" s="246">
        <f t="shared" si="282"/>
        <v>-5.8108022325198405E-4</v>
      </c>
      <c r="H2477" s="246">
        <f t="shared" si="283"/>
        <v>1.8341258888219117E-3</v>
      </c>
      <c r="I2477">
        <f t="shared" si="287"/>
        <v>14224.100186947016</v>
      </c>
      <c r="J2477">
        <f t="shared" si="287"/>
        <v>22115.273341260679</v>
      </c>
      <c r="AB2477" s="264">
        <v>43490</v>
      </c>
      <c r="AC2477">
        <v>2052.4</v>
      </c>
    </row>
    <row r="2478" spans="1:29">
      <c r="A2478" s="264">
        <v>43476</v>
      </c>
      <c r="B2478">
        <v>991.05</v>
      </c>
      <c r="D2478" s="264">
        <v>43476</v>
      </c>
      <c r="E2478">
        <f t="shared" si="285"/>
        <v>2050.23</v>
      </c>
      <c r="F2478">
        <v>991.05</v>
      </c>
      <c r="G2478" s="246">
        <f t="shared" si="282"/>
        <v>1.7149390243902385E-3</v>
      </c>
      <c r="H2478" s="246">
        <f t="shared" si="283"/>
        <v>7.4669790716117853E-5</v>
      </c>
      <c r="I2478">
        <f t="shared" si="287"/>
        <v>14248.493651444449</v>
      </c>
      <c r="J2478">
        <f t="shared" si="287"/>
        <v>22116.924684092701</v>
      </c>
      <c r="AB2478" s="264">
        <v>43493</v>
      </c>
      <c r="AC2478">
        <v>2053.77</v>
      </c>
    </row>
    <row r="2479" spans="1:29">
      <c r="A2479" s="264">
        <v>43479</v>
      </c>
      <c r="B2479">
        <v>987.77</v>
      </c>
      <c r="D2479" s="264">
        <v>43479</v>
      </c>
      <c r="E2479">
        <f t="shared" si="285"/>
        <v>2049.06</v>
      </c>
      <c r="F2479">
        <v>987.77</v>
      </c>
      <c r="G2479" s="246">
        <f t="shared" si="282"/>
        <v>-5.7066768118707589E-4</v>
      </c>
      <c r="H2479" s="246">
        <f t="shared" si="283"/>
        <v>-3.3560496803534253E-3</v>
      </c>
      <c r="I2479">
        <f t="shared" si="287"/>
        <v>14240.36249661197</v>
      </c>
      <c r="J2479">
        <f t="shared" si="287"/>
        <v>22042.69918607625</v>
      </c>
      <c r="AB2479" s="264">
        <v>43494</v>
      </c>
      <c r="AC2479">
        <v>2057.54</v>
      </c>
    </row>
    <row r="2480" spans="1:29">
      <c r="A2480" s="264">
        <v>43480</v>
      </c>
      <c r="B2480">
        <v>991.63</v>
      </c>
      <c r="D2480" s="264">
        <v>43480</v>
      </c>
      <c r="E2480">
        <f t="shared" si="285"/>
        <v>2049.11</v>
      </c>
      <c r="F2480">
        <v>991.63</v>
      </c>
      <c r="G2480" s="246">
        <f t="shared" si="282"/>
        <v>2.4401432852316773E-5</v>
      </c>
      <c r="H2480" s="246">
        <f t="shared" si="283"/>
        <v>3.8613637283983907E-3</v>
      </c>
      <c r="I2480">
        <f t="shared" si="287"/>
        <v>14240.709981861224</v>
      </c>
      <c r="J2480">
        <f t="shared" si="287"/>
        <v>22127.814065189363</v>
      </c>
      <c r="AB2480" s="264">
        <v>43495</v>
      </c>
      <c r="AC2480">
        <v>2060.17</v>
      </c>
    </row>
    <row r="2481" spans="1:29">
      <c r="A2481" s="264">
        <v>43481</v>
      </c>
      <c r="B2481">
        <v>992.31</v>
      </c>
      <c r="D2481" s="264">
        <v>43481</v>
      </c>
      <c r="E2481">
        <f t="shared" si="285"/>
        <v>2048.46</v>
      </c>
      <c r="F2481">
        <v>992.31</v>
      </c>
      <c r="G2481" s="246">
        <f t="shared" si="282"/>
        <v>-3.1721088667768793E-4</v>
      </c>
      <c r="H2481" s="246">
        <f t="shared" si="283"/>
        <v>6.3931106936475444E-4</v>
      </c>
      <c r="I2481">
        <f t="shared" si="287"/>
        <v>14236.192673620959</v>
      </c>
      <c r="J2481">
        <f t="shared" si="287"/>
        <v>22141.960621662085</v>
      </c>
      <c r="AB2481" s="264">
        <v>43496</v>
      </c>
      <c r="AC2481">
        <v>2068.34</v>
      </c>
    </row>
    <row r="2482" spans="1:29">
      <c r="A2482" s="264">
        <v>43482</v>
      </c>
      <c r="B2482">
        <v>994.21</v>
      </c>
      <c r="D2482" s="264">
        <v>43482</v>
      </c>
      <c r="E2482">
        <f t="shared" si="285"/>
        <v>2048.0100000000002</v>
      </c>
      <c r="F2482">
        <v>994.21</v>
      </c>
      <c r="G2482" s="246">
        <f t="shared" si="282"/>
        <v>-2.1967722093663156E-4</v>
      </c>
      <c r="H2482" s="246">
        <f t="shared" si="283"/>
        <v>1.868295657895023E-3</v>
      </c>
      <c r="I2482">
        <f t="shared" si="287"/>
        <v>14233.065306377699</v>
      </c>
      <c r="J2482">
        <f t="shared" si="287"/>
        <v>22183.328350548818</v>
      </c>
      <c r="AB2482" s="264">
        <v>43497</v>
      </c>
      <c r="AC2482">
        <v>2063.1799999999998</v>
      </c>
    </row>
    <row r="2483" spans="1:29">
      <c r="A2483" s="264">
        <v>43483</v>
      </c>
      <c r="B2483">
        <v>996.54</v>
      </c>
      <c r="D2483" s="264">
        <v>43483</v>
      </c>
      <c r="E2483">
        <f t="shared" si="285"/>
        <v>2046.35</v>
      </c>
      <c r="F2483">
        <v>996.54</v>
      </c>
      <c r="G2483" s="246">
        <f t="shared" si="282"/>
        <v>-8.105429172711176E-4</v>
      </c>
      <c r="H2483" s="246">
        <f t="shared" si="283"/>
        <v>2.2971406946217113E-3</v>
      </c>
      <c r="I2483">
        <f t="shared" si="287"/>
        <v>14221.528796102557</v>
      </c>
      <c r="J2483">
        <f t="shared" si="287"/>
        <v>22234.286576845021</v>
      </c>
      <c r="AB2483" s="264">
        <v>43500</v>
      </c>
      <c r="AC2483">
        <v>2060.87</v>
      </c>
    </row>
    <row r="2484" spans="1:29">
      <c r="A2484" s="264">
        <v>43487</v>
      </c>
      <c r="B2484">
        <v>993.69</v>
      </c>
      <c r="D2484" s="264">
        <v>43487</v>
      </c>
      <c r="E2484">
        <f t="shared" si="285"/>
        <v>2051.87</v>
      </c>
      <c r="F2484">
        <v>993.69</v>
      </c>
      <c r="G2484" s="246">
        <f t="shared" si="282"/>
        <v>2.6974857673418562E-3</v>
      </c>
      <c r="H2484" s="246">
        <f t="shared" si="283"/>
        <v>-2.9063238089502971E-3</v>
      </c>
      <c r="I2484">
        <f t="shared" ref="I2484:J2499" si="288">I2483*(1+G2484)</f>
        <v>14259.891167619886</v>
      </c>
      <c r="J2484">
        <f t="shared" si="288"/>
        <v>22169.666540391714</v>
      </c>
      <c r="AB2484" s="264">
        <v>43501</v>
      </c>
      <c r="AC2484">
        <v>2064.6999999999998</v>
      </c>
    </row>
    <row r="2485" spans="1:29">
      <c r="A2485" s="264">
        <v>43488</v>
      </c>
      <c r="B2485">
        <v>994.99</v>
      </c>
      <c r="D2485" s="264">
        <v>43488</v>
      </c>
      <c r="E2485">
        <f t="shared" si="285"/>
        <v>2050.4</v>
      </c>
      <c r="F2485">
        <v>994.99</v>
      </c>
      <c r="G2485" s="246">
        <f t="shared" si="282"/>
        <v>-7.1641965621593862E-4</v>
      </c>
      <c r="H2485" s="246">
        <f t="shared" si="283"/>
        <v>1.2618265181869462E-3</v>
      </c>
      <c r="I2485">
        <f t="shared" si="288"/>
        <v>14249.675101291903</v>
      </c>
      <c r="J2485">
        <f t="shared" si="288"/>
        <v>22197.640813531743</v>
      </c>
      <c r="AB2485" s="264">
        <v>43502</v>
      </c>
      <c r="AC2485">
        <v>2064.98</v>
      </c>
    </row>
    <row r="2486" spans="1:29">
      <c r="A2486" s="264">
        <v>43489</v>
      </c>
      <c r="B2486">
        <v>997.84</v>
      </c>
      <c r="D2486" s="264">
        <v>43489</v>
      </c>
      <c r="E2486">
        <f t="shared" si="285"/>
        <v>2055.37</v>
      </c>
      <c r="F2486">
        <v>997.84</v>
      </c>
      <c r="G2486" s="246">
        <f t="shared" si="282"/>
        <v>2.4239172844322532E-3</v>
      </c>
      <c r="H2486" s="246">
        <f t="shared" si="283"/>
        <v>2.817921824052703E-3</v>
      </c>
      <c r="I2486">
        <f t="shared" si="288"/>
        <v>14284.215135067469</v>
      </c>
      <c r="J2486">
        <f t="shared" si="288"/>
        <v>22260.192030022677</v>
      </c>
      <c r="AB2486" s="264">
        <v>43503</v>
      </c>
      <c r="AC2486">
        <v>2069</v>
      </c>
    </row>
    <row r="2487" spans="1:29">
      <c r="A2487" s="264">
        <v>43490</v>
      </c>
      <c r="B2487">
        <v>1000.23</v>
      </c>
      <c r="D2487" s="264">
        <v>43490</v>
      </c>
      <c r="E2487">
        <f t="shared" si="285"/>
        <v>2052.4</v>
      </c>
      <c r="F2487">
        <v>1000.23</v>
      </c>
      <c r="G2487" s="246">
        <f t="shared" si="282"/>
        <v>-1.4449953049814335E-3</v>
      </c>
      <c r="H2487" s="246">
        <f t="shared" si="283"/>
        <v>2.3487450034933447E-3</v>
      </c>
      <c r="I2487">
        <f t="shared" si="288"/>
        <v>14263.574511261952</v>
      </c>
      <c r="J2487">
        <f t="shared" si="288"/>
        <v>22312.475544829995</v>
      </c>
      <c r="AB2487" s="264">
        <v>43504</v>
      </c>
      <c r="AC2487">
        <v>2071.09</v>
      </c>
    </row>
    <row r="2488" spans="1:29">
      <c r="A2488" s="264">
        <v>43493</v>
      </c>
      <c r="B2488">
        <v>997.58</v>
      </c>
      <c r="D2488" s="264">
        <v>43493</v>
      </c>
      <c r="E2488">
        <f t="shared" si="285"/>
        <v>2053.77</v>
      </c>
      <c r="F2488">
        <v>997.58</v>
      </c>
      <c r="G2488" s="246">
        <f t="shared" si="282"/>
        <v>6.675112063925237E-4</v>
      </c>
      <c r="H2488" s="246">
        <f t="shared" si="283"/>
        <v>-2.6958192115813647E-3</v>
      </c>
      <c r="I2488">
        <f t="shared" si="288"/>
        <v>14273.095607091434</v>
      </c>
      <c r="J2488">
        <f t="shared" si="288"/>
        <v>22252.325144598304</v>
      </c>
      <c r="AB2488" s="264">
        <v>43507</v>
      </c>
      <c r="AC2488">
        <v>2068.6799999999998</v>
      </c>
    </row>
    <row r="2489" spans="1:29">
      <c r="A2489" s="264">
        <v>43494</v>
      </c>
      <c r="B2489">
        <v>998.33</v>
      </c>
      <c r="D2489" s="264">
        <v>43494</v>
      </c>
      <c r="E2489">
        <f t="shared" si="285"/>
        <v>2057.54</v>
      </c>
      <c r="F2489">
        <v>998.33</v>
      </c>
      <c r="G2489" s="246">
        <f t="shared" si="282"/>
        <v>1.8356485877191187E-3</v>
      </c>
      <c r="H2489" s="246">
        <f t="shared" si="283"/>
        <v>7.0539083152664026E-4</v>
      </c>
      <c r="I2489">
        <f t="shared" si="288"/>
        <v>14299.295994884971</v>
      </c>
      <c r="J2489">
        <f t="shared" si="288"/>
        <v>22268.021730735454</v>
      </c>
      <c r="AB2489" s="264">
        <v>43508</v>
      </c>
      <c r="AC2489">
        <v>2067.15</v>
      </c>
    </row>
    <row r="2490" spans="1:29">
      <c r="A2490" s="264">
        <v>43495</v>
      </c>
      <c r="B2490">
        <v>1006.23</v>
      </c>
      <c r="D2490" s="264">
        <v>43495</v>
      </c>
      <c r="E2490">
        <f t="shared" si="285"/>
        <v>2060.17</v>
      </c>
      <c r="F2490">
        <v>1006.23</v>
      </c>
      <c r="G2490" s="246">
        <f t="shared" si="282"/>
        <v>1.2782254536971571E-3</v>
      </c>
      <c r="H2490" s="246">
        <f t="shared" si="283"/>
        <v>7.8667864977368523E-3</v>
      </c>
      <c r="I2490">
        <f t="shared" si="288"/>
        <v>14317.573718995583</v>
      </c>
      <c r="J2490">
        <f t="shared" si="288"/>
        <v>22443.199503418116</v>
      </c>
      <c r="AB2490" s="264">
        <v>43509</v>
      </c>
      <c r="AC2490">
        <v>2065.1</v>
      </c>
    </row>
    <row r="2491" spans="1:29">
      <c r="A2491" s="264">
        <v>43496</v>
      </c>
      <c r="B2491">
        <v>1013.64</v>
      </c>
      <c r="D2491" s="264">
        <v>43496</v>
      </c>
      <c r="E2491">
        <f t="shared" si="285"/>
        <v>2068.34</v>
      </c>
      <c r="F2491">
        <v>1013.64</v>
      </c>
      <c r="G2491" s="246">
        <f t="shared" si="282"/>
        <v>3.9656921516186827E-3</v>
      </c>
      <c r="H2491" s="246">
        <f t="shared" si="283"/>
        <v>7.3176929514837544E-3</v>
      </c>
      <c r="I2491">
        <f t="shared" si="288"/>
        <v>14374.352808723226</v>
      </c>
      <c r="J2491">
        <f t="shared" si="288"/>
        <v>22607.431946233024</v>
      </c>
      <c r="AB2491" s="264">
        <v>43510</v>
      </c>
      <c r="AC2491">
        <v>2069.25</v>
      </c>
    </row>
    <row r="2492" spans="1:29">
      <c r="A2492" s="264">
        <v>43497</v>
      </c>
      <c r="B2492">
        <v>1011.15</v>
      </c>
      <c r="D2492" s="264">
        <v>43497</v>
      </c>
      <c r="E2492">
        <f t="shared" si="285"/>
        <v>2063.1799999999998</v>
      </c>
      <c r="F2492">
        <v>1011.15</v>
      </c>
      <c r="G2492" s="246">
        <f t="shared" si="282"/>
        <v>-2.4947542473675588E-3</v>
      </c>
      <c r="H2492" s="246">
        <f t="shared" si="283"/>
        <v>-2.5029220010485262E-3</v>
      </c>
      <c r="I2492">
        <f t="shared" si="288"/>
        <v>14338.492331000503</v>
      </c>
      <c r="J2492">
        <f t="shared" si="288"/>
        <v>22550.84730742759</v>
      </c>
      <c r="AB2492" s="264">
        <v>43511</v>
      </c>
      <c r="AC2492">
        <v>2069.13</v>
      </c>
    </row>
    <row r="2493" spans="1:29">
      <c r="A2493" s="264">
        <v>43500</v>
      </c>
      <c r="B2493">
        <v>1012.73</v>
      </c>
      <c r="D2493" s="264">
        <v>43500</v>
      </c>
      <c r="E2493">
        <f t="shared" si="285"/>
        <v>2060.87</v>
      </c>
      <c r="F2493">
        <v>1012.73</v>
      </c>
      <c r="G2493" s="246">
        <f t="shared" si="282"/>
        <v>-1.1196308610978978E-3</v>
      </c>
      <c r="H2493" s="246">
        <f t="shared" si="283"/>
        <v>1.5161486920833725E-3</v>
      </c>
      <c r="I2493">
        <f t="shared" si="288"/>
        <v>14322.4385124851</v>
      </c>
      <c r="J2493">
        <f t="shared" si="288"/>
        <v>22585.03774507812</v>
      </c>
      <c r="AB2493" s="264">
        <v>43515</v>
      </c>
      <c r="AC2493">
        <v>2072.02</v>
      </c>
    </row>
    <row r="2494" spans="1:29">
      <c r="A2494" s="264">
        <v>43501</v>
      </c>
      <c r="B2494">
        <v>1016.04</v>
      </c>
      <c r="D2494" s="264">
        <v>43501</v>
      </c>
      <c r="E2494">
        <f t="shared" si="285"/>
        <v>2064.6999999999998</v>
      </c>
      <c r="F2494">
        <v>1016.04</v>
      </c>
      <c r="G2494" s="246">
        <f t="shared" si="282"/>
        <v>1.8584384264896947E-3</v>
      </c>
      <c r="H2494" s="246">
        <f t="shared" si="283"/>
        <v>3.2219647811923971E-3</v>
      </c>
      <c r="I2494">
        <f t="shared" si="288"/>
        <v>14349.055882577737</v>
      </c>
      <c r="J2494">
        <f t="shared" si="288"/>
        <v>22657.805941274662</v>
      </c>
      <c r="AB2494" s="264">
        <v>43516</v>
      </c>
      <c r="AC2494">
        <v>2071.3200000000002</v>
      </c>
    </row>
    <row r="2495" spans="1:29">
      <c r="A2495" s="264">
        <v>43502</v>
      </c>
      <c r="B2495">
        <v>1015.74</v>
      </c>
      <c r="D2495" s="264">
        <v>43502</v>
      </c>
      <c r="E2495">
        <f t="shared" si="285"/>
        <v>2064.98</v>
      </c>
      <c r="F2495">
        <v>1015.74</v>
      </c>
      <c r="G2495" s="246">
        <f t="shared" si="282"/>
        <v>1.3561292197428187E-4</v>
      </c>
      <c r="H2495" s="246">
        <f t="shared" si="283"/>
        <v>-3.4169253741413082E-4</v>
      </c>
      <c r="I2495">
        <f t="shared" si="288"/>
        <v>14351.001799973546</v>
      </c>
      <c r="J2495">
        <f t="shared" si="288"/>
        <v>22650.063938070351</v>
      </c>
      <c r="AB2495" s="264">
        <v>43517</v>
      </c>
      <c r="AC2495">
        <v>2067.1999999999998</v>
      </c>
    </row>
    <row r="2496" spans="1:29">
      <c r="A2496" s="264">
        <v>43503</v>
      </c>
      <c r="B2496">
        <v>1013.99</v>
      </c>
      <c r="D2496" s="264">
        <v>43503</v>
      </c>
      <c r="E2496">
        <f t="shared" si="285"/>
        <v>2069</v>
      </c>
      <c r="F2496">
        <v>1013.99</v>
      </c>
      <c r="G2496" s="246">
        <f t="shared" si="282"/>
        <v>1.946750089589333E-3</v>
      </c>
      <c r="H2496" s="246">
        <f t="shared" si="283"/>
        <v>-1.7693104112694999E-3</v>
      </c>
      <c r="I2496">
        <f t="shared" si="288"/>
        <v>14378.939614013341</v>
      </c>
      <c r="J2496">
        <f t="shared" si="288"/>
        <v>22609.988944128803</v>
      </c>
      <c r="AB2496" s="264">
        <v>43518</v>
      </c>
      <c r="AC2496">
        <v>2071.35</v>
      </c>
    </row>
    <row r="2497" spans="1:29">
      <c r="A2497" s="264">
        <v>43504</v>
      </c>
      <c r="B2497">
        <v>1015.56</v>
      </c>
      <c r="D2497" s="264">
        <v>43504</v>
      </c>
      <c r="E2497">
        <f t="shared" si="285"/>
        <v>2071.09</v>
      </c>
      <c r="F2497">
        <v>1015.56</v>
      </c>
      <c r="G2497" s="246">
        <f t="shared" si="282"/>
        <v>1.0101498308361379E-3</v>
      </c>
      <c r="H2497" s="246">
        <f t="shared" si="283"/>
        <v>1.5019101695845508E-3</v>
      </c>
      <c r="I2497">
        <f t="shared" si="288"/>
        <v>14393.46449743204</v>
      </c>
      <c r="J2497">
        <f t="shared" si="288"/>
        <v>22643.947116458185</v>
      </c>
      <c r="AB2497" s="264">
        <v>43521</v>
      </c>
      <c r="AC2497">
        <v>2070.41</v>
      </c>
    </row>
    <row r="2498" spans="1:29">
      <c r="A2498" s="264">
        <v>43507</v>
      </c>
      <c r="B2498">
        <v>1015.5</v>
      </c>
      <c r="D2498" s="264">
        <v>43507</v>
      </c>
      <c r="E2498">
        <f t="shared" si="285"/>
        <v>2068.6799999999998</v>
      </c>
      <c r="F2498">
        <v>1015.5</v>
      </c>
      <c r="G2498" s="246">
        <f t="shared" si="282"/>
        <v>-1.1636384705639991E-3</v>
      </c>
      <c r="H2498" s="246">
        <f t="shared" si="283"/>
        <v>-1.0550927567055861E-4</v>
      </c>
      <c r="I2498">
        <f t="shared" si="288"/>
        <v>14376.715708418131</v>
      </c>
      <c r="J2498">
        <f t="shared" si="288"/>
        <v>22641.557969999605</v>
      </c>
      <c r="AB2498" s="264">
        <v>43522</v>
      </c>
      <c r="AC2498">
        <v>2073.92</v>
      </c>
    </row>
    <row r="2499" spans="1:29">
      <c r="A2499" s="264">
        <v>43508</v>
      </c>
      <c r="B2499">
        <v>1018.98</v>
      </c>
      <c r="D2499" s="264">
        <v>43508</v>
      </c>
      <c r="E2499">
        <f t="shared" si="285"/>
        <v>2067.15</v>
      </c>
      <c r="F2499">
        <v>1018.98</v>
      </c>
      <c r="G2499" s="246">
        <f t="shared" si="282"/>
        <v>-7.3960206508483228E-4</v>
      </c>
      <c r="H2499" s="246">
        <f t="shared" si="283"/>
        <v>3.3804547372864183E-3</v>
      </c>
      <c r="I2499">
        <f t="shared" si="288"/>
        <v>14366.082659791047</v>
      </c>
      <c r="J2499">
        <f t="shared" si="288"/>
        <v>22718.096731898837</v>
      </c>
      <c r="AB2499" s="264">
        <v>43523</v>
      </c>
      <c r="AC2499">
        <v>2068.4699999999998</v>
      </c>
    </row>
    <row r="2500" spans="1:29">
      <c r="A2500" s="264">
        <v>43509</v>
      </c>
      <c r="B2500">
        <v>1018.77</v>
      </c>
      <c r="D2500" s="264">
        <v>43509</v>
      </c>
      <c r="E2500">
        <f t="shared" si="285"/>
        <v>2065.1</v>
      </c>
      <c r="F2500">
        <v>1018.77</v>
      </c>
      <c r="G2500" s="246">
        <f t="shared" ref="G2500:G2563" si="289">E2500/E2499-1</f>
        <v>-9.9170355320132852E-4</v>
      </c>
      <c r="H2500" s="246">
        <f t="shared" ref="H2500:H2563" si="290">(F2500/F2499-1)-($M$23/252)</f>
        <v>-2.5251701281116175E-4</v>
      </c>
      <c r="I2500">
        <f t="shared" ref="I2500:J2515" si="291">I2499*(1+G2500)</f>
        <v>14351.835764571748</v>
      </c>
      <c r="J2500">
        <f t="shared" si="291"/>
        <v>22712.360025975344</v>
      </c>
      <c r="AB2500" s="264">
        <v>43524</v>
      </c>
      <c r="AC2500">
        <v>2067.14</v>
      </c>
    </row>
    <row r="2501" spans="1:29">
      <c r="A2501" s="264">
        <v>43510</v>
      </c>
      <c r="B2501">
        <v>1020.41</v>
      </c>
      <c r="D2501" s="264">
        <v>43510</v>
      </c>
      <c r="E2501">
        <f t="shared" si="285"/>
        <v>2069.25</v>
      </c>
      <c r="F2501">
        <v>1020.41</v>
      </c>
      <c r="G2501" s="246">
        <f t="shared" si="289"/>
        <v>2.0095879134183203E-3</v>
      </c>
      <c r="H2501" s="246">
        <f t="shared" si="290"/>
        <v>1.563355776363449E-3</v>
      </c>
      <c r="I2501">
        <f t="shared" si="291"/>
        <v>14380.677040259596</v>
      </c>
      <c r="J2501">
        <f t="shared" si="291"/>
        <v>22747.8675252168</v>
      </c>
      <c r="AB2501" s="264">
        <v>43525</v>
      </c>
      <c r="AC2501">
        <v>2063.0700000000002</v>
      </c>
    </row>
    <row r="2502" spans="1:29">
      <c r="A2502" s="264">
        <v>43511</v>
      </c>
      <c r="B2502">
        <v>1023.13</v>
      </c>
      <c r="D2502" s="264">
        <v>43511</v>
      </c>
      <c r="E2502">
        <f t="shared" si="285"/>
        <v>2069.13</v>
      </c>
      <c r="F2502">
        <v>1023.13</v>
      </c>
      <c r="G2502" s="246">
        <f t="shared" si="289"/>
        <v>-5.799202609635401E-5</v>
      </c>
      <c r="H2502" s="246">
        <f t="shared" si="290"/>
        <v>2.6191666305002007E-3</v>
      </c>
      <c r="I2502">
        <f t="shared" si="291"/>
        <v>14379.843075661394</v>
      </c>
      <c r="J2502">
        <f t="shared" si="291"/>
        <v>22807.447980753888</v>
      </c>
      <c r="AB2502" s="264">
        <v>43528</v>
      </c>
      <c r="AC2502">
        <v>2066.92</v>
      </c>
    </row>
    <row r="2503" spans="1:29">
      <c r="A2503" s="264">
        <v>43515</v>
      </c>
      <c r="B2503">
        <v>1025.26</v>
      </c>
      <c r="D2503" s="264">
        <v>43515</v>
      </c>
      <c r="E2503">
        <f t="shared" ref="E2503:E2566" si="292">SUMIF(AB:AB,A2503,AC:AC)</f>
        <v>2072.02</v>
      </c>
      <c r="F2503">
        <v>1025.26</v>
      </c>
      <c r="G2503" s="246">
        <f t="shared" si="289"/>
        <v>1.396722293910857E-3</v>
      </c>
      <c r="H2503" s="246">
        <f t="shared" si="290"/>
        <v>2.0354183101993642E-3</v>
      </c>
      <c r="I2503">
        <f t="shared" si="291"/>
        <v>14399.927723068111</v>
      </c>
      <c r="J2503">
        <f t="shared" si="291"/>
        <v>22853.870677982835</v>
      </c>
      <c r="AB2503" s="264">
        <v>43529</v>
      </c>
      <c r="AC2503">
        <v>2067.21</v>
      </c>
    </row>
    <row r="2504" spans="1:29">
      <c r="A2504" s="264">
        <v>43516</v>
      </c>
      <c r="B2504">
        <v>1025.1300000000001</v>
      </c>
      <c r="D2504" s="264">
        <v>43516</v>
      </c>
      <c r="E2504">
        <f t="shared" si="292"/>
        <v>2071.3200000000002</v>
      </c>
      <c r="F2504">
        <v>1025.1300000000001</v>
      </c>
      <c r="G2504" s="246">
        <f t="shared" si="289"/>
        <v>-3.3783457688618679E-4</v>
      </c>
      <c r="H2504" s="246">
        <f t="shared" si="290"/>
        <v>-1.7322567655299242E-4</v>
      </c>
      <c r="I2504">
        <f t="shared" si="291"/>
        <v>14395.062929578597</v>
      </c>
      <c r="J2504">
        <f t="shared" si="291"/>
        <v>22849.911800772788</v>
      </c>
      <c r="AB2504" s="264">
        <v>43530</v>
      </c>
      <c r="AC2504">
        <v>2070.0100000000002</v>
      </c>
    </row>
    <row r="2505" spans="1:29">
      <c r="A2505" s="264">
        <v>43517</v>
      </c>
      <c r="B2505">
        <v>1022.56</v>
      </c>
      <c r="D2505" s="264">
        <v>43517</v>
      </c>
      <c r="E2505">
        <f t="shared" si="292"/>
        <v>2067.1999999999998</v>
      </c>
      <c r="F2505">
        <v>1022.56</v>
      </c>
      <c r="G2505" s="246">
        <f t="shared" si="289"/>
        <v>-1.9890697719330275E-3</v>
      </c>
      <c r="H2505" s="246">
        <f t="shared" si="290"/>
        <v>-2.5534276837364664E-3</v>
      </c>
      <c r="I2505">
        <f t="shared" si="291"/>
        <v>14366.430145040298</v>
      </c>
      <c r="J2505">
        <f t="shared" si="291"/>
        <v>22791.566203409759</v>
      </c>
      <c r="AB2505" s="264">
        <v>43531</v>
      </c>
      <c r="AC2505">
        <v>2075.77</v>
      </c>
    </row>
    <row r="2506" spans="1:29">
      <c r="A2506" s="264">
        <v>43518</v>
      </c>
      <c r="B2506">
        <v>1026.23</v>
      </c>
      <c r="D2506" s="264">
        <v>43518</v>
      </c>
      <c r="E2506">
        <f t="shared" si="292"/>
        <v>2071.35</v>
      </c>
      <c r="F2506">
        <v>1026.23</v>
      </c>
      <c r="G2506" s="246">
        <f t="shared" si="289"/>
        <v>2.007546439628527E-3</v>
      </c>
      <c r="H2506" s="246">
        <f t="shared" si="290"/>
        <v>3.5426028790488265E-3</v>
      </c>
      <c r="I2506">
        <f t="shared" si="291"/>
        <v>14395.271420728146</v>
      </c>
      <c r="J2506">
        <f t="shared" si="291"/>
        <v>22872.307671459992</v>
      </c>
      <c r="AB2506" s="264">
        <v>43532</v>
      </c>
      <c r="AC2506">
        <v>2077.11</v>
      </c>
    </row>
    <row r="2507" spans="1:29">
      <c r="A2507" s="264">
        <v>43521</v>
      </c>
      <c r="B2507">
        <v>1026.76</v>
      </c>
      <c r="D2507" s="264">
        <v>43521</v>
      </c>
      <c r="E2507">
        <f t="shared" si="292"/>
        <v>2070.41</v>
      </c>
      <c r="F2507">
        <v>1026.76</v>
      </c>
      <c r="G2507" s="246">
        <f t="shared" si="289"/>
        <v>-4.5381031694313734E-4</v>
      </c>
      <c r="H2507" s="246">
        <f t="shared" si="290"/>
        <v>4.7002485519119589E-4</v>
      </c>
      <c r="I2507">
        <f t="shared" si="291"/>
        <v>14388.738698042223</v>
      </c>
      <c r="J2507">
        <f t="shared" si="291"/>
        <v>22883.058224561159</v>
      </c>
      <c r="AB2507" s="264">
        <v>43535</v>
      </c>
      <c r="AC2507">
        <v>2076.04</v>
      </c>
    </row>
    <row r="2508" spans="1:29">
      <c r="A2508" s="264">
        <v>43522</v>
      </c>
      <c r="B2508">
        <v>1027.56</v>
      </c>
      <c r="D2508" s="264">
        <v>43522</v>
      </c>
      <c r="E2508">
        <f t="shared" si="292"/>
        <v>2073.92</v>
      </c>
      <c r="F2508">
        <v>1027.56</v>
      </c>
      <c r="G2508" s="246">
        <f t="shared" si="289"/>
        <v>1.69531638660958E-3</v>
      </c>
      <c r="H2508" s="246">
        <f t="shared" si="290"/>
        <v>7.3272137597867135E-4</v>
      </c>
      <c r="I2508">
        <f t="shared" si="291"/>
        <v>14413.132162539658</v>
      </c>
      <c r="J2508">
        <f t="shared" si="291"/>
        <v>22899.825130470061</v>
      </c>
      <c r="AB2508" s="264">
        <v>43536</v>
      </c>
      <c r="AC2508">
        <v>2081.23</v>
      </c>
    </row>
    <row r="2509" spans="1:29">
      <c r="A2509" s="264">
        <v>43523</v>
      </c>
      <c r="B2509">
        <v>1025.77</v>
      </c>
      <c r="D2509" s="264">
        <v>43523</v>
      </c>
      <c r="E2509">
        <f t="shared" si="292"/>
        <v>2068.4699999999998</v>
      </c>
      <c r="F2509">
        <v>1025.77</v>
      </c>
      <c r="G2509" s="246">
        <f t="shared" si="289"/>
        <v>-2.6278737849099176E-3</v>
      </c>
      <c r="H2509" s="246">
        <f t="shared" si="290"/>
        <v>-1.7884193067627804E-3</v>
      </c>
      <c r="I2509">
        <f t="shared" si="291"/>
        <v>14375.256270371277</v>
      </c>
      <c r="J2509">
        <f t="shared" si="291"/>
        <v>22858.870641085236</v>
      </c>
      <c r="AB2509" s="264">
        <v>43537</v>
      </c>
      <c r="AC2509">
        <v>2080.62</v>
      </c>
    </row>
    <row r="2510" spans="1:29">
      <c r="A2510" s="264">
        <v>43524</v>
      </c>
      <c r="B2510">
        <v>1023.99</v>
      </c>
      <c r="D2510" s="264">
        <v>43524</v>
      </c>
      <c r="E2510">
        <f t="shared" si="292"/>
        <v>2067.14</v>
      </c>
      <c r="F2510">
        <v>1023.99</v>
      </c>
      <c r="G2510" s="246">
        <f t="shared" si="289"/>
        <v>-6.4298732879852771E-4</v>
      </c>
      <c r="H2510" s="246">
        <f t="shared" si="290"/>
        <v>-1.7817103597436287E-3</v>
      </c>
      <c r="I2510">
        <f t="shared" si="291"/>
        <v>14366.013162741197</v>
      </c>
      <c r="J2510">
        <f t="shared" si="291"/>
        <v>22818.142754451976</v>
      </c>
      <c r="AB2510" s="264">
        <v>43538</v>
      </c>
      <c r="AC2510">
        <v>2078.0500000000002</v>
      </c>
    </row>
    <row r="2511" spans="1:29">
      <c r="A2511" s="264">
        <v>43525</v>
      </c>
      <c r="B2511">
        <v>1024.5999999999999</v>
      </c>
      <c r="D2511" s="264">
        <v>43525</v>
      </c>
      <c r="E2511">
        <f t="shared" si="292"/>
        <v>2063.0700000000002</v>
      </c>
      <c r="F2511">
        <v>1024.5999999999999</v>
      </c>
      <c r="G2511" s="246">
        <f t="shared" si="289"/>
        <v>-1.9689038962042993E-3</v>
      </c>
      <c r="H2511" s="246">
        <f t="shared" si="290"/>
        <v>5.4928037104139214E-4</v>
      </c>
      <c r="I2511">
        <f t="shared" si="291"/>
        <v>14337.727863452154</v>
      </c>
      <c r="J2511">
        <f t="shared" si="291"/>
        <v>22830.676312370615</v>
      </c>
      <c r="AB2511" s="264">
        <v>43539</v>
      </c>
      <c r="AC2511">
        <v>2081.88</v>
      </c>
    </row>
    <row r="2512" spans="1:29">
      <c r="A2512" s="264">
        <v>43528</v>
      </c>
      <c r="B2512">
        <v>1025.1099999999999</v>
      </c>
      <c r="D2512" s="264">
        <v>43528</v>
      </c>
      <c r="E2512">
        <f t="shared" si="292"/>
        <v>2066.92</v>
      </c>
      <c r="F2512">
        <v>1025.1099999999999</v>
      </c>
      <c r="G2512" s="246">
        <f t="shared" si="289"/>
        <v>1.866150930409427E-3</v>
      </c>
      <c r="H2512" s="246">
        <f t="shared" si="290"/>
        <v>4.5132665012136223E-4</v>
      </c>
      <c r="I2512">
        <f t="shared" si="291"/>
        <v>14364.484227644492</v>
      </c>
      <c r="J2512">
        <f t="shared" si="291"/>
        <v>22840.980405030681</v>
      </c>
      <c r="AB2512" s="264">
        <v>43542</v>
      </c>
      <c r="AC2512">
        <v>2082.52</v>
      </c>
    </row>
    <row r="2513" spans="1:29">
      <c r="A2513" s="264">
        <v>43529</v>
      </c>
      <c r="B2513">
        <v>1025.74</v>
      </c>
      <c r="D2513" s="264">
        <v>43529</v>
      </c>
      <c r="E2513">
        <f t="shared" si="292"/>
        <v>2067.21</v>
      </c>
      <c r="F2513">
        <v>1025.74</v>
      </c>
      <c r="G2513" s="246">
        <f t="shared" si="289"/>
        <v>1.4030538192089104E-4</v>
      </c>
      <c r="H2513" s="246">
        <f t="shared" si="290"/>
        <v>5.6813962125333659E-4</v>
      </c>
      <c r="I2513">
        <f t="shared" si="291"/>
        <v>14366.499642090148</v>
      </c>
      <c r="J2513">
        <f t="shared" si="291"/>
        <v>22853.957270987052</v>
      </c>
      <c r="AB2513" s="264">
        <v>43543</v>
      </c>
      <c r="AC2513">
        <v>2081.83</v>
      </c>
    </row>
    <row r="2514" spans="1:29">
      <c r="A2514" s="264">
        <v>43530</v>
      </c>
      <c r="B2514">
        <v>1025.4100000000001</v>
      </c>
      <c r="D2514" s="264">
        <v>43530</v>
      </c>
      <c r="E2514">
        <f t="shared" si="292"/>
        <v>2070.0100000000002</v>
      </c>
      <c r="F2514">
        <v>1025.4100000000001</v>
      </c>
      <c r="G2514" s="246">
        <f t="shared" si="289"/>
        <v>1.3544826118294662E-3</v>
      </c>
      <c r="H2514" s="246">
        <f t="shared" si="290"/>
        <v>-3.681475255493802E-4</v>
      </c>
      <c r="I2514">
        <f t="shared" si="291"/>
        <v>14385.958816048213</v>
      </c>
      <c r="J2514">
        <f t="shared" si="291"/>
        <v>22845.543643168727</v>
      </c>
      <c r="AB2514" s="264">
        <v>43544</v>
      </c>
      <c r="AC2514">
        <v>2089.1799999999998</v>
      </c>
    </row>
    <row r="2515" spans="1:29">
      <c r="A2515" s="264">
        <v>43531</v>
      </c>
      <c r="B2515">
        <v>1024.81</v>
      </c>
      <c r="D2515" s="264">
        <v>43531</v>
      </c>
      <c r="E2515">
        <f t="shared" si="292"/>
        <v>2075.77</v>
      </c>
      <c r="F2515">
        <v>1024.81</v>
      </c>
      <c r="G2515" s="246">
        <f t="shared" si="289"/>
        <v>2.7825952531628229E-3</v>
      </c>
      <c r="H2515" s="246">
        <f t="shared" si="290"/>
        <v>-6.3156037236690356E-4</v>
      </c>
      <c r="I2515">
        <f t="shared" si="291"/>
        <v>14425.989116761944</v>
      </c>
      <c r="J2515">
        <f t="shared" si="291"/>
        <v>22831.115303118524</v>
      </c>
      <c r="AB2515" s="264">
        <v>43545</v>
      </c>
      <c r="AC2515">
        <v>2090.56</v>
      </c>
    </row>
    <row r="2516" spans="1:29">
      <c r="A2516" s="264">
        <v>43532</v>
      </c>
      <c r="B2516">
        <v>1025.3900000000001</v>
      </c>
      <c r="D2516" s="264">
        <v>43532</v>
      </c>
      <c r="E2516">
        <f t="shared" si="292"/>
        <v>2077.11</v>
      </c>
      <c r="F2516">
        <v>1025.3900000000001</v>
      </c>
      <c r="G2516" s="246">
        <f t="shared" si="289"/>
        <v>6.4554358141810653E-4</v>
      </c>
      <c r="H2516" s="246">
        <f t="shared" si="290"/>
        <v>5.1952999650127594E-4</v>
      </c>
      <c r="I2516">
        <f t="shared" ref="I2516:J2531" si="293">I2515*(1+G2516)</f>
        <v>14435.301721441878</v>
      </c>
      <c r="J2516">
        <f t="shared" si="293"/>
        <v>22842.976752372073</v>
      </c>
      <c r="AB2516" s="264">
        <v>43546</v>
      </c>
      <c r="AC2516">
        <v>2099.9299999999998</v>
      </c>
    </row>
    <row r="2517" spans="1:29">
      <c r="A2517" s="264">
        <v>43535</v>
      </c>
      <c r="B2517">
        <v>1030.6600000000001</v>
      </c>
      <c r="D2517" s="264">
        <v>43535</v>
      </c>
      <c r="E2517">
        <f t="shared" si="292"/>
        <v>2076.04</v>
      </c>
      <c r="F2517">
        <v>1030.6600000000001</v>
      </c>
      <c r="G2517" s="246">
        <f t="shared" si="289"/>
        <v>-5.1513882269127453E-4</v>
      </c>
      <c r="H2517" s="246">
        <f t="shared" si="290"/>
        <v>5.0930793231285113E-3</v>
      </c>
      <c r="I2517">
        <f t="shared" si="293"/>
        <v>14427.8655371079</v>
      </c>
      <c r="J2517">
        <f t="shared" si="293"/>
        <v>22959.317844948284</v>
      </c>
      <c r="AB2517" s="264">
        <v>43549</v>
      </c>
      <c r="AC2517">
        <v>2104.7199999999998</v>
      </c>
    </row>
    <row r="2518" spans="1:29">
      <c r="A2518" s="264">
        <v>43536</v>
      </c>
      <c r="B2518">
        <v>1033.78</v>
      </c>
      <c r="D2518" s="264">
        <v>43536</v>
      </c>
      <c r="E2518">
        <f t="shared" si="292"/>
        <v>2081.23</v>
      </c>
      <c r="F2518">
        <v>1033.78</v>
      </c>
      <c r="G2518" s="246">
        <f t="shared" si="289"/>
        <v>2.4999518313713054E-3</v>
      </c>
      <c r="H2518" s="246">
        <f t="shared" si="290"/>
        <v>2.9807578916143255E-3</v>
      </c>
      <c r="I2518">
        <f t="shared" si="293"/>
        <v>14463.934505980173</v>
      </c>
      <c r="J2518">
        <f t="shared" si="293"/>
        <v>23027.754012800695</v>
      </c>
      <c r="AB2518" s="264">
        <v>43550</v>
      </c>
      <c r="AC2518">
        <v>2105.84</v>
      </c>
    </row>
    <row r="2519" spans="1:29">
      <c r="A2519" s="264">
        <v>43537</v>
      </c>
      <c r="B2519">
        <v>1035.45</v>
      </c>
      <c r="D2519" s="264">
        <v>43537</v>
      </c>
      <c r="E2519">
        <f t="shared" si="292"/>
        <v>2080.62</v>
      </c>
      <c r="F2519">
        <v>1035.45</v>
      </c>
      <c r="G2519" s="246">
        <f t="shared" si="289"/>
        <v>-2.9309590963044752E-4</v>
      </c>
      <c r="H2519" s="246">
        <f t="shared" si="290"/>
        <v>1.5690021778604771E-3</v>
      </c>
      <c r="I2519">
        <f t="shared" si="293"/>
        <v>14459.695185939307</v>
      </c>
      <c r="J2519">
        <f t="shared" si="293"/>
        <v>23063.884608998014</v>
      </c>
      <c r="AB2519" s="264">
        <v>43551</v>
      </c>
      <c r="AC2519">
        <v>2110.19</v>
      </c>
    </row>
    <row r="2520" spans="1:29">
      <c r="A2520" s="264">
        <v>43538</v>
      </c>
      <c r="B2520">
        <v>1034.6099999999999</v>
      </c>
      <c r="D2520" s="264">
        <v>43538</v>
      </c>
      <c r="E2520">
        <f t="shared" si="292"/>
        <v>2078.0500000000002</v>
      </c>
      <c r="F2520">
        <v>1034.6099999999999</v>
      </c>
      <c r="G2520" s="246">
        <f t="shared" si="289"/>
        <v>-1.2352087358574737E-3</v>
      </c>
      <c r="H2520" s="246">
        <f t="shared" si="290"/>
        <v>-8.5767006063631936E-4</v>
      </c>
      <c r="I2520">
        <f t="shared" si="293"/>
        <v>14441.834444127799</v>
      </c>
      <c r="J2520">
        <f t="shared" si="293"/>
        <v>23044.103405686907</v>
      </c>
      <c r="AB2520" s="264">
        <v>43552</v>
      </c>
      <c r="AC2520">
        <v>2108.81</v>
      </c>
    </row>
    <row r="2521" spans="1:29">
      <c r="A2521" s="264">
        <v>43539</v>
      </c>
      <c r="B2521">
        <v>1037.8</v>
      </c>
      <c r="D2521" s="264">
        <v>43539</v>
      </c>
      <c r="E2521">
        <f t="shared" si="292"/>
        <v>2081.88</v>
      </c>
      <c r="F2521">
        <v>1037.8</v>
      </c>
      <c r="G2521" s="246">
        <f t="shared" si="289"/>
        <v>1.8430740357546771E-3</v>
      </c>
      <c r="H2521" s="246">
        <f t="shared" si="290"/>
        <v>3.0368588508851027E-3</v>
      </c>
      <c r="I2521">
        <f t="shared" si="293"/>
        <v>14468.451814220438</v>
      </c>
      <c r="J2521">
        <f t="shared" si="293"/>
        <v>23114.085095075177</v>
      </c>
      <c r="AB2521" s="264">
        <v>43553</v>
      </c>
      <c r="AC2521">
        <v>2106.83</v>
      </c>
    </row>
    <row r="2522" spans="1:29">
      <c r="A2522" s="264">
        <v>43542</v>
      </c>
      <c r="B2522">
        <v>1038.45</v>
      </c>
      <c r="D2522" s="264">
        <v>43542</v>
      </c>
      <c r="E2522">
        <f t="shared" si="292"/>
        <v>2082.52</v>
      </c>
      <c r="F2522">
        <v>1038.45</v>
      </c>
      <c r="G2522" s="246">
        <f t="shared" si="289"/>
        <v>3.0741445232185249E-4</v>
      </c>
      <c r="H2522" s="246">
        <f t="shared" si="290"/>
        <v>5.7989634666742815E-4</v>
      </c>
      <c r="I2522">
        <f t="shared" si="293"/>
        <v>14472.899625410852</v>
      </c>
      <c r="J2522">
        <f t="shared" si="293"/>
        <v>23127.488868578374</v>
      </c>
      <c r="AB2522" s="264">
        <v>43556</v>
      </c>
      <c r="AC2522">
        <v>2098.9499999999998</v>
      </c>
    </row>
    <row r="2523" spans="1:29">
      <c r="A2523" s="264">
        <v>43543</v>
      </c>
      <c r="B2523">
        <v>1037.92</v>
      </c>
      <c r="D2523" s="264">
        <v>43543</v>
      </c>
      <c r="E2523">
        <f t="shared" si="292"/>
        <v>2081.83</v>
      </c>
      <c r="F2523">
        <v>1037.92</v>
      </c>
      <c r="G2523" s="246">
        <f t="shared" si="289"/>
        <v>-3.3132935097868188E-4</v>
      </c>
      <c r="H2523" s="246">
        <f t="shared" si="290"/>
        <v>-5.5680461264385941E-4</v>
      </c>
      <c r="I2523">
        <f t="shared" si="293"/>
        <v>14468.104328971185</v>
      </c>
      <c r="J2523">
        <f t="shared" si="293"/>
        <v>23114.61137609748</v>
      </c>
      <c r="AB2523" s="264">
        <v>43557</v>
      </c>
      <c r="AC2523">
        <v>2100.71</v>
      </c>
    </row>
    <row r="2524" spans="1:29">
      <c r="A2524" s="264">
        <v>43544</v>
      </c>
      <c r="B2524">
        <v>1040.92</v>
      </c>
      <c r="D2524" s="264">
        <v>43544</v>
      </c>
      <c r="E2524">
        <f t="shared" si="292"/>
        <v>2089.1799999999998</v>
      </c>
      <c r="F2524">
        <v>1040.92</v>
      </c>
      <c r="G2524" s="246">
        <f t="shared" si="289"/>
        <v>3.5305476431792826E-3</v>
      </c>
      <c r="H2524" s="246">
        <f t="shared" si="290"/>
        <v>2.8439676055407185E-3</v>
      </c>
      <c r="I2524">
        <f t="shared" si="293"/>
        <v>14519.184660611107</v>
      </c>
      <c r="J2524">
        <f t="shared" si="293"/>
        <v>23180.348582065766</v>
      </c>
      <c r="AB2524" s="264">
        <v>43558</v>
      </c>
      <c r="AC2524">
        <v>2097.33</v>
      </c>
    </row>
    <row r="2525" spans="1:29">
      <c r="A2525" s="264">
        <v>43545</v>
      </c>
      <c r="B2525">
        <v>1046.18</v>
      </c>
      <c r="D2525" s="264">
        <v>43545</v>
      </c>
      <c r="E2525">
        <f t="shared" si="292"/>
        <v>2090.56</v>
      </c>
      <c r="F2525">
        <v>1046.18</v>
      </c>
      <c r="G2525" s="246">
        <f t="shared" si="289"/>
        <v>6.6054624302358533E-4</v>
      </c>
      <c r="H2525" s="246">
        <f t="shared" si="290"/>
        <v>5.0067935782083109E-3</v>
      </c>
      <c r="I2525">
        <f t="shared" si="293"/>
        <v>14528.775253490439</v>
      </c>
      <c r="J2525">
        <f t="shared" si="293"/>
        <v>23296.407802487083</v>
      </c>
      <c r="AB2525" s="264">
        <v>43559</v>
      </c>
      <c r="AC2525">
        <v>2098.59</v>
      </c>
    </row>
    <row r="2526" spans="1:29">
      <c r="A2526" s="264">
        <v>43546</v>
      </c>
      <c r="B2526">
        <v>1044.8399999999999</v>
      </c>
      <c r="D2526" s="264">
        <v>43546</v>
      </c>
      <c r="E2526">
        <f t="shared" si="292"/>
        <v>2099.9299999999998</v>
      </c>
      <c r="F2526">
        <v>1044.8399999999999</v>
      </c>
      <c r="G2526" s="246">
        <f t="shared" si="289"/>
        <v>4.482052655747637E-3</v>
      </c>
      <c r="H2526" s="246">
        <f t="shared" si="290"/>
        <v>-1.3272789031115858E-3</v>
      </c>
      <c r="I2526">
        <f t="shared" si="293"/>
        <v>14593.893989200107</v>
      </c>
      <c r="J2526">
        <f t="shared" si="293"/>
        <v>23265.486971892558</v>
      </c>
      <c r="AB2526" s="264">
        <v>43560</v>
      </c>
      <c r="AC2526">
        <v>2100.6</v>
      </c>
    </row>
    <row r="2527" spans="1:29">
      <c r="A2527" s="264">
        <v>43549</v>
      </c>
      <c r="B2527">
        <v>1045.58</v>
      </c>
      <c r="D2527" s="264">
        <v>43549</v>
      </c>
      <c r="E2527">
        <f t="shared" si="292"/>
        <v>2104.7199999999998</v>
      </c>
      <c r="F2527">
        <v>1045.58</v>
      </c>
      <c r="G2527" s="246">
        <f t="shared" si="289"/>
        <v>2.2810284152328109E-3</v>
      </c>
      <c r="H2527" s="246">
        <f t="shared" si="290"/>
        <v>6.6181383889273113E-4</v>
      </c>
      <c r="I2527">
        <f t="shared" si="293"/>
        <v>14627.183076078369</v>
      </c>
      <c r="J2527">
        <f t="shared" si="293"/>
        <v>23280.884393139135</v>
      </c>
      <c r="AB2527" s="264">
        <v>43563</v>
      </c>
      <c r="AC2527">
        <v>2099.4</v>
      </c>
    </row>
    <row r="2528" spans="1:29">
      <c r="A2528" s="264">
        <v>43550</v>
      </c>
      <c r="B2528">
        <v>1048.25</v>
      </c>
      <c r="D2528" s="264">
        <v>43550</v>
      </c>
      <c r="E2528">
        <f t="shared" si="292"/>
        <v>2105.84</v>
      </c>
      <c r="F2528">
        <v>1048.25</v>
      </c>
      <c r="G2528" s="246">
        <f t="shared" si="289"/>
        <v>5.321372914213196E-4</v>
      </c>
      <c r="H2528" s="246">
        <f t="shared" si="290"/>
        <v>2.5071780392564727E-3</v>
      </c>
      <c r="I2528">
        <f t="shared" si="293"/>
        <v>14634.966745661597</v>
      </c>
      <c r="J2528">
        <f t="shared" si="293"/>
        <v>23339.253715224084</v>
      </c>
      <c r="AB2528" s="264">
        <v>43564</v>
      </c>
      <c r="AC2528">
        <v>2101.6799999999998</v>
      </c>
    </row>
    <row r="2529" spans="1:29">
      <c r="A2529" s="264">
        <v>43551</v>
      </c>
      <c r="B2529">
        <v>1048.73</v>
      </c>
      <c r="D2529" s="264">
        <v>43551</v>
      </c>
      <c r="E2529">
        <f t="shared" si="292"/>
        <v>2110.19</v>
      </c>
      <c r="F2529">
        <v>1048.73</v>
      </c>
      <c r="G2529" s="246">
        <f t="shared" si="289"/>
        <v>2.0656840025832235E-3</v>
      </c>
      <c r="H2529" s="246">
        <f t="shared" si="290"/>
        <v>4.1147746243751308E-4</v>
      </c>
      <c r="I2529">
        <f t="shared" si="293"/>
        <v>14665.197962346449</v>
      </c>
      <c r="J2529">
        <f t="shared" si="293"/>
        <v>23348.857292118009</v>
      </c>
      <c r="AB2529" s="264">
        <v>43565</v>
      </c>
      <c r="AC2529">
        <v>2104.2199999999998</v>
      </c>
    </row>
    <row r="2530" spans="1:29">
      <c r="A2530" s="264">
        <v>43552</v>
      </c>
      <c r="B2530">
        <v>1049.68</v>
      </c>
      <c r="D2530" s="264">
        <v>43552</v>
      </c>
      <c r="E2530">
        <f t="shared" si="292"/>
        <v>2108.81</v>
      </c>
      <c r="F2530">
        <v>1049.68</v>
      </c>
      <c r="G2530" s="246">
        <f t="shared" si="289"/>
        <v>-6.5396954776586469E-4</v>
      </c>
      <c r="H2530" s="246">
        <f t="shared" si="290"/>
        <v>8.5942898962153378E-4</v>
      </c>
      <c r="I2530">
        <f t="shared" si="293"/>
        <v>14655.607369467116</v>
      </c>
      <c r="J2530">
        <f t="shared" si="293"/>
        <v>23368.923976949391</v>
      </c>
      <c r="AB2530" s="264">
        <v>43566</v>
      </c>
      <c r="AC2530">
        <v>2102.25</v>
      </c>
    </row>
    <row r="2531" spans="1:29">
      <c r="A2531" s="264">
        <v>43553</v>
      </c>
      <c r="B2531">
        <v>1050.8900000000001</v>
      </c>
      <c r="D2531" s="264">
        <v>43553</v>
      </c>
      <c r="E2531">
        <f t="shared" si="292"/>
        <v>2106.83</v>
      </c>
      <c r="F2531">
        <v>1050.8900000000001</v>
      </c>
      <c r="G2531" s="246">
        <f t="shared" si="289"/>
        <v>-9.3891815763391673E-4</v>
      </c>
      <c r="H2531" s="246">
        <f t="shared" si="290"/>
        <v>1.106303689831987E-3</v>
      </c>
      <c r="I2531">
        <f t="shared" si="293"/>
        <v>14641.846953596771</v>
      </c>
      <c r="J2531">
        <f t="shared" si="293"/>
        <v>23394.777103772492</v>
      </c>
      <c r="AB2531" s="264">
        <v>43567</v>
      </c>
      <c r="AC2531">
        <v>2098.12</v>
      </c>
    </row>
    <row r="2532" spans="1:29">
      <c r="A2532" s="264">
        <v>43556</v>
      </c>
      <c r="B2532">
        <v>1050.98</v>
      </c>
      <c r="D2532" s="264">
        <v>43556</v>
      </c>
      <c r="E2532">
        <f t="shared" si="292"/>
        <v>2098.9499999999998</v>
      </c>
      <c r="F2532">
        <v>1050.98</v>
      </c>
      <c r="G2532" s="246">
        <f t="shared" si="289"/>
        <v>-3.7402163439860248E-3</v>
      </c>
      <c r="H2532" s="246">
        <f t="shared" si="290"/>
        <v>3.9213122754442609E-5</v>
      </c>
      <c r="I2532">
        <f t="shared" ref="I2532:J2547" si="294">I2531*(1+G2532)</f>
        <v>14587.083278314785</v>
      </c>
      <c r="J2532">
        <f t="shared" si="294"/>
        <v>23395.694486038876</v>
      </c>
      <c r="AB2532" s="264">
        <v>43570</v>
      </c>
      <c r="AC2532">
        <v>2099.1999999999998</v>
      </c>
    </row>
    <row r="2533" spans="1:29">
      <c r="A2533" s="264">
        <v>43557</v>
      </c>
      <c r="B2533">
        <v>1051.3900000000001</v>
      </c>
      <c r="D2533" s="264">
        <v>43557</v>
      </c>
      <c r="E2533">
        <f t="shared" si="292"/>
        <v>2100.71</v>
      </c>
      <c r="F2533">
        <v>1051.3900000000001</v>
      </c>
      <c r="G2533" s="246">
        <f t="shared" si="289"/>
        <v>8.3851449534311229E-4</v>
      </c>
      <c r="H2533" s="246">
        <f t="shared" si="290"/>
        <v>3.436835144341324E-4</v>
      </c>
      <c r="I2533">
        <f t="shared" si="294"/>
        <v>14599.314759088429</v>
      </c>
      <c r="J2533">
        <f t="shared" si="294"/>
        <v>23403.735200542465</v>
      </c>
      <c r="AB2533" s="264">
        <v>43571</v>
      </c>
      <c r="AC2533">
        <v>2095.64</v>
      </c>
    </row>
    <row r="2534" spans="1:29">
      <c r="A2534" s="264">
        <v>43558</v>
      </c>
      <c r="B2534">
        <v>1051.4000000000001</v>
      </c>
      <c r="D2534" s="264">
        <v>43558</v>
      </c>
      <c r="E2534">
        <f t="shared" si="292"/>
        <v>2097.33</v>
      </c>
      <c r="F2534">
        <v>1051.4000000000001</v>
      </c>
      <c r="G2534" s="246">
        <f t="shared" si="289"/>
        <v>-1.6089798211081918E-3</v>
      </c>
      <c r="H2534" s="246">
        <f t="shared" si="290"/>
        <v>-3.6917352946432557E-5</v>
      </c>
      <c r="I2534">
        <f t="shared" si="294"/>
        <v>14575.82475623905</v>
      </c>
      <c r="J2534">
        <f t="shared" si="294"/>
        <v>23402.871196589804</v>
      </c>
      <c r="AB2534" s="264">
        <v>43572</v>
      </c>
      <c r="AC2534">
        <v>2096.13</v>
      </c>
    </row>
    <row r="2535" spans="1:29">
      <c r="A2535" s="264">
        <v>43559</v>
      </c>
      <c r="B2535">
        <v>1052.22</v>
      </c>
      <c r="D2535" s="264">
        <v>43559</v>
      </c>
      <c r="E2535">
        <f t="shared" si="292"/>
        <v>2098.59</v>
      </c>
      <c r="F2535">
        <v>1052.22</v>
      </c>
      <c r="G2535" s="246">
        <f t="shared" si="289"/>
        <v>6.0076382829610253E-4</v>
      </c>
      <c r="H2535" s="246">
        <f t="shared" si="290"/>
        <v>7.3348392619364353E-4</v>
      </c>
      <c r="I2535">
        <f t="shared" si="294"/>
        <v>14584.581384520181</v>
      </c>
      <c r="J2535">
        <f t="shared" si="294"/>
        <v>23420.036826439282</v>
      </c>
      <c r="AB2535" s="264">
        <v>43573</v>
      </c>
      <c r="AC2535">
        <v>2099.4299999999998</v>
      </c>
    </row>
    <row r="2536" spans="1:29">
      <c r="A2536" s="264">
        <v>43560</v>
      </c>
      <c r="B2536">
        <v>1054.9100000000001</v>
      </c>
      <c r="D2536" s="264">
        <v>43560</v>
      </c>
      <c r="E2536">
        <f t="shared" si="292"/>
        <v>2100.6</v>
      </c>
      <c r="F2536">
        <v>1054.9100000000001</v>
      </c>
      <c r="G2536" s="246">
        <f t="shared" si="289"/>
        <v>9.5778594198958622E-4</v>
      </c>
      <c r="H2536" s="246">
        <f t="shared" si="290"/>
        <v>2.5100710199117285E-3</v>
      </c>
      <c r="I2536">
        <f t="shared" si="294"/>
        <v>14598.550291540078</v>
      </c>
      <c r="J2536">
        <f t="shared" si="294"/>
        <v>23478.822782162591</v>
      </c>
      <c r="AB2536" s="264">
        <v>43577</v>
      </c>
      <c r="AC2536">
        <v>2096.41</v>
      </c>
    </row>
    <row r="2537" spans="1:29">
      <c r="A2537" s="264">
        <v>43563</v>
      </c>
      <c r="B2537">
        <v>1054.49</v>
      </c>
      <c r="D2537" s="264">
        <v>43563</v>
      </c>
      <c r="E2537">
        <f t="shared" si="292"/>
        <v>2099.4</v>
      </c>
      <c r="F2537">
        <v>1054.49</v>
      </c>
      <c r="G2537" s="246">
        <f t="shared" si="289"/>
        <v>-5.7126535275631163E-4</v>
      </c>
      <c r="H2537" s="246">
        <f t="shared" si="290"/>
        <v>-4.4456680123018596E-4</v>
      </c>
      <c r="I2537">
        <f t="shared" si="294"/>
        <v>14590.210645558051</v>
      </c>
      <c r="J2537">
        <f t="shared" si="294"/>
        <v>23468.384877021675</v>
      </c>
      <c r="AB2537" s="264">
        <v>43578</v>
      </c>
      <c r="AC2537">
        <v>2098.91</v>
      </c>
    </row>
    <row r="2538" spans="1:29">
      <c r="A2538" s="264">
        <v>43564</v>
      </c>
      <c r="B2538">
        <v>1053.92</v>
      </c>
      <c r="D2538" s="264">
        <v>43564</v>
      </c>
      <c r="E2538">
        <f t="shared" si="292"/>
        <v>2101.6799999999998</v>
      </c>
      <c r="F2538">
        <v>1053.92</v>
      </c>
      <c r="G2538" s="246">
        <f t="shared" si="289"/>
        <v>1.0860245784509726E-3</v>
      </c>
      <c r="H2538" s="246">
        <f t="shared" si="290"/>
        <v>-5.8697423805410733E-4</v>
      </c>
      <c r="I2538">
        <f t="shared" si="294"/>
        <v>14606.055972923903</v>
      </c>
      <c r="J2538">
        <f t="shared" si="294"/>
        <v>23454.609539690126</v>
      </c>
      <c r="AB2538" s="264">
        <v>43579</v>
      </c>
      <c r="AC2538">
        <v>2104.27</v>
      </c>
    </row>
    <row r="2539" spans="1:29">
      <c r="A2539" s="264">
        <v>43565</v>
      </c>
      <c r="B2539">
        <v>1056.8599999999999</v>
      </c>
      <c r="D2539" s="264">
        <v>43565</v>
      </c>
      <c r="E2539">
        <f t="shared" si="292"/>
        <v>2104.2199999999998</v>
      </c>
      <c r="F2539">
        <v>1056.8599999999999</v>
      </c>
      <c r="G2539" s="246">
        <f t="shared" si="289"/>
        <v>1.2085569639526117E-3</v>
      </c>
      <c r="H2539" s="246">
        <f t="shared" si="290"/>
        <v>2.7431569758613475E-3</v>
      </c>
      <c r="I2539">
        <f t="shared" si="294"/>
        <v>14623.708223585862</v>
      </c>
      <c r="J2539">
        <f t="shared" si="294"/>
        <v>23518.949215465032</v>
      </c>
      <c r="AB2539" s="264">
        <v>43580</v>
      </c>
      <c r="AC2539">
        <v>2103.5100000000002</v>
      </c>
    </row>
    <row r="2540" spans="1:29">
      <c r="A2540" s="264">
        <v>43566</v>
      </c>
      <c r="B2540">
        <v>1056.69</v>
      </c>
      <c r="D2540" s="264">
        <v>43566</v>
      </c>
      <c r="E2540">
        <f t="shared" si="292"/>
        <v>2102.25</v>
      </c>
      <c r="F2540">
        <v>1056.69</v>
      </c>
      <c r="G2540" s="246">
        <f t="shared" si="289"/>
        <v>-9.3621389398435007E-4</v>
      </c>
      <c r="H2540" s="246">
        <f t="shared" si="290"/>
        <v>-2.0728242151259096E-4</v>
      </c>
      <c r="I2540">
        <f t="shared" si="294"/>
        <v>14610.017304765368</v>
      </c>
      <c r="J2540">
        <f t="shared" si="294"/>
        <v>23514.074150720218</v>
      </c>
      <c r="AB2540" s="264">
        <v>43581</v>
      </c>
      <c r="AC2540">
        <v>2107.33</v>
      </c>
    </row>
    <row r="2541" spans="1:29">
      <c r="A2541" s="264">
        <v>43567</v>
      </c>
      <c r="B2541">
        <v>1057.1099999999999</v>
      </c>
      <c r="D2541" s="264">
        <v>43567</v>
      </c>
      <c r="E2541">
        <f t="shared" si="292"/>
        <v>2098.12</v>
      </c>
      <c r="F2541">
        <v>1057.1099999999999</v>
      </c>
      <c r="G2541" s="246">
        <f t="shared" si="289"/>
        <v>-1.9645617790463588E-3</v>
      </c>
      <c r="H2541" s="246">
        <f t="shared" si="290"/>
        <v>3.5103899237908046E-4</v>
      </c>
      <c r="I2541">
        <f t="shared" si="294"/>
        <v>14581.31502317722</v>
      </c>
      <c r="J2541">
        <f t="shared" si="294"/>
        <v>23522.328507616814</v>
      </c>
      <c r="AB2541" s="264">
        <v>43584</v>
      </c>
      <c r="AC2541">
        <v>2104.12</v>
      </c>
    </row>
    <row r="2542" spans="1:29">
      <c r="A2542" s="264">
        <v>43570</v>
      </c>
      <c r="B2542">
        <v>1056.8399999999999</v>
      </c>
      <c r="D2542" s="264">
        <v>43570</v>
      </c>
      <c r="E2542">
        <f t="shared" si="292"/>
        <v>2099.1999999999998</v>
      </c>
      <c r="F2542">
        <v>1056.8399999999999</v>
      </c>
      <c r="G2542" s="246">
        <f t="shared" si="289"/>
        <v>5.1474653499328227E-4</v>
      </c>
      <c r="H2542" s="246">
        <f t="shared" si="290"/>
        <v>-3.0184191535677281E-4</v>
      </c>
      <c r="I2542">
        <f t="shared" si="294"/>
        <v>14588.820704561045</v>
      </c>
      <c r="J2542">
        <f t="shared" si="294"/>
        <v>23515.228482926424</v>
      </c>
      <c r="AB2542" s="264">
        <v>43585</v>
      </c>
      <c r="AC2542">
        <v>2107.37</v>
      </c>
    </row>
    <row r="2543" spans="1:29">
      <c r="A2543" s="264">
        <v>43571</v>
      </c>
      <c r="B2543">
        <v>1055.46</v>
      </c>
      <c r="D2543" s="264">
        <v>43571</v>
      </c>
      <c r="E2543">
        <f t="shared" si="292"/>
        <v>2095.64</v>
      </c>
      <c r="F2543">
        <v>1055.46</v>
      </c>
      <c r="G2543" s="246">
        <f t="shared" si="289"/>
        <v>-1.6958841463414753E-3</v>
      </c>
      <c r="H2543" s="246">
        <f t="shared" si="290"/>
        <v>-1.3522080650131404E-3</v>
      </c>
      <c r="I2543">
        <f t="shared" si="294"/>
        <v>14564.079754814362</v>
      </c>
      <c r="J2543">
        <f t="shared" si="294"/>
        <v>23483.431001321183</v>
      </c>
      <c r="AB2543" s="264">
        <v>43586</v>
      </c>
      <c r="AC2543">
        <v>2107.92</v>
      </c>
    </row>
    <row r="2544" spans="1:29">
      <c r="A2544" s="264">
        <v>43572</v>
      </c>
      <c r="B2544">
        <v>1054.82</v>
      </c>
      <c r="D2544" s="264">
        <v>43572</v>
      </c>
      <c r="E2544">
        <f t="shared" si="292"/>
        <v>2096.13</v>
      </c>
      <c r="F2544">
        <v>1054.82</v>
      </c>
      <c r="G2544" s="246">
        <f t="shared" si="289"/>
        <v>2.3381878566941516E-4</v>
      </c>
      <c r="H2544" s="246">
        <f t="shared" si="290"/>
        <v>-6.5279925340623515E-4</v>
      </c>
      <c r="I2544">
        <f t="shared" si="294"/>
        <v>14567.485110257025</v>
      </c>
      <c r="J2544">
        <f t="shared" si="294"/>
        <v>23468.101035096104</v>
      </c>
      <c r="AB2544" s="264">
        <v>43587</v>
      </c>
      <c r="AC2544">
        <v>2103.15</v>
      </c>
    </row>
    <row r="2545" spans="1:29">
      <c r="A2545" s="264">
        <v>43573</v>
      </c>
      <c r="B2545">
        <v>1055.7</v>
      </c>
      <c r="D2545" s="264">
        <v>43573</v>
      </c>
      <c r="E2545">
        <f t="shared" si="292"/>
        <v>2099.4299999999998</v>
      </c>
      <c r="F2545">
        <v>1055.7</v>
      </c>
      <c r="G2545" s="246">
        <f t="shared" si="289"/>
        <v>1.5743298364125913E-3</v>
      </c>
      <c r="H2545" s="246">
        <f t="shared" si="290"/>
        <v>7.8783699046834719E-4</v>
      </c>
      <c r="I2545">
        <f t="shared" si="294"/>
        <v>14590.419136707598</v>
      </c>
      <c r="J2545">
        <f t="shared" si="294"/>
        <v>23486.590073187603</v>
      </c>
      <c r="AB2545" s="264">
        <v>43588</v>
      </c>
      <c r="AC2545">
        <v>2106.0100000000002</v>
      </c>
    </row>
    <row r="2546" spans="1:29">
      <c r="A2546" s="264">
        <v>43577</v>
      </c>
      <c r="B2546">
        <v>1055.24</v>
      </c>
      <c r="D2546" s="264">
        <v>43577</v>
      </c>
      <c r="E2546">
        <f t="shared" si="292"/>
        <v>2096.41</v>
      </c>
      <c r="F2546">
        <v>1055.24</v>
      </c>
      <c r="G2546" s="246">
        <f t="shared" si="289"/>
        <v>-1.4384856842095672E-3</v>
      </c>
      <c r="H2546" s="246">
        <f t="shared" si="290"/>
        <v>-4.8215841892319729E-4</v>
      </c>
      <c r="I2546">
        <f t="shared" si="294"/>
        <v>14569.431027652827</v>
      </c>
      <c r="J2546">
        <f t="shared" si="294"/>
        <v>23475.265816052019</v>
      </c>
      <c r="AB2546" s="264">
        <v>43591</v>
      </c>
      <c r="AC2546">
        <v>2109</v>
      </c>
    </row>
    <row r="2547" spans="1:29">
      <c r="A2547" s="264">
        <v>43578</v>
      </c>
      <c r="B2547">
        <v>1059.6300000000001</v>
      </c>
      <c r="D2547" s="264">
        <v>43578</v>
      </c>
      <c r="E2547">
        <f t="shared" si="292"/>
        <v>2098.91</v>
      </c>
      <c r="F2547">
        <v>1059.6300000000001</v>
      </c>
      <c r="G2547" s="246">
        <f t="shared" si="289"/>
        <v>1.1925148229592342E-3</v>
      </c>
      <c r="H2547" s="246">
        <f t="shared" si="290"/>
        <v>4.1137624751581428E-3</v>
      </c>
      <c r="I2547">
        <f t="shared" si="294"/>
        <v>14586.805290115384</v>
      </c>
      <c r="J2547">
        <f t="shared" si="294"/>
        <v>23571.837483660456</v>
      </c>
      <c r="AB2547" s="264">
        <v>43592</v>
      </c>
      <c r="AC2547">
        <v>2113.35</v>
      </c>
    </row>
    <row r="2548" spans="1:29">
      <c r="A2548" s="264">
        <v>43579</v>
      </c>
      <c r="B2548">
        <v>1060.92</v>
      </c>
      <c r="D2548" s="264">
        <v>43579</v>
      </c>
      <c r="E2548">
        <f t="shared" si="292"/>
        <v>2104.27</v>
      </c>
      <c r="F2548">
        <v>1060.92</v>
      </c>
      <c r="G2548" s="246">
        <f t="shared" si="289"/>
        <v>2.5537064476324201E-3</v>
      </c>
      <c r="H2548" s="246">
        <f t="shared" si="290"/>
        <v>1.170977504276958E-3</v>
      </c>
      <c r="I2548">
        <f t="shared" ref="I2548:J2563" si="295">I2547*(1+G2548)</f>
        <v>14624.055708835111</v>
      </c>
      <c r="J2548">
        <f t="shared" si="295"/>
        <v>23599.439575088294</v>
      </c>
      <c r="AB2548" s="264">
        <v>43593</v>
      </c>
      <c r="AC2548">
        <v>2110.15</v>
      </c>
    </row>
    <row r="2549" spans="1:29">
      <c r="A2549" s="264">
        <v>43580</v>
      </c>
      <c r="B2549">
        <v>1061.3900000000001</v>
      </c>
      <c r="D2549" s="264">
        <v>43580</v>
      </c>
      <c r="E2549">
        <f t="shared" si="292"/>
        <v>2103.5100000000002</v>
      </c>
      <c r="F2549">
        <v>1061.3900000000001</v>
      </c>
      <c r="G2549" s="246">
        <f t="shared" si="289"/>
        <v>-3.611703821276846E-4</v>
      </c>
      <c r="H2549" s="246">
        <f t="shared" si="290"/>
        <v>3.9658315424361072E-4</v>
      </c>
      <c r="I2549">
        <f t="shared" si="295"/>
        <v>14618.773933046494</v>
      </c>
      <c r="J2549">
        <f t="shared" si="295"/>
        <v>23608.798715273366</v>
      </c>
      <c r="AB2549" s="264">
        <v>43594</v>
      </c>
      <c r="AC2549">
        <v>2111.7399999999998</v>
      </c>
    </row>
    <row r="2550" spans="1:29">
      <c r="A2550" s="264">
        <v>43581</v>
      </c>
      <c r="B2550">
        <v>1063.94</v>
      </c>
      <c r="D2550" s="264">
        <v>43581</v>
      </c>
      <c r="E2550">
        <f t="shared" si="292"/>
        <v>2107.33</v>
      </c>
      <c r="F2550">
        <v>1063.94</v>
      </c>
      <c r="G2550" s="246">
        <f t="shared" si="289"/>
        <v>1.8160122842294513E-3</v>
      </c>
      <c r="H2550" s="246">
        <f t="shared" si="290"/>
        <v>2.3560813448133414E-3</v>
      </c>
      <c r="I2550">
        <f t="shared" si="295"/>
        <v>14645.32180608928</v>
      </c>
      <c r="J2550">
        <f t="shared" si="295"/>
        <v>23664.422965499874</v>
      </c>
      <c r="AB2550" s="264">
        <v>43595</v>
      </c>
      <c r="AC2550">
        <v>2112.58</v>
      </c>
    </row>
    <row r="2551" spans="1:29">
      <c r="A2551" s="264">
        <v>43584</v>
      </c>
      <c r="B2551">
        <v>1063.27</v>
      </c>
      <c r="D2551" s="264">
        <v>43584</v>
      </c>
      <c r="E2551">
        <f t="shared" si="292"/>
        <v>2104.12</v>
      </c>
      <c r="F2551">
        <v>1063.27</v>
      </c>
      <c r="G2551" s="246">
        <f t="shared" si="289"/>
        <v>-1.523254544850583E-3</v>
      </c>
      <c r="H2551" s="246">
        <f t="shared" si="290"/>
        <v>-6.7616333090759952E-4</v>
      </c>
      <c r="I2551">
        <f t="shared" si="295"/>
        <v>14623.013253087354</v>
      </c>
      <c r="J2551">
        <f t="shared" si="295"/>
        <v>23648.421950443517</v>
      </c>
      <c r="AB2551" s="264">
        <v>43598</v>
      </c>
      <c r="AC2551">
        <v>2117.4</v>
      </c>
    </row>
    <row r="2552" spans="1:29">
      <c r="A2552" s="264">
        <v>43585</v>
      </c>
      <c r="B2552">
        <v>1063.33</v>
      </c>
      <c r="D2552" s="264">
        <v>43585</v>
      </c>
      <c r="E2552">
        <f t="shared" si="292"/>
        <v>2107.37</v>
      </c>
      <c r="F2552">
        <v>1063.33</v>
      </c>
      <c r="G2552" s="246">
        <f t="shared" si="289"/>
        <v>1.5445887116705137E-3</v>
      </c>
      <c r="H2552" s="246">
        <f t="shared" si="290"/>
        <v>1.0001121875977959E-5</v>
      </c>
      <c r="I2552">
        <f t="shared" si="295"/>
        <v>14645.599794288681</v>
      </c>
      <c r="J2552">
        <f t="shared" si="295"/>
        <v>23648.65846119362</v>
      </c>
      <c r="AB2552" s="264">
        <v>43599</v>
      </c>
      <c r="AC2552">
        <v>2116.58</v>
      </c>
    </row>
    <row r="2553" spans="1:29">
      <c r="A2553" s="264">
        <v>43586</v>
      </c>
      <c r="B2553">
        <v>1062.0899999999999</v>
      </c>
      <c r="D2553" s="264">
        <v>43586</v>
      </c>
      <c r="E2553">
        <f t="shared" si="292"/>
        <v>2107.92</v>
      </c>
      <c r="F2553">
        <v>1062.0899999999999</v>
      </c>
      <c r="G2553" s="246">
        <f t="shared" si="289"/>
        <v>2.6098881544300845E-4</v>
      </c>
      <c r="H2553" s="246">
        <f t="shared" si="290"/>
        <v>-1.2125764276914716E-3</v>
      </c>
      <c r="I2553">
        <f t="shared" si="295"/>
        <v>14649.422132030444</v>
      </c>
      <c r="J2553">
        <f t="shared" si="295"/>
        <v>23619.982655397049</v>
      </c>
      <c r="AB2553" s="264">
        <v>43600</v>
      </c>
      <c r="AC2553">
        <v>2120.83</v>
      </c>
    </row>
    <row r="2554" spans="1:29">
      <c r="A2554" s="264">
        <v>43587</v>
      </c>
      <c r="B2554">
        <v>1059.71</v>
      </c>
      <c r="D2554" s="264">
        <v>43587</v>
      </c>
      <c r="E2554">
        <f t="shared" si="292"/>
        <v>2103.15</v>
      </c>
      <c r="F2554">
        <v>1059.71</v>
      </c>
      <c r="G2554" s="246">
        <f t="shared" si="289"/>
        <v>-2.2628942274849351E-3</v>
      </c>
      <c r="H2554" s="246">
        <f t="shared" si="290"/>
        <v>-2.2872932815754107E-3</v>
      </c>
      <c r="I2554">
        <f t="shared" si="295"/>
        <v>14616.272039251882</v>
      </c>
      <c r="J2554">
        <f t="shared" si="295"/>
        <v>23565.956827758433</v>
      </c>
      <c r="AB2554" s="264">
        <v>43601</v>
      </c>
      <c r="AC2554">
        <v>2118.41</v>
      </c>
    </row>
    <row r="2555" spans="1:29">
      <c r="A2555" s="264">
        <v>43588</v>
      </c>
      <c r="B2555">
        <v>1064.58</v>
      </c>
      <c r="D2555" s="264">
        <v>43588</v>
      </c>
      <c r="E2555">
        <f t="shared" si="292"/>
        <v>2106.0100000000002</v>
      </c>
      <c r="F2555">
        <v>1064.58</v>
      </c>
      <c r="G2555" s="246">
        <f t="shared" si="289"/>
        <v>1.3598649644581684E-3</v>
      </c>
      <c r="H2555" s="246">
        <f t="shared" si="290"/>
        <v>4.5491683371594463E-3</v>
      </c>
      <c r="I2555">
        <f t="shared" si="295"/>
        <v>14636.148195509051</v>
      </c>
      <c r="J2555">
        <f t="shared" si="295"/>
        <v>23673.162332394139</v>
      </c>
      <c r="AB2555" s="264">
        <v>43602</v>
      </c>
      <c r="AC2555">
        <v>2119.58</v>
      </c>
    </row>
    <row r="2556" spans="1:29">
      <c r="A2556" s="264">
        <v>43591</v>
      </c>
      <c r="B2556">
        <v>1064.26</v>
      </c>
      <c r="D2556" s="264">
        <v>43591</v>
      </c>
      <c r="E2556">
        <f t="shared" si="292"/>
        <v>2109</v>
      </c>
      <c r="F2556">
        <v>1064.26</v>
      </c>
      <c r="G2556" s="246">
        <f t="shared" si="289"/>
        <v>1.4197463449840964E-3</v>
      </c>
      <c r="H2556" s="246">
        <f t="shared" si="290"/>
        <v>-3.4701659675308224E-4</v>
      </c>
      <c r="I2556">
        <f t="shared" si="295"/>
        <v>14656.927813414271</v>
      </c>
      <c r="J2556">
        <f t="shared" si="295"/>
        <v>23664.947352167168</v>
      </c>
      <c r="AB2556" s="264">
        <v>43605</v>
      </c>
      <c r="AC2556">
        <v>2117.52</v>
      </c>
    </row>
    <row r="2557" spans="1:29">
      <c r="A2557" s="264">
        <v>43592</v>
      </c>
      <c r="B2557">
        <v>1058.98</v>
      </c>
      <c r="D2557" s="264">
        <v>43592</v>
      </c>
      <c r="E2557">
        <f t="shared" si="292"/>
        <v>2113.35</v>
      </c>
      <c r="F2557">
        <v>1058.98</v>
      </c>
      <c r="G2557" s="246">
        <f t="shared" si="289"/>
        <v>2.0625889046941293E-3</v>
      </c>
      <c r="H2557" s="246">
        <f t="shared" si="290"/>
        <v>-5.0076222646989873E-3</v>
      </c>
      <c r="I2557">
        <f t="shared" si="295"/>
        <v>14687.159030099123</v>
      </c>
      <c r="J2557">
        <f t="shared" si="295"/>
        <v>23546.442234913527</v>
      </c>
      <c r="AB2557" s="264">
        <v>43606</v>
      </c>
      <c r="AC2557">
        <v>2116.17</v>
      </c>
    </row>
    <row r="2558" spans="1:29">
      <c r="A2558" s="264">
        <v>43593</v>
      </c>
      <c r="B2558">
        <v>1057.93</v>
      </c>
      <c r="D2558" s="264">
        <v>43593</v>
      </c>
      <c r="E2558">
        <f t="shared" si="292"/>
        <v>2110.15</v>
      </c>
      <c r="F2558">
        <v>1057.93</v>
      </c>
      <c r="G2558" s="246">
        <f t="shared" si="289"/>
        <v>-1.5141836420847765E-3</v>
      </c>
      <c r="H2558" s="246">
        <f t="shared" si="290"/>
        <v>-1.0379487134519879E-3</v>
      </c>
      <c r="I2558">
        <f t="shared" si="295"/>
        <v>14664.919974147049</v>
      </c>
      <c r="J2558">
        <f t="shared" si="295"/>
        <v>23522.002235489428</v>
      </c>
      <c r="AB2558" s="264">
        <v>43607</v>
      </c>
      <c r="AC2558">
        <v>2119.15</v>
      </c>
    </row>
    <row r="2559" spans="1:29">
      <c r="A2559" s="264">
        <v>43594</v>
      </c>
      <c r="B2559">
        <v>1056.6400000000001</v>
      </c>
      <c r="D2559" s="264">
        <v>43594</v>
      </c>
      <c r="E2559">
        <f t="shared" si="292"/>
        <v>2111.7399999999998</v>
      </c>
      <c r="F2559">
        <v>1056.6400000000001</v>
      </c>
      <c r="G2559" s="246">
        <f t="shared" si="289"/>
        <v>7.5350093595227818E-4</v>
      </c>
      <c r="H2559" s="246">
        <f t="shared" si="290"/>
        <v>-1.265790911091815E-3</v>
      </c>
      <c r="I2559">
        <f t="shared" si="295"/>
        <v>14675.970005073234</v>
      </c>
      <c r="J2559">
        <f t="shared" si="295"/>
        <v>23492.228298849066</v>
      </c>
      <c r="AB2559" s="264">
        <v>43608</v>
      </c>
      <c r="AC2559">
        <v>2128.75</v>
      </c>
    </row>
    <row r="2560" spans="1:29">
      <c r="A2560" s="264">
        <v>43595</v>
      </c>
      <c r="B2560">
        <v>1059.69</v>
      </c>
      <c r="D2560" s="264">
        <v>43595</v>
      </c>
      <c r="E2560">
        <f t="shared" si="292"/>
        <v>2112.58</v>
      </c>
      <c r="F2560">
        <v>1059.69</v>
      </c>
      <c r="G2560" s="246">
        <f t="shared" si="289"/>
        <v>3.9777624139336609E-4</v>
      </c>
      <c r="H2560" s="246">
        <f t="shared" si="290"/>
        <v>2.8400796054339631E-3</v>
      </c>
      <c r="I2560">
        <f t="shared" si="295"/>
        <v>14681.807757260653</v>
      </c>
      <c r="J2560">
        <f t="shared" si="295"/>
        <v>23558.948097326826</v>
      </c>
      <c r="AB2560" s="264">
        <v>43609</v>
      </c>
      <c r="AC2560">
        <v>2125.1999999999998</v>
      </c>
    </row>
    <row r="2561" spans="1:29">
      <c r="A2561" s="264">
        <v>43598</v>
      </c>
      <c r="B2561">
        <v>1051.4100000000001</v>
      </c>
      <c r="D2561" s="264">
        <v>43598</v>
      </c>
      <c r="E2561">
        <f t="shared" si="292"/>
        <v>2117.4</v>
      </c>
      <c r="F2561">
        <v>1051.4100000000001</v>
      </c>
      <c r="G2561" s="246">
        <f t="shared" si="289"/>
        <v>2.2815704020677785E-3</v>
      </c>
      <c r="H2561" s="246">
        <f t="shared" si="290"/>
        <v>-7.8600344372950076E-3</v>
      </c>
      <c r="I2561">
        <f t="shared" si="295"/>
        <v>14715.305335288467</v>
      </c>
      <c r="J2561">
        <f t="shared" si="295"/>
        <v>23373.773953975393</v>
      </c>
      <c r="AB2561" s="264">
        <v>43613</v>
      </c>
      <c r="AC2561">
        <v>2131.17</v>
      </c>
    </row>
    <row r="2562" spans="1:29">
      <c r="A2562" s="264">
        <v>43599</v>
      </c>
      <c r="B2562">
        <v>1055.0999999999999</v>
      </c>
      <c r="D2562" s="264">
        <v>43599</v>
      </c>
      <c r="E2562">
        <f t="shared" si="292"/>
        <v>2116.58</v>
      </c>
      <c r="F2562">
        <v>1055.0999999999999</v>
      </c>
      <c r="G2562" s="246">
        <f t="shared" si="289"/>
        <v>-3.8726740341932242E-4</v>
      </c>
      <c r="H2562" s="246">
        <f t="shared" si="290"/>
        <v>3.4631442878745181E-3</v>
      </c>
      <c r="I2562">
        <f t="shared" si="295"/>
        <v>14709.606577200748</v>
      </c>
      <c r="J2562">
        <f t="shared" si="295"/>
        <v>23454.720705730175</v>
      </c>
      <c r="AB2562" s="264">
        <v>43614</v>
      </c>
      <c r="AC2562">
        <v>2133.62</v>
      </c>
    </row>
    <row r="2563" spans="1:29">
      <c r="A2563" s="264">
        <v>43600</v>
      </c>
      <c r="B2563">
        <v>1060.32</v>
      </c>
      <c r="D2563" s="264">
        <v>43600</v>
      </c>
      <c r="E2563">
        <f t="shared" si="292"/>
        <v>2120.83</v>
      </c>
      <c r="F2563">
        <v>1060.32</v>
      </c>
      <c r="G2563" s="246">
        <f t="shared" si="289"/>
        <v>2.0079562312786958E-3</v>
      </c>
      <c r="H2563" s="246">
        <f t="shared" si="290"/>
        <v>4.9009697794386445E-3</v>
      </c>
      <c r="I2563">
        <f t="shared" si="295"/>
        <v>14739.142823387096</v>
      </c>
      <c r="J2563">
        <f t="shared" si="295"/>
        <v>23569.671583094132</v>
      </c>
      <c r="AB2563" s="264">
        <v>43615</v>
      </c>
      <c r="AC2563">
        <v>2135.92</v>
      </c>
    </row>
    <row r="2564" spans="1:29">
      <c r="A2564" s="264">
        <v>43601</v>
      </c>
      <c r="B2564">
        <v>1063.46</v>
      </c>
      <c r="D2564" s="264">
        <v>43601</v>
      </c>
      <c r="E2564">
        <f t="shared" si="292"/>
        <v>2118.41</v>
      </c>
      <c r="F2564">
        <v>1063.46</v>
      </c>
      <c r="G2564" s="246">
        <f t="shared" ref="G2564:G2627" si="296">E2564/E2563-1</f>
        <v>-1.1410626971516402E-3</v>
      </c>
      <c r="H2564" s="246">
        <f t="shared" ref="H2564:H2627" si="297">(F2564/F2563-1)-($M$23/252)</f>
        <v>2.9149415809783677E-3</v>
      </c>
      <c r="I2564">
        <f t="shared" ref="I2564:J2579" si="298">I2563*(1+G2564)</f>
        <v>14722.324537323339</v>
      </c>
      <c r="J2564">
        <f t="shared" si="298"/>
        <v>23638.375798841698</v>
      </c>
      <c r="AB2564" s="264">
        <v>43616</v>
      </c>
      <c r="AC2564">
        <v>2144.7800000000002</v>
      </c>
    </row>
    <row r="2565" spans="1:29">
      <c r="A2565" s="264">
        <v>43602</v>
      </c>
      <c r="B2565">
        <v>1060.77</v>
      </c>
      <c r="D2565" s="264">
        <v>43602</v>
      </c>
      <c r="E2565">
        <f t="shared" si="292"/>
        <v>2119.58</v>
      </c>
      <c r="F2565">
        <v>1060.77</v>
      </c>
      <c r="G2565" s="246">
        <f t="shared" si="296"/>
        <v>5.5230101821646116E-4</v>
      </c>
      <c r="H2565" s="246">
        <f t="shared" si="297"/>
        <v>-2.5759078184148928E-3</v>
      </c>
      <c r="I2565">
        <f t="shared" si="298"/>
        <v>14730.455692155816</v>
      </c>
      <c r="J2565">
        <f t="shared" si="298"/>
        <v>23577.485521806833</v>
      </c>
      <c r="AB2565" s="264">
        <v>43619</v>
      </c>
      <c r="AC2565">
        <v>2151.48</v>
      </c>
    </row>
    <row r="2566" spans="1:29">
      <c r="A2566" s="264">
        <v>43605</v>
      </c>
      <c r="B2566">
        <v>1056.32</v>
      </c>
      <c r="D2566" s="264">
        <v>43605</v>
      </c>
      <c r="E2566">
        <f t="shared" si="292"/>
        <v>2117.52</v>
      </c>
      <c r="F2566">
        <v>1056.32</v>
      </c>
      <c r="G2566" s="246">
        <f t="shared" si="296"/>
        <v>-9.7189065758307436E-4</v>
      </c>
      <c r="H2566" s="246">
        <f t="shared" si="297"/>
        <v>-4.2414944198218138E-3</v>
      </c>
      <c r="I2566">
        <f t="shared" si="298"/>
        <v>14716.139299886669</v>
      </c>
      <c r="J2566">
        <f t="shared" si="298"/>
        <v>23477.48174853266</v>
      </c>
      <c r="AB2566" s="264">
        <v>43620</v>
      </c>
      <c r="AC2566">
        <v>2147.08</v>
      </c>
    </row>
    <row r="2567" spans="1:29">
      <c r="A2567" s="264">
        <v>43606</v>
      </c>
      <c r="B2567">
        <v>1059.5999999999999</v>
      </c>
      <c r="D2567" s="264">
        <v>43606</v>
      </c>
      <c r="E2567">
        <f t="shared" ref="E2567:E2630" si="299">SUMIF(AB:AB,A2567,AC:AC)</f>
        <v>2116.17</v>
      </c>
      <c r="F2567">
        <v>1059.5999999999999</v>
      </c>
      <c r="G2567" s="246">
        <f t="shared" si="296"/>
        <v>-6.3753825229506678E-4</v>
      </c>
      <c r="H2567" s="246">
        <f t="shared" si="297"/>
        <v>3.0586910892802391E-3</v>
      </c>
      <c r="I2567">
        <f t="shared" si="298"/>
        <v>14706.757198156889</v>
      </c>
      <c r="J2567">
        <f t="shared" si="298"/>
        <v>23549.292112755636</v>
      </c>
      <c r="AB2567" s="264">
        <v>43621</v>
      </c>
      <c r="AC2567">
        <v>2146.85</v>
      </c>
    </row>
    <row r="2568" spans="1:29">
      <c r="A2568" s="264">
        <v>43607</v>
      </c>
      <c r="B2568">
        <v>1059.93</v>
      </c>
      <c r="D2568" s="264">
        <v>43607</v>
      </c>
      <c r="E2568">
        <f t="shared" si="299"/>
        <v>2119.15</v>
      </c>
      <c r="F2568">
        <v>1059.93</v>
      </c>
      <c r="G2568" s="246">
        <f t="shared" si="296"/>
        <v>1.4082044448224806E-3</v>
      </c>
      <c r="H2568" s="246">
        <f t="shared" si="297"/>
        <v>2.6500970716723885E-4</v>
      </c>
      <c r="I2568">
        <f t="shared" si="298"/>
        <v>14727.467319012259</v>
      </c>
      <c r="J2568">
        <f t="shared" si="298"/>
        <v>23555.532903762432</v>
      </c>
      <c r="AB2568" s="264">
        <v>43622</v>
      </c>
      <c r="AC2568">
        <v>2146.8200000000002</v>
      </c>
    </row>
    <row r="2569" spans="1:29">
      <c r="A2569" s="264">
        <v>43608</v>
      </c>
      <c r="B2569">
        <v>1058.23</v>
      </c>
      <c r="D2569" s="264">
        <v>43608</v>
      </c>
      <c r="E2569">
        <f t="shared" si="299"/>
        <v>2128.75</v>
      </c>
      <c r="F2569">
        <v>1058.23</v>
      </c>
      <c r="G2569" s="246">
        <f t="shared" si="296"/>
        <v>4.5301182077719382E-3</v>
      </c>
      <c r="H2569" s="246">
        <f t="shared" si="297"/>
        <v>-1.6503080729051286E-3</v>
      </c>
      <c r="I2569">
        <f t="shared" si="298"/>
        <v>14794.184486868484</v>
      </c>
      <c r="J2569">
        <f t="shared" si="298"/>
        <v>23516.65901764977</v>
      </c>
      <c r="AB2569" s="264">
        <v>43623</v>
      </c>
      <c r="AC2569">
        <v>2152.48</v>
      </c>
    </row>
    <row r="2570" spans="1:29">
      <c r="A2570" s="264">
        <v>43609</v>
      </c>
      <c r="B2570">
        <v>1058.06</v>
      </c>
      <c r="D2570" s="264">
        <v>43609</v>
      </c>
      <c r="E2570">
        <f t="shared" si="299"/>
        <v>2125.1999999999998</v>
      </c>
      <c r="F2570">
        <v>1058.06</v>
      </c>
      <c r="G2570" s="246">
        <f t="shared" si="296"/>
        <v>-1.6676453317675533E-3</v>
      </c>
      <c r="H2570" s="246">
        <f t="shared" si="297"/>
        <v>-2.0707417777134001E-4</v>
      </c>
      <c r="I2570">
        <f t="shared" si="298"/>
        <v>14769.51303417165</v>
      </c>
      <c r="J2570">
        <f t="shared" si="298"/>
        <v>23511.789324819762</v>
      </c>
      <c r="AB2570" s="264">
        <v>43626</v>
      </c>
      <c r="AC2570">
        <v>2147.64</v>
      </c>
    </row>
    <row r="2571" spans="1:29">
      <c r="A2571" s="264">
        <v>43613</v>
      </c>
      <c r="B2571">
        <v>1057.1600000000001</v>
      </c>
      <c r="D2571" s="264">
        <v>43613</v>
      </c>
      <c r="E2571">
        <f t="shared" si="299"/>
        <v>2131.17</v>
      </c>
      <c r="F2571">
        <v>1057.1600000000001</v>
      </c>
      <c r="G2571" s="246">
        <f t="shared" si="296"/>
        <v>2.8091473743649953E-3</v>
      </c>
      <c r="H2571" s="246">
        <f t="shared" si="297"/>
        <v>-8.9704195819285872E-4</v>
      </c>
      <c r="I2571">
        <f t="shared" si="298"/>
        <v>14811.002772932243</v>
      </c>
      <c r="J2571">
        <f t="shared" si="298"/>
        <v>23490.698263283208</v>
      </c>
      <c r="AB2571" s="264">
        <v>43627</v>
      </c>
      <c r="AC2571">
        <v>2148.33</v>
      </c>
    </row>
    <row r="2572" spans="1:29">
      <c r="A2572" s="264">
        <v>43614</v>
      </c>
      <c r="B2572">
        <v>1054.46</v>
      </c>
      <c r="D2572" s="264">
        <v>43614</v>
      </c>
      <c r="E2572">
        <f t="shared" si="299"/>
        <v>2133.62</v>
      </c>
      <c r="F2572">
        <v>1054.46</v>
      </c>
      <c r="G2572" s="246">
        <f t="shared" si="296"/>
        <v>1.1496032695654801E-3</v>
      </c>
      <c r="H2572" s="246">
        <f t="shared" si="297"/>
        <v>-2.6004412090615677E-3</v>
      </c>
      <c r="I2572">
        <f t="shared" si="298"/>
        <v>14828.029550145549</v>
      </c>
      <c r="J2572">
        <f t="shared" si="298"/>
        <v>23429.612083489734</v>
      </c>
      <c r="AB2572" s="264">
        <v>43628</v>
      </c>
      <c r="AC2572">
        <v>2149.63</v>
      </c>
    </row>
    <row r="2573" spans="1:29">
      <c r="A2573" s="264">
        <v>43615</v>
      </c>
      <c r="B2573">
        <v>1057.73</v>
      </c>
      <c r="D2573" s="264">
        <v>43615</v>
      </c>
      <c r="E2573">
        <f t="shared" si="299"/>
        <v>2135.92</v>
      </c>
      <c r="F2573">
        <v>1057.73</v>
      </c>
      <c r="G2573" s="246">
        <f t="shared" si="296"/>
        <v>1.0779801464178007E-3</v>
      </c>
      <c r="H2573" s="246">
        <f t="shared" si="297"/>
        <v>3.0546847946544145E-3</v>
      </c>
      <c r="I2573">
        <f t="shared" si="298"/>
        <v>14844.013871611103</v>
      </c>
      <c r="J2573">
        <f t="shared" si="298"/>
        <v>23501.182163265821</v>
      </c>
      <c r="AB2573" s="264">
        <v>43629</v>
      </c>
      <c r="AC2573">
        <v>2153.77</v>
      </c>
    </row>
    <row r="2574" spans="1:29">
      <c r="A2574" s="264">
        <v>43616</v>
      </c>
      <c r="B2574">
        <v>1056.22</v>
      </c>
      <c r="D2574" s="264">
        <v>43616</v>
      </c>
      <c r="E2574">
        <f t="shared" si="299"/>
        <v>2144.7800000000002</v>
      </c>
      <c r="F2574">
        <v>1056.22</v>
      </c>
      <c r="G2574" s="246">
        <f t="shared" si="296"/>
        <v>4.1480954342860699E-3</v>
      </c>
      <c r="H2574" s="246">
        <f t="shared" si="297"/>
        <v>-1.4740140611092653E-3</v>
      </c>
      <c r="I2574">
        <f t="shared" si="298"/>
        <v>14905.588257778412</v>
      </c>
      <c r="J2574">
        <f t="shared" si="298"/>
        <v>23466.541090304476</v>
      </c>
      <c r="AB2574" s="264">
        <v>43630</v>
      </c>
      <c r="AC2574">
        <v>2152.94</v>
      </c>
    </row>
    <row r="2575" spans="1:29">
      <c r="A2575" s="264">
        <v>43619</v>
      </c>
      <c r="B2575">
        <v>1055.81</v>
      </c>
      <c r="D2575" s="264">
        <v>43619</v>
      </c>
      <c r="E2575">
        <f t="shared" si="299"/>
        <v>2151.48</v>
      </c>
      <c r="F2575">
        <v>1055.81</v>
      </c>
      <c r="G2575" s="246">
        <f t="shared" si="296"/>
        <v>3.1238635198014286E-3</v>
      </c>
      <c r="H2575" s="246">
        <f t="shared" si="297"/>
        <v>-4.3460527703921477E-4</v>
      </c>
      <c r="I2575">
        <f t="shared" si="298"/>
        <v>14952.151281178067</v>
      </c>
      <c r="J2575">
        <f t="shared" si="298"/>
        <v>23456.342407712771</v>
      </c>
      <c r="AB2575" s="264">
        <v>43633</v>
      </c>
      <c r="AC2575">
        <v>2154.11</v>
      </c>
    </row>
    <row r="2576" spans="1:29">
      <c r="A2576" s="264">
        <v>43620</v>
      </c>
      <c r="B2576">
        <v>1063.23</v>
      </c>
      <c r="D2576" s="264">
        <v>43620</v>
      </c>
      <c r="E2576">
        <f t="shared" si="299"/>
        <v>2147.08</v>
      </c>
      <c r="F2576">
        <v>1063.23</v>
      </c>
      <c r="G2576" s="246">
        <f t="shared" si="296"/>
        <v>-2.0451038354992734E-3</v>
      </c>
      <c r="H2576" s="246">
        <f t="shared" si="297"/>
        <v>6.9813510480105515E-3</v>
      </c>
      <c r="I2576">
        <f t="shared" si="298"/>
        <v>14921.572579243964</v>
      </c>
      <c r="J2576">
        <f t="shared" si="298"/>
        <v>23620.09936836335</v>
      </c>
      <c r="AB2576" s="264">
        <v>43634</v>
      </c>
      <c r="AC2576">
        <v>2158.2199999999998</v>
      </c>
    </row>
    <row r="2577" spans="1:29">
      <c r="A2577" s="264">
        <v>43621</v>
      </c>
      <c r="B2577">
        <v>1065.76</v>
      </c>
      <c r="D2577" s="264">
        <v>43621</v>
      </c>
      <c r="E2577">
        <f t="shared" si="299"/>
        <v>2146.85</v>
      </c>
      <c r="F2577">
        <v>1065.76</v>
      </c>
      <c r="G2577" s="246">
        <f t="shared" si="296"/>
        <v>-1.0712223112319119E-4</v>
      </c>
      <c r="H2577" s="246">
        <f t="shared" si="297"/>
        <v>2.3331130141173032E-3</v>
      </c>
      <c r="I2577">
        <f t="shared" si="298"/>
        <v>14919.97414709741</v>
      </c>
      <c r="J2577">
        <f t="shared" si="298"/>
        <v>23675.207729594422</v>
      </c>
      <c r="AB2577" s="264">
        <v>43635</v>
      </c>
      <c r="AC2577">
        <v>2163.7199999999998</v>
      </c>
    </row>
    <row r="2578" spans="1:29">
      <c r="A2578" s="264">
        <v>43622</v>
      </c>
      <c r="B2578">
        <v>1068.3</v>
      </c>
      <c r="D2578" s="264">
        <v>43622</v>
      </c>
      <c r="E2578">
        <f t="shared" si="299"/>
        <v>2146.8200000000002</v>
      </c>
      <c r="F2578">
        <v>1068.3</v>
      </c>
      <c r="G2578" s="246">
        <f t="shared" si="296"/>
        <v>-1.3973961850988204E-5</v>
      </c>
      <c r="H2578" s="246">
        <f t="shared" si="297"/>
        <v>2.3368472129880894E-3</v>
      </c>
      <c r="I2578">
        <f t="shared" si="298"/>
        <v>14919.76565594786</v>
      </c>
      <c r="J2578">
        <f t="shared" si="298"/>
        <v>23730.533072794238</v>
      </c>
      <c r="AB2578" s="264">
        <v>43636</v>
      </c>
      <c r="AC2578">
        <v>2169.0300000000002</v>
      </c>
    </row>
    <row r="2579" spans="1:29">
      <c r="A2579" s="264">
        <v>43623</v>
      </c>
      <c r="B2579">
        <v>1075.1500000000001</v>
      </c>
      <c r="D2579" s="264">
        <v>43623</v>
      </c>
      <c r="E2579">
        <f t="shared" si="299"/>
        <v>2152.48</v>
      </c>
      <c r="F2579">
        <v>1075.1500000000001</v>
      </c>
      <c r="G2579" s="246">
        <f t="shared" si="296"/>
        <v>2.6364576443296261E-3</v>
      </c>
      <c r="H2579" s="246">
        <f t="shared" si="297"/>
        <v>6.3656279669970098E-3</v>
      </c>
      <c r="I2579">
        <f t="shared" si="298"/>
        <v>14959.10098616309</v>
      </c>
      <c r="J2579">
        <f t="shared" si="298"/>
        <v>23881.592817794164</v>
      </c>
      <c r="AB2579" s="264">
        <v>43637</v>
      </c>
      <c r="AC2579">
        <v>2162.42</v>
      </c>
    </row>
    <row r="2580" spans="1:29">
      <c r="A2580" s="264">
        <v>43626</v>
      </c>
      <c r="B2580">
        <v>1075.6600000000001</v>
      </c>
      <c r="D2580" s="264">
        <v>43626</v>
      </c>
      <c r="E2580">
        <f t="shared" si="299"/>
        <v>2147.64</v>
      </c>
      <c r="F2580">
        <v>1075.6600000000001</v>
      </c>
      <c r="G2580" s="246">
        <f t="shared" si="296"/>
        <v>-2.2485690923957913E-3</v>
      </c>
      <c r="H2580" s="246">
        <f t="shared" si="297"/>
        <v>4.2792384451327629E-4</v>
      </c>
      <c r="I2580">
        <f t="shared" ref="I2580:J2595" si="300">I2579*(1+G2580)</f>
        <v>14925.464414035576</v>
      </c>
      <c r="J2580">
        <f t="shared" si="300"/>
        <v>23891.812320805857</v>
      </c>
      <c r="AB2580" s="264">
        <v>43640</v>
      </c>
      <c r="AC2580">
        <v>2168.38</v>
      </c>
    </row>
    <row r="2581" spans="1:29">
      <c r="A2581" s="264">
        <v>43627</v>
      </c>
      <c r="B2581">
        <v>1075.53</v>
      </c>
      <c r="D2581" s="264">
        <v>43627</v>
      </c>
      <c r="E2581">
        <f t="shared" si="299"/>
        <v>2148.33</v>
      </c>
      <c r="F2581">
        <v>1075.53</v>
      </c>
      <c r="G2581" s="246">
        <f t="shared" si="296"/>
        <v>3.2128289657484821E-4</v>
      </c>
      <c r="H2581" s="246">
        <f t="shared" si="297"/>
        <v>-1.6728460400407179E-4</v>
      </c>
      <c r="I2581">
        <f t="shared" si="300"/>
        <v>14930.259710475242</v>
      </c>
      <c r="J2581">
        <f t="shared" si="300"/>
        <v>23887.815588442831</v>
      </c>
      <c r="AB2581" s="264">
        <v>43641</v>
      </c>
      <c r="AC2581">
        <v>2170.1799999999998</v>
      </c>
    </row>
    <row r="2582" spans="1:29">
      <c r="A2582" s="264">
        <v>43628</v>
      </c>
      <c r="B2582">
        <v>1075.67</v>
      </c>
      <c r="D2582" s="264">
        <v>43628</v>
      </c>
      <c r="E2582">
        <f t="shared" si="299"/>
        <v>2149.63</v>
      </c>
      <c r="F2582">
        <v>1075.67</v>
      </c>
      <c r="G2582" s="246">
        <f t="shared" si="296"/>
        <v>6.0512118715472241E-4</v>
      </c>
      <c r="H2582" s="246">
        <f t="shared" si="297"/>
        <v>8.3739810671432942E-5</v>
      </c>
      <c r="I2582">
        <f t="shared" si="300"/>
        <v>14939.294326955773</v>
      </c>
      <c r="J2582">
        <f t="shared" si="300"/>
        <v>23889.81594959756</v>
      </c>
      <c r="AB2582" s="264">
        <v>43642</v>
      </c>
      <c r="AC2582">
        <v>2164.67</v>
      </c>
    </row>
    <row r="2583" spans="1:29">
      <c r="A2583" s="264">
        <v>43629</v>
      </c>
      <c r="B2583">
        <v>1078.6199999999999</v>
      </c>
      <c r="D2583" s="264">
        <v>43629</v>
      </c>
      <c r="E2583">
        <f t="shared" si="299"/>
        <v>2153.77</v>
      </c>
      <c r="F2583">
        <v>1078.6199999999999</v>
      </c>
      <c r="G2583" s="246">
        <f t="shared" si="296"/>
        <v>1.9259128315105567E-3</v>
      </c>
      <c r="H2583" s="246">
        <f t="shared" si="297"/>
        <v>2.696048210483846E-3</v>
      </c>
      <c r="I2583">
        <f t="shared" si="300"/>
        <v>14968.066105593769</v>
      </c>
      <c r="J2583">
        <f t="shared" si="300"/>
        <v>23954.22404513726</v>
      </c>
      <c r="AB2583" s="264">
        <v>43643</v>
      </c>
      <c r="AC2583">
        <v>2170.54</v>
      </c>
    </row>
    <row r="2584" spans="1:29">
      <c r="A2584" s="264">
        <v>43630</v>
      </c>
      <c r="B2584">
        <v>1078.1300000000001</v>
      </c>
      <c r="D2584" s="264">
        <v>43630</v>
      </c>
      <c r="E2584">
        <f t="shared" si="299"/>
        <v>2152.94</v>
      </c>
      <c r="F2584">
        <v>1078.1300000000001</v>
      </c>
      <c r="G2584" s="246">
        <f t="shared" si="296"/>
        <v>-3.8537076846645313E-4</v>
      </c>
      <c r="H2584" s="246">
        <f t="shared" si="297"/>
        <v>-5.0071274935937961E-4</v>
      </c>
      <c r="I2584">
        <f t="shared" si="300"/>
        <v>14962.2978504562</v>
      </c>
      <c r="J2584">
        <f t="shared" si="300"/>
        <v>23942.229859756848</v>
      </c>
      <c r="AB2584" s="264">
        <v>43644</v>
      </c>
      <c r="AC2584">
        <v>2171.71</v>
      </c>
    </row>
    <row r="2585" spans="1:29">
      <c r="A2585" s="264">
        <v>43633</v>
      </c>
      <c r="B2585">
        <v>1079</v>
      </c>
      <c r="D2585" s="264">
        <v>43633</v>
      </c>
      <c r="E2585">
        <f t="shared" si="299"/>
        <v>2154.11</v>
      </c>
      <c r="F2585">
        <v>1079</v>
      </c>
      <c r="G2585" s="246">
        <f t="shared" si="296"/>
        <v>5.4344291991426097E-4</v>
      </c>
      <c r="H2585" s="246">
        <f t="shared" si="297"/>
        <v>7.6052420792070783E-4</v>
      </c>
      <c r="I2585">
        <f t="shared" si="300"/>
        <v>14970.429005288679</v>
      </c>
      <c r="J2585">
        <f t="shared" si="300"/>
        <v>23960.438505156795</v>
      </c>
      <c r="AB2585" s="264">
        <v>43647</v>
      </c>
      <c r="AC2585">
        <v>2169.0700000000002</v>
      </c>
    </row>
    <row r="2586" spans="1:29">
      <c r="A2586" s="264">
        <v>43634</v>
      </c>
      <c r="B2586">
        <v>1085.24</v>
      </c>
      <c r="D2586" s="264">
        <v>43634</v>
      </c>
      <c r="E2586">
        <f t="shared" si="299"/>
        <v>2158.2199999999998</v>
      </c>
      <c r="F2586">
        <v>1085.24</v>
      </c>
      <c r="G2586" s="246">
        <f t="shared" si="296"/>
        <v>1.9079805580957121E-3</v>
      </c>
      <c r="H2586" s="246">
        <f t="shared" si="297"/>
        <v>5.7367039586919558E-3</v>
      </c>
      <c r="I2586">
        <f t="shared" si="300"/>
        <v>14998.992292777122</v>
      </c>
      <c r="J2586">
        <f t="shared" si="300"/>
        <v>24097.892447581322</v>
      </c>
      <c r="AB2586" s="264">
        <v>43648</v>
      </c>
      <c r="AC2586">
        <v>2175.11</v>
      </c>
    </row>
    <row r="2587" spans="1:29">
      <c r="A2587" s="264">
        <v>43635</v>
      </c>
      <c r="B2587">
        <v>1089.17</v>
      </c>
      <c r="D2587" s="264">
        <v>43635</v>
      </c>
      <c r="E2587">
        <f t="shared" si="299"/>
        <v>2163.7199999999998</v>
      </c>
      <c r="F2587">
        <v>1089.17</v>
      </c>
      <c r="G2587" s="246">
        <f t="shared" si="296"/>
        <v>2.5483963636701024E-3</v>
      </c>
      <c r="H2587" s="246">
        <f t="shared" si="297"/>
        <v>3.574890215199287E-3</v>
      </c>
      <c r="I2587">
        <f t="shared" si="300"/>
        <v>15037.215670194752</v>
      </c>
      <c r="J2587">
        <f t="shared" si="300"/>
        <v>24184.039767499107</v>
      </c>
      <c r="AB2587" s="264">
        <v>43649</v>
      </c>
      <c r="AC2587">
        <v>2178.5100000000002</v>
      </c>
    </row>
    <row r="2588" spans="1:29">
      <c r="A2588" s="264">
        <v>43636</v>
      </c>
      <c r="B2588">
        <v>1094.53</v>
      </c>
      <c r="D2588" s="264">
        <v>43636</v>
      </c>
      <c r="E2588">
        <f t="shared" si="299"/>
        <v>2169.0300000000002</v>
      </c>
      <c r="F2588">
        <v>1094.53</v>
      </c>
      <c r="G2588" s="246">
        <f t="shared" si="296"/>
        <v>2.4541068160393031E-3</v>
      </c>
      <c r="H2588" s="246">
        <f t="shared" si="297"/>
        <v>4.8747499406493902E-3</v>
      </c>
      <c r="I2588">
        <f t="shared" si="300"/>
        <v>15074.118603665229</v>
      </c>
      <c r="J2588">
        <f t="shared" si="300"/>
        <v>24301.930913920387</v>
      </c>
      <c r="AB2588" s="264">
        <v>43651</v>
      </c>
      <c r="AC2588">
        <v>2168.5</v>
      </c>
    </row>
    <row r="2589" spans="1:29">
      <c r="A2589" s="264">
        <v>43637</v>
      </c>
      <c r="B2589">
        <v>1091.5</v>
      </c>
      <c r="D2589" s="264">
        <v>43637</v>
      </c>
      <c r="E2589">
        <f t="shared" si="299"/>
        <v>2162.42</v>
      </c>
      <c r="F2589">
        <v>1091.5</v>
      </c>
      <c r="G2589" s="246">
        <f t="shared" si="296"/>
        <v>-3.047445171343921E-3</v>
      </c>
      <c r="H2589" s="246">
        <f t="shared" si="297"/>
        <v>-2.8147400841326406E-3</v>
      </c>
      <c r="I2589">
        <f t="shared" si="300"/>
        <v>15028.181053714223</v>
      </c>
      <c r="J2589">
        <f t="shared" si="300"/>
        <v>24233.527294855154</v>
      </c>
      <c r="AB2589" s="264">
        <v>43654</v>
      </c>
      <c r="AC2589">
        <v>2170.6</v>
      </c>
    </row>
    <row r="2590" spans="1:29">
      <c r="A2590" s="264">
        <v>43640</v>
      </c>
      <c r="B2590">
        <v>1092.69</v>
      </c>
      <c r="D2590" s="264">
        <v>43640</v>
      </c>
      <c r="E2590">
        <f t="shared" si="299"/>
        <v>2168.38</v>
      </c>
      <c r="F2590">
        <v>1092.69</v>
      </c>
      <c r="G2590" s="246">
        <f t="shared" si="296"/>
        <v>2.7561713265693566E-3</v>
      </c>
      <c r="H2590" s="246">
        <f t="shared" si="297"/>
        <v>1.0438142137294418E-3</v>
      </c>
      <c r="I2590">
        <f t="shared" si="300"/>
        <v>15069.601295424964</v>
      </c>
      <c r="J2590">
        <f t="shared" si="300"/>
        <v>24258.822595094323</v>
      </c>
      <c r="AB2590" s="264">
        <v>43655</v>
      </c>
      <c r="AC2590">
        <v>2167.83</v>
      </c>
    </row>
    <row r="2591" spans="1:29">
      <c r="A2591" s="264">
        <v>43641</v>
      </c>
      <c r="B2591">
        <v>1089.2</v>
      </c>
      <c r="D2591" s="264">
        <v>43641</v>
      </c>
      <c r="E2591">
        <f t="shared" si="299"/>
        <v>2170.1799999999998</v>
      </c>
      <c r="F2591">
        <v>1089.2</v>
      </c>
      <c r="G2591" s="246">
        <f t="shared" si="296"/>
        <v>8.3011280310629765E-4</v>
      </c>
      <c r="H2591" s="246">
        <f t="shared" si="297"/>
        <v>-3.240381110575132E-3</v>
      </c>
      <c r="I2591">
        <f t="shared" si="300"/>
        <v>15082.110764398003</v>
      </c>
      <c r="J2591">
        <f t="shared" si="300"/>
        <v>24180.214764592387</v>
      </c>
      <c r="AB2591" s="264">
        <v>43656</v>
      </c>
      <c r="AC2591">
        <v>2168.14</v>
      </c>
    </row>
    <row r="2592" spans="1:29">
      <c r="A2592" s="264">
        <v>43642</v>
      </c>
      <c r="B2592">
        <v>1086.29</v>
      </c>
      <c r="D2592" s="264">
        <v>43642</v>
      </c>
      <c r="E2592">
        <f t="shared" si="299"/>
        <v>2164.67</v>
      </c>
      <c r="F2592">
        <v>1086.29</v>
      </c>
      <c r="G2592" s="246">
        <f t="shared" si="296"/>
        <v>-2.5389599019435272E-3</v>
      </c>
      <c r="H2592" s="246">
        <f t="shared" si="297"/>
        <v>-2.7181142122659893E-3</v>
      </c>
      <c r="I2592">
        <f t="shared" si="300"/>
        <v>15043.817889930526</v>
      </c>
      <c r="J2592">
        <f t="shared" si="300"/>
        <v>24114.490179185104</v>
      </c>
      <c r="AB2592" s="264">
        <v>43657</v>
      </c>
      <c r="AC2592">
        <v>2162.29</v>
      </c>
    </row>
    <row r="2593" spans="1:29">
      <c r="A2593" s="264">
        <v>43643</v>
      </c>
      <c r="B2593">
        <v>1090.6300000000001</v>
      </c>
      <c r="D2593" s="264">
        <v>43643</v>
      </c>
      <c r="E2593">
        <f t="shared" si="299"/>
        <v>2170.54</v>
      </c>
      <c r="F2593">
        <v>1090.6300000000001</v>
      </c>
      <c r="G2593" s="246">
        <f t="shared" si="296"/>
        <v>2.7117297324765754E-3</v>
      </c>
      <c r="H2593" s="246">
        <f t="shared" si="297"/>
        <v>3.948821315802307E-3</v>
      </c>
      <c r="I2593">
        <f t="shared" si="300"/>
        <v>15084.612658192613</v>
      </c>
      <c r="J2593">
        <f t="shared" si="300"/>
        <v>24209.713992024375</v>
      </c>
      <c r="AB2593" s="264">
        <v>43658</v>
      </c>
      <c r="AC2593">
        <v>2163.87</v>
      </c>
    </row>
    <row r="2594" spans="1:29">
      <c r="A2594" s="264">
        <v>43644</v>
      </c>
      <c r="B2594">
        <v>1091.75</v>
      </c>
      <c r="D2594" s="264">
        <v>43644</v>
      </c>
      <c r="E2594">
        <f t="shared" si="299"/>
        <v>2171.71</v>
      </c>
      <c r="F2594">
        <v>1091.75</v>
      </c>
      <c r="G2594" s="246">
        <f t="shared" si="296"/>
        <v>5.3903636883001482E-4</v>
      </c>
      <c r="H2594" s="246">
        <f t="shared" si="297"/>
        <v>9.8050081800681119E-4</v>
      </c>
      <c r="I2594">
        <f t="shared" si="300"/>
        <v>15092.743813025092</v>
      </c>
      <c r="J2594">
        <f t="shared" si="300"/>
        <v>24233.451636397265</v>
      </c>
      <c r="AB2594" s="264">
        <v>43661</v>
      </c>
      <c r="AC2594">
        <v>2165.98</v>
      </c>
    </row>
    <row r="2595" spans="1:29">
      <c r="A2595" s="264">
        <v>43647</v>
      </c>
      <c r="B2595">
        <v>1094.5</v>
      </c>
      <c r="D2595" s="264">
        <v>43647</v>
      </c>
      <c r="E2595">
        <f t="shared" si="299"/>
        <v>2169.0700000000002</v>
      </c>
      <c r="F2595">
        <v>1094.5</v>
      </c>
      <c r="G2595" s="246">
        <f t="shared" si="296"/>
        <v>-1.2156319213890709E-3</v>
      </c>
      <c r="H2595" s="246">
        <f t="shared" si="297"/>
        <v>2.4724631162289382E-3</v>
      </c>
      <c r="I2595">
        <f t="shared" si="300"/>
        <v>15074.396591864632</v>
      </c>
      <c r="J2595">
        <f t="shared" si="300"/>
        <v>24293.367951747176</v>
      </c>
      <c r="AB2595" s="264">
        <v>43662</v>
      </c>
      <c r="AC2595">
        <v>2163.14</v>
      </c>
    </row>
    <row r="2596" spans="1:29">
      <c r="A2596" s="264">
        <v>43648</v>
      </c>
      <c r="B2596">
        <v>1098.3800000000001</v>
      </c>
      <c r="D2596" s="264">
        <v>43648</v>
      </c>
      <c r="E2596">
        <f t="shared" si="299"/>
        <v>2175.11</v>
      </c>
      <c r="F2596">
        <v>1098.3800000000001</v>
      </c>
      <c r="G2596" s="246">
        <f t="shared" si="296"/>
        <v>2.7846035397658397E-3</v>
      </c>
      <c r="H2596" s="246">
        <f t="shared" si="297"/>
        <v>3.4985691444235781E-3</v>
      </c>
      <c r="I2596">
        <f t="shared" ref="I2596:J2611" si="301">I2595*(1+G2596)</f>
        <v>15116.372809974173</v>
      </c>
      <c r="J2596">
        <f t="shared" si="301"/>
        <v>24378.359979277287</v>
      </c>
      <c r="AB2596" s="264">
        <v>43663</v>
      </c>
      <c r="AC2596">
        <v>2170</v>
      </c>
    </row>
    <row r="2597" spans="1:29">
      <c r="A2597" s="264">
        <v>43649</v>
      </c>
      <c r="B2597">
        <v>1103.56</v>
      </c>
      <c r="D2597" s="264">
        <v>43649</v>
      </c>
      <c r="E2597">
        <f t="shared" si="299"/>
        <v>2178.5100000000002</v>
      </c>
      <c r="F2597">
        <v>1103.56</v>
      </c>
      <c r="G2597" s="246">
        <f t="shared" si="296"/>
        <v>1.5631393354820222E-3</v>
      </c>
      <c r="H2597" s="246">
        <f t="shared" si="297"/>
        <v>4.669607773005722E-3</v>
      </c>
      <c r="I2597">
        <f t="shared" si="301"/>
        <v>15140.001806923254</v>
      </c>
      <c r="J2597">
        <f t="shared" si="301"/>
        <v>24492.197358529651</v>
      </c>
      <c r="AB2597" s="264">
        <v>43664</v>
      </c>
      <c r="AC2597">
        <v>2172.79</v>
      </c>
    </row>
    <row r="2598" spans="1:29">
      <c r="A2598" s="264">
        <v>43651</v>
      </c>
      <c r="B2598">
        <v>1098.68</v>
      </c>
      <c r="D2598" s="264">
        <v>43651</v>
      </c>
      <c r="E2598">
        <f t="shared" si="299"/>
        <v>2168.5</v>
      </c>
      <c r="F2598">
        <v>1098.68</v>
      </c>
      <c r="G2598" s="246">
        <f t="shared" si="296"/>
        <v>-4.5948836590147257E-3</v>
      </c>
      <c r="H2598" s="246">
        <f t="shared" si="297"/>
        <v>-4.4684808386363925E-3</v>
      </c>
      <c r="I2598">
        <f t="shared" si="301"/>
        <v>15070.435260023169</v>
      </c>
      <c r="J2598">
        <f t="shared" si="301"/>
        <v>24382.754443936959</v>
      </c>
      <c r="AB2598" s="264">
        <v>43665</v>
      </c>
      <c r="AC2598">
        <v>2172.0100000000002</v>
      </c>
    </row>
    <row r="2599" spans="1:29">
      <c r="A2599" s="264">
        <v>43654</v>
      </c>
      <c r="B2599">
        <v>1096.52</v>
      </c>
      <c r="D2599" s="264">
        <v>43654</v>
      </c>
      <c r="E2599">
        <f t="shared" si="299"/>
        <v>2170.6</v>
      </c>
      <c r="F2599">
        <v>1096.52</v>
      </c>
      <c r="G2599" s="246">
        <f t="shared" si="296"/>
        <v>9.6841134424718867E-4</v>
      </c>
      <c r="H2599" s="246">
        <f t="shared" si="297"/>
        <v>-2.0124241297350262E-3</v>
      </c>
      <c r="I2599">
        <f t="shared" si="301"/>
        <v>15085.029640491717</v>
      </c>
      <c r="J2599">
        <f t="shared" si="301"/>
        <v>24333.686000544578</v>
      </c>
      <c r="AB2599" s="264">
        <v>43668</v>
      </c>
      <c r="AC2599">
        <v>2173.6</v>
      </c>
    </row>
    <row r="2600" spans="1:29">
      <c r="A2600" s="264">
        <v>43655</v>
      </c>
      <c r="B2600">
        <v>1096.3599999999999</v>
      </c>
      <c r="D2600" s="264">
        <v>43655</v>
      </c>
      <c r="E2600">
        <f t="shared" si="299"/>
        <v>2167.83</v>
      </c>
      <c r="F2600">
        <v>1096.3599999999999</v>
      </c>
      <c r="G2600" s="246">
        <f t="shared" si="296"/>
        <v>-1.2761448447433654E-3</v>
      </c>
      <c r="H2600" s="246">
        <f t="shared" si="297"/>
        <v>-1.9234474258834815E-4</v>
      </c>
      <c r="I2600">
        <f t="shared" si="301"/>
        <v>15065.778957683202</v>
      </c>
      <c r="J2600">
        <f t="shared" si="301"/>
        <v>24329.005543974577</v>
      </c>
      <c r="AB2600" s="264">
        <v>43669</v>
      </c>
      <c r="AC2600">
        <v>2170.96</v>
      </c>
    </row>
    <row r="2601" spans="1:29">
      <c r="A2601" s="264">
        <v>43656</v>
      </c>
      <c r="B2601">
        <v>1099.3599999999999</v>
      </c>
      <c r="D2601" s="264">
        <v>43656</v>
      </c>
      <c r="E2601">
        <f t="shared" si="299"/>
        <v>2168.14</v>
      </c>
      <c r="F2601">
        <v>1099.3599999999999</v>
      </c>
      <c r="G2601" s="246">
        <f t="shared" si="296"/>
        <v>1.4300014300006048E-4</v>
      </c>
      <c r="H2601" s="246">
        <f t="shared" si="297"/>
        <v>2.6898989122445685E-3</v>
      </c>
      <c r="I2601">
        <f t="shared" si="301"/>
        <v>15067.933366228557</v>
      </c>
      <c r="J2601">
        <f t="shared" si="301"/>
        <v>24394.448109523306</v>
      </c>
      <c r="AB2601" s="264">
        <v>43670</v>
      </c>
      <c r="AC2601">
        <v>2174.09</v>
      </c>
    </row>
    <row r="2602" spans="1:29">
      <c r="A2602" s="264">
        <v>43657</v>
      </c>
      <c r="B2602">
        <v>1095.77</v>
      </c>
      <c r="D2602" s="264">
        <v>43657</v>
      </c>
      <c r="E2602">
        <f t="shared" si="299"/>
        <v>2162.29</v>
      </c>
      <c r="F2602">
        <v>1095.77</v>
      </c>
      <c r="G2602" s="246">
        <f t="shared" si="296"/>
        <v>-2.6981652476315565E-3</v>
      </c>
      <c r="H2602" s="246">
        <f t="shared" si="297"/>
        <v>-3.3119648834645373E-3</v>
      </c>
      <c r="I2602">
        <f t="shared" si="301"/>
        <v>15027.277592066172</v>
      </c>
      <c r="J2602">
        <f t="shared" si="301"/>
        <v>24313.654554033066</v>
      </c>
      <c r="AB2602" s="264">
        <v>43671</v>
      </c>
      <c r="AC2602">
        <v>2171.4899999999998</v>
      </c>
    </row>
    <row r="2603" spans="1:29">
      <c r="A2603" s="264">
        <v>43658</v>
      </c>
      <c r="B2603">
        <v>1097.74</v>
      </c>
      <c r="D2603" s="264">
        <v>43658</v>
      </c>
      <c r="E2603">
        <f t="shared" si="299"/>
        <v>2163.87</v>
      </c>
      <c r="F2603">
        <v>1097.74</v>
      </c>
      <c r="G2603" s="246">
        <f t="shared" si="296"/>
        <v>7.3070679696063401E-4</v>
      </c>
      <c r="H2603" s="246">
        <f t="shared" si="297"/>
        <v>1.7513939643225432E-3</v>
      </c>
      <c r="I2603">
        <f t="shared" si="301"/>
        <v>15038.258125942508</v>
      </c>
      <c r="J2603">
        <f t="shared" si="301"/>
        <v>24356.237341869622</v>
      </c>
      <c r="AB2603" s="264">
        <v>43672</v>
      </c>
      <c r="AC2603">
        <v>2171.34</v>
      </c>
    </row>
    <row r="2604" spans="1:29">
      <c r="A2604" s="264">
        <v>43661</v>
      </c>
      <c r="B2604">
        <v>1099.22</v>
      </c>
      <c r="D2604" s="264">
        <v>43661</v>
      </c>
      <c r="E2604">
        <f t="shared" si="299"/>
        <v>2165.98</v>
      </c>
      <c r="F2604">
        <v>1099.22</v>
      </c>
      <c r="G2604" s="246">
        <f t="shared" si="296"/>
        <v>9.7510478910467491E-4</v>
      </c>
      <c r="H2604" s="246">
        <f t="shared" si="297"/>
        <v>1.3017959626140255E-3</v>
      </c>
      <c r="I2604">
        <f t="shared" si="301"/>
        <v>15052.922003460906</v>
      </c>
      <c r="J2604">
        <f t="shared" si="301"/>
        <v>24387.944193305739</v>
      </c>
      <c r="AB2604" s="264">
        <v>43675</v>
      </c>
      <c r="AC2604">
        <v>2174.3200000000002</v>
      </c>
    </row>
    <row r="2605" spans="1:29">
      <c r="A2605" s="264">
        <v>43662</v>
      </c>
      <c r="B2605">
        <v>1097.51</v>
      </c>
      <c r="D2605" s="264">
        <v>43662</v>
      </c>
      <c r="E2605">
        <f t="shared" si="299"/>
        <v>2163.14</v>
      </c>
      <c r="F2605">
        <v>1097.51</v>
      </c>
      <c r="G2605" s="246">
        <f t="shared" si="296"/>
        <v>-1.3111847754827544E-3</v>
      </c>
      <c r="H2605" s="246">
        <f t="shared" si="297"/>
        <v>-1.6020771222191718E-3</v>
      </c>
      <c r="I2605">
        <f t="shared" si="301"/>
        <v>15033.184841303439</v>
      </c>
      <c r="J2605">
        <f t="shared" si="301"/>
        <v>24348.872825855688</v>
      </c>
      <c r="AB2605" s="264">
        <v>43676</v>
      </c>
      <c r="AC2605">
        <v>2173.33</v>
      </c>
    </row>
    <row r="2606" spans="1:29">
      <c r="A2606" s="264">
        <v>43663</v>
      </c>
      <c r="B2606">
        <v>1098.4000000000001</v>
      </c>
      <c r="D2606" s="264">
        <v>43663</v>
      </c>
      <c r="E2606">
        <f t="shared" si="299"/>
        <v>2170</v>
      </c>
      <c r="F2606">
        <v>1098.4000000000001</v>
      </c>
      <c r="G2606" s="246">
        <f t="shared" si="296"/>
        <v>3.1713157724420071E-3</v>
      </c>
      <c r="H2606" s="246">
        <f t="shared" si="297"/>
        <v>7.6449798049370386E-4</v>
      </c>
      <c r="I2606">
        <f t="shared" si="301"/>
        <v>15080.859817500701</v>
      </c>
      <c r="J2606">
        <f t="shared" si="301"/>
        <v>24367.487489958352</v>
      </c>
      <c r="AB2606" s="264">
        <v>43677</v>
      </c>
      <c r="AC2606">
        <v>2176.4899999999998</v>
      </c>
    </row>
    <row r="2607" spans="1:29">
      <c r="A2607" s="264">
        <v>43664</v>
      </c>
      <c r="B2607">
        <v>1100.92</v>
      </c>
      <c r="D2607" s="264">
        <v>43664</v>
      </c>
      <c r="E2607">
        <f t="shared" si="299"/>
        <v>2172.79</v>
      </c>
      <c r="F2607">
        <v>1100.92</v>
      </c>
      <c r="G2607" s="246">
        <f t="shared" si="296"/>
        <v>1.2857142857143344E-3</v>
      </c>
      <c r="H2607" s="246">
        <f t="shared" si="297"/>
        <v>2.2478176048277157E-3</v>
      </c>
      <c r="I2607">
        <f t="shared" si="301"/>
        <v>15100.249494408918</v>
      </c>
      <c r="J2607">
        <f t="shared" si="301"/>
        <v>24422.261157323701</v>
      </c>
      <c r="AB2607" s="264">
        <v>43678</v>
      </c>
      <c r="AC2607">
        <v>2190.6</v>
      </c>
    </row>
    <row r="2608" spans="1:29">
      <c r="A2608" s="264">
        <v>43665</v>
      </c>
      <c r="B2608">
        <v>1097.48</v>
      </c>
      <c r="D2608" s="264">
        <v>43665</v>
      </c>
      <c r="E2608">
        <f t="shared" si="299"/>
        <v>2172.0100000000002</v>
      </c>
      <c r="F2608">
        <v>1097.48</v>
      </c>
      <c r="G2608" s="246">
        <f t="shared" si="296"/>
        <v>-3.589854518842861E-4</v>
      </c>
      <c r="H2608" s="246">
        <f t="shared" si="297"/>
        <v>-3.1710879472234407E-3</v>
      </c>
      <c r="I2608">
        <f t="shared" si="301"/>
        <v>15094.828724520601</v>
      </c>
      <c r="J2608">
        <f t="shared" si="301"/>
        <v>24344.816019323767</v>
      </c>
      <c r="AB2608" s="264">
        <v>43679</v>
      </c>
      <c r="AC2608">
        <v>2192.69</v>
      </c>
    </row>
    <row r="2609" spans="1:29">
      <c r="A2609" s="264">
        <v>43668</v>
      </c>
      <c r="B2609">
        <v>1100.58</v>
      </c>
      <c r="D2609" s="264">
        <v>43668</v>
      </c>
      <c r="E2609">
        <f t="shared" si="299"/>
        <v>2173.6</v>
      </c>
      <c r="F2609">
        <v>1100.58</v>
      </c>
      <c r="G2609" s="246">
        <f t="shared" si="296"/>
        <v>7.3204082854116947E-4</v>
      </c>
      <c r="H2609" s="246">
        <f t="shared" si="297"/>
        <v>2.7782242696254714E-3</v>
      </c>
      <c r="I2609">
        <f t="shared" si="301"/>
        <v>15105.878755446785</v>
      </c>
      <c r="J2609">
        <f t="shared" si="301"/>
        <v>24412.451378028221</v>
      </c>
      <c r="AB2609" s="264">
        <v>43682</v>
      </c>
      <c r="AC2609">
        <v>2203.56</v>
      </c>
    </row>
    <row r="2610" spans="1:29">
      <c r="A2610" s="264">
        <v>43669</v>
      </c>
      <c r="B2610">
        <v>1102.23</v>
      </c>
      <c r="D2610" s="264">
        <v>43669</v>
      </c>
      <c r="E2610">
        <f t="shared" si="299"/>
        <v>2170.96</v>
      </c>
      <c r="F2610">
        <v>1102.23</v>
      </c>
      <c r="G2610" s="246">
        <f t="shared" si="296"/>
        <v>-1.2145748987854033E-3</v>
      </c>
      <c r="H2610" s="246">
        <f t="shared" si="297"/>
        <v>1.452780936285634E-3</v>
      </c>
      <c r="I2610">
        <f t="shared" si="301"/>
        <v>15087.531534286323</v>
      </c>
      <c r="J2610">
        <f t="shared" si="301"/>
        <v>24447.917321998222</v>
      </c>
      <c r="AB2610" s="264">
        <v>43683</v>
      </c>
      <c r="AC2610">
        <v>2204.15</v>
      </c>
    </row>
    <row r="2611" spans="1:29">
      <c r="A2611" s="264">
        <v>43670</v>
      </c>
      <c r="B2611">
        <v>1105.53</v>
      </c>
      <c r="D2611" s="264">
        <v>43670</v>
      </c>
      <c r="E2611">
        <f t="shared" si="299"/>
        <v>2174.09</v>
      </c>
      <c r="F2611">
        <v>1105.53</v>
      </c>
      <c r="G2611" s="246">
        <f t="shared" si="296"/>
        <v>1.4417584847257192E-3</v>
      </c>
      <c r="H2611" s="246">
        <f t="shared" si="297"/>
        <v>2.9475019149489559E-3</v>
      </c>
      <c r="I2611">
        <f t="shared" si="301"/>
        <v>15109.284110889448</v>
      </c>
      <c r="J2611">
        <f t="shared" si="301"/>
        <v>24519.977605121327</v>
      </c>
      <c r="AB2611" s="264">
        <v>43684</v>
      </c>
      <c r="AC2611">
        <v>2210.0100000000002</v>
      </c>
    </row>
    <row r="2612" spans="1:29">
      <c r="A2612" s="264">
        <v>43671</v>
      </c>
      <c r="B2612">
        <v>1101.72</v>
      </c>
      <c r="D2612" s="264">
        <v>43671</v>
      </c>
      <c r="E2612">
        <f t="shared" si="299"/>
        <v>2171.4899999999998</v>
      </c>
      <c r="F2612">
        <v>1101.72</v>
      </c>
      <c r="G2612" s="246">
        <f t="shared" si="296"/>
        <v>-1.1959026535242057E-3</v>
      </c>
      <c r="H2612" s="246">
        <f t="shared" si="297"/>
        <v>-3.4927393906736401E-3</v>
      </c>
      <c r="I2612">
        <f t="shared" ref="I2612:J2627" si="302">I2611*(1+G2612)</f>
        <v>15091.214877928383</v>
      </c>
      <c r="J2612">
        <f t="shared" si="302"/>
        <v>24434.335713481483</v>
      </c>
      <c r="AB2612" s="264">
        <v>43685</v>
      </c>
      <c r="AC2612">
        <v>2206.9299999999998</v>
      </c>
    </row>
    <row r="2613" spans="1:29">
      <c r="A2613" s="264">
        <v>43672</v>
      </c>
      <c r="B2613">
        <v>1104.42</v>
      </c>
      <c r="D2613" s="264">
        <v>43672</v>
      </c>
      <c r="E2613">
        <f t="shared" si="299"/>
        <v>2171.34</v>
      </c>
      <c r="F2613">
        <v>1104.42</v>
      </c>
      <c r="G2613" s="246">
        <f t="shared" si="296"/>
        <v>-6.9076993216454774E-5</v>
      </c>
      <c r="H2613" s="246">
        <f t="shared" si="297"/>
        <v>2.4042848584810853E-3</v>
      </c>
      <c r="I2613">
        <f t="shared" si="302"/>
        <v>15090.172422180633</v>
      </c>
      <c r="J2613">
        <f t="shared" si="302"/>
        <v>24493.082816864451</v>
      </c>
      <c r="AB2613" s="264">
        <v>43686</v>
      </c>
      <c r="AC2613">
        <v>2205.23</v>
      </c>
    </row>
    <row r="2614" spans="1:29">
      <c r="A2614" s="264">
        <v>43675</v>
      </c>
      <c r="B2614">
        <v>1103.98</v>
      </c>
      <c r="D2614" s="264">
        <v>43675</v>
      </c>
      <c r="E2614">
        <f t="shared" si="299"/>
        <v>2174.3200000000002</v>
      </c>
      <c r="F2614">
        <v>1103.98</v>
      </c>
      <c r="G2614" s="246">
        <f t="shared" si="296"/>
        <v>1.3724244015216325E-3</v>
      </c>
      <c r="H2614" s="246">
        <f t="shared" si="297"/>
        <v>-4.448277311686197E-4</v>
      </c>
      <c r="I2614">
        <f t="shared" si="302"/>
        <v>15110.882543036003</v>
      </c>
      <c r="J2614">
        <f t="shared" si="302"/>
        <v>24482.187614405702</v>
      </c>
      <c r="AB2614" s="264">
        <v>43689</v>
      </c>
      <c r="AC2614">
        <v>2215.71</v>
      </c>
    </row>
    <row r="2615" spans="1:29">
      <c r="A2615" s="264">
        <v>43676</v>
      </c>
      <c r="B2615">
        <v>1103.32</v>
      </c>
      <c r="D2615" s="264">
        <v>43676</v>
      </c>
      <c r="E2615">
        <f t="shared" si="299"/>
        <v>2173.33</v>
      </c>
      <c r="F2615">
        <v>1103.32</v>
      </c>
      <c r="G2615" s="246">
        <f t="shared" si="296"/>
        <v>-4.5531476507609803E-4</v>
      </c>
      <c r="H2615" s="246">
        <f t="shared" si="297"/>
        <v>-6.4426548876407499E-4</v>
      </c>
      <c r="I2615">
        <f t="shared" si="302"/>
        <v>15104.002335100828</v>
      </c>
      <c r="J2615">
        <f t="shared" si="302"/>
        <v>24466.414585836294</v>
      </c>
      <c r="AB2615" s="264">
        <v>43690</v>
      </c>
      <c r="AC2615">
        <v>2210.75</v>
      </c>
    </row>
    <row r="2616" spans="1:29">
      <c r="A2616" s="264">
        <v>43677</v>
      </c>
      <c r="B2616">
        <v>1100.3900000000001</v>
      </c>
      <c r="D2616" s="264">
        <v>43677</v>
      </c>
      <c r="E2616">
        <f t="shared" si="299"/>
        <v>2176.4899999999998</v>
      </c>
      <c r="F2616">
        <v>1100.3900000000001</v>
      </c>
      <c r="G2616" s="246">
        <f t="shared" si="296"/>
        <v>1.4539899601071493E-3</v>
      </c>
      <c r="H2616" s="246">
        <f t="shared" si="297"/>
        <v>-2.7020497873947577E-3</v>
      </c>
      <c r="I2616">
        <f t="shared" si="302"/>
        <v>15125.963402853498</v>
      </c>
      <c r="J2616">
        <f t="shared" si="302"/>
        <v>24400.305115506322</v>
      </c>
      <c r="AB2616" s="264">
        <v>43691</v>
      </c>
      <c r="AC2616">
        <v>2220.21</v>
      </c>
    </row>
    <row r="2617" spans="1:29">
      <c r="A2617" s="264">
        <v>43678</v>
      </c>
      <c r="B2617">
        <v>1104.0899999999999</v>
      </c>
      <c r="D2617" s="264">
        <v>43678</v>
      </c>
      <c r="E2617">
        <f t="shared" si="299"/>
        <v>2190.6</v>
      </c>
      <c r="F2617">
        <v>1104.0899999999999</v>
      </c>
      <c r="G2617" s="246">
        <f t="shared" si="296"/>
        <v>6.4829151523784212E-3</v>
      </c>
      <c r="H2617" s="246">
        <f t="shared" si="297"/>
        <v>3.3160156528917331E-3</v>
      </c>
      <c r="I2617">
        <f t="shared" si="302"/>
        <v>15224.023740192179</v>
      </c>
      <c r="J2617">
        <f t="shared" si="302"/>
        <v>24481.216909204675</v>
      </c>
      <c r="AB2617" s="264">
        <v>43692</v>
      </c>
      <c r="AC2617">
        <v>2226.25</v>
      </c>
    </row>
    <row r="2618" spans="1:29">
      <c r="A2618" s="264">
        <v>43679</v>
      </c>
      <c r="B2618">
        <v>1101.72</v>
      </c>
      <c r="D2618" s="264">
        <v>43679</v>
      </c>
      <c r="E2618">
        <f t="shared" si="299"/>
        <v>2192.69</v>
      </c>
      <c r="F2618">
        <v>1101.72</v>
      </c>
      <c r="G2618" s="246">
        <f t="shared" si="296"/>
        <v>9.5407650871903726E-4</v>
      </c>
      <c r="H2618" s="246">
        <f t="shared" si="297"/>
        <v>-2.1929927102214549E-3</v>
      </c>
      <c r="I2618">
        <f t="shared" si="302"/>
        <v>15238.548623610877</v>
      </c>
      <c r="J2618">
        <f t="shared" si="302"/>
        <v>24427.529778985441</v>
      </c>
      <c r="AB2618" s="264">
        <v>43693</v>
      </c>
      <c r="AC2618">
        <v>2226.25</v>
      </c>
    </row>
    <row r="2619" spans="1:29">
      <c r="A2619" s="264">
        <v>43682</v>
      </c>
      <c r="B2619">
        <v>1092.29</v>
      </c>
      <c r="D2619" s="264">
        <v>43682</v>
      </c>
      <c r="E2619">
        <f t="shared" si="299"/>
        <v>2203.56</v>
      </c>
      <c r="F2619">
        <v>1092.29</v>
      </c>
      <c r="G2619" s="246">
        <f t="shared" si="296"/>
        <v>4.9573811163456938E-3</v>
      </c>
      <c r="H2619" s="246">
        <f t="shared" si="297"/>
        <v>-8.6057721432980655E-3</v>
      </c>
      <c r="I2619">
        <f t="shared" si="302"/>
        <v>15314.091916798081</v>
      </c>
      <c r="J2619">
        <f t="shared" si="302"/>
        <v>24217.312023683866</v>
      </c>
      <c r="AB2619" s="264">
        <v>43696</v>
      </c>
      <c r="AC2619">
        <v>2219.5300000000002</v>
      </c>
    </row>
    <row r="2620" spans="1:29">
      <c r="A2620" s="264">
        <v>43683</v>
      </c>
      <c r="B2620">
        <v>1099.22</v>
      </c>
      <c r="D2620" s="264">
        <v>43683</v>
      </c>
      <c r="E2620">
        <f t="shared" si="299"/>
        <v>2204.15</v>
      </c>
      <c r="F2620">
        <v>1099.22</v>
      </c>
      <c r="G2620" s="246">
        <f t="shared" si="296"/>
        <v>2.6774855234257267E-4</v>
      </c>
      <c r="H2620" s="246">
        <f t="shared" si="297"/>
        <v>6.2980403882799555E-3</v>
      </c>
      <c r="I2620">
        <f t="shared" si="302"/>
        <v>15318.192242739246</v>
      </c>
      <c r="J2620">
        <f t="shared" si="302"/>
        <v>24369.833632904603</v>
      </c>
      <c r="AB2620" s="264">
        <v>43697</v>
      </c>
      <c r="AC2620">
        <v>2224.23</v>
      </c>
    </row>
    <row r="2621" spans="1:29">
      <c r="A2621" s="264">
        <v>43684</v>
      </c>
      <c r="B2621">
        <v>1099.31</v>
      </c>
      <c r="D2621" s="264">
        <v>43684</v>
      </c>
      <c r="E2621">
        <f t="shared" si="299"/>
        <v>2210.0100000000002</v>
      </c>
      <c r="F2621">
        <v>1099.31</v>
      </c>
      <c r="G2621" s="246">
        <f t="shared" si="296"/>
        <v>2.6586212372117224E-3</v>
      </c>
      <c r="H2621" s="246">
        <f t="shared" si="297"/>
        <v>3.5447668086594775E-5</v>
      </c>
      <c r="I2621">
        <f t="shared" si="302"/>
        <v>15358.917513951485</v>
      </c>
      <c r="J2621">
        <f t="shared" si="302"/>
        <v>24370.697486678549</v>
      </c>
      <c r="AB2621" s="264">
        <v>43698</v>
      </c>
      <c r="AC2621">
        <v>2222.94</v>
      </c>
    </row>
    <row r="2622" spans="1:29">
      <c r="A2622" s="264">
        <v>43685</v>
      </c>
      <c r="B2622">
        <v>1106.54</v>
      </c>
      <c r="D2622" s="264">
        <v>43685</v>
      </c>
      <c r="E2622">
        <f t="shared" si="299"/>
        <v>2206.9299999999998</v>
      </c>
      <c r="F2622">
        <v>1106.54</v>
      </c>
      <c r="G2622" s="246">
        <f t="shared" si="296"/>
        <v>-1.3936588522225346E-3</v>
      </c>
      <c r="H2622" s="246">
        <f t="shared" si="297"/>
        <v>6.5304241816619294E-3</v>
      </c>
      <c r="I2622">
        <f t="shared" si="302"/>
        <v>15337.512422597611</v>
      </c>
      <c r="J2622">
        <f t="shared" si="302"/>
        <v>24529.848478869524</v>
      </c>
      <c r="AB2622" s="264">
        <v>43699</v>
      </c>
      <c r="AC2622">
        <v>2219.02</v>
      </c>
    </row>
    <row r="2623" spans="1:29">
      <c r="A2623" s="264">
        <v>43686</v>
      </c>
      <c r="B2623">
        <v>1103.2</v>
      </c>
      <c r="D2623" s="264">
        <v>43686</v>
      </c>
      <c r="E2623">
        <f t="shared" si="299"/>
        <v>2205.23</v>
      </c>
      <c r="F2623">
        <v>1103.2</v>
      </c>
      <c r="G2623" s="246">
        <f t="shared" si="296"/>
        <v>-7.7030082512807851E-4</v>
      </c>
      <c r="H2623" s="246">
        <f t="shared" si="297"/>
        <v>-3.0648463421372304E-3</v>
      </c>
      <c r="I2623">
        <f t="shared" si="302"/>
        <v>15325.697924123071</v>
      </c>
      <c r="J2623">
        <f t="shared" si="302"/>
        <v>24454.66826248588</v>
      </c>
      <c r="AB2623" s="264">
        <v>43700</v>
      </c>
      <c r="AC2623">
        <v>2228.11</v>
      </c>
    </row>
    <row r="2624" spans="1:29">
      <c r="A2624" s="264">
        <v>43689</v>
      </c>
      <c r="B2624">
        <v>1102.69</v>
      </c>
      <c r="D2624" s="264">
        <v>43689</v>
      </c>
      <c r="E2624">
        <f t="shared" si="299"/>
        <v>2215.71</v>
      </c>
      <c r="F2624">
        <v>1102.69</v>
      </c>
      <c r="G2624" s="246">
        <f t="shared" si="296"/>
        <v>4.7523387583154886E-3</v>
      </c>
      <c r="H2624" s="246">
        <f t="shared" si="297"/>
        <v>-5.0872008701953377E-4</v>
      </c>
      <c r="I2624">
        <f t="shared" si="302"/>
        <v>15398.530832366116</v>
      </c>
      <c r="J2624">
        <f t="shared" si="302"/>
        <v>24442.227681519355</v>
      </c>
      <c r="AB2624" s="264">
        <v>43703</v>
      </c>
      <c r="AC2624">
        <v>2225.5100000000002</v>
      </c>
    </row>
    <row r="2625" spans="1:29">
      <c r="A2625" s="264">
        <v>43690</v>
      </c>
      <c r="B2625">
        <v>1107.97</v>
      </c>
      <c r="D2625" s="264">
        <v>43690</v>
      </c>
      <c r="E2625">
        <f t="shared" si="299"/>
        <v>2210.75</v>
      </c>
      <c r="F2625">
        <v>1107.97</v>
      </c>
      <c r="G2625" s="246">
        <f t="shared" si="296"/>
        <v>-2.238560100374154E-3</v>
      </c>
      <c r="H2625" s="246">
        <f t="shared" si="297"/>
        <v>4.7418618819172623E-3</v>
      </c>
      <c r="I2625">
        <f t="shared" si="302"/>
        <v>15364.0602956404</v>
      </c>
      <c r="J2625">
        <f t="shared" si="302"/>
        <v>24558.129349271494</v>
      </c>
      <c r="AB2625" s="264">
        <v>43704</v>
      </c>
      <c r="AC2625">
        <v>2232.35</v>
      </c>
    </row>
    <row r="2626" spans="1:29">
      <c r="A2626" s="264">
        <v>43691</v>
      </c>
      <c r="B2626">
        <v>1100.04</v>
      </c>
      <c r="D2626" s="264">
        <v>43691</v>
      </c>
      <c r="E2626">
        <f t="shared" si="299"/>
        <v>2220.21</v>
      </c>
      <c r="F2626">
        <v>1100.04</v>
      </c>
      <c r="G2626" s="246">
        <f t="shared" si="296"/>
        <v>4.2790908062875221E-3</v>
      </c>
      <c r="H2626" s="246">
        <f t="shared" si="297"/>
        <v>-7.203662070530594E-3</v>
      </c>
      <c r="I2626">
        <f t="shared" si="302"/>
        <v>15429.804504798722</v>
      </c>
      <c r="J2626">
        <f t="shared" si="302"/>
        <v>24381.220884354963</v>
      </c>
      <c r="AB2626" s="264">
        <v>43705</v>
      </c>
      <c r="AC2626">
        <v>2235.1</v>
      </c>
    </row>
    <row r="2627" spans="1:29">
      <c r="A2627" s="264">
        <v>43692</v>
      </c>
      <c r="B2627">
        <v>1105.1500000000001</v>
      </c>
      <c r="D2627" s="264">
        <v>43692</v>
      </c>
      <c r="E2627">
        <f t="shared" si="299"/>
        <v>2226.25</v>
      </c>
      <c r="F2627">
        <v>1105.1500000000001</v>
      </c>
      <c r="G2627" s="246">
        <f t="shared" si="296"/>
        <v>2.7204633795903099E-3</v>
      </c>
      <c r="H2627" s="246">
        <f t="shared" si="297"/>
        <v>4.5988570545487531E-3</v>
      </c>
      <c r="I2627">
        <f t="shared" si="302"/>
        <v>15471.780722908265</v>
      </c>
      <c r="J2627">
        <f t="shared" si="302"/>
        <v>24493.346634017489</v>
      </c>
      <c r="AB2627" s="264">
        <v>43706</v>
      </c>
      <c r="AC2627">
        <v>2230.85</v>
      </c>
    </row>
    <row r="2628" spans="1:29">
      <c r="A2628" s="264">
        <v>43693</v>
      </c>
      <c r="B2628">
        <v>1110.2</v>
      </c>
      <c r="D2628" s="264">
        <v>43693</v>
      </c>
      <c r="E2628">
        <f t="shared" si="299"/>
        <v>2226.25</v>
      </c>
      <c r="F2628">
        <v>1110.2</v>
      </c>
      <c r="G2628" s="246">
        <f t="shared" ref="G2628:G2691" si="303">E2628/E2627-1</f>
        <v>0</v>
      </c>
      <c r="H2628" s="246">
        <f t="shared" ref="H2628:H2691" si="304">(F2628/F2627-1)-($M$23/252)</f>
        <v>4.5230868789627324E-3</v>
      </c>
      <c r="I2628">
        <f t="shared" ref="I2628:J2643" si="305">I2627*(1+G2628)</f>
        <v>15471.780722908265</v>
      </c>
      <c r="J2628">
        <f t="shared" si="305"/>
        <v>24604.132168799701</v>
      </c>
      <c r="AB2628" s="264">
        <v>43707</v>
      </c>
      <c r="AC2628">
        <v>2232.89</v>
      </c>
    </row>
    <row r="2629" spans="1:29">
      <c r="A2629" s="264">
        <v>43696</v>
      </c>
      <c r="B2629">
        <v>1112.26</v>
      </c>
      <c r="D2629" s="264">
        <v>43696</v>
      </c>
      <c r="E2629">
        <f t="shared" si="299"/>
        <v>2219.5300000000002</v>
      </c>
      <c r="F2629">
        <v>1112.26</v>
      </c>
      <c r="G2629" s="246">
        <f t="shared" si="303"/>
        <v>-3.018528916339025E-3</v>
      </c>
      <c r="H2629" s="246">
        <f t="shared" si="304"/>
        <v>1.809092956223988E-3</v>
      </c>
      <c r="I2629">
        <f t="shared" si="305"/>
        <v>15425.078705408909</v>
      </c>
      <c r="J2629">
        <f t="shared" si="305"/>
        <v>24648.643331000279</v>
      </c>
      <c r="AB2629" s="264">
        <v>43710</v>
      </c>
      <c r="AC2629">
        <v>2232.89</v>
      </c>
    </row>
    <row r="2630" spans="1:29">
      <c r="A2630" s="264">
        <v>43697</v>
      </c>
      <c r="B2630">
        <v>1112.54</v>
      </c>
      <c r="D2630" s="264">
        <v>43697</v>
      </c>
      <c r="E2630">
        <f t="shared" si="299"/>
        <v>2224.23</v>
      </c>
      <c r="F2630">
        <v>1112.54</v>
      </c>
      <c r="G2630" s="246">
        <f t="shared" si="303"/>
        <v>2.1175654305189973E-3</v>
      </c>
      <c r="H2630" s="246">
        <f t="shared" si="304"/>
        <v>2.0531112972042937E-4</v>
      </c>
      <c r="I2630">
        <f t="shared" si="305"/>
        <v>15457.742318838518</v>
      </c>
      <c r="J2630">
        <f t="shared" si="305"/>
        <v>24653.703971808642</v>
      </c>
      <c r="AB2630" s="264">
        <v>43711</v>
      </c>
      <c r="AC2630">
        <v>2236.96</v>
      </c>
    </row>
    <row r="2631" spans="1:29">
      <c r="A2631" s="264">
        <v>43698</v>
      </c>
      <c r="B2631">
        <v>1115.0899999999999</v>
      </c>
      <c r="D2631" s="264">
        <v>43698</v>
      </c>
      <c r="E2631">
        <f t="shared" ref="E2631:E2667" si="306">SUMIF(AB:AB,A2631,AC:AC)</f>
        <v>2222.94</v>
      </c>
      <c r="F2631">
        <v>1115.0899999999999</v>
      </c>
      <c r="G2631" s="246">
        <f t="shared" si="303"/>
        <v>-5.7997599169146152E-4</v>
      </c>
      <c r="H2631" s="246">
        <f t="shared" si="304"/>
        <v>2.2456238491585937E-3</v>
      </c>
      <c r="I2631">
        <f t="shared" si="305"/>
        <v>15448.777199407839</v>
      </c>
      <c r="J2631">
        <f t="shared" si="305"/>
        <v>24709.066917417833</v>
      </c>
      <c r="AB2631" s="264">
        <v>43712</v>
      </c>
      <c r="AC2631">
        <v>2238.5700000000002</v>
      </c>
    </row>
    <row r="2632" spans="1:29">
      <c r="A2632" s="264">
        <v>43699</v>
      </c>
      <c r="B2632">
        <v>1113.06</v>
      </c>
      <c r="D2632" s="264">
        <v>43699</v>
      </c>
      <c r="E2632">
        <f t="shared" si="306"/>
        <v>2219.02</v>
      </c>
      <c r="F2632">
        <v>1113.06</v>
      </c>
      <c r="G2632" s="246">
        <f t="shared" si="303"/>
        <v>-1.7634304119770183E-3</v>
      </c>
      <c r="H2632" s="246">
        <f t="shared" si="304"/>
        <v>-1.8669094294758845E-3</v>
      </c>
      <c r="I2632">
        <f t="shared" si="305"/>
        <v>15421.534355866546</v>
      </c>
      <c r="J2632">
        <f t="shared" si="305"/>
        <v>24662.937327396154</v>
      </c>
      <c r="AB2632" s="264">
        <v>43713</v>
      </c>
      <c r="AC2632">
        <v>2226.31</v>
      </c>
    </row>
    <row r="2633" spans="1:29">
      <c r="A2633" s="264">
        <v>43700</v>
      </c>
      <c r="B2633">
        <v>1106.94</v>
      </c>
      <c r="D2633" s="264">
        <v>43700</v>
      </c>
      <c r="E2633">
        <f t="shared" si="306"/>
        <v>2228.11</v>
      </c>
      <c r="F2633">
        <v>1106.94</v>
      </c>
      <c r="G2633" s="246">
        <f t="shared" si="303"/>
        <v>4.0964029166028482E-3</v>
      </c>
      <c r="H2633" s="246">
        <f t="shared" si="304"/>
        <v>-5.5447844552083533E-3</v>
      </c>
      <c r="I2633">
        <f t="shared" si="305"/>
        <v>15484.707174180408</v>
      </c>
      <c r="J2633">
        <f t="shared" si="305"/>
        <v>24526.18665588343</v>
      </c>
      <c r="AB2633" s="264">
        <v>43714</v>
      </c>
      <c r="AC2633">
        <v>2229.46</v>
      </c>
    </row>
    <row r="2634" spans="1:29">
      <c r="A2634" s="264">
        <v>43703</v>
      </c>
      <c r="B2634">
        <v>1110.27</v>
      </c>
      <c r="D2634" s="264">
        <v>43703</v>
      </c>
      <c r="E2634">
        <f t="shared" si="306"/>
        <v>2225.5100000000002</v>
      </c>
      <c r="F2634">
        <v>1110.27</v>
      </c>
      <c r="G2634" s="246">
        <f t="shared" si="303"/>
        <v>-1.1669082765213279E-3</v>
      </c>
      <c r="H2634" s="246">
        <f t="shared" si="304"/>
        <v>2.961864560990555E-3</v>
      </c>
      <c r="I2634">
        <f t="shared" si="305"/>
        <v>15466.637941219347</v>
      </c>
      <c r="J2634">
        <f t="shared" si="305"/>
        <v>24598.82989895573</v>
      </c>
      <c r="AB2634" s="264">
        <v>43717</v>
      </c>
      <c r="AC2634">
        <v>2222.15</v>
      </c>
    </row>
    <row r="2635" spans="1:29">
      <c r="A2635" s="264">
        <v>43704</v>
      </c>
      <c r="B2635">
        <v>1112.46</v>
      </c>
      <c r="D2635" s="264">
        <v>43704</v>
      </c>
      <c r="E2635">
        <f t="shared" si="306"/>
        <v>2232.35</v>
      </c>
      <c r="F2635">
        <v>1112.46</v>
      </c>
      <c r="G2635" s="246">
        <f t="shared" si="303"/>
        <v>3.0734528265430328E-3</v>
      </c>
      <c r="H2635" s="246">
        <f t="shared" si="304"/>
        <v>1.9260646059067058E-3</v>
      </c>
      <c r="I2635">
        <f t="shared" si="305"/>
        <v>15514.173923316906</v>
      </c>
      <c r="J2635">
        <f t="shared" si="305"/>
        <v>24646.208834570829</v>
      </c>
      <c r="AB2635" s="264">
        <v>43718</v>
      </c>
      <c r="AC2635">
        <v>2212.0500000000002</v>
      </c>
    </row>
    <row r="2636" spans="1:29">
      <c r="A2636" s="264">
        <v>43705</v>
      </c>
      <c r="B2636">
        <v>1114.93</v>
      </c>
      <c r="D2636" s="264">
        <v>43705</v>
      </c>
      <c r="E2636">
        <f t="shared" si="306"/>
        <v>2235.1</v>
      </c>
      <c r="F2636">
        <v>1114.93</v>
      </c>
      <c r="G2636" s="246">
        <f t="shared" si="303"/>
        <v>1.2318856810087375E-3</v>
      </c>
      <c r="H2636" s="246">
        <f t="shared" si="304"/>
        <v>2.1738759788474263E-3</v>
      </c>
      <c r="I2636">
        <f t="shared" si="305"/>
        <v>15533.28561202572</v>
      </c>
      <c r="J2636">
        <f t="shared" si="305"/>
        <v>24699.786635925961</v>
      </c>
      <c r="AB2636" s="264">
        <v>43719</v>
      </c>
      <c r="AC2636">
        <v>2210.06</v>
      </c>
    </row>
    <row r="2637" spans="1:29">
      <c r="A2637" s="264">
        <v>43706</v>
      </c>
      <c r="B2637">
        <v>1118.76</v>
      </c>
      <c r="D2637" s="264">
        <v>43706</v>
      </c>
      <c r="E2637">
        <f t="shared" si="306"/>
        <v>2230.85</v>
      </c>
      <c r="F2637">
        <v>1118.76</v>
      </c>
      <c r="G2637" s="246">
        <f t="shared" si="303"/>
        <v>-1.9014809180797343E-3</v>
      </c>
      <c r="H2637" s="246">
        <f t="shared" si="304"/>
        <v>3.38876466940262E-3</v>
      </c>
      <c r="I2637">
        <f t="shared" si="305"/>
        <v>15503.749365839371</v>
      </c>
      <c r="J2637">
        <f t="shared" si="305"/>
        <v>24783.488400219569</v>
      </c>
      <c r="AB2637" s="264">
        <v>43720</v>
      </c>
      <c r="AC2637">
        <v>2204.27</v>
      </c>
    </row>
    <row r="2638" spans="1:29">
      <c r="A2638" s="264">
        <v>43707</v>
      </c>
      <c r="B2638">
        <v>1118.72</v>
      </c>
      <c r="D2638" s="264">
        <v>43707</v>
      </c>
      <c r="E2638">
        <f t="shared" si="306"/>
        <v>2232.89</v>
      </c>
      <c r="F2638">
        <v>1118.72</v>
      </c>
      <c r="G2638" s="246">
        <f t="shared" si="303"/>
        <v>9.1444964923681482E-4</v>
      </c>
      <c r="H2638" s="246">
        <f t="shared" si="304"/>
        <v>-8.2182441785052233E-5</v>
      </c>
      <c r="I2638">
        <f t="shared" si="305"/>
        <v>15517.926764008818</v>
      </c>
      <c r="J2638">
        <f t="shared" si="305"/>
        <v>24781.451632626886</v>
      </c>
      <c r="AB2638" s="264">
        <v>43721</v>
      </c>
      <c r="AC2638">
        <v>2192.4899999999998</v>
      </c>
    </row>
    <row r="2639" spans="1:29">
      <c r="A2639" s="264">
        <v>43711</v>
      </c>
      <c r="B2639">
        <v>1117.1199999999999</v>
      </c>
      <c r="D2639" s="264">
        <v>43711</v>
      </c>
      <c r="E2639">
        <f t="shared" si="306"/>
        <v>2236.96</v>
      </c>
      <c r="F2639">
        <v>1117.1199999999999</v>
      </c>
      <c r="G2639" s="246">
        <f t="shared" si="303"/>
        <v>1.8227498891572047E-3</v>
      </c>
      <c r="H2639" s="246">
        <f t="shared" si="304"/>
        <v>-1.4766345210854978E-3</v>
      </c>
      <c r="I2639">
        <f t="shared" si="305"/>
        <v>15546.212063297866</v>
      </c>
      <c r="J2639">
        <f t="shared" si="305"/>
        <v>24744.858485663539</v>
      </c>
      <c r="AB2639" s="264">
        <v>43724</v>
      </c>
      <c r="AC2639">
        <v>2199.62</v>
      </c>
    </row>
    <row r="2640" spans="1:29">
      <c r="A2640" s="264">
        <v>43712</v>
      </c>
      <c r="B2640">
        <v>1122.69</v>
      </c>
      <c r="D2640" s="264">
        <v>43712</v>
      </c>
      <c r="E2640">
        <f t="shared" si="306"/>
        <v>2238.5700000000002</v>
      </c>
      <c r="F2640">
        <v>1122.69</v>
      </c>
      <c r="G2640" s="246">
        <f t="shared" si="303"/>
        <v>7.1972677204779067E-4</v>
      </c>
      <c r="H2640" s="246">
        <f t="shared" si="304"/>
        <v>4.9396069484799335E-3</v>
      </c>
      <c r="I2640">
        <f t="shared" si="305"/>
        <v>15557.401088323753</v>
      </c>
      <c r="J2640">
        <f t="shared" si="305"/>
        <v>24867.088360578477</v>
      </c>
      <c r="AB2640" s="264">
        <v>43725</v>
      </c>
      <c r="AC2640">
        <v>2202.35</v>
      </c>
    </row>
    <row r="2641" spans="1:29">
      <c r="A2641" s="264">
        <v>43713</v>
      </c>
      <c r="B2641">
        <v>1122.73</v>
      </c>
      <c r="D2641" s="264">
        <v>43713</v>
      </c>
      <c r="E2641">
        <f t="shared" si="306"/>
        <v>2226.31</v>
      </c>
      <c r="F2641">
        <v>1122.73</v>
      </c>
      <c r="G2641" s="246">
        <f t="shared" si="303"/>
        <v>-5.4767105786284187E-3</v>
      </c>
      <c r="H2641" s="246">
        <f t="shared" si="304"/>
        <v>-1.0799858248602134E-5</v>
      </c>
      <c r="I2641">
        <f t="shared" si="305"/>
        <v>15472.197705207365</v>
      </c>
      <c r="J2641">
        <f t="shared" si="305"/>
        <v>24866.819799549128</v>
      </c>
      <c r="AB2641" s="264">
        <v>43726</v>
      </c>
      <c r="AC2641">
        <v>2205.9499999999998</v>
      </c>
    </row>
    <row r="2642" spans="1:29">
      <c r="A2642" s="264">
        <v>43714</v>
      </c>
      <c r="B2642">
        <v>1123.6099999999999</v>
      </c>
      <c r="D2642" s="264">
        <v>43714</v>
      </c>
      <c r="E2642">
        <f t="shared" si="306"/>
        <v>2229.46</v>
      </c>
      <c r="F2642">
        <v>1123.6099999999999</v>
      </c>
      <c r="G2642" s="246">
        <f t="shared" si="303"/>
        <v>1.4148972964231898E-3</v>
      </c>
      <c r="H2642" s="246">
        <f t="shared" si="304"/>
        <v>7.3737519261073223E-4</v>
      </c>
      <c r="I2642">
        <f t="shared" si="305"/>
        <v>15494.089275910188</v>
      </c>
      <c r="J2642">
        <f t="shared" si="305"/>
        <v>24885.155975588437</v>
      </c>
      <c r="AB2642" s="264">
        <v>43727</v>
      </c>
      <c r="AC2642">
        <v>2208.9699999999998</v>
      </c>
    </row>
    <row r="2643" spans="1:29">
      <c r="A2643" s="264">
        <v>43717</v>
      </c>
      <c r="B2643">
        <v>1120.45</v>
      </c>
      <c r="D2643" s="264">
        <v>43717</v>
      </c>
      <c r="E2643">
        <f t="shared" si="306"/>
        <v>2222.15</v>
      </c>
      <c r="F2643">
        <v>1120.45</v>
      </c>
      <c r="G2643" s="246">
        <f t="shared" si="303"/>
        <v>-3.2788208803925523E-3</v>
      </c>
      <c r="H2643" s="246">
        <f t="shared" si="304"/>
        <v>-2.8587922919364314E-3</v>
      </c>
      <c r="I2643">
        <f t="shared" si="305"/>
        <v>15443.286932469668</v>
      </c>
      <c r="J2643">
        <f t="shared" si="305"/>
        <v>24814.014483501789</v>
      </c>
      <c r="AB2643" s="264">
        <v>43728</v>
      </c>
      <c r="AC2643">
        <v>2211.6999999999998</v>
      </c>
    </row>
    <row r="2644" spans="1:29">
      <c r="A2644" s="264">
        <v>43718</v>
      </c>
      <c r="B2644">
        <v>1115.2</v>
      </c>
      <c r="D2644" s="264">
        <v>43718</v>
      </c>
      <c r="E2644">
        <f t="shared" si="306"/>
        <v>2212.0500000000002</v>
      </c>
      <c r="F2644">
        <v>1115.2</v>
      </c>
      <c r="G2644" s="246">
        <f t="shared" si="303"/>
        <v>-4.545147717300746E-3</v>
      </c>
      <c r="H2644" s="246">
        <f t="shared" si="304"/>
        <v>-4.7320459573002701E-3</v>
      </c>
      <c r="I2644">
        <f t="shared" ref="I2644:J2659" si="307">I2643*(1+G2644)</f>
        <v>15373.094912120932</v>
      </c>
      <c r="J2644">
        <f t="shared" si="307"/>
        <v>24696.593426580745</v>
      </c>
      <c r="AB2644" s="264">
        <v>43731</v>
      </c>
      <c r="AC2644">
        <v>2217.19</v>
      </c>
    </row>
    <row r="2645" spans="1:29">
      <c r="A2645" s="264">
        <v>43719</v>
      </c>
      <c r="B2645">
        <v>1117.18</v>
      </c>
      <c r="D2645" s="264">
        <v>43719</v>
      </c>
      <c r="E2645">
        <f t="shared" si="306"/>
        <v>2210.06</v>
      </c>
      <c r="F2645">
        <v>1117.18</v>
      </c>
      <c r="G2645" s="246">
        <f t="shared" si="303"/>
        <v>-8.9961800140148096E-4</v>
      </c>
      <c r="H2645" s="246">
        <f t="shared" si="304"/>
        <v>1.7290377126459736E-3</v>
      </c>
      <c r="I2645">
        <f t="shared" si="307"/>
        <v>15359.264999200735</v>
      </c>
      <c r="J2645">
        <f t="shared" si="307"/>
        <v>24739.294767989188</v>
      </c>
      <c r="AB2645" s="264">
        <v>43732</v>
      </c>
      <c r="AC2645">
        <v>2224.1</v>
      </c>
    </row>
    <row r="2646" spans="1:29">
      <c r="A2646" s="264">
        <v>43720</v>
      </c>
      <c r="B2646">
        <v>1117.1600000000001</v>
      </c>
      <c r="D2646" s="264">
        <v>43720</v>
      </c>
      <c r="E2646">
        <f t="shared" si="306"/>
        <v>2204.27</v>
      </c>
      <c r="F2646">
        <v>1117.1600000000001</v>
      </c>
      <c r="G2646" s="246">
        <f t="shared" si="303"/>
        <v>-2.6198383754286736E-3</v>
      </c>
      <c r="H2646" s="246">
        <f t="shared" si="304"/>
        <v>-6.433078951341347E-5</v>
      </c>
      <c r="I2646">
        <f t="shared" si="307"/>
        <v>15319.026207337451</v>
      </c>
      <c r="J2646">
        <f t="shared" si="307"/>
        <v>24737.703269624759</v>
      </c>
      <c r="AB2646" s="264">
        <v>43733</v>
      </c>
      <c r="AC2646">
        <v>2212.67</v>
      </c>
    </row>
    <row r="2647" spans="1:29">
      <c r="A2647" s="264">
        <v>43721</v>
      </c>
      <c r="B2647">
        <v>1110.6099999999999</v>
      </c>
      <c r="D2647" s="264">
        <v>43721</v>
      </c>
      <c r="E2647">
        <f t="shared" si="306"/>
        <v>2192.4899999999998</v>
      </c>
      <c r="F2647">
        <v>1110.6099999999999</v>
      </c>
      <c r="G2647" s="246">
        <f t="shared" si="303"/>
        <v>-5.3441729007790428E-3</v>
      </c>
      <c r="H2647" s="246">
        <f t="shared" si="304"/>
        <v>-5.9095099563690875E-3</v>
      </c>
      <c r="I2647">
        <f t="shared" si="307"/>
        <v>15237.158682613874</v>
      </c>
      <c r="J2647">
        <f t="shared" si="307"/>
        <v>24591.515565855207</v>
      </c>
      <c r="AB2647" s="264">
        <v>43734</v>
      </c>
      <c r="AC2647">
        <v>2218.4899999999998</v>
      </c>
    </row>
    <row r="2648" spans="1:29">
      <c r="A2648" s="264">
        <v>43724</v>
      </c>
      <c r="B2648">
        <v>1112.78</v>
      </c>
      <c r="D2648" s="264">
        <v>43724</v>
      </c>
      <c r="E2648">
        <f t="shared" si="306"/>
        <v>2199.62</v>
      </c>
      <c r="F2648">
        <v>1112.78</v>
      </c>
      <c r="G2648" s="246">
        <f t="shared" si="303"/>
        <v>3.2520102714266308E-3</v>
      </c>
      <c r="H2648" s="246">
        <f t="shared" si="304"/>
        <v>1.907452628992821E-3</v>
      </c>
      <c r="I2648">
        <f t="shared" si="307"/>
        <v>15286.710079157092</v>
      </c>
      <c r="J2648">
        <f t="shared" si="307"/>
        <v>24638.422716872214</v>
      </c>
      <c r="AB2648" s="264">
        <v>43735</v>
      </c>
      <c r="AC2648">
        <v>2219.9699999999998</v>
      </c>
    </row>
    <row r="2649" spans="1:29">
      <c r="A2649" s="264">
        <v>43725</v>
      </c>
      <c r="B2649">
        <v>1115.6500000000001</v>
      </c>
      <c r="D2649" s="264">
        <v>43725</v>
      </c>
      <c r="E2649">
        <f t="shared" si="306"/>
        <v>2202.35</v>
      </c>
      <c r="F2649">
        <v>1115.6500000000001</v>
      </c>
      <c r="G2649" s="246">
        <f t="shared" si="303"/>
        <v>1.2411234667806248E-3</v>
      </c>
      <c r="H2649" s="246">
        <f t="shared" si="304"/>
        <v>2.5326975810904132E-3</v>
      </c>
      <c r="I2649">
        <f t="shared" si="307"/>
        <v>15305.682773766206</v>
      </c>
      <c r="J2649">
        <f t="shared" si="307"/>
        <v>24700.824390489121</v>
      </c>
      <c r="AB2649" s="264">
        <v>43738</v>
      </c>
      <c r="AC2649">
        <v>2221</v>
      </c>
    </row>
    <row r="2650" spans="1:29">
      <c r="A2650" s="264">
        <v>43726</v>
      </c>
      <c r="B2650">
        <v>1116.8900000000001</v>
      </c>
      <c r="D2650" s="264">
        <v>43726</v>
      </c>
      <c r="E2650">
        <f t="shared" si="306"/>
        <v>2205.9499999999998</v>
      </c>
      <c r="F2650">
        <v>1116.8900000000001</v>
      </c>
      <c r="G2650" s="246">
        <f t="shared" si="303"/>
        <v>1.6346175675983066E-3</v>
      </c>
      <c r="H2650" s="246">
        <f t="shared" si="304"/>
        <v>1.0650311157493911E-3</v>
      </c>
      <c r="I2650">
        <f t="shared" si="307"/>
        <v>15330.70171171229</v>
      </c>
      <c r="J2650">
        <f t="shared" si="307"/>
        <v>24727.131537049652</v>
      </c>
      <c r="AB2650" s="264">
        <v>43739</v>
      </c>
      <c r="AC2650">
        <v>2224.7199999999998</v>
      </c>
    </row>
    <row r="2651" spans="1:29">
      <c r="A2651" s="264">
        <v>43727</v>
      </c>
      <c r="B2651">
        <v>1118.02</v>
      </c>
      <c r="D2651" s="264">
        <v>43727</v>
      </c>
      <c r="E2651">
        <f t="shared" si="306"/>
        <v>2208.9699999999998</v>
      </c>
      <c r="F2651">
        <v>1118.02</v>
      </c>
      <c r="G2651" s="246">
        <f t="shared" si="303"/>
        <v>1.3690246832429587E-3</v>
      </c>
      <c r="H2651" s="246">
        <f t="shared" si="304"/>
        <v>9.6530937948856397E-4</v>
      </c>
      <c r="I2651">
        <f t="shared" si="307"/>
        <v>15351.68982076706</v>
      </c>
      <c r="J2651">
        <f t="shared" si="307"/>
        <v>24751.000869050215</v>
      </c>
      <c r="AB2651" s="264">
        <v>43740</v>
      </c>
      <c r="AC2651">
        <v>2228.21</v>
      </c>
    </row>
    <row r="2652" spans="1:29">
      <c r="A2652" s="264">
        <v>43728</v>
      </c>
      <c r="B2652">
        <v>1119.3499999999999</v>
      </c>
      <c r="D2652" s="264">
        <v>43728</v>
      </c>
      <c r="E2652">
        <f t="shared" si="306"/>
        <v>2211.6999999999998</v>
      </c>
      <c r="F2652">
        <v>1119.3499999999999</v>
      </c>
      <c r="G2652" s="246">
        <f t="shared" si="303"/>
        <v>1.235870111409465E-3</v>
      </c>
      <c r="H2652" s="246">
        <f t="shared" si="304"/>
        <v>1.1431744768173194E-3</v>
      </c>
      <c r="I2652">
        <f t="shared" si="307"/>
        <v>15370.662515376174</v>
      </c>
      <c r="J2652">
        <f t="shared" si="307"/>
        <v>24779.295581519396</v>
      </c>
      <c r="AB2652" s="264">
        <v>43741</v>
      </c>
      <c r="AC2652">
        <v>2235.38</v>
      </c>
    </row>
    <row r="2653" spans="1:29">
      <c r="A2653" s="264">
        <v>43731</v>
      </c>
      <c r="B2653">
        <v>1120.43</v>
      </c>
      <c r="D2653" s="264">
        <v>43731</v>
      </c>
      <c r="E2653">
        <f t="shared" si="306"/>
        <v>2217.19</v>
      </c>
      <c r="F2653">
        <v>1120.43</v>
      </c>
      <c r="G2653" s="246">
        <f t="shared" si="303"/>
        <v>2.4822534701813836E-3</v>
      </c>
      <c r="H2653" s="246">
        <f t="shared" si="304"/>
        <v>9.1841709793326429E-4</v>
      </c>
      <c r="I2653">
        <f t="shared" si="307"/>
        <v>15408.816395743954</v>
      </c>
      <c r="J2653">
        <f t="shared" si="307"/>
        <v>24802.053310256208</v>
      </c>
      <c r="AB2653" s="264">
        <v>43742</v>
      </c>
      <c r="AC2653">
        <v>2238.0500000000002</v>
      </c>
    </row>
    <row r="2654" spans="1:29">
      <c r="A2654" s="264">
        <v>43732</v>
      </c>
      <c r="B2654">
        <v>1119.3399999999999</v>
      </c>
      <c r="D2654" s="264">
        <v>43732</v>
      </c>
      <c r="E2654">
        <f t="shared" si="306"/>
        <v>2224.1</v>
      </c>
      <c r="F2654">
        <v>1119.3399999999999</v>
      </c>
      <c r="G2654" s="246">
        <f t="shared" si="303"/>
        <v>3.1165574443325905E-3</v>
      </c>
      <c r="H2654" s="246">
        <f t="shared" si="304"/>
        <v>-1.019269355770471E-3</v>
      </c>
      <c r="I2654">
        <f t="shared" si="307"/>
        <v>15456.838857190463</v>
      </c>
      <c r="J2654">
        <f t="shared" si="307"/>
        <v>24776.773337356877</v>
      </c>
      <c r="AB2654" s="264">
        <v>43745</v>
      </c>
      <c r="AC2654">
        <v>2233.87</v>
      </c>
    </row>
    <row r="2655" spans="1:29">
      <c r="A2655" s="264">
        <v>43733</v>
      </c>
      <c r="B2655">
        <v>1118.02</v>
      </c>
      <c r="D2655" s="264">
        <v>43733</v>
      </c>
      <c r="E2655">
        <f t="shared" si="306"/>
        <v>2212.67</v>
      </c>
      <c r="F2655">
        <v>1118.02</v>
      </c>
      <c r="G2655" s="246">
        <f t="shared" si="303"/>
        <v>-5.1391574119867833E-3</v>
      </c>
      <c r="H2655" s="246">
        <f t="shared" si="304"/>
        <v>-1.2256949248152923E-3</v>
      </c>
      <c r="I2655">
        <f t="shared" si="307"/>
        <v>15377.403729211648</v>
      </c>
      <c r="J2655">
        <f t="shared" si="307"/>
        <v>24746.404572023981</v>
      </c>
      <c r="AB2655" s="264">
        <v>43746</v>
      </c>
      <c r="AC2655">
        <v>2235.1799999999998</v>
      </c>
    </row>
    <row r="2656" spans="1:29">
      <c r="A2656" s="264">
        <v>43734</v>
      </c>
      <c r="B2656">
        <v>1118.51</v>
      </c>
      <c r="D2656" s="264">
        <v>43734</v>
      </c>
      <c r="E2656">
        <f t="shared" si="306"/>
        <v>2218.4899999999998</v>
      </c>
      <c r="F2656">
        <v>1118.51</v>
      </c>
      <c r="G2656" s="246">
        <f t="shared" si="303"/>
        <v>2.6303063719397279E-3</v>
      </c>
      <c r="H2656" s="246">
        <f t="shared" si="304"/>
        <v>3.9184623581987958E-4</v>
      </c>
      <c r="I2656">
        <f t="shared" si="307"/>
        <v>15417.851012224482</v>
      </c>
      <c r="J2656">
        <f t="shared" si="307"/>
        <v>24756.101357505606</v>
      </c>
      <c r="AB2656" s="264">
        <v>43747</v>
      </c>
      <c r="AC2656">
        <v>2230.0500000000002</v>
      </c>
    </row>
    <row r="2657" spans="1:29">
      <c r="A2657" s="264">
        <v>43735</v>
      </c>
      <c r="B2657">
        <v>1116.8599999999999</v>
      </c>
      <c r="D2657" s="264">
        <v>43735</v>
      </c>
      <c r="E2657">
        <f t="shared" si="306"/>
        <v>2219.9699999999998</v>
      </c>
      <c r="F2657">
        <v>1116.8599999999999</v>
      </c>
      <c r="G2657" s="246">
        <f t="shared" si="303"/>
        <v>6.6712042876004851E-4</v>
      </c>
      <c r="H2657" s="246">
        <f t="shared" si="304"/>
        <v>-1.5216053691327188E-3</v>
      </c>
      <c r="I2657">
        <f t="shared" si="307"/>
        <v>15428.136575602317</v>
      </c>
      <c r="J2657">
        <f t="shared" si="307"/>
        <v>24718.432340761232</v>
      </c>
      <c r="AB2657" s="264">
        <v>43748</v>
      </c>
      <c r="AC2657">
        <v>2222.8200000000002</v>
      </c>
    </row>
    <row r="2658" spans="1:29">
      <c r="A2658" s="264">
        <v>43738</v>
      </c>
      <c r="B2658">
        <v>1120.19</v>
      </c>
      <c r="D2658" s="264">
        <v>43738</v>
      </c>
      <c r="E2658">
        <f t="shared" si="306"/>
        <v>2221</v>
      </c>
      <c r="F2658">
        <v>1120.19</v>
      </c>
      <c r="G2658" s="246">
        <f t="shared" si="303"/>
        <v>4.6397023383204505E-4</v>
      </c>
      <c r="H2658" s="246">
        <f t="shared" si="304"/>
        <v>2.9351447681127277E-3</v>
      </c>
      <c r="I2658">
        <f t="shared" si="307"/>
        <v>15435.294771736892</v>
      </c>
      <c r="J2658">
        <f t="shared" si="307"/>
        <v>24790.984518122164</v>
      </c>
      <c r="AB2658" s="264">
        <v>43749</v>
      </c>
      <c r="AC2658">
        <v>2215.0300000000002</v>
      </c>
    </row>
    <row r="2659" spans="1:29">
      <c r="A2659" s="264">
        <v>43739</v>
      </c>
      <c r="B2659">
        <v>1118.18</v>
      </c>
      <c r="D2659" s="264">
        <v>43739</v>
      </c>
      <c r="E2659">
        <f t="shared" si="306"/>
        <v>2224.7199999999998</v>
      </c>
      <c r="F2659">
        <v>1118.18</v>
      </c>
      <c r="G2659" s="246">
        <f t="shared" si="303"/>
        <v>1.674921206663571E-3</v>
      </c>
      <c r="H2659" s="246">
        <f t="shared" si="304"/>
        <v>-1.8407670318683197E-3</v>
      </c>
      <c r="I2659">
        <f t="shared" si="307"/>
        <v>15461.147674281177</v>
      </c>
      <c r="J2659">
        <f t="shared" si="307"/>
        <v>24745.350091133649</v>
      </c>
      <c r="AB2659" s="264">
        <v>43753</v>
      </c>
      <c r="AC2659">
        <v>2214.4899999999998</v>
      </c>
    </row>
    <row r="2660" spans="1:29">
      <c r="A2660" s="264">
        <v>43740</v>
      </c>
      <c r="B2660">
        <v>1112.5899999999999</v>
      </c>
      <c r="D2660" s="264">
        <v>43740</v>
      </c>
      <c r="E2660">
        <f t="shared" si="306"/>
        <v>2228.21</v>
      </c>
      <c r="F2660">
        <v>1112.5899999999999</v>
      </c>
      <c r="G2660" s="246">
        <f t="shared" si="303"/>
        <v>1.5687367399044305E-3</v>
      </c>
      <c r="H2660" s="246">
        <f t="shared" si="304"/>
        <v>-5.0456236920711902E-3</v>
      </c>
      <c r="I2660">
        <f t="shared" ref="I2660:J2675" si="308">I2659*(1+G2660)</f>
        <v>15485.40214467891</v>
      </c>
      <c r="J2660">
        <f t="shared" si="308"/>
        <v>24620.494366445229</v>
      </c>
      <c r="AB2660" s="264">
        <v>43754</v>
      </c>
      <c r="AC2660">
        <v>2216.89</v>
      </c>
    </row>
    <row r="2661" spans="1:29">
      <c r="A2661" s="264">
        <v>43741</v>
      </c>
      <c r="B2661">
        <v>1118.27</v>
      </c>
      <c r="D2661" s="264">
        <v>43741</v>
      </c>
      <c r="E2661">
        <f t="shared" si="306"/>
        <v>2235.38</v>
      </c>
      <c r="F2661">
        <v>1118.27</v>
      </c>
      <c r="G2661" s="246">
        <f t="shared" si="303"/>
        <v>3.2178295582552252E-3</v>
      </c>
      <c r="H2661" s="246">
        <f t="shared" si="304"/>
        <v>5.05877640075346E-3</v>
      </c>
      <c r="I2661">
        <f t="shared" si="308"/>
        <v>15535.231529421528</v>
      </c>
      <c r="J2661">
        <f t="shared" si="308"/>
        <v>24745.043942321085</v>
      </c>
      <c r="AB2661" s="264">
        <v>43755</v>
      </c>
      <c r="AC2661">
        <v>2216.12</v>
      </c>
    </row>
    <row r="2662" spans="1:29">
      <c r="A2662" s="264">
        <v>43742</v>
      </c>
      <c r="B2662">
        <v>1124.7</v>
      </c>
      <c r="D2662" s="264">
        <v>43742</v>
      </c>
      <c r="E2662">
        <f t="shared" si="306"/>
        <v>2238.0500000000002</v>
      </c>
      <c r="F2662">
        <v>1124.7</v>
      </c>
      <c r="G2662" s="246">
        <f t="shared" si="303"/>
        <v>1.1944277930373559E-3</v>
      </c>
      <c r="H2662" s="246">
        <f t="shared" si="304"/>
        <v>5.7035244810543654E-3</v>
      </c>
      <c r="I2662">
        <f t="shared" si="308"/>
        <v>15553.787241731539</v>
      </c>
      <c r="J2662">
        <f t="shared" si="308"/>
        <v>24886.177906230878</v>
      </c>
      <c r="AB2662" s="264">
        <v>43756</v>
      </c>
      <c r="AC2662">
        <v>2217.23</v>
      </c>
    </row>
    <row r="2663" spans="1:29">
      <c r="A2663" s="264">
        <v>43745</v>
      </c>
      <c r="B2663">
        <v>1121.53</v>
      </c>
      <c r="D2663" s="264">
        <v>43745</v>
      </c>
      <c r="E2663">
        <f t="shared" si="306"/>
        <v>2233.87</v>
      </c>
      <c r="F2663">
        <v>1121.53</v>
      </c>
      <c r="G2663" s="246">
        <f t="shared" si="303"/>
        <v>-1.8676973257971685E-3</v>
      </c>
      <c r="H2663" s="246">
        <f t="shared" si="304"/>
        <v>-2.8649579570425706E-3</v>
      </c>
      <c r="I2663">
        <f t="shared" si="308"/>
        <v>15524.737474894138</v>
      </c>
      <c r="J2663">
        <f t="shared" si="308"/>
        <v>24814.880052818044</v>
      </c>
      <c r="AB2663" s="264">
        <v>43759</v>
      </c>
      <c r="AC2663">
        <v>2213.54</v>
      </c>
    </row>
    <row r="2664" spans="1:29">
      <c r="A2664" s="264">
        <v>43746</v>
      </c>
      <c r="B2664">
        <v>1116.74</v>
      </c>
      <c r="D2664" s="264">
        <v>43746</v>
      </c>
      <c r="E2664">
        <f t="shared" si="306"/>
        <v>2235.1799999999998</v>
      </c>
      <c r="F2664">
        <v>1116.74</v>
      </c>
      <c r="G2664" s="246">
        <f t="shared" si="303"/>
        <v>5.8642624682714306E-4</v>
      </c>
      <c r="H2664" s="246">
        <f t="shared" si="304"/>
        <v>-4.3173798611845357E-3</v>
      </c>
      <c r="I2664">
        <f t="shared" si="308"/>
        <v>15533.841588424517</v>
      </c>
      <c r="J2664">
        <f t="shared" si="308"/>
        <v>24707.744789420296</v>
      </c>
      <c r="AB2664" s="264">
        <v>43760</v>
      </c>
      <c r="AC2664">
        <v>2216.81</v>
      </c>
    </row>
    <row r="2665" spans="1:29">
      <c r="A2665" s="264">
        <v>43747</v>
      </c>
      <c r="B2665">
        <v>1118.47</v>
      </c>
      <c r="D2665" s="264">
        <v>43747</v>
      </c>
      <c r="E2665">
        <f t="shared" si="306"/>
        <v>2230.0500000000002</v>
      </c>
      <c r="F2665">
        <v>1118.47</v>
      </c>
      <c r="G2665" s="246">
        <f t="shared" si="303"/>
        <v>-2.2951171717712215E-3</v>
      </c>
      <c r="H2665" s="246">
        <f t="shared" si="304"/>
        <v>1.5027234245596913E-3</v>
      </c>
      <c r="I2665">
        <f t="shared" si="308"/>
        <v>15498.189601851349</v>
      </c>
      <c r="J2665">
        <f t="shared" si="308"/>
        <v>24744.873696283401</v>
      </c>
      <c r="AB2665" s="264">
        <v>43761</v>
      </c>
      <c r="AC2665">
        <v>2217.36</v>
      </c>
    </row>
    <row r="2666" spans="1:29">
      <c r="A2666" s="264">
        <v>43748</v>
      </c>
      <c r="B2666">
        <v>1117.77</v>
      </c>
      <c r="D2666" s="264">
        <v>43748</v>
      </c>
      <c r="E2666">
        <f t="shared" si="306"/>
        <v>2222.8200000000002</v>
      </c>
      <c r="F2666">
        <v>1117.77</v>
      </c>
      <c r="G2666" s="246">
        <f t="shared" si="303"/>
        <v>-3.2420797739961538E-3</v>
      </c>
      <c r="H2666" s="246">
        <f t="shared" si="304"/>
        <v>-6.7228353401139942E-4</v>
      </c>
      <c r="I2666">
        <f t="shared" si="308"/>
        <v>15447.943234809629</v>
      </c>
      <c r="J2666">
        <f t="shared" si="308"/>
        <v>24728.238125146199</v>
      </c>
      <c r="AB2666" s="264">
        <v>43762</v>
      </c>
      <c r="AC2666">
        <v>2217.15</v>
      </c>
    </row>
    <row r="2667" spans="1:29">
      <c r="A2667" s="264">
        <v>43749</v>
      </c>
      <c r="B2667">
        <v>1118.99</v>
      </c>
      <c r="D2667" s="264">
        <v>43749</v>
      </c>
      <c r="E2667">
        <f t="shared" si="306"/>
        <v>2215.0300000000002</v>
      </c>
      <c r="F2667">
        <v>1118.99</v>
      </c>
      <c r="G2667" s="246">
        <f t="shared" si="303"/>
        <v>-3.5045572740932673E-3</v>
      </c>
      <c r="H2667" s="246">
        <f t="shared" si="304"/>
        <v>1.0450303154623123E-3</v>
      </c>
      <c r="I2667">
        <f t="shared" si="308"/>
        <v>15393.805032976297</v>
      </c>
      <c r="J2667">
        <f t="shared" si="308"/>
        <v>24754.07988363495</v>
      </c>
      <c r="AB2667" s="264">
        <v>43763</v>
      </c>
      <c r="AC2667">
        <v>2213.86</v>
      </c>
    </row>
    <row r="2668" spans="1:29">
      <c r="A2668" s="264">
        <v>43752</v>
      </c>
      <c r="B2668">
        <v>1120.6199999999999</v>
      </c>
      <c r="D2668" s="264">
        <v>43752</v>
      </c>
      <c r="E2668" s="265">
        <f>E2667</f>
        <v>2215.0300000000002</v>
      </c>
      <c r="F2668">
        <v>1120.6199999999999</v>
      </c>
      <c r="G2668" s="246">
        <f t="shared" si="303"/>
        <v>0</v>
      </c>
      <c r="H2668" s="246">
        <f t="shared" si="304"/>
        <v>1.4102421762991349E-3</v>
      </c>
      <c r="I2668">
        <f t="shared" si="308"/>
        <v>15393.805032976297</v>
      </c>
      <c r="J2668">
        <f t="shared" si="308"/>
        <v>24788.989131122329</v>
      </c>
      <c r="AB2668" s="264">
        <v>43766</v>
      </c>
      <c r="AC2668">
        <v>2209.6</v>
      </c>
    </row>
    <row r="2669" spans="1:29">
      <c r="A2669" s="264">
        <v>43753</v>
      </c>
      <c r="B2669">
        <v>1121.78</v>
      </c>
      <c r="D2669" s="264">
        <v>43753</v>
      </c>
      <c r="E2669">
        <f t="shared" ref="E2669:E2687" si="309">SUMIF(AB:AB,A2669,AC:AC)</f>
        <v>2214.4899999999998</v>
      </c>
      <c r="F2669">
        <v>1121.78</v>
      </c>
      <c r="G2669" s="246">
        <f t="shared" si="303"/>
        <v>-2.4378902317367945E-4</v>
      </c>
      <c r="H2669" s="246">
        <f t="shared" si="304"/>
        <v>9.8871268965904178E-4</v>
      </c>
      <c r="I2669">
        <f t="shared" si="308"/>
        <v>15390.052192284382</v>
      </c>
      <c r="J2669">
        <f t="shared" si="308"/>
        <v>24813.49831924009</v>
      </c>
      <c r="AB2669" s="264">
        <v>43767</v>
      </c>
      <c r="AC2669">
        <v>2211.87</v>
      </c>
    </row>
    <row r="2670" spans="1:29">
      <c r="A2670" s="264">
        <v>43754</v>
      </c>
      <c r="B2670">
        <v>1122.52</v>
      </c>
      <c r="D2670" s="264">
        <v>43754</v>
      </c>
      <c r="E2670">
        <f t="shared" si="309"/>
        <v>2216.89</v>
      </c>
      <c r="F2670">
        <v>1122.52</v>
      </c>
      <c r="G2670" s="246">
        <f t="shared" si="303"/>
        <v>1.0837709811288843E-3</v>
      </c>
      <c r="H2670" s="246">
        <f t="shared" si="304"/>
        <v>6.1323731671357549E-4</v>
      </c>
      <c r="I2670">
        <f t="shared" si="308"/>
        <v>15406.731484248439</v>
      </c>
      <c r="J2670">
        <f t="shared" si="308"/>
        <v>24828.714882367658</v>
      </c>
      <c r="AB2670" s="264">
        <v>43768</v>
      </c>
      <c r="AC2670">
        <v>2215.86</v>
      </c>
    </row>
    <row r="2671" spans="1:29">
      <c r="A2671" s="264">
        <v>43755</v>
      </c>
      <c r="B2671">
        <v>1123.3</v>
      </c>
      <c r="D2671" s="264">
        <v>43755</v>
      </c>
      <c r="E2671">
        <f t="shared" si="309"/>
        <v>2216.12</v>
      </c>
      <c r="F2671">
        <v>1123.3</v>
      </c>
      <c r="G2671" s="246">
        <f t="shared" si="303"/>
        <v>-3.4733342655701716E-4</v>
      </c>
      <c r="H2671" s="246">
        <f t="shared" si="304"/>
        <v>6.4843655346889881E-4</v>
      </c>
      <c r="I2671">
        <f t="shared" si="308"/>
        <v>15401.380211409971</v>
      </c>
      <c r="J2671">
        <f t="shared" si="308"/>
        <v>24844.814728673042</v>
      </c>
      <c r="AB2671" s="264">
        <v>43769</v>
      </c>
      <c r="AC2671">
        <v>2227.69</v>
      </c>
    </row>
    <row r="2672" spans="1:29">
      <c r="A2672" s="264">
        <v>43756</v>
      </c>
      <c r="B2672">
        <v>1121.8900000000001</v>
      </c>
      <c r="D2672" s="264">
        <v>43756</v>
      </c>
      <c r="E2672">
        <f t="shared" si="309"/>
        <v>2217.23</v>
      </c>
      <c r="F2672">
        <v>1121.8900000000001</v>
      </c>
      <c r="G2672" s="246">
        <f t="shared" si="303"/>
        <v>5.0087540385912455E-4</v>
      </c>
      <c r="H2672" s="246">
        <f t="shared" si="304"/>
        <v>-1.3016586969514373E-3</v>
      </c>
      <c r="I2672">
        <f t="shared" si="308"/>
        <v>15409.094383943349</v>
      </c>
      <c r="J2672">
        <f t="shared" si="308"/>
        <v>24812.475259507319</v>
      </c>
      <c r="AB2672" s="264">
        <v>43770</v>
      </c>
      <c r="AC2672">
        <v>2224.3200000000002</v>
      </c>
    </row>
    <row r="2673" spans="1:29">
      <c r="A2673" s="264">
        <v>43759</v>
      </c>
      <c r="B2673">
        <v>1122.68</v>
      </c>
      <c r="D2673" s="264">
        <v>43759</v>
      </c>
      <c r="E2673">
        <f t="shared" si="309"/>
        <v>2213.54</v>
      </c>
      <c r="F2673">
        <v>1122.68</v>
      </c>
      <c r="G2673" s="246">
        <f t="shared" si="303"/>
        <v>-1.6642387122671742E-3</v>
      </c>
      <c r="H2673" s="246">
        <f t="shared" si="304"/>
        <v>6.5774028648089931E-4</v>
      </c>
      <c r="I2673">
        <f t="shared" si="308"/>
        <v>15383.449972548613</v>
      </c>
      <c r="J2673">
        <f t="shared" si="308"/>
        <v>24828.795424092808</v>
      </c>
      <c r="AB2673" s="264">
        <v>43773</v>
      </c>
      <c r="AC2673">
        <v>2219.0500000000002</v>
      </c>
    </row>
    <row r="2674" spans="1:29">
      <c r="A2674" s="264">
        <v>43760</v>
      </c>
      <c r="B2674">
        <v>1122.18</v>
      </c>
      <c r="D2674" s="264">
        <v>43760</v>
      </c>
      <c r="E2674">
        <f t="shared" si="309"/>
        <v>2216.81</v>
      </c>
      <c r="F2674">
        <v>1122.18</v>
      </c>
      <c r="G2674" s="246">
        <f t="shared" si="303"/>
        <v>1.4772717005340219E-3</v>
      </c>
      <c r="H2674" s="246">
        <f t="shared" si="304"/>
        <v>-4.9179145310453056E-4</v>
      </c>
      <c r="I2674">
        <f t="shared" si="308"/>
        <v>15406.175507849641</v>
      </c>
      <c r="J2674">
        <f t="shared" si="308"/>
        <v>24816.584834712357</v>
      </c>
      <c r="AB2674" s="264">
        <v>43774</v>
      </c>
      <c r="AC2674">
        <v>2210.56</v>
      </c>
    </row>
    <row r="2675" spans="1:29">
      <c r="A2675" s="264">
        <v>43761</v>
      </c>
      <c r="B2675">
        <v>1123.7</v>
      </c>
      <c r="D2675" s="264">
        <v>43761</v>
      </c>
      <c r="E2675">
        <f t="shared" si="309"/>
        <v>2217.36</v>
      </c>
      <c r="F2675">
        <v>1123.7</v>
      </c>
      <c r="G2675" s="246">
        <f t="shared" si="303"/>
        <v>2.4810425792032298E-4</v>
      </c>
      <c r="H2675" s="246">
        <f t="shared" si="304"/>
        <v>1.308077835743258E-3</v>
      </c>
      <c r="I2675">
        <f t="shared" si="308"/>
        <v>15409.997845591406</v>
      </c>
      <c r="J2675">
        <f t="shared" si="308"/>
        <v>24849.046859293489</v>
      </c>
      <c r="AB2675" s="264">
        <v>43775</v>
      </c>
      <c r="AC2675">
        <v>2216.5700000000002</v>
      </c>
    </row>
    <row r="2676" spans="1:29">
      <c r="A2676" s="264">
        <v>43762</v>
      </c>
      <c r="B2676">
        <v>1125.9100000000001</v>
      </c>
      <c r="D2676" s="264">
        <v>43762</v>
      </c>
      <c r="E2676">
        <f t="shared" si="309"/>
        <v>2217.15</v>
      </c>
      <c r="F2676">
        <v>1125.9100000000001</v>
      </c>
      <c r="G2676" s="246">
        <f t="shared" si="303"/>
        <v>-9.4707219396084064E-5</v>
      </c>
      <c r="H2676" s="246">
        <f t="shared" si="304"/>
        <v>1.920288523881584E-3</v>
      </c>
      <c r="I2676">
        <f t="shared" ref="I2676:J2691" si="310">I2675*(1+G2676)</f>
        <v>15408.538407544551</v>
      </c>
      <c r="J2676">
        <f t="shared" si="310"/>
        <v>24896.764198806784</v>
      </c>
      <c r="AB2676" s="264">
        <v>43776</v>
      </c>
      <c r="AC2676">
        <v>2205.2600000000002</v>
      </c>
    </row>
    <row r="2677" spans="1:29">
      <c r="A2677" s="264">
        <v>43763</v>
      </c>
      <c r="B2677">
        <v>1125.78</v>
      </c>
      <c r="D2677" s="264">
        <v>43763</v>
      </c>
      <c r="E2677">
        <f t="shared" si="309"/>
        <v>2213.86</v>
      </c>
      <c r="F2677">
        <v>1125.78</v>
      </c>
      <c r="G2677" s="246">
        <f t="shared" si="303"/>
        <v>-1.4838869720136261E-3</v>
      </c>
      <c r="H2677" s="246">
        <f t="shared" si="304"/>
        <v>-1.6189073092633038E-4</v>
      </c>
      <c r="I2677">
        <f t="shared" si="310"/>
        <v>15385.673878143823</v>
      </c>
      <c r="J2677">
        <f t="shared" si="310"/>
        <v>24892.733643452939</v>
      </c>
      <c r="AB2677" s="264">
        <v>43777</v>
      </c>
      <c r="AC2677">
        <v>2204.91</v>
      </c>
    </row>
    <row r="2678" spans="1:29">
      <c r="A2678" s="264">
        <v>43766</v>
      </c>
      <c r="B2678">
        <v>1125.52</v>
      </c>
      <c r="D2678" s="264">
        <v>43766</v>
      </c>
      <c r="E2678">
        <f t="shared" si="309"/>
        <v>2209.6</v>
      </c>
      <c r="F2678">
        <v>1125.52</v>
      </c>
      <c r="G2678" s="246">
        <f t="shared" si="303"/>
        <v>-1.9242409185766807E-3</v>
      </c>
      <c r="H2678" s="246">
        <f t="shared" si="304"/>
        <v>-2.77379556523307E-4</v>
      </c>
      <c r="I2678">
        <f t="shared" si="310"/>
        <v>15356.068134907622</v>
      </c>
      <c r="J2678">
        <f t="shared" si="310"/>
        <v>24885.828908034266</v>
      </c>
      <c r="AB2678" s="264">
        <v>43781</v>
      </c>
      <c r="AC2678">
        <v>2208.5100000000002</v>
      </c>
    </row>
    <row r="2679" spans="1:29">
      <c r="A2679" s="264">
        <v>43767</v>
      </c>
      <c r="B2679">
        <v>1124.0899999999999</v>
      </c>
      <c r="D2679" s="264">
        <v>43767</v>
      </c>
      <c r="E2679">
        <f t="shared" si="309"/>
        <v>2211.87</v>
      </c>
      <c r="F2679">
        <v>1124.0899999999999</v>
      </c>
      <c r="G2679" s="246">
        <f t="shared" si="303"/>
        <v>1.0273352643013212E-3</v>
      </c>
      <c r="H2679" s="246">
        <f t="shared" si="304"/>
        <v>-1.3169524181838718E-3</v>
      </c>
      <c r="I2679">
        <f t="shared" si="310"/>
        <v>15371.843965223627</v>
      </c>
      <c r="J2679">
        <f t="shared" si="310"/>
        <v>24853.055455475322</v>
      </c>
      <c r="AB2679" s="264">
        <v>43782</v>
      </c>
      <c r="AC2679">
        <v>2212.41</v>
      </c>
    </row>
    <row r="2680" spans="1:29">
      <c r="A2680" s="264">
        <v>43768</v>
      </c>
      <c r="B2680">
        <v>1127.9100000000001</v>
      </c>
      <c r="D2680" s="264">
        <v>43768</v>
      </c>
      <c r="E2680">
        <f t="shared" si="309"/>
        <v>2215.86</v>
      </c>
      <c r="F2680">
        <v>1127.9100000000001</v>
      </c>
      <c r="G2680" s="246">
        <f t="shared" si="303"/>
        <v>1.8039034843821966E-3</v>
      </c>
      <c r="H2680" s="246">
        <f t="shared" si="304"/>
        <v>3.3518758348023295E-3</v>
      </c>
      <c r="I2680">
        <f t="shared" si="310"/>
        <v>15399.573288113874</v>
      </c>
      <c r="J2680">
        <f t="shared" si="310"/>
        <v>24936.35981147753</v>
      </c>
      <c r="AB2680" s="264">
        <v>43783</v>
      </c>
      <c r="AC2680">
        <v>2218.29</v>
      </c>
    </row>
    <row r="2681" spans="1:29">
      <c r="A2681" s="264">
        <v>43769</v>
      </c>
      <c r="B2681">
        <v>1130.92</v>
      </c>
      <c r="D2681" s="264">
        <v>43769</v>
      </c>
      <c r="E2681">
        <f t="shared" si="309"/>
        <v>2227.69</v>
      </c>
      <c r="F2681">
        <v>1130.92</v>
      </c>
      <c r="G2681" s="246">
        <f t="shared" si="303"/>
        <v>5.3387849412869226E-3</v>
      </c>
      <c r="H2681" s="246">
        <f t="shared" si="304"/>
        <v>2.6222240692963398E-3</v>
      </c>
      <c r="I2681">
        <f t="shared" si="310"/>
        <v>15481.7882980867</v>
      </c>
      <c r="J2681">
        <f t="shared" si="310"/>
        <v>25001.74853437582</v>
      </c>
      <c r="AB2681" s="264">
        <v>43784</v>
      </c>
      <c r="AC2681">
        <v>2216.7399999999998</v>
      </c>
    </row>
    <row r="2682" spans="1:29">
      <c r="A2682" s="264">
        <v>43770</v>
      </c>
      <c r="B2682">
        <v>1133.5</v>
      </c>
      <c r="D2682" s="264">
        <v>43770</v>
      </c>
      <c r="E2682">
        <f t="shared" si="309"/>
        <v>2224.3200000000002</v>
      </c>
      <c r="F2682">
        <v>1133.5</v>
      </c>
      <c r="G2682" s="246">
        <f t="shared" si="303"/>
        <v>-1.512777810197985E-3</v>
      </c>
      <c r="H2682" s="246">
        <f t="shared" si="304"/>
        <v>2.2348999045025278E-3</v>
      </c>
      <c r="I2682">
        <f t="shared" si="310"/>
        <v>15458.367792287172</v>
      </c>
      <c r="J2682">
        <f t="shared" si="310"/>
        <v>25057.624939787693</v>
      </c>
      <c r="AB2682" s="264">
        <v>43787</v>
      </c>
      <c r="AC2682">
        <v>2219.5300000000002</v>
      </c>
    </row>
    <row r="2683" spans="1:29">
      <c r="A2683" s="264">
        <v>43773</v>
      </c>
      <c r="B2683">
        <v>1133.07</v>
      </c>
      <c r="D2683" s="264">
        <v>43773</v>
      </c>
      <c r="E2683">
        <f t="shared" si="309"/>
        <v>2219.0500000000002</v>
      </c>
      <c r="F2683">
        <v>1133.07</v>
      </c>
      <c r="G2683" s="246">
        <f t="shared" si="303"/>
        <v>-2.3692634153359426E-3</v>
      </c>
      <c r="H2683" s="246">
        <f t="shared" si="304"/>
        <v>-4.2578454849086152E-4</v>
      </c>
      <c r="I2683">
        <f t="shared" si="310"/>
        <v>15421.742847016099</v>
      </c>
      <c r="J2683">
        <f t="shared" si="310"/>
        <v>25046.955790266453</v>
      </c>
      <c r="AB2683" s="264">
        <v>43788</v>
      </c>
      <c r="AC2683">
        <v>2221.91</v>
      </c>
    </row>
    <row r="2684" spans="1:29">
      <c r="A2684" s="264">
        <v>43774</v>
      </c>
      <c r="B2684">
        <v>1128.4100000000001</v>
      </c>
      <c r="D2684" s="264">
        <v>43774</v>
      </c>
      <c r="E2684">
        <f t="shared" si="309"/>
        <v>2210.56</v>
      </c>
      <c r="F2684">
        <v>1128.4100000000001</v>
      </c>
      <c r="G2684" s="246">
        <f t="shared" si="303"/>
        <v>-3.8259615601271557E-3</v>
      </c>
      <c r="H2684" s="246">
        <f t="shared" si="304"/>
        <v>-4.1591488799707218E-3</v>
      </c>
      <c r="I2684">
        <f t="shared" si="310"/>
        <v>15362.73985169325</v>
      </c>
      <c r="J2684">
        <f t="shared" si="310"/>
        <v>24942.781772144692</v>
      </c>
      <c r="AB2684" s="264">
        <v>43789</v>
      </c>
      <c r="AC2684">
        <v>2226.2199999999998</v>
      </c>
    </row>
    <row r="2685" spans="1:29">
      <c r="A2685" s="264">
        <v>43775</v>
      </c>
      <c r="B2685">
        <v>1129.5</v>
      </c>
      <c r="D2685" s="264">
        <v>43775</v>
      </c>
      <c r="E2685">
        <f t="shared" si="309"/>
        <v>2216.5700000000002</v>
      </c>
      <c r="F2685">
        <v>1129.5</v>
      </c>
      <c r="G2685" s="246">
        <f t="shared" si="303"/>
        <v>2.7187680949625204E-3</v>
      </c>
      <c r="H2685" s="246">
        <f t="shared" si="304"/>
        <v>9.1953238247997979E-4</v>
      </c>
      <c r="I2685">
        <f t="shared" si="310"/>
        <v>15404.507578653243</v>
      </c>
      <c r="J2685">
        <f t="shared" si="310"/>
        <v>24965.71746769331</v>
      </c>
      <c r="AB2685" s="264">
        <v>43790</v>
      </c>
      <c r="AC2685">
        <v>2222.83</v>
      </c>
    </row>
    <row r="2686" spans="1:29">
      <c r="A2686" s="264">
        <v>43776</v>
      </c>
      <c r="B2686">
        <v>1125.1199999999999</v>
      </c>
      <c r="D2686" s="264">
        <v>43776</v>
      </c>
      <c r="E2686">
        <f t="shared" si="309"/>
        <v>2205.2600000000002</v>
      </c>
      <c r="F2686">
        <v>1125.1199999999999</v>
      </c>
      <c r="G2686" s="246">
        <f t="shared" si="303"/>
        <v>-5.1024781531825436E-3</v>
      </c>
      <c r="H2686" s="246">
        <f t="shared" si="304"/>
        <v>-3.9242506165814281E-3</v>
      </c>
      <c r="I2686">
        <f t="shared" si="310"/>
        <v>15325.90641527263</v>
      </c>
      <c r="J2686">
        <f t="shared" si="310"/>
        <v>24867.745735527318</v>
      </c>
      <c r="AB2686" s="264">
        <v>43791</v>
      </c>
      <c r="AC2686">
        <v>2223.16</v>
      </c>
    </row>
    <row r="2687" spans="1:29">
      <c r="A2687" s="264">
        <v>43777</v>
      </c>
      <c r="B2687">
        <v>1125.2</v>
      </c>
      <c r="D2687" s="264">
        <v>43777</v>
      </c>
      <c r="E2687">
        <f t="shared" si="309"/>
        <v>2204.91</v>
      </c>
      <c r="F2687">
        <v>1125.2</v>
      </c>
      <c r="G2687" s="246">
        <f t="shared" si="303"/>
        <v>-1.5871144445567253E-4</v>
      </c>
      <c r="H2687" s="246">
        <f t="shared" si="304"/>
        <v>2.4674955306545344E-5</v>
      </c>
      <c r="I2687">
        <f t="shared" si="310"/>
        <v>15323.47401852787</v>
      </c>
      <c r="J2687">
        <f t="shared" si="310"/>
        <v>24868.359346041918</v>
      </c>
      <c r="AB2687" s="264">
        <v>43794</v>
      </c>
      <c r="AC2687">
        <v>2225.5300000000002</v>
      </c>
    </row>
    <row r="2688" spans="1:29">
      <c r="A2688" s="264">
        <v>43780</v>
      </c>
      <c r="B2688">
        <v>1124.3499999999999</v>
      </c>
      <c r="D2688" s="264">
        <v>43780</v>
      </c>
      <c r="E2688" s="265">
        <f>E2687</f>
        <v>2204.91</v>
      </c>
      <c r="F2688">
        <v>1124.3499999999999</v>
      </c>
      <c r="G2688" s="246">
        <f t="shared" si="303"/>
        <v>0</v>
      </c>
      <c r="H2688" s="246">
        <f t="shared" si="304"/>
        <v>-8.0184982987165001E-4</v>
      </c>
      <c r="I2688">
        <f t="shared" si="310"/>
        <v>15323.47401852787</v>
      </c>
      <c r="J2688">
        <f t="shared" si="310"/>
        <v>24848.418656331109</v>
      </c>
      <c r="AB2688" s="264">
        <v>43795</v>
      </c>
      <c r="AC2688">
        <v>2229.14</v>
      </c>
    </row>
    <row r="2689" spans="1:29">
      <c r="A2689" s="264">
        <v>43781</v>
      </c>
      <c r="B2689">
        <v>1125.74</v>
      </c>
      <c r="D2689" s="264">
        <v>43781</v>
      </c>
      <c r="E2689">
        <f t="shared" ref="E2689:E2752" si="311">SUMIF(AB:AB,A2689,AC:AC)</f>
        <v>2208.5100000000002</v>
      </c>
      <c r="F2689">
        <v>1125.74</v>
      </c>
      <c r="G2689" s="246">
        <f t="shared" si="303"/>
        <v>1.6327197028451756E-3</v>
      </c>
      <c r="H2689" s="246">
        <f t="shared" si="304"/>
        <v>1.1898412733708378E-3</v>
      </c>
      <c r="I2689">
        <f t="shared" si="310"/>
        <v>15348.492956473956</v>
      </c>
      <c r="J2689">
        <f t="shared" si="310"/>
        <v>24877.98433042641</v>
      </c>
      <c r="AB2689" s="264">
        <v>43796</v>
      </c>
      <c r="AC2689">
        <v>2226.4299999999998</v>
      </c>
    </row>
    <row r="2690" spans="1:29">
      <c r="A2690" s="264">
        <v>43782</v>
      </c>
      <c r="B2690">
        <v>1128.03</v>
      </c>
      <c r="D2690" s="264">
        <v>43782</v>
      </c>
      <c r="E2690">
        <f t="shared" si="311"/>
        <v>2212.41</v>
      </c>
      <c r="F2690">
        <v>1128.03</v>
      </c>
      <c r="G2690" s="246">
        <f t="shared" si="303"/>
        <v>1.7658964641318331E-3</v>
      </c>
      <c r="H2690" s="246">
        <f t="shared" si="304"/>
        <v>1.9877889210653124E-3</v>
      </c>
      <c r="I2690">
        <f t="shared" si="310"/>
        <v>15375.596805915546</v>
      </c>
      <c r="J2690">
        <f t="shared" si="310"/>
        <v>24927.436512056869</v>
      </c>
      <c r="AB2690" s="264">
        <v>43798</v>
      </c>
      <c r="AC2690">
        <v>2226.5500000000002</v>
      </c>
    </row>
    <row r="2691" spans="1:29">
      <c r="A2691" s="264">
        <v>43783</v>
      </c>
      <c r="B2691">
        <v>1130.6300000000001</v>
      </c>
      <c r="D2691" s="264">
        <v>43783</v>
      </c>
      <c r="E2691">
        <f t="shared" si="311"/>
        <v>2218.29</v>
      </c>
      <c r="F2691">
        <v>1130.6300000000001</v>
      </c>
      <c r="G2691" s="246">
        <f t="shared" si="303"/>
        <v>2.6577352299077539E-3</v>
      </c>
      <c r="H2691" s="246">
        <f t="shared" si="304"/>
        <v>2.2584746669607062E-3</v>
      </c>
      <c r="I2691">
        <f t="shared" si="310"/>
        <v>15416.461071227484</v>
      </c>
      <c r="J2691">
        <f t="shared" si="310"/>
        <v>24983.734495931621</v>
      </c>
      <c r="AB2691" s="264">
        <v>43801</v>
      </c>
      <c r="AC2691">
        <v>2219.4299999999998</v>
      </c>
    </row>
    <row r="2692" spans="1:29">
      <c r="A2692" s="264">
        <v>43784</v>
      </c>
      <c r="B2692">
        <v>1133.3499999999999</v>
      </c>
      <c r="D2692" s="264">
        <v>43784</v>
      </c>
      <c r="E2692">
        <f t="shared" si="311"/>
        <v>2216.7399999999998</v>
      </c>
      <c r="F2692">
        <v>1133.3499999999999</v>
      </c>
      <c r="G2692" s="246">
        <f t="shared" ref="G2692:G2755" si="312">E2692/E2691-1</f>
        <v>-6.9873641408479958E-4</v>
      </c>
      <c r="H2692" s="246">
        <f t="shared" ref="H2692:H2755" si="313">(F2692/F2691-1)-($M$23/252)</f>
        <v>2.3593098222100964E-3</v>
      </c>
      <c r="I2692">
        <f t="shared" ref="I2692:J2707" si="314">I2691*(1+G2692)</f>
        <v>15405.689028500698</v>
      </c>
      <c r="J2692">
        <f t="shared" si="314"/>
        <v>25042.678866123362</v>
      </c>
      <c r="AB2692" s="264">
        <v>43802</v>
      </c>
      <c r="AC2692">
        <v>2233.4499999999998</v>
      </c>
    </row>
    <row r="2693" spans="1:29">
      <c r="A2693" s="264">
        <v>43787</v>
      </c>
      <c r="B2693">
        <v>1134.3699999999999</v>
      </c>
      <c r="D2693" s="264">
        <v>43787</v>
      </c>
      <c r="E2693">
        <f t="shared" si="311"/>
        <v>2219.5300000000002</v>
      </c>
      <c r="F2693">
        <v>1134.3699999999999</v>
      </c>
      <c r="G2693" s="246">
        <f t="shared" si="312"/>
        <v>1.2586049784821807E-3</v>
      </c>
      <c r="H2693" s="246">
        <f t="shared" si="313"/>
        <v>8.5355819347186866E-4</v>
      </c>
      <c r="I2693">
        <f t="shared" si="314"/>
        <v>15425.078705408916</v>
      </c>
      <c r="J2693">
        <f t="shared" si="314"/>
        <v>25064.054249856028</v>
      </c>
      <c r="AB2693" s="264">
        <v>43803</v>
      </c>
      <c r="AC2693">
        <v>2226.21</v>
      </c>
    </row>
    <row r="2694" spans="1:29">
      <c r="A2694" s="264">
        <v>43788</v>
      </c>
      <c r="B2694">
        <v>1134.72</v>
      </c>
      <c r="D2694" s="264">
        <v>43788</v>
      </c>
      <c r="E2694">
        <f t="shared" si="311"/>
        <v>2221.91</v>
      </c>
      <c r="F2694">
        <v>1134.72</v>
      </c>
      <c r="G2694" s="246">
        <f t="shared" si="312"/>
        <v>1.0722990903477836E-3</v>
      </c>
      <c r="H2694" s="246">
        <f t="shared" si="313"/>
        <v>2.6211273343677925E-4</v>
      </c>
      <c r="I2694">
        <f t="shared" si="314"/>
        <v>15441.619003273268</v>
      </c>
      <c r="J2694">
        <f t="shared" si="314"/>
        <v>25070.623857626466</v>
      </c>
      <c r="AB2694" s="264">
        <v>43804</v>
      </c>
      <c r="AC2694">
        <v>2225.2199999999998</v>
      </c>
    </row>
    <row r="2695" spans="1:29">
      <c r="A2695" s="264">
        <v>43789</v>
      </c>
      <c r="B2695">
        <v>1134.81</v>
      </c>
      <c r="D2695" s="264">
        <v>43789</v>
      </c>
      <c r="E2695">
        <f t="shared" si="311"/>
        <v>2226.2199999999998</v>
      </c>
      <c r="F2695">
        <v>1134.81</v>
      </c>
      <c r="G2695" s="246">
        <f t="shared" si="312"/>
        <v>1.939772538041673E-3</v>
      </c>
      <c r="H2695" s="246">
        <f t="shared" si="313"/>
        <v>3.2886149383446751E-5</v>
      </c>
      <c r="I2695">
        <f t="shared" si="314"/>
        <v>15471.572231758721</v>
      </c>
      <c r="J2695">
        <f t="shared" si="314"/>
        <v>25071.448333907785</v>
      </c>
      <c r="AB2695" s="264">
        <v>43805</v>
      </c>
      <c r="AC2695">
        <v>2221.67</v>
      </c>
    </row>
    <row r="2696" spans="1:29">
      <c r="A2696" s="264">
        <v>43790</v>
      </c>
      <c r="B2696">
        <v>1133.0899999999999</v>
      </c>
      <c r="D2696" s="264">
        <v>43790</v>
      </c>
      <c r="E2696">
        <f t="shared" si="311"/>
        <v>2222.83</v>
      </c>
      <c r="F2696">
        <v>1133.0899999999999</v>
      </c>
      <c r="G2696" s="246">
        <f t="shared" si="312"/>
        <v>-1.522760553763769E-3</v>
      </c>
      <c r="H2696" s="246">
        <f t="shared" si="313"/>
        <v>-1.562100798497403E-3</v>
      </c>
      <c r="I2696">
        <f t="shared" si="314"/>
        <v>15448.012731859491</v>
      </c>
      <c r="J2696">
        <f t="shared" si="314"/>
        <v>25032.284204445903</v>
      </c>
      <c r="AB2696" s="264">
        <v>43808</v>
      </c>
      <c r="AC2696">
        <v>2223.77</v>
      </c>
    </row>
    <row r="2697" spans="1:29">
      <c r="A2697" s="264">
        <v>43791</v>
      </c>
      <c r="B2697">
        <v>1134.1500000000001</v>
      </c>
      <c r="D2697" s="264">
        <v>43791</v>
      </c>
      <c r="E2697">
        <f t="shared" si="311"/>
        <v>2223.16</v>
      </c>
      <c r="F2697">
        <v>1134.1500000000001</v>
      </c>
      <c r="G2697" s="246">
        <f t="shared" si="312"/>
        <v>1.4845939635499406E-4</v>
      </c>
      <c r="H2697" s="246">
        <f t="shared" si="313"/>
        <v>8.890664024925202E-4</v>
      </c>
      <c r="I2697">
        <f t="shared" si="314"/>
        <v>15450.306134504548</v>
      </c>
      <c r="J2697">
        <f t="shared" si="314"/>
        <v>25054.539567309719</v>
      </c>
      <c r="AB2697" s="264">
        <v>43809</v>
      </c>
      <c r="AC2697">
        <v>2224.1999999999998</v>
      </c>
    </row>
    <row r="2698" spans="1:29">
      <c r="A2698" s="264">
        <v>43794</v>
      </c>
      <c r="B2698">
        <v>1138.27</v>
      </c>
      <c r="D2698" s="264">
        <v>43794</v>
      </c>
      <c r="E2698">
        <f t="shared" si="311"/>
        <v>2225.5300000000002</v>
      </c>
      <c r="F2698">
        <v>1138.27</v>
      </c>
      <c r="G2698" s="246">
        <f t="shared" si="312"/>
        <v>1.0660501268466849E-3</v>
      </c>
      <c r="H2698" s="246">
        <f t="shared" si="313"/>
        <v>3.5862478823032043E-3</v>
      </c>
      <c r="I2698">
        <f t="shared" si="314"/>
        <v>15466.776935319056</v>
      </c>
      <c r="J2698">
        <f t="shared" si="314"/>
        <v>25144.391356775064</v>
      </c>
      <c r="AB2698" s="264">
        <v>43810</v>
      </c>
      <c r="AC2698">
        <v>2229.02</v>
      </c>
    </row>
    <row r="2699" spans="1:29">
      <c r="A2699" s="264">
        <v>43795</v>
      </c>
      <c r="B2699">
        <v>1140.6500000000001</v>
      </c>
      <c r="D2699" s="264">
        <v>43795</v>
      </c>
      <c r="E2699">
        <f t="shared" si="311"/>
        <v>2229.14</v>
      </c>
      <c r="F2699">
        <v>1140.6500000000001</v>
      </c>
      <c r="G2699" s="246">
        <f t="shared" si="312"/>
        <v>1.6220855256947608E-3</v>
      </c>
      <c r="H2699" s="246">
        <f t="shared" si="313"/>
        <v>2.0444637476171182E-3</v>
      </c>
      <c r="I2699">
        <f t="shared" si="314"/>
        <v>15491.865370314987</v>
      </c>
      <c r="J2699">
        <f t="shared" si="314"/>
        <v>25195.798153359887</v>
      </c>
      <c r="AB2699" s="264">
        <v>43811</v>
      </c>
      <c r="AC2699">
        <v>2218.1</v>
      </c>
    </row>
    <row r="2700" spans="1:29">
      <c r="A2700" s="264">
        <v>43796</v>
      </c>
      <c r="B2700">
        <v>1141.4100000000001</v>
      </c>
      <c r="D2700" s="264">
        <v>43796</v>
      </c>
      <c r="E2700">
        <f t="shared" si="311"/>
        <v>2226.4299999999998</v>
      </c>
      <c r="F2700">
        <v>1141.4100000000001</v>
      </c>
      <c r="G2700" s="246">
        <f t="shared" si="312"/>
        <v>-1.2157154777179269E-3</v>
      </c>
      <c r="H2700" s="246">
        <f t="shared" si="313"/>
        <v>6.1985819488884295E-4</v>
      </c>
      <c r="I2700">
        <f t="shared" si="314"/>
        <v>15473.031669805572</v>
      </c>
      <c r="J2700">
        <f t="shared" si="314"/>
        <v>25211.415975322012</v>
      </c>
      <c r="AB2700" s="264">
        <v>43812</v>
      </c>
      <c r="AC2700">
        <v>2228.17</v>
      </c>
    </row>
    <row r="2701" spans="1:29">
      <c r="A2701" s="264">
        <v>43798</v>
      </c>
      <c r="B2701">
        <v>1138.78</v>
      </c>
      <c r="D2701" s="264">
        <v>43798</v>
      </c>
      <c r="E2701">
        <f t="shared" si="311"/>
        <v>2226.5500000000002</v>
      </c>
      <c r="F2701">
        <v>1138.78</v>
      </c>
      <c r="G2701" s="246">
        <f t="shared" si="312"/>
        <v>5.3897944242820017E-5</v>
      </c>
      <c r="H2701" s="246">
        <f t="shared" si="313"/>
        <v>-2.3505962237183728E-3</v>
      </c>
      <c r="I2701">
        <f t="shared" si="314"/>
        <v>15473.865634403779</v>
      </c>
      <c r="J2701">
        <f t="shared" si="314"/>
        <v>25152.154116135829</v>
      </c>
      <c r="AB2701" s="264">
        <v>43815</v>
      </c>
      <c r="AC2701">
        <v>2221.91</v>
      </c>
    </row>
    <row r="2702" spans="1:29">
      <c r="A2702" s="264">
        <v>43801</v>
      </c>
      <c r="B2702">
        <v>1133.17</v>
      </c>
      <c r="D2702" s="264">
        <v>43801</v>
      </c>
      <c r="E2702">
        <f t="shared" si="311"/>
        <v>2219.4299999999998</v>
      </c>
      <c r="F2702">
        <v>1133.17</v>
      </c>
      <c r="G2702" s="246">
        <f t="shared" si="312"/>
        <v>-3.197772338371152E-3</v>
      </c>
      <c r="H2702" s="246">
        <f t="shared" si="313"/>
        <v>-4.9727532346646305E-3</v>
      </c>
      <c r="I2702">
        <f t="shared" si="314"/>
        <v>15424.383734910411</v>
      </c>
      <c r="J2702">
        <f t="shared" si="314"/>
        <v>25027.078660396033</v>
      </c>
      <c r="AB2702" s="264">
        <v>43816</v>
      </c>
      <c r="AC2702">
        <v>2222.81</v>
      </c>
    </row>
    <row r="2703" spans="1:29">
      <c r="A2703" s="264">
        <v>43802</v>
      </c>
      <c r="B2703">
        <v>1135.33</v>
      </c>
      <c r="D2703" s="264">
        <v>43802</v>
      </c>
      <c r="E2703">
        <f t="shared" si="311"/>
        <v>2233.4499999999998</v>
      </c>
      <c r="F2703">
        <v>1135.33</v>
      </c>
      <c r="G2703" s="246">
        <f t="shared" si="312"/>
        <v>6.3169372316316252E-3</v>
      </c>
      <c r="H2703" s="246">
        <f t="shared" si="313"/>
        <v>1.8597284923833482E-3</v>
      </c>
      <c r="I2703">
        <f t="shared" si="314"/>
        <v>15521.818598800439</v>
      </c>
      <c r="J2703">
        <f t="shared" si="314"/>
        <v>25073.622231661891</v>
      </c>
      <c r="AB2703" s="264">
        <v>43817</v>
      </c>
      <c r="AC2703">
        <v>2219.75</v>
      </c>
    </row>
    <row r="2704" spans="1:29">
      <c r="A2704" s="264">
        <v>43803</v>
      </c>
      <c r="B2704">
        <v>1136.33</v>
      </c>
      <c r="D2704" s="264">
        <v>43803</v>
      </c>
      <c r="E2704">
        <f t="shared" si="311"/>
        <v>2226.21</v>
      </c>
      <c r="F2704">
        <v>1136.33</v>
      </c>
      <c r="G2704" s="246">
        <f t="shared" si="312"/>
        <v>-3.2416217063286901E-3</v>
      </c>
      <c r="H2704" s="246">
        <f t="shared" si="313"/>
        <v>8.343726053216963E-4</v>
      </c>
      <c r="I2704">
        <f t="shared" si="314"/>
        <v>15471.502734708871</v>
      </c>
      <c r="J2704">
        <f t="shared" si="314"/>
        <v>25094.542975168177</v>
      </c>
      <c r="AB2704" s="264">
        <v>43818</v>
      </c>
      <c r="AC2704">
        <v>2221.9</v>
      </c>
    </row>
    <row r="2705" spans="1:29">
      <c r="A2705" s="264">
        <v>43804</v>
      </c>
      <c r="B2705">
        <v>1136.1199999999999</v>
      </c>
      <c r="D2705" s="264">
        <v>43804</v>
      </c>
      <c r="E2705">
        <f t="shared" si="311"/>
        <v>2225.2199999999998</v>
      </c>
      <c r="F2705">
        <v>1136.1199999999999</v>
      </c>
      <c r="G2705" s="246">
        <f t="shared" si="312"/>
        <v>-4.4470198229284996E-4</v>
      </c>
      <c r="H2705" s="246">
        <f t="shared" si="313"/>
        <v>-2.312340416704825E-4</v>
      </c>
      <c r="I2705">
        <f t="shared" si="314"/>
        <v>15464.622526773697</v>
      </c>
      <c r="J2705">
        <f t="shared" si="314"/>
        <v>25088.740262572155</v>
      </c>
      <c r="AB2705" s="264">
        <v>43819</v>
      </c>
      <c r="AC2705">
        <v>2221.46</v>
      </c>
    </row>
    <row r="2706" spans="1:29">
      <c r="A2706" s="264">
        <v>43805</v>
      </c>
      <c r="B2706">
        <v>1138.1099999999999</v>
      </c>
      <c r="D2706" s="264">
        <v>43805</v>
      </c>
      <c r="E2706">
        <f t="shared" si="311"/>
        <v>2221.67</v>
      </c>
      <c r="F2706">
        <v>1138.1099999999999</v>
      </c>
      <c r="G2706" s="246">
        <f t="shared" si="312"/>
        <v>-1.5953478757155803E-3</v>
      </c>
      <c r="H2706" s="246">
        <f t="shared" si="313"/>
        <v>1.7051469663666866E-3</v>
      </c>
      <c r="I2706">
        <f t="shared" si="314"/>
        <v>15439.951074076866</v>
      </c>
      <c r="J2706">
        <f t="shared" si="314"/>
        <v>25131.520251920843</v>
      </c>
      <c r="AB2706" s="264">
        <v>43822</v>
      </c>
      <c r="AC2706">
        <v>2219.8000000000002</v>
      </c>
    </row>
    <row r="2707" spans="1:29">
      <c r="A2707" s="264">
        <v>43808</v>
      </c>
      <c r="B2707">
        <v>1137.98</v>
      </c>
      <c r="D2707" s="264">
        <v>43808</v>
      </c>
      <c r="E2707">
        <f t="shared" si="311"/>
        <v>2223.77</v>
      </c>
      <c r="F2707">
        <v>1137.98</v>
      </c>
      <c r="G2707" s="246">
        <f t="shared" si="312"/>
        <v>9.4523489087028345E-4</v>
      </c>
      <c r="H2707" s="246">
        <f t="shared" si="313"/>
        <v>-1.6065303127855895E-4</v>
      </c>
      <c r="I2707">
        <f t="shared" si="314"/>
        <v>15454.545454545412</v>
      </c>
      <c r="J2707">
        <f t="shared" si="314"/>
        <v>25127.482797011733</v>
      </c>
      <c r="AB2707" s="264">
        <v>43823</v>
      </c>
      <c r="AC2707">
        <v>2222.6799999999998</v>
      </c>
    </row>
    <row r="2708" spans="1:29">
      <c r="A2708" s="264">
        <v>43809</v>
      </c>
      <c r="B2708">
        <v>1137.42</v>
      </c>
      <c r="D2708" s="264">
        <v>43809</v>
      </c>
      <c r="E2708">
        <f t="shared" si="311"/>
        <v>2224.1999999999998</v>
      </c>
      <c r="F2708">
        <v>1137.42</v>
      </c>
      <c r="G2708" s="246">
        <f t="shared" si="312"/>
        <v>1.9336532105374005E-4</v>
      </c>
      <c r="H2708" s="246">
        <f t="shared" si="313"/>
        <v>-5.3852860833604379E-4</v>
      </c>
      <c r="I2708">
        <f t="shared" ref="I2708:J2723" si="315">I2707*(1+G2708)</f>
        <v>15457.533827688971</v>
      </c>
      <c r="J2708">
        <f t="shared" si="315"/>
        <v>25113.95092867007</v>
      </c>
      <c r="AB2708" s="264">
        <v>43825</v>
      </c>
      <c r="AC2708">
        <v>2223.5</v>
      </c>
    </row>
    <row r="2709" spans="1:29">
      <c r="A2709" s="264">
        <v>43810</v>
      </c>
      <c r="B2709">
        <v>1141.45</v>
      </c>
      <c r="D2709" s="264">
        <v>43810</v>
      </c>
      <c r="E2709">
        <f t="shared" si="311"/>
        <v>2229.02</v>
      </c>
      <c r="F2709">
        <v>1141.45</v>
      </c>
      <c r="G2709" s="246">
        <f t="shared" si="312"/>
        <v>2.1670713065371494E-3</v>
      </c>
      <c r="H2709" s="246">
        <f t="shared" si="313"/>
        <v>3.4966777569285104E-3</v>
      </c>
      <c r="I2709">
        <f t="shared" si="315"/>
        <v>15491.031405716783</v>
      </c>
      <c r="J2709">
        <f t="shared" si="315"/>
        <v>25201.766322270945</v>
      </c>
      <c r="AB2709" s="264">
        <v>43826</v>
      </c>
      <c r="AC2709">
        <v>2228.08</v>
      </c>
    </row>
    <row r="2710" spans="1:29">
      <c r="A2710" s="264">
        <v>43811</v>
      </c>
      <c r="B2710">
        <v>1140.4000000000001</v>
      </c>
      <c r="D2710" s="264">
        <v>43811</v>
      </c>
      <c r="E2710">
        <f t="shared" si="311"/>
        <v>2218.1</v>
      </c>
      <c r="F2710">
        <v>1140.4000000000001</v>
      </c>
      <c r="G2710" s="246">
        <f t="shared" si="312"/>
        <v>-4.899013916429662E-3</v>
      </c>
      <c r="H2710" s="246">
        <f t="shared" si="313"/>
        <v>-9.6631117688651593E-4</v>
      </c>
      <c r="I2710">
        <f t="shared" si="315"/>
        <v>15415.140627280329</v>
      </c>
      <c r="J2710">
        <f t="shared" si="315"/>
        <v>25177.413573796453</v>
      </c>
      <c r="AB2710" s="264">
        <v>43829</v>
      </c>
      <c r="AC2710">
        <v>2226.8000000000002</v>
      </c>
    </row>
    <row r="2711" spans="1:29">
      <c r="A2711" s="264">
        <v>43812</v>
      </c>
      <c r="B2711">
        <v>1144.51</v>
      </c>
      <c r="D2711" s="264">
        <v>43812</v>
      </c>
      <c r="E2711">
        <f t="shared" si="311"/>
        <v>2228.17</v>
      </c>
      <c r="F2711">
        <v>1144.51</v>
      </c>
      <c r="G2711" s="246">
        <f t="shared" si="312"/>
        <v>4.5399215544836835E-3</v>
      </c>
      <c r="H2711" s="246">
        <f t="shared" si="313"/>
        <v>3.5575700255547774E-3</v>
      </c>
      <c r="I2711">
        <f t="shared" si="315"/>
        <v>15485.124156479516</v>
      </c>
      <c r="J2711">
        <f t="shared" si="315"/>
        <v>25266.983985647588</v>
      </c>
      <c r="AB2711" s="264">
        <v>43830</v>
      </c>
      <c r="AC2711">
        <v>2225</v>
      </c>
    </row>
    <row r="2712" spans="1:29">
      <c r="A2712" s="264">
        <v>43815</v>
      </c>
      <c r="B2712">
        <v>1146.1300000000001</v>
      </c>
      <c r="D2712" s="264">
        <v>43815</v>
      </c>
      <c r="E2712">
        <f t="shared" si="311"/>
        <v>2221.91</v>
      </c>
      <c r="F2712">
        <v>1146.1300000000001</v>
      </c>
      <c r="G2712" s="246">
        <f t="shared" si="312"/>
        <v>-2.8094804256408867E-3</v>
      </c>
      <c r="H2712" s="246">
        <f t="shared" si="313"/>
        <v>1.3690243298132157E-3</v>
      </c>
      <c r="I2712">
        <f t="shared" si="315"/>
        <v>15441.619003273268</v>
      </c>
      <c r="J2712">
        <f t="shared" si="315"/>
        <v>25301.57510146494</v>
      </c>
      <c r="AB2712" s="264">
        <v>43832</v>
      </c>
      <c r="AC2712">
        <v>2228.19</v>
      </c>
    </row>
    <row r="2713" spans="1:29">
      <c r="A2713" s="264">
        <v>43816</v>
      </c>
      <c r="B2713">
        <v>1146.94</v>
      </c>
      <c r="D2713" s="264">
        <v>43816</v>
      </c>
      <c r="E2713">
        <f t="shared" si="311"/>
        <v>2222.81</v>
      </c>
      <c r="F2713">
        <v>1146.94</v>
      </c>
      <c r="G2713" s="246">
        <f t="shared" si="312"/>
        <v>4.0505691049586012E-4</v>
      </c>
      <c r="H2713" s="246">
        <f t="shared" si="313"/>
        <v>6.60297541664954E-4</v>
      </c>
      <c r="I2713">
        <f t="shared" si="315"/>
        <v>15447.873737759788</v>
      </c>
      <c r="J2713">
        <f t="shared" si="315"/>
        <v>25318.281669304688</v>
      </c>
      <c r="AB2713" s="264">
        <v>43833</v>
      </c>
      <c r="AC2713">
        <v>2236.9499999999998</v>
      </c>
    </row>
    <row r="2714" spans="1:29">
      <c r="A2714" s="264">
        <v>43817</v>
      </c>
      <c r="B2714">
        <v>1146.5899999999999</v>
      </c>
      <c r="D2714" s="264">
        <v>43817</v>
      </c>
      <c r="E2714">
        <f t="shared" si="311"/>
        <v>2219.75</v>
      </c>
      <c r="F2714">
        <v>1146.5899999999999</v>
      </c>
      <c r="G2714" s="246">
        <f t="shared" si="312"/>
        <v>-1.37663587980974E-3</v>
      </c>
      <c r="H2714" s="246">
        <f t="shared" si="313"/>
        <v>-3.5158838798400512E-4</v>
      </c>
      <c r="I2714">
        <f t="shared" si="315"/>
        <v>15426.607640505617</v>
      </c>
      <c r="J2714">
        <f t="shared" si="315"/>
        <v>25309.380055466052</v>
      </c>
      <c r="AB2714" s="264">
        <v>43836</v>
      </c>
      <c r="AC2714">
        <v>2234.0500000000002</v>
      </c>
    </row>
    <row r="2715" spans="1:29">
      <c r="A2715" s="264">
        <v>43818</v>
      </c>
      <c r="B2715">
        <v>1148.79</v>
      </c>
      <c r="D2715" s="264">
        <v>43818</v>
      </c>
      <c r="E2715">
        <f t="shared" si="311"/>
        <v>2221.9</v>
      </c>
      <c r="F2715">
        <v>1148.79</v>
      </c>
      <c r="G2715" s="246">
        <f t="shared" si="312"/>
        <v>9.6857754251611361E-4</v>
      </c>
      <c r="H2715" s="246">
        <f t="shared" si="313"/>
        <v>1.872304367110931E-3</v>
      </c>
      <c r="I2715">
        <f t="shared" si="315"/>
        <v>15441.549506223419</v>
      </c>
      <c r="J2715">
        <f t="shared" si="315"/>
        <v>25356.766918272773</v>
      </c>
      <c r="AB2715" s="264">
        <v>43837</v>
      </c>
      <c r="AC2715">
        <v>2231.9899999999998</v>
      </c>
    </row>
    <row r="2716" spans="1:29">
      <c r="A2716" s="264">
        <v>43819</v>
      </c>
      <c r="B2716">
        <v>1150.57</v>
      </c>
      <c r="D2716" s="264">
        <v>43819</v>
      </c>
      <c r="E2716">
        <f t="shared" si="311"/>
        <v>2221.46</v>
      </c>
      <c r="F2716">
        <v>1150.57</v>
      </c>
      <c r="G2716" s="246">
        <f t="shared" si="312"/>
        <v>-1.9802871416352286E-4</v>
      </c>
      <c r="H2716" s="246">
        <f t="shared" si="313"/>
        <v>1.5030278131151634E-3</v>
      </c>
      <c r="I2716">
        <f t="shared" si="315"/>
        <v>15438.491636030009</v>
      </c>
      <c r="J2716">
        <f t="shared" si="315"/>
        <v>25394.878844201616</v>
      </c>
      <c r="AB2716" s="264">
        <v>43838</v>
      </c>
      <c r="AC2716">
        <v>2226.6999999999998</v>
      </c>
    </row>
    <row r="2717" spans="1:29">
      <c r="A2717" s="264">
        <v>43822</v>
      </c>
      <c r="B2717">
        <v>1150.6199999999999</v>
      </c>
      <c r="D2717" s="264">
        <v>43822</v>
      </c>
      <c r="E2717">
        <f t="shared" si="311"/>
        <v>2219.8000000000002</v>
      </c>
      <c r="F2717">
        <v>1150.6199999999999</v>
      </c>
      <c r="G2717" s="246">
        <f t="shared" si="312"/>
        <v>-7.4725630891392392E-4</v>
      </c>
      <c r="H2717" s="246">
        <f t="shared" si="313"/>
        <v>-2.9718499774530885E-6</v>
      </c>
      <c r="I2717">
        <f t="shared" si="315"/>
        <v>15426.95512575487</v>
      </c>
      <c r="J2717">
        <f t="shared" si="315"/>
        <v>25394.803374431496</v>
      </c>
      <c r="AB2717" s="264">
        <v>43839</v>
      </c>
      <c r="AC2717">
        <v>2230.06</v>
      </c>
    </row>
    <row r="2718" spans="1:29">
      <c r="A2718" s="264">
        <v>43823</v>
      </c>
      <c r="B2718">
        <v>1151.68</v>
      </c>
      <c r="D2718" s="264">
        <v>43823</v>
      </c>
      <c r="E2718">
        <f t="shared" si="311"/>
        <v>2222.6799999999998</v>
      </c>
      <c r="F2718">
        <v>1151.68</v>
      </c>
      <c r="G2718" s="246">
        <f t="shared" si="312"/>
        <v>1.2974141814576789E-3</v>
      </c>
      <c r="H2718" s="246">
        <f t="shared" si="313"/>
        <v>8.748138891580973E-4</v>
      </c>
      <c r="I2718">
        <f t="shared" si="315"/>
        <v>15446.970276111735</v>
      </c>
      <c r="J2718">
        <f t="shared" si="315"/>
        <v>25417.019101135887</v>
      </c>
      <c r="AB2718" s="264">
        <v>43840</v>
      </c>
      <c r="AC2718">
        <v>2234.9899999999998</v>
      </c>
    </row>
    <row r="2719" spans="1:29">
      <c r="A2719" s="264">
        <v>43825</v>
      </c>
      <c r="B2719">
        <v>1155.1600000000001</v>
      </c>
      <c r="D2719" s="264">
        <v>43825</v>
      </c>
      <c r="E2719">
        <f t="shared" si="311"/>
        <v>2223.5</v>
      </c>
      <c r="F2719">
        <v>1155.1600000000001</v>
      </c>
      <c r="G2719" s="246">
        <f t="shared" si="312"/>
        <v>3.6892400165577932E-4</v>
      </c>
      <c r="H2719" s="246">
        <f t="shared" si="313"/>
        <v>2.9752441154289192E-3</v>
      </c>
      <c r="I2719">
        <f t="shared" si="315"/>
        <v>15452.669034199456</v>
      </c>
      <c r="J2719">
        <f t="shared" si="315"/>
        <v>25492.640937648288</v>
      </c>
      <c r="AB2719" s="264">
        <v>43843</v>
      </c>
      <c r="AC2719">
        <v>2233.4699999999998</v>
      </c>
    </row>
    <row r="2720" spans="1:29">
      <c r="A2720" s="264">
        <v>43826</v>
      </c>
      <c r="B2720">
        <v>1156.19</v>
      </c>
      <c r="D2720" s="264">
        <v>43826</v>
      </c>
      <c r="E2720">
        <f t="shared" si="311"/>
        <v>2228.08</v>
      </c>
      <c r="F2720">
        <v>1156.19</v>
      </c>
      <c r="G2720" s="246">
        <f t="shared" si="312"/>
        <v>2.0598156060265271E-3</v>
      </c>
      <c r="H2720" s="246">
        <f t="shared" si="313"/>
        <v>8.4522280154141014E-4</v>
      </c>
      <c r="I2720">
        <f t="shared" si="315"/>
        <v>15484.498683030863</v>
      </c>
      <c r="J2720">
        <f t="shared" si="315"/>
        <v>25514.187899040298</v>
      </c>
      <c r="AB2720" s="264">
        <v>43844</v>
      </c>
      <c r="AC2720">
        <v>2236.36</v>
      </c>
    </row>
    <row r="2721" spans="1:29">
      <c r="A2721" s="264">
        <v>43829</v>
      </c>
      <c r="B2721">
        <v>1153.99</v>
      </c>
      <c r="D2721" s="264">
        <v>43829</v>
      </c>
      <c r="E2721">
        <f t="shared" si="311"/>
        <v>2226.8000000000002</v>
      </c>
      <c r="F2721">
        <v>1153.99</v>
      </c>
      <c r="G2721" s="246">
        <f t="shared" si="312"/>
        <v>-5.7448565581119659E-4</v>
      </c>
      <c r="H2721" s="246">
        <f t="shared" si="313"/>
        <v>-1.9492300140980931E-3</v>
      </c>
      <c r="I2721">
        <f t="shared" si="315"/>
        <v>15475.603060650034</v>
      </c>
      <c r="J2721">
        <f t="shared" si="315"/>
        <v>25464.454878202152</v>
      </c>
      <c r="AB2721" s="264">
        <v>43845</v>
      </c>
      <c r="AC2721">
        <v>2239.58</v>
      </c>
    </row>
    <row r="2722" spans="1:29">
      <c r="A2722" s="264">
        <v>43830</v>
      </c>
      <c r="B2722">
        <v>1153.53</v>
      </c>
      <c r="D2722" s="264">
        <v>43830</v>
      </c>
      <c r="E2722">
        <f t="shared" si="311"/>
        <v>2225</v>
      </c>
      <c r="F2722">
        <v>1153.53</v>
      </c>
      <c r="G2722" s="246">
        <f t="shared" si="312"/>
        <v>-8.0833483024977948E-4</v>
      </c>
      <c r="H2722" s="246">
        <f t="shared" si="313"/>
        <v>-4.4504554384606961E-4</v>
      </c>
      <c r="I2722">
        <f t="shared" si="315"/>
        <v>15463.09359167699</v>
      </c>
      <c r="J2722">
        <f t="shared" si="315"/>
        <v>25453.122036032139</v>
      </c>
      <c r="AB2722" s="264">
        <v>43846</v>
      </c>
      <c r="AC2722">
        <v>2238.33</v>
      </c>
    </row>
    <row r="2723" spans="1:29">
      <c r="A2723" s="264">
        <v>43832</v>
      </c>
      <c r="B2723">
        <v>1159.83</v>
      </c>
      <c r="D2723" s="264">
        <v>43832</v>
      </c>
      <c r="E2723">
        <f t="shared" si="311"/>
        <v>2228.19</v>
      </c>
      <c r="F2723">
        <v>1159.83</v>
      </c>
      <c r="G2723" s="246">
        <f t="shared" si="312"/>
        <v>1.4337078651684987E-3</v>
      </c>
      <c r="H2723" s="246">
        <f t="shared" si="313"/>
        <v>5.4150678785986764E-3</v>
      </c>
      <c r="I2723">
        <f t="shared" si="315"/>
        <v>15485.263150579214</v>
      </c>
      <c r="J2723">
        <f t="shared" si="315"/>
        <v>25590.952419579509</v>
      </c>
      <c r="AB2723" s="264">
        <v>43847</v>
      </c>
      <c r="AC2723">
        <v>2236.2399999999998</v>
      </c>
    </row>
    <row r="2724" spans="1:29">
      <c r="A2724" s="264">
        <v>43833</v>
      </c>
      <c r="B2724">
        <v>1160.79</v>
      </c>
      <c r="D2724" s="264">
        <v>43833</v>
      </c>
      <c r="E2724">
        <f t="shared" si="311"/>
        <v>2236.9499999999998</v>
      </c>
      <c r="F2724">
        <v>1160.79</v>
      </c>
      <c r="G2724" s="246">
        <f t="shared" si="312"/>
        <v>3.9314421122076393E-3</v>
      </c>
      <c r="H2724" s="246">
        <f t="shared" si="313"/>
        <v>7.8127893743061647E-4</v>
      </c>
      <c r="I2724">
        <f t="shared" ref="I2724:J2739" si="316">I2723*(1+G2724)</f>
        <v>15546.142566248018</v>
      </c>
      <c r="J2724">
        <f t="shared" si="316"/>
        <v>25610.946091693717</v>
      </c>
      <c r="AB2724" s="264">
        <v>43851</v>
      </c>
      <c r="AC2724">
        <v>2243.69</v>
      </c>
    </row>
    <row r="2725" spans="1:29">
      <c r="A2725" s="264">
        <v>43836</v>
      </c>
      <c r="B2725">
        <v>1161.71</v>
      </c>
      <c r="D2725" s="264">
        <v>43836</v>
      </c>
      <c r="E2725">
        <f t="shared" si="311"/>
        <v>2234.0500000000002</v>
      </c>
      <c r="F2725">
        <v>1161.71</v>
      </c>
      <c r="G2725" s="246">
        <f t="shared" si="312"/>
        <v>-1.2964080556112645E-3</v>
      </c>
      <c r="H2725" s="246">
        <f t="shared" si="313"/>
        <v>7.4613511364794802E-4</v>
      </c>
      <c r="I2725">
        <f t="shared" si="316"/>
        <v>15525.988421791453</v>
      </c>
      <c r="J2725">
        <f t="shared" si="316"/>
        <v>25630.055317866474</v>
      </c>
      <c r="AB2725" s="264">
        <v>43852</v>
      </c>
      <c r="AC2725">
        <v>2245</v>
      </c>
    </row>
    <row r="2726" spans="1:29">
      <c r="A2726" s="264">
        <v>43837</v>
      </c>
      <c r="B2726">
        <v>1159.9000000000001</v>
      </c>
      <c r="D2726" s="264">
        <v>43837</v>
      </c>
      <c r="E2726">
        <f t="shared" si="311"/>
        <v>2231.9899999999998</v>
      </c>
      <c r="F2726">
        <v>1159.9000000000001</v>
      </c>
      <c r="G2726" s="246">
        <f t="shared" si="312"/>
        <v>-9.2209216445482411E-4</v>
      </c>
      <c r="H2726" s="246">
        <f t="shared" si="313"/>
        <v>-1.604476621286057E-3</v>
      </c>
      <c r="I2726">
        <f t="shared" si="316"/>
        <v>15511.672029522302</v>
      </c>
      <c r="J2726">
        <f t="shared" si="316"/>
        <v>25588.932493306689</v>
      </c>
      <c r="AB2726" s="264">
        <v>43853</v>
      </c>
      <c r="AC2726">
        <v>2248.15</v>
      </c>
    </row>
    <row r="2727" spans="1:29">
      <c r="A2727" s="264">
        <v>43838</v>
      </c>
      <c r="B2727">
        <v>1160.74</v>
      </c>
      <c r="D2727" s="264">
        <v>43838</v>
      </c>
      <c r="E2727">
        <f t="shared" si="311"/>
        <v>2226.6999999999998</v>
      </c>
      <c r="F2727">
        <v>1160.74</v>
      </c>
      <c r="G2727" s="246">
        <f t="shared" si="312"/>
        <v>-2.3700823032360985E-3</v>
      </c>
      <c r="H2727" s="246">
        <f t="shared" si="313"/>
        <v>6.7777179067161995E-4</v>
      </c>
      <c r="I2727">
        <f t="shared" si="316"/>
        <v>15474.90809015153</v>
      </c>
      <c r="J2727">
        <f t="shared" si="316"/>
        <v>25606.275949904055</v>
      </c>
      <c r="AB2727" s="264">
        <v>43854</v>
      </c>
      <c r="AC2727">
        <v>2253.9</v>
      </c>
    </row>
    <row r="2728" spans="1:29">
      <c r="A2728" s="264">
        <v>43839</v>
      </c>
      <c r="B2728">
        <v>1163.76</v>
      </c>
      <c r="D2728" s="264">
        <v>43839</v>
      </c>
      <c r="E2728">
        <f t="shared" si="311"/>
        <v>2230.06</v>
      </c>
      <c r="F2728">
        <v>1163.76</v>
      </c>
      <c r="G2728" s="246">
        <f t="shared" si="312"/>
        <v>1.5089594467150302E-3</v>
      </c>
      <c r="H2728" s="246">
        <f t="shared" si="313"/>
        <v>2.555359942795197E-3</v>
      </c>
      <c r="I2728">
        <f t="shared" si="316"/>
        <v>15498.259098901211</v>
      </c>
      <c r="J2728">
        <f t="shared" si="316"/>
        <v>25671.7092017506</v>
      </c>
      <c r="AB2728" s="264">
        <v>43857</v>
      </c>
      <c r="AC2728">
        <v>2259.94</v>
      </c>
    </row>
    <row r="2729" spans="1:29">
      <c r="A2729" s="264">
        <v>43840</v>
      </c>
      <c r="B2729">
        <v>1165.1600000000001</v>
      </c>
      <c r="D2729" s="264">
        <v>43840</v>
      </c>
      <c r="E2729">
        <f t="shared" si="311"/>
        <v>2234.9899999999998</v>
      </c>
      <c r="F2729">
        <v>1165.1600000000001</v>
      </c>
      <c r="G2729" s="246">
        <f t="shared" si="312"/>
        <v>2.2107028510442994E-3</v>
      </c>
      <c r="H2729" s="246">
        <f t="shared" si="313"/>
        <v>1.1565686101209097E-3</v>
      </c>
      <c r="I2729">
        <f t="shared" si="316"/>
        <v>15532.521144477376</v>
      </c>
      <c r="J2729">
        <f t="shared" si="316"/>
        <v>25701.400294781499</v>
      </c>
      <c r="AB2729" s="264">
        <v>43858</v>
      </c>
      <c r="AC2729">
        <v>2256.83</v>
      </c>
    </row>
    <row r="2730" spans="1:29">
      <c r="A2730" s="264">
        <v>43843</v>
      </c>
      <c r="B2730">
        <v>1167.67</v>
      </c>
      <c r="D2730" s="264">
        <v>43843</v>
      </c>
      <c r="E2730">
        <f t="shared" si="311"/>
        <v>2233.4699999999998</v>
      </c>
      <c r="F2730">
        <v>1167.67</v>
      </c>
      <c r="G2730" s="246">
        <f t="shared" si="312"/>
        <v>-6.8009252837819556E-4</v>
      </c>
      <c r="H2730" s="246">
        <f t="shared" si="313"/>
        <v>2.1077820090926605E-3</v>
      </c>
      <c r="I2730">
        <f t="shared" si="316"/>
        <v>15521.95759290014</v>
      </c>
      <c r="J2730">
        <f t="shared" si="316"/>
        <v>25755.573243931329</v>
      </c>
      <c r="AB2730" s="264">
        <v>43859</v>
      </c>
      <c r="AC2730">
        <v>2262.25</v>
      </c>
    </row>
    <row r="2731" spans="1:29">
      <c r="A2731" s="264">
        <v>43844</v>
      </c>
      <c r="B2731">
        <v>1168.2</v>
      </c>
      <c r="D2731" s="264">
        <v>43844</v>
      </c>
      <c r="E2731">
        <f t="shared" si="311"/>
        <v>2236.36</v>
      </c>
      <c r="F2731">
        <v>1168.2</v>
      </c>
      <c r="G2731" s="246">
        <f t="shared" si="312"/>
        <v>1.2939506686906466E-3</v>
      </c>
      <c r="H2731" s="246">
        <f t="shared" si="313"/>
        <v>4.0746679284374502E-4</v>
      </c>
      <c r="I2731">
        <f t="shared" si="316"/>
        <v>15542.042240306861</v>
      </c>
      <c r="J2731">
        <f t="shared" si="316"/>
        <v>25766.067784758885</v>
      </c>
      <c r="AB2731" s="264">
        <v>43860</v>
      </c>
      <c r="AC2731">
        <v>2264.4699999999998</v>
      </c>
    </row>
    <row r="2732" spans="1:29">
      <c r="A2732" s="264">
        <v>43845</v>
      </c>
      <c r="B2732">
        <v>1170.43</v>
      </c>
      <c r="D2732" s="264">
        <v>43845</v>
      </c>
      <c r="E2732">
        <f t="shared" si="311"/>
        <v>2239.58</v>
      </c>
      <c r="F2732">
        <v>1170.43</v>
      </c>
      <c r="G2732" s="246">
        <f t="shared" si="312"/>
        <v>1.4398397395767315E-3</v>
      </c>
      <c r="H2732" s="246">
        <f t="shared" si="313"/>
        <v>1.8624911341014053E-3</v>
      </c>
      <c r="I2732">
        <f t="shared" si="316"/>
        <v>15564.420290358634</v>
      </c>
      <c r="J2732">
        <f t="shared" si="316"/>
        <v>25814.056857568656</v>
      </c>
      <c r="AB2732" s="264">
        <v>43861</v>
      </c>
      <c r="AC2732">
        <v>2267.8200000000002</v>
      </c>
    </row>
    <row r="2733" spans="1:29">
      <c r="A2733" s="264">
        <v>43846</v>
      </c>
      <c r="B2733">
        <v>1173.3499999999999</v>
      </c>
      <c r="D2733" s="264">
        <v>43846</v>
      </c>
      <c r="E2733">
        <f t="shared" si="311"/>
        <v>2238.33</v>
      </c>
      <c r="F2733">
        <v>1173.3499999999999</v>
      </c>
      <c r="G2733" s="246">
        <f t="shared" si="312"/>
        <v>-5.5814036560430935E-4</v>
      </c>
      <c r="H2733" s="246">
        <f t="shared" si="313"/>
        <v>2.448381028461886E-3</v>
      </c>
      <c r="I2733">
        <f t="shared" si="316"/>
        <v>15555.733159127354</v>
      </c>
      <c r="J2733">
        <f t="shared" si="316"/>
        <v>25877.259504646365</v>
      </c>
      <c r="AB2733" s="264">
        <v>43864</v>
      </c>
      <c r="AC2733">
        <v>2268.4299999999998</v>
      </c>
    </row>
    <row r="2734" spans="1:29">
      <c r="A2734" s="264">
        <v>43847</v>
      </c>
      <c r="B2734">
        <v>1174.19</v>
      </c>
      <c r="D2734" s="264">
        <v>43847</v>
      </c>
      <c r="E2734">
        <f t="shared" si="311"/>
        <v>2236.2399999999998</v>
      </c>
      <c r="F2734">
        <v>1174.19</v>
      </c>
      <c r="G2734" s="246">
        <f t="shared" si="312"/>
        <v>-9.3373184472356208E-4</v>
      </c>
      <c r="H2734" s="246">
        <f t="shared" si="313"/>
        <v>6.6947035046192958E-4</v>
      </c>
      <c r="I2734">
        <f t="shared" si="316"/>
        <v>15541.208275708655</v>
      </c>
      <c r="J2734">
        <f t="shared" si="316"/>
        <v>25894.583562635937</v>
      </c>
      <c r="AB2734" s="264">
        <v>43865</v>
      </c>
      <c r="AC2734">
        <v>2259.86</v>
      </c>
    </row>
    <row r="2735" spans="1:29">
      <c r="A2735" s="264">
        <v>43851</v>
      </c>
      <c r="B2735">
        <v>1175.46</v>
      </c>
      <c r="D2735" s="264">
        <v>43851</v>
      </c>
      <c r="E2735">
        <f t="shared" si="311"/>
        <v>2243.69</v>
      </c>
      <c r="F2735">
        <v>1175.46</v>
      </c>
      <c r="G2735" s="246">
        <f t="shared" si="312"/>
        <v>3.3314849926664447E-3</v>
      </c>
      <c r="H2735" s="246">
        <f t="shared" si="313"/>
        <v>1.0351681037261565E-3</v>
      </c>
      <c r="I2735">
        <f t="shared" si="316"/>
        <v>15592.983577847082</v>
      </c>
      <c r="J2735">
        <f t="shared" si="316"/>
        <v>25921.388809599248</v>
      </c>
      <c r="AB2735" s="264">
        <v>43866</v>
      </c>
      <c r="AC2735">
        <v>2256.3000000000002</v>
      </c>
    </row>
    <row r="2736" spans="1:29">
      <c r="A2736" s="264">
        <v>43852</v>
      </c>
      <c r="B2736">
        <v>1175.6600000000001</v>
      </c>
      <c r="D2736" s="264">
        <v>43852</v>
      </c>
      <c r="E2736">
        <f t="shared" si="311"/>
        <v>2245</v>
      </c>
      <c r="F2736">
        <v>1175.6600000000001</v>
      </c>
      <c r="G2736" s="246">
        <f t="shared" si="312"/>
        <v>5.8385962410123504E-4</v>
      </c>
      <c r="H2736" s="246">
        <f t="shared" si="313"/>
        <v>1.2371758411909657E-4</v>
      </c>
      <c r="I2736">
        <f t="shared" si="316"/>
        <v>15602.087691377461</v>
      </c>
      <c r="J2736">
        <f t="shared" si="316"/>
        <v>25924.595741199784</v>
      </c>
      <c r="AB2736" s="264">
        <v>43867</v>
      </c>
      <c r="AC2736">
        <v>2258.5700000000002</v>
      </c>
    </row>
    <row r="2737" spans="1:29">
      <c r="A2737" s="264">
        <v>43853</v>
      </c>
      <c r="B2737">
        <v>1177.71</v>
      </c>
      <c r="D2737" s="264">
        <v>43853</v>
      </c>
      <c r="E2737">
        <f t="shared" si="311"/>
        <v>2248.15</v>
      </c>
      <c r="F2737">
        <v>1177.71</v>
      </c>
      <c r="G2737" s="246">
        <f t="shared" si="312"/>
        <v>1.4031180400890797E-3</v>
      </c>
      <c r="H2737" s="246">
        <f t="shared" si="313"/>
        <v>1.6972728388431205E-3</v>
      </c>
      <c r="I2737">
        <f t="shared" si="316"/>
        <v>15623.979262080284</v>
      </c>
      <c r="J2737">
        <f t="shared" si="316"/>
        <v>25968.596853409312</v>
      </c>
      <c r="AB2737" s="264">
        <v>43868</v>
      </c>
      <c r="AC2737">
        <v>2266.29</v>
      </c>
    </row>
    <row r="2738" spans="1:29">
      <c r="A2738" s="264">
        <v>43854</v>
      </c>
      <c r="B2738">
        <v>1175.1199999999999</v>
      </c>
      <c r="D2738" s="264">
        <v>43854</v>
      </c>
      <c r="E2738">
        <f t="shared" si="311"/>
        <v>2253.9</v>
      </c>
      <c r="F2738">
        <v>1175.1199999999999</v>
      </c>
      <c r="G2738" s="246">
        <f t="shared" si="312"/>
        <v>2.5576585192268464E-3</v>
      </c>
      <c r="H2738" s="246">
        <f t="shared" si="313"/>
        <v>-2.2456117319690347E-3</v>
      </c>
      <c r="I2738">
        <f t="shared" si="316"/>
        <v>15663.940065744167</v>
      </c>
      <c r="J2738">
        <f t="shared" si="316"/>
        <v>25910.281467652523</v>
      </c>
      <c r="AB2738" s="264">
        <v>43871</v>
      </c>
      <c r="AC2738">
        <v>2269.35</v>
      </c>
    </row>
    <row r="2739" spans="1:29">
      <c r="A2739" s="264">
        <v>43857</v>
      </c>
      <c r="B2739">
        <v>1170.45</v>
      </c>
      <c r="D2739" s="264">
        <v>43857</v>
      </c>
      <c r="E2739">
        <f t="shared" si="311"/>
        <v>2259.94</v>
      </c>
      <c r="F2739">
        <v>1170.45</v>
      </c>
      <c r="G2739" s="246">
        <f t="shared" si="312"/>
        <v>2.6797994587159923E-3</v>
      </c>
      <c r="H2739" s="246">
        <f t="shared" si="313"/>
        <v>-4.0204907948609E-3</v>
      </c>
      <c r="I2739">
        <f t="shared" si="316"/>
        <v>15705.916283853709</v>
      </c>
      <c r="J2739">
        <f t="shared" si="316"/>
        <v>25806.109419519573</v>
      </c>
      <c r="AB2739" s="264">
        <v>43872</v>
      </c>
      <c r="AC2739">
        <v>2265.87</v>
      </c>
    </row>
    <row r="2740" spans="1:29">
      <c r="A2740" s="264">
        <v>43858</v>
      </c>
      <c r="B2740">
        <v>1174.78</v>
      </c>
      <c r="D2740" s="264">
        <v>43858</v>
      </c>
      <c r="E2740">
        <f t="shared" si="311"/>
        <v>2256.83</v>
      </c>
      <c r="F2740">
        <v>1174.78</v>
      </c>
      <c r="G2740" s="246">
        <f t="shared" si="312"/>
        <v>-1.3761427294530781E-3</v>
      </c>
      <c r="H2740" s="246">
        <f t="shared" si="313"/>
        <v>3.6530032710251218E-3</v>
      </c>
      <c r="I2740">
        <f t="shared" ref="I2740:J2755" si="317">I2739*(1+G2740)</f>
        <v>15684.302701350285</v>
      </c>
      <c r="J2740">
        <f t="shared" si="317"/>
        <v>25900.37922164151</v>
      </c>
      <c r="AB2740" s="264">
        <v>43873</v>
      </c>
      <c r="AC2740">
        <v>2262.11</v>
      </c>
    </row>
    <row r="2741" spans="1:29">
      <c r="A2741" s="264">
        <v>43859</v>
      </c>
      <c r="B2741">
        <v>1177.3699999999999</v>
      </c>
      <c r="D2741" s="264">
        <v>43859</v>
      </c>
      <c r="E2741">
        <f t="shared" si="311"/>
        <v>2262.25</v>
      </c>
      <c r="F2741">
        <v>1177.3699999999999</v>
      </c>
      <c r="G2741" s="246">
        <f t="shared" si="312"/>
        <v>2.4015987026049235E-3</v>
      </c>
      <c r="H2741" s="246">
        <f t="shared" si="313"/>
        <v>2.1582395366426125E-3</v>
      </c>
      <c r="I2741">
        <f t="shared" si="317"/>
        <v>15721.97010236911</v>
      </c>
      <c r="J2741">
        <f t="shared" si="317"/>
        <v>25956.278444091695</v>
      </c>
      <c r="AB2741" s="264">
        <v>43874</v>
      </c>
      <c r="AC2741">
        <v>2263.56</v>
      </c>
    </row>
    <row r="2742" spans="1:29">
      <c r="A2742" s="264">
        <v>43860</v>
      </c>
      <c r="B2742">
        <v>1178.83</v>
      </c>
      <c r="D2742" s="264">
        <v>43860</v>
      </c>
      <c r="E2742">
        <f t="shared" si="311"/>
        <v>2264.4699999999998</v>
      </c>
      <c r="F2742">
        <v>1178.83</v>
      </c>
      <c r="G2742" s="246">
        <f t="shared" si="312"/>
        <v>9.8132390319372043E-4</v>
      </c>
      <c r="H2742" s="246">
        <f t="shared" si="313"/>
        <v>1.1936234088325429E-3</v>
      </c>
      <c r="I2742">
        <f t="shared" si="317"/>
        <v>15737.398447435862</v>
      </c>
      <c r="J2742">
        <f t="shared" si="317"/>
        <v>25987.260465648738</v>
      </c>
      <c r="AB2742" s="264">
        <v>43875</v>
      </c>
      <c r="AC2742">
        <v>2266.91</v>
      </c>
    </row>
    <row r="2743" spans="1:29">
      <c r="A2743" s="264">
        <v>43861</v>
      </c>
      <c r="B2743">
        <v>1174.22</v>
      </c>
      <c r="D2743" s="264">
        <v>43861</v>
      </c>
      <c r="E2743">
        <f t="shared" si="311"/>
        <v>2267.8200000000002</v>
      </c>
      <c r="F2743">
        <v>1174.22</v>
      </c>
      <c r="G2743" s="246">
        <f t="shared" si="312"/>
        <v>1.4793748647587979E-3</v>
      </c>
      <c r="H2743" s="246">
        <f t="shared" si="313"/>
        <v>-3.9570857484600005E-3</v>
      </c>
      <c r="I2743">
        <f t="shared" si="317"/>
        <v>15760.679959135692</v>
      </c>
      <c r="J2743">
        <f t="shared" si="317"/>
        <v>25884.426647618602</v>
      </c>
      <c r="AB2743" s="264">
        <v>43879</v>
      </c>
      <c r="AC2743">
        <v>2270.7600000000002</v>
      </c>
    </row>
    <row r="2744" spans="1:29">
      <c r="A2744" s="264">
        <v>43864</v>
      </c>
      <c r="B2744">
        <v>1178.06</v>
      </c>
      <c r="D2744" s="264">
        <v>43864</v>
      </c>
      <c r="E2744">
        <f t="shared" si="311"/>
        <v>2268.4299999999998</v>
      </c>
      <c r="F2744">
        <v>1178.06</v>
      </c>
      <c r="G2744" s="246">
        <f t="shared" si="312"/>
        <v>2.6898078330717112E-4</v>
      </c>
      <c r="H2744" s="246">
        <f t="shared" si="313"/>
        <v>3.2238274282987292E-3</v>
      </c>
      <c r="I2744">
        <f t="shared" si="317"/>
        <v>15764.919279176554</v>
      </c>
      <c r="J2744">
        <f t="shared" si="317"/>
        <v>25967.873572210981</v>
      </c>
      <c r="AB2744" s="264">
        <v>43880</v>
      </c>
      <c r="AC2744">
        <v>2269.42</v>
      </c>
    </row>
    <row r="2745" spans="1:29">
      <c r="A2745" s="264">
        <v>43865</v>
      </c>
      <c r="B2745">
        <v>1182.3699999999999</v>
      </c>
      <c r="D2745" s="264">
        <v>43865</v>
      </c>
      <c r="E2745">
        <f t="shared" si="311"/>
        <v>2259.86</v>
      </c>
      <c r="F2745">
        <v>1182.3699999999999</v>
      </c>
      <c r="G2745" s="246">
        <f t="shared" si="312"/>
        <v>-3.7779433352581604E-3</v>
      </c>
      <c r="H2745" s="246">
        <f t="shared" si="313"/>
        <v>3.6121287176737885E-3</v>
      </c>
      <c r="I2745">
        <f t="shared" si="317"/>
        <v>15705.360307454906</v>
      </c>
      <c r="J2745">
        <f t="shared" si="317"/>
        <v>26061.672874078085</v>
      </c>
      <c r="AB2745" s="264">
        <v>43881</v>
      </c>
      <c r="AC2745">
        <v>2273.8200000000002</v>
      </c>
    </row>
    <row r="2746" spans="1:29">
      <c r="A2746" s="264">
        <v>43866</v>
      </c>
      <c r="B2746">
        <v>1183.68</v>
      </c>
      <c r="D2746" s="264">
        <v>43866</v>
      </c>
      <c r="E2746">
        <f t="shared" si="311"/>
        <v>2256.3000000000002</v>
      </c>
      <c r="F2746">
        <v>1183.68</v>
      </c>
      <c r="G2746" s="246">
        <f t="shared" si="312"/>
        <v>-1.5753188250599015E-3</v>
      </c>
      <c r="H2746" s="246">
        <f t="shared" si="313"/>
        <v>1.0615156423117037E-3</v>
      </c>
      <c r="I2746">
        <f t="shared" si="317"/>
        <v>15680.619357708225</v>
      </c>
      <c r="J2746">
        <f t="shared" si="317"/>
        <v>26089.337747498732</v>
      </c>
      <c r="AB2746" s="264">
        <v>43882</v>
      </c>
      <c r="AC2746">
        <v>2279.91</v>
      </c>
    </row>
    <row r="2747" spans="1:29">
      <c r="A2747" s="264">
        <v>43867</v>
      </c>
      <c r="B2747">
        <v>1186.27</v>
      </c>
      <c r="D2747" s="264">
        <v>43867</v>
      </c>
      <c r="E2747">
        <f t="shared" si="311"/>
        <v>2258.5700000000002</v>
      </c>
      <c r="F2747">
        <v>1186.27</v>
      </c>
      <c r="G2747" s="246">
        <f t="shared" si="312"/>
        <v>1.006071887603488E-3</v>
      </c>
      <c r="H2747" s="246">
        <f t="shared" si="313"/>
        <v>2.1416628046189027E-3</v>
      </c>
      <c r="I2747">
        <f t="shared" si="317"/>
        <v>15696.395188024226</v>
      </c>
      <c r="J2747">
        <f t="shared" si="317"/>
        <v>26145.212311749689</v>
      </c>
      <c r="AB2747" s="264">
        <v>43885</v>
      </c>
      <c r="AC2747">
        <v>2287.94</v>
      </c>
    </row>
    <row r="2748" spans="1:29">
      <c r="A2748" s="264">
        <v>43868</v>
      </c>
      <c r="B2748">
        <v>1187.03</v>
      </c>
      <c r="D2748" s="264">
        <v>43868</v>
      </c>
      <c r="E2748">
        <f t="shared" si="311"/>
        <v>2266.29</v>
      </c>
      <c r="F2748">
        <v>1187.03</v>
      </c>
      <c r="G2748" s="246">
        <f t="shared" si="312"/>
        <v>3.4180919785526953E-3</v>
      </c>
      <c r="H2748" s="246">
        <f t="shared" si="313"/>
        <v>5.9423502117671254E-4</v>
      </c>
      <c r="I2748">
        <f t="shared" si="317"/>
        <v>15750.046910508605</v>
      </c>
      <c r="J2748">
        <f t="shared" si="317"/>
        <v>26160.74871254143</v>
      </c>
      <c r="AB2748" s="264">
        <v>43886</v>
      </c>
      <c r="AC2748">
        <v>2292.14</v>
      </c>
    </row>
    <row r="2749" spans="1:29">
      <c r="A2749" s="264">
        <v>43871</v>
      </c>
      <c r="B2749">
        <v>1191.1199999999999</v>
      </c>
      <c r="D2749" s="264">
        <v>43871</v>
      </c>
      <c r="E2749">
        <f t="shared" si="311"/>
        <v>2269.35</v>
      </c>
      <c r="F2749">
        <v>1191.1199999999999</v>
      </c>
      <c r="G2749" s="246">
        <f t="shared" si="312"/>
        <v>1.3502243755212362E-3</v>
      </c>
      <c r="H2749" s="246">
        <f t="shared" si="313"/>
        <v>3.3991456769053444E-3</v>
      </c>
      <c r="I2749">
        <f t="shared" si="317"/>
        <v>15771.313007762777</v>
      </c>
      <c r="J2749">
        <f t="shared" si="317"/>
        <v>26249.672908432272</v>
      </c>
      <c r="AB2749" s="264">
        <v>43887</v>
      </c>
      <c r="AC2749">
        <v>2293.36</v>
      </c>
    </row>
    <row r="2750" spans="1:29">
      <c r="A2750" s="264">
        <v>43872</v>
      </c>
      <c r="B2750">
        <v>1191.05</v>
      </c>
      <c r="D2750" s="264">
        <v>43872</v>
      </c>
      <c r="E2750">
        <f t="shared" si="311"/>
        <v>2265.87</v>
      </c>
      <c r="F2750">
        <v>1191.05</v>
      </c>
      <c r="G2750" s="246">
        <f t="shared" si="312"/>
        <v>-1.5334787494216684E-3</v>
      </c>
      <c r="H2750" s="246">
        <f t="shared" si="313"/>
        <v>-1.0519678957611383E-4</v>
      </c>
      <c r="I2750">
        <f t="shared" si="317"/>
        <v>15747.128034414896</v>
      </c>
      <c r="J2750">
        <f t="shared" si="317"/>
        <v>26246.911527114884</v>
      </c>
      <c r="AB2750" s="264">
        <v>43888</v>
      </c>
      <c r="AC2750">
        <v>2292.4899999999998</v>
      </c>
    </row>
    <row r="2751" spans="1:29">
      <c r="A2751" s="264">
        <v>43873</v>
      </c>
      <c r="B2751">
        <v>1193.01</v>
      </c>
      <c r="D2751" s="264">
        <v>43873</v>
      </c>
      <c r="E2751">
        <f t="shared" si="311"/>
        <v>2262.11</v>
      </c>
      <c r="F2751">
        <v>1193.01</v>
      </c>
      <c r="G2751" s="246">
        <f t="shared" si="312"/>
        <v>-1.6594067620824271E-3</v>
      </c>
      <c r="H2751" s="246">
        <f t="shared" si="313"/>
        <v>1.5991782460853402E-3</v>
      </c>
      <c r="I2751">
        <f t="shared" si="317"/>
        <v>15720.997143671211</v>
      </c>
      <c r="J2751">
        <f t="shared" si="317"/>
        <v>26288.885017055974</v>
      </c>
      <c r="AB2751" s="264">
        <v>43889</v>
      </c>
      <c r="AC2751">
        <v>2308.64</v>
      </c>
    </row>
    <row r="2752" spans="1:29">
      <c r="A2752" s="264">
        <v>43874</v>
      </c>
      <c r="B2752">
        <v>1193.73</v>
      </c>
      <c r="D2752" s="264">
        <v>43874</v>
      </c>
      <c r="E2752">
        <f t="shared" si="311"/>
        <v>2263.56</v>
      </c>
      <c r="F2752">
        <v>1193.73</v>
      </c>
      <c r="G2752" s="246">
        <f t="shared" si="312"/>
        <v>6.40994469764955E-4</v>
      </c>
      <c r="H2752" s="246">
        <f t="shared" si="313"/>
        <v>5.5708690622878563E-4</v>
      </c>
      <c r="I2752">
        <f t="shared" si="317"/>
        <v>15731.074215899494</v>
      </c>
      <c r="J2752">
        <f t="shared" si="317"/>
        <v>26303.530210678331</v>
      </c>
      <c r="AB2752" s="264">
        <v>43892</v>
      </c>
      <c r="AC2752">
        <v>2311.84</v>
      </c>
    </row>
    <row r="2753" spans="1:29">
      <c r="A2753" s="264">
        <v>43875</v>
      </c>
      <c r="B2753">
        <v>1195.6400000000001</v>
      </c>
      <c r="D2753" s="264">
        <v>43875</v>
      </c>
      <c r="E2753">
        <f t="shared" ref="E2753:E2816" si="318">SUMIF(AB:AB,A2753,AC:AC)</f>
        <v>2266.91</v>
      </c>
      <c r="F2753">
        <v>1195.6400000000001</v>
      </c>
      <c r="G2753" s="246">
        <f t="shared" si="312"/>
        <v>1.4799696054001998E-3</v>
      </c>
      <c r="H2753" s="246">
        <f t="shared" si="313"/>
        <v>1.5535982353034198E-3</v>
      </c>
      <c r="I2753">
        <f t="shared" si="317"/>
        <v>15754.355727599321</v>
      </c>
      <c r="J2753">
        <f t="shared" si="317"/>
        <v>26344.39532879589</v>
      </c>
      <c r="AB2753" s="264">
        <v>43893</v>
      </c>
      <c r="AC2753">
        <v>2318.9699999999998</v>
      </c>
    </row>
    <row r="2754" spans="1:29">
      <c r="A2754" s="264">
        <v>43879</v>
      </c>
      <c r="B2754">
        <v>1196.6199999999999</v>
      </c>
      <c r="D2754" s="264">
        <v>43879</v>
      </c>
      <c r="E2754">
        <f t="shared" si="318"/>
        <v>2270.7600000000002</v>
      </c>
      <c r="F2754">
        <v>1196.6199999999999</v>
      </c>
      <c r="G2754" s="246">
        <f t="shared" si="312"/>
        <v>1.6983470892097952E-3</v>
      </c>
      <c r="H2754" s="246">
        <f t="shared" si="313"/>
        <v>7.7321613768098572E-4</v>
      </c>
      <c r="I2754">
        <f t="shared" si="317"/>
        <v>15781.112091791665</v>
      </c>
      <c r="J2754">
        <f t="shared" si="317"/>
        <v>26364.765240401564</v>
      </c>
      <c r="AB2754" s="264">
        <v>43894</v>
      </c>
      <c r="AC2754">
        <v>2322.11</v>
      </c>
    </row>
    <row r="2755" spans="1:29">
      <c r="A2755" s="264">
        <v>43880</v>
      </c>
      <c r="B2755">
        <v>1197.6400000000001</v>
      </c>
      <c r="D2755" s="264">
        <v>43880</v>
      </c>
      <c r="E2755">
        <f t="shared" si="318"/>
        <v>2269.42</v>
      </c>
      <c r="F2755">
        <v>1197.6400000000001</v>
      </c>
      <c r="G2755" s="246">
        <f t="shared" si="312"/>
        <v>-5.9011079990844983E-4</v>
      </c>
      <c r="H2755" s="246">
        <f t="shared" si="313"/>
        <v>8.0597235785572017E-4</v>
      </c>
      <c r="I2755">
        <f t="shared" si="317"/>
        <v>15771.799487111733</v>
      </c>
      <c r="J2755">
        <f t="shared" si="317"/>
        <v>26386.014512406684</v>
      </c>
      <c r="AB2755" s="264">
        <v>43895</v>
      </c>
      <c r="AC2755">
        <v>2328</v>
      </c>
    </row>
    <row r="2756" spans="1:29">
      <c r="A2756" s="264">
        <v>43881</v>
      </c>
      <c r="B2756">
        <v>1198.07</v>
      </c>
      <c r="D2756" s="264">
        <v>43881</v>
      </c>
      <c r="E2756">
        <f t="shared" si="318"/>
        <v>2273.8200000000002</v>
      </c>
      <c r="F2756">
        <v>1198.07</v>
      </c>
      <c r="G2756" s="246">
        <f t="shared" ref="G2756:G2819" si="319">E2756/E2755-1</f>
        <v>1.938821372861721E-3</v>
      </c>
      <c r="H2756" s="246">
        <f t="shared" ref="H2756:H2819" si="320">(F2756/F2755-1)-($M$23/252)</f>
        <v>3.1261087281152315E-4</v>
      </c>
      <c r="I2756">
        <f t="shared" ref="I2756:J2771" si="321">I2755*(1+G2756)</f>
        <v>15802.378189045836</v>
      </c>
      <c r="J2756">
        <f t="shared" si="321"/>
        <v>26394.263067433425</v>
      </c>
      <c r="AB2756" s="264">
        <v>43896</v>
      </c>
      <c r="AC2756">
        <v>2352.02</v>
      </c>
    </row>
    <row r="2757" spans="1:29">
      <c r="A2757" s="264">
        <v>43882</v>
      </c>
      <c r="B2757">
        <v>1194.8399999999999</v>
      </c>
      <c r="D2757" s="264">
        <v>43882</v>
      </c>
      <c r="E2757">
        <f t="shared" si="318"/>
        <v>2279.91</v>
      </c>
      <c r="F2757">
        <v>1194.8399999999999</v>
      </c>
      <c r="G2757" s="246">
        <f t="shared" si="319"/>
        <v>2.6783122674616244E-3</v>
      </c>
      <c r="H2757" s="246">
        <f t="shared" si="320"/>
        <v>-2.7424313091650851E-3</v>
      </c>
      <c r="I2757">
        <f t="shared" si="321"/>
        <v>15844.701892404626</v>
      </c>
      <c r="J2757">
        <f t="shared" si="321"/>
        <v>26321.878614014957</v>
      </c>
      <c r="AB2757" s="264">
        <v>43899</v>
      </c>
      <c r="AC2757">
        <v>2359.9499999999998</v>
      </c>
    </row>
    <row r="2758" spans="1:29">
      <c r="A2758" s="264">
        <v>43885</v>
      </c>
      <c r="B2758">
        <v>1182.28</v>
      </c>
      <c r="D2758" s="264">
        <v>43885</v>
      </c>
      <c r="E2758">
        <f t="shared" si="318"/>
        <v>2287.94</v>
      </c>
      <c r="F2758">
        <v>1182.28</v>
      </c>
      <c r="G2758" s="246">
        <f t="shared" si="319"/>
        <v>3.5220688535952949E-3</v>
      </c>
      <c r="H2758" s="246">
        <f t="shared" si="320"/>
        <v>-1.0558296269195591E-2</v>
      </c>
      <c r="I2758">
        <f t="shared" si="321"/>
        <v>15900.508023434368</v>
      </c>
      <c r="J2758">
        <f t="shared" si="321"/>
        <v>26043.964421246383</v>
      </c>
      <c r="AB2758" s="264">
        <v>43900</v>
      </c>
      <c r="AC2758">
        <v>2324.35</v>
      </c>
    </row>
    <row r="2759" spans="1:29">
      <c r="A2759" s="264">
        <v>43886</v>
      </c>
      <c r="B2759">
        <v>1170.1300000000001</v>
      </c>
      <c r="D2759" s="264">
        <v>43886</v>
      </c>
      <c r="E2759">
        <f t="shared" si="318"/>
        <v>2292.14</v>
      </c>
      <c r="F2759">
        <v>1170.1300000000001</v>
      </c>
      <c r="G2759" s="246">
        <f t="shared" si="319"/>
        <v>1.8357124749774911E-3</v>
      </c>
      <c r="H2759" s="246">
        <f t="shared" si="320"/>
        <v>-1.0323181963179953E-2</v>
      </c>
      <c r="I2759">
        <f t="shared" si="321"/>
        <v>15929.696784371466</v>
      </c>
      <c r="J2759">
        <f t="shared" si="321"/>
        <v>25775.107837483272</v>
      </c>
      <c r="AB2759" s="264">
        <v>43901</v>
      </c>
      <c r="AC2759">
        <v>2310.54</v>
      </c>
    </row>
    <row r="2760" spans="1:29">
      <c r="A2760" s="264">
        <v>43887</v>
      </c>
      <c r="B2760">
        <v>1168.78</v>
      </c>
      <c r="D2760" s="264">
        <v>43887</v>
      </c>
      <c r="E2760">
        <f t="shared" si="318"/>
        <v>2293.36</v>
      </c>
      <c r="F2760">
        <v>1168.78</v>
      </c>
      <c r="G2760" s="246">
        <f t="shared" si="319"/>
        <v>5.3225370178089371E-4</v>
      </c>
      <c r="H2760" s="246">
        <f t="shared" si="320"/>
        <v>-1.2001465343900583E-3</v>
      </c>
      <c r="I2760">
        <f t="shared" si="321"/>
        <v>15938.175424453195</v>
      </c>
      <c r="J2760">
        <f t="shared" si="321"/>
        <v>25744.173931138586</v>
      </c>
      <c r="AB2760" s="264">
        <v>43902</v>
      </c>
      <c r="AC2760">
        <v>2291.79</v>
      </c>
    </row>
    <row r="2761" spans="1:29">
      <c r="A2761" s="264">
        <v>43888</v>
      </c>
      <c r="B2761">
        <v>1149.07</v>
      </c>
      <c r="D2761" s="264">
        <v>43888</v>
      </c>
      <c r="E2761">
        <f t="shared" si="318"/>
        <v>2292.4899999999998</v>
      </c>
      <c r="F2761">
        <v>1149.07</v>
      </c>
      <c r="G2761" s="246">
        <f t="shared" si="319"/>
        <v>-3.7935605399952443E-4</v>
      </c>
      <c r="H2761" s="246">
        <f t="shared" si="320"/>
        <v>-1.6910166828414522E-2</v>
      </c>
      <c r="I2761">
        <f t="shared" si="321"/>
        <v>15932.129181116223</v>
      </c>
      <c r="J2761">
        <f t="shared" si="321"/>
        <v>25308.835655103314</v>
      </c>
      <c r="AB2761" s="264">
        <v>43903</v>
      </c>
      <c r="AC2761">
        <v>2277.54</v>
      </c>
    </row>
    <row r="2762" spans="1:29">
      <c r="A2762" s="264">
        <v>43889</v>
      </c>
      <c r="B2762">
        <v>1150.3</v>
      </c>
      <c r="D2762" s="264">
        <v>43889</v>
      </c>
      <c r="E2762">
        <f t="shared" si="318"/>
        <v>2308.64</v>
      </c>
      <c r="F2762">
        <v>1150.3</v>
      </c>
      <c r="G2762" s="246">
        <f t="shared" si="319"/>
        <v>7.0447417436936277E-3</v>
      </c>
      <c r="H2762" s="246">
        <f t="shared" si="320"/>
        <v>1.0240022987533107E-3</v>
      </c>
      <c r="I2762">
        <f t="shared" si="321"/>
        <v>16044.366916624351</v>
      </c>
      <c r="J2762">
        <f t="shared" si="321"/>
        <v>25334.751960992911</v>
      </c>
      <c r="AB2762" s="264">
        <v>43906</v>
      </c>
      <c r="AC2762">
        <v>2297.36</v>
      </c>
    </row>
    <row r="2763" spans="1:29">
      <c r="A2763" s="264">
        <v>43892</v>
      </c>
      <c r="B2763">
        <v>1170.1099999999999</v>
      </c>
      <c r="D2763" s="264">
        <v>43892</v>
      </c>
      <c r="E2763">
        <f t="shared" si="318"/>
        <v>2311.84</v>
      </c>
      <c r="F2763">
        <v>1170.1099999999999</v>
      </c>
      <c r="G2763" s="246">
        <f t="shared" si="319"/>
        <v>1.3860974426502803E-3</v>
      </c>
      <c r="H2763" s="246">
        <f t="shared" si="320"/>
        <v>1.7175165795258338E-2</v>
      </c>
      <c r="I2763">
        <f t="shared" si="321"/>
        <v>16066.605972576426</v>
      </c>
      <c r="J2763">
        <f t="shared" si="321"/>
        <v>25769.880526304711</v>
      </c>
      <c r="AB2763" s="264">
        <v>43907</v>
      </c>
      <c r="AC2763">
        <v>2264</v>
      </c>
    </row>
    <row r="2764" spans="1:29">
      <c r="A2764" s="264">
        <v>43893</v>
      </c>
      <c r="B2764">
        <v>1165.77</v>
      </c>
      <c r="D2764" s="264">
        <v>43893</v>
      </c>
      <c r="E2764">
        <f t="shared" si="318"/>
        <v>2318.9699999999998</v>
      </c>
      <c r="F2764">
        <v>1165.77</v>
      </c>
      <c r="G2764" s="246">
        <f t="shared" si="319"/>
        <v>3.0841234687519758E-3</v>
      </c>
      <c r="H2764" s="246">
        <f t="shared" si="320"/>
        <v>-3.7554815664460192E-3</v>
      </c>
      <c r="I2764">
        <f t="shared" si="321"/>
        <v>16116.157369119639</v>
      </c>
      <c r="J2764">
        <f t="shared" si="321"/>
        <v>25673.102215018658</v>
      </c>
      <c r="AB2764" s="264">
        <v>43908</v>
      </c>
      <c r="AC2764">
        <v>2217.2399999999998</v>
      </c>
    </row>
    <row r="2765" spans="1:29">
      <c r="A2765" s="264">
        <v>43894</v>
      </c>
      <c r="B2765">
        <v>1184.19</v>
      </c>
      <c r="D2765" s="264">
        <v>43894</v>
      </c>
      <c r="E2765">
        <f t="shared" si="318"/>
        <v>2322.11</v>
      </c>
      <c r="F2765">
        <v>1184.19</v>
      </c>
      <c r="G2765" s="246">
        <f t="shared" si="319"/>
        <v>1.3540494271164771E-3</v>
      </c>
      <c r="H2765" s="246">
        <f t="shared" si="320"/>
        <v>1.5754286835555784E-2</v>
      </c>
      <c r="I2765">
        <f t="shared" si="321"/>
        <v>16137.979442772614</v>
      </c>
      <c r="J2765">
        <f t="shared" si="321"/>
        <v>26077.563631272606</v>
      </c>
      <c r="AB2765" s="264">
        <v>43909</v>
      </c>
      <c r="AC2765">
        <v>2211.31</v>
      </c>
    </row>
    <row r="2766" spans="1:29">
      <c r="A2766" s="264">
        <v>43895</v>
      </c>
      <c r="B2766">
        <v>1172.44</v>
      </c>
      <c r="D2766" s="264">
        <v>43895</v>
      </c>
      <c r="E2766">
        <f t="shared" si="318"/>
        <v>2328</v>
      </c>
      <c r="F2766">
        <v>1172.44</v>
      </c>
      <c r="G2766" s="246">
        <f t="shared" si="319"/>
        <v>2.5364862129699794E-3</v>
      </c>
      <c r="H2766" s="246">
        <f t="shared" si="320"/>
        <v>-9.9688227818171132E-3</v>
      </c>
      <c r="I2766">
        <f t="shared" si="321"/>
        <v>16178.913205134399</v>
      </c>
      <c r="J2766">
        <f t="shared" si="321"/>
        <v>25817.601020850889</v>
      </c>
      <c r="AB2766" s="264">
        <v>43910</v>
      </c>
      <c r="AC2766">
        <v>2225.3200000000002</v>
      </c>
    </row>
    <row r="2767" spans="1:29">
      <c r="A2767" s="264">
        <v>43896</v>
      </c>
      <c r="B2767">
        <v>1170.3599999999999</v>
      </c>
      <c r="D2767" s="264">
        <v>43896</v>
      </c>
      <c r="E2767">
        <f t="shared" si="318"/>
        <v>2352.02</v>
      </c>
      <c r="F2767">
        <v>1170.3599999999999</v>
      </c>
      <c r="G2767" s="246">
        <f t="shared" si="319"/>
        <v>1.0317869415807479E-2</v>
      </c>
      <c r="H2767" s="246">
        <f t="shared" si="320"/>
        <v>-1.820506562626569E-3</v>
      </c>
      <c r="I2767">
        <f t="shared" si="321"/>
        <v>16345.845118874659</v>
      </c>
      <c r="J2767">
        <f t="shared" si="321"/>
        <v>25770.599908761156</v>
      </c>
      <c r="AB2767" s="264">
        <v>43913</v>
      </c>
      <c r="AC2767">
        <v>2248.08</v>
      </c>
    </row>
    <row r="2768" spans="1:29">
      <c r="A2768" s="264">
        <v>43899</v>
      </c>
      <c r="B2768">
        <v>1131.92</v>
      </c>
      <c r="D2768" s="264">
        <v>43899</v>
      </c>
      <c r="E2768">
        <f t="shared" si="318"/>
        <v>2359.9499999999998</v>
      </c>
      <c r="F2768">
        <v>1131.92</v>
      </c>
      <c r="G2768" s="246">
        <f t="shared" si="319"/>
        <v>3.3715699696430512E-3</v>
      </c>
      <c r="H2768" s="246">
        <f t="shared" si="320"/>
        <v>-3.2891023396952171E-2</v>
      </c>
      <c r="I2768">
        <f t="shared" si="321"/>
        <v>16400.956279405891</v>
      </c>
      <c r="J2768">
        <f t="shared" si="321"/>
        <v>24922.9785042086</v>
      </c>
      <c r="AB2768" s="264">
        <v>43914</v>
      </c>
      <c r="AC2768">
        <v>2255.4299999999998</v>
      </c>
    </row>
    <row r="2769" spans="1:29">
      <c r="A2769" s="264">
        <v>43900</v>
      </c>
      <c r="B2769">
        <v>1138.1300000000001</v>
      </c>
      <c r="D2769" s="264">
        <v>43900</v>
      </c>
      <c r="E2769">
        <f t="shared" si="318"/>
        <v>2324.35</v>
      </c>
      <c r="F2769">
        <v>1138.1300000000001</v>
      </c>
      <c r="G2769" s="246">
        <f t="shared" si="319"/>
        <v>-1.5085065361554184E-2</v>
      </c>
      <c r="H2769" s="246">
        <f t="shared" si="320"/>
        <v>5.4398248740445835E-3</v>
      </c>
      <c r="I2769">
        <f t="shared" si="321"/>
        <v>16153.546781939061</v>
      </c>
      <c r="J2769">
        <f t="shared" si="321"/>
        <v>25058.555142611072</v>
      </c>
      <c r="AB2769" s="264">
        <v>43915</v>
      </c>
      <c r="AC2769">
        <v>2262.9899999999998</v>
      </c>
    </row>
    <row r="2770" spans="1:29">
      <c r="A2770" s="264">
        <v>43901</v>
      </c>
      <c r="B2770">
        <v>1100.52</v>
      </c>
      <c r="D2770" s="264">
        <v>43901</v>
      </c>
      <c r="E2770">
        <f t="shared" si="318"/>
        <v>2310.54</v>
      </c>
      <c r="F2770">
        <v>1100.52</v>
      </c>
      <c r="G2770" s="246">
        <f t="shared" si="319"/>
        <v>-5.941445995654715E-3</v>
      </c>
      <c r="H2770" s="246">
        <f t="shared" si="320"/>
        <v>-3.3091862748543824E-2</v>
      </c>
      <c r="I2770">
        <f t="shared" si="321"/>
        <v>16057.571356095888</v>
      </c>
      <c r="J2770">
        <f t="shared" si="321"/>
        <v>24229.320875154972</v>
      </c>
      <c r="AB2770" s="264">
        <v>43916</v>
      </c>
      <c r="AC2770">
        <v>2274.52</v>
      </c>
    </row>
    <row r="2771" spans="1:29">
      <c r="A2771" s="264">
        <v>43902</v>
      </c>
      <c r="B2771">
        <v>1022.86</v>
      </c>
      <c r="D2771" s="264">
        <v>43902</v>
      </c>
      <c r="E2771">
        <f t="shared" si="318"/>
        <v>2291.79</v>
      </c>
      <c r="F2771">
        <v>1022.86</v>
      </c>
      <c r="G2771" s="246">
        <f t="shared" si="319"/>
        <v>-8.1149861071437845E-3</v>
      </c>
      <c r="H2771" s="246">
        <f t="shared" si="320"/>
        <v>-7.0613069795577146E-2</v>
      </c>
      <c r="I2771">
        <f t="shared" si="321"/>
        <v>15927.264387626701</v>
      </c>
      <c r="J2771">
        <f t="shared" si="321"/>
        <v>22518.414149098218</v>
      </c>
      <c r="AB2771" s="264">
        <v>43917</v>
      </c>
      <c r="AC2771">
        <v>2284.4</v>
      </c>
    </row>
    <row r="2772" spans="1:29">
      <c r="A2772" s="264">
        <v>43903</v>
      </c>
      <c r="B2772">
        <v>1059.81</v>
      </c>
      <c r="D2772" s="264">
        <v>43903</v>
      </c>
      <c r="E2772">
        <f t="shared" si="318"/>
        <v>2277.54</v>
      </c>
      <c r="F2772">
        <v>1059.81</v>
      </c>
      <c r="G2772" s="246">
        <f t="shared" si="319"/>
        <v>-6.2178471849515526E-3</v>
      </c>
      <c r="H2772" s="246">
        <f t="shared" si="320"/>
        <v>3.6077772198960231E-2</v>
      </c>
      <c r="I2772">
        <f t="shared" ref="I2772:J2787" si="322">I2771*(1+G2772)</f>
        <v>15828.231091590118</v>
      </c>
      <c r="J2772">
        <f t="shared" si="322"/>
        <v>23330.828365051228</v>
      </c>
      <c r="AB2772" s="264">
        <v>43920</v>
      </c>
      <c r="AC2772">
        <v>2297.2399999999998</v>
      </c>
    </row>
    <row r="2773" spans="1:29">
      <c r="A2773" s="264">
        <v>43906</v>
      </c>
      <c r="B2773">
        <v>1031.3900000000001</v>
      </c>
      <c r="D2773" s="264">
        <v>43906</v>
      </c>
      <c r="E2773">
        <f t="shared" si="318"/>
        <v>2297.36</v>
      </c>
      <c r="F2773">
        <v>1031.3900000000001</v>
      </c>
      <c r="G2773" s="246">
        <f t="shared" si="319"/>
        <v>8.7023718573548958E-3</v>
      </c>
      <c r="H2773" s="246">
        <f t="shared" si="320"/>
        <v>-2.6862555990494155E-2</v>
      </c>
      <c r="I2773">
        <f t="shared" si="322"/>
        <v>15965.974244393281</v>
      </c>
      <c r="J2773">
        <f t="shared" si="322"/>
        <v>22704.102681790431</v>
      </c>
      <c r="AB2773" s="264">
        <v>43921</v>
      </c>
      <c r="AC2773">
        <v>2295.0500000000002</v>
      </c>
    </row>
    <row r="2774" spans="1:29">
      <c r="A2774" s="264">
        <v>43907</v>
      </c>
      <c r="B2774">
        <v>1030.82</v>
      </c>
      <c r="D2774" s="264">
        <v>43907</v>
      </c>
      <c r="E2774">
        <f t="shared" si="318"/>
        <v>2264</v>
      </c>
      <c r="F2774">
        <v>1030.82</v>
      </c>
      <c r="G2774" s="246">
        <f t="shared" si="319"/>
        <v>-1.4521015426402495E-2</v>
      </c>
      <c r="H2774" s="246">
        <f t="shared" si="320"/>
        <v>-5.9908081742689103E-4</v>
      </c>
      <c r="I2774">
        <f t="shared" si="322"/>
        <v>15734.132086092901</v>
      </c>
      <c r="J2774">
        <f t="shared" si="322"/>
        <v>22690.501089396879</v>
      </c>
      <c r="AB2774" s="264">
        <v>43922</v>
      </c>
      <c r="AC2774">
        <v>2297.4699999999998</v>
      </c>
    </row>
    <row r="2775" spans="1:29">
      <c r="A2775" s="264">
        <v>43908</v>
      </c>
      <c r="B2775">
        <v>969.55</v>
      </c>
      <c r="D2775" s="264">
        <v>43908</v>
      </c>
      <c r="E2775">
        <f t="shared" si="318"/>
        <v>2217.2399999999998</v>
      </c>
      <c r="F2775">
        <v>969.55</v>
      </c>
      <c r="G2775" s="246">
        <f t="shared" si="319"/>
        <v>-2.0653710247349966E-2</v>
      </c>
      <c r="H2775" s="246">
        <f t="shared" si="320"/>
        <v>-5.948454579849051E-2</v>
      </c>
      <c r="I2775">
        <f t="shared" si="322"/>
        <v>15409.163880993206</v>
      </c>
      <c r="J2775">
        <f t="shared" si="322"/>
        <v>21340.766938153953</v>
      </c>
      <c r="AB2775" s="264">
        <v>43923</v>
      </c>
      <c r="AC2775">
        <v>2298.9499999999998</v>
      </c>
    </row>
    <row r="2776" spans="1:29">
      <c r="A2776" s="264">
        <v>43909</v>
      </c>
      <c r="B2776">
        <v>966.89</v>
      </c>
      <c r="D2776" s="264">
        <v>43909</v>
      </c>
      <c r="E2776">
        <f t="shared" si="318"/>
        <v>2211.31</v>
      </c>
      <c r="F2776">
        <v>966.89</v>
      </c>
      <c r="G2776" s="246">
        <f t="shared" si="319"/>
        <v>-2.6744962205264011E-3</v>
      </c>
      <c r="H2776" s="246">
        <f t="shared" si="320"/>
        <v>-2.7899693893337482E-3</v>
      </c>
      <c r="I2776">
        <f t="shared" si="322"/>
        <v>15367.952130432019</v>
      </c>
      <c r="J2776">
        <f t="shared" si="322"/>
        <v>21281.226851651598</v>
      </c>
      <c r="AB2776" s="264">
        <v>43924</v>
      </c>
      <c r="AC2776">
        <v>2301.09</v>
      </c>
    </row>
    <row r="2777" spans="1:29">
      <c r="A2777" s="264">
        <v>43910</v>
      </c>
      <c r="B2777">
        <v>966.41</v>
      </c>
      <c r="D2777" s="264">
        <v>43910</v>
      </c>
      <c r="E2777">
        <f t="shared" si="318"/>
        <v>2225.3200000000002</v>
      </c>
      <c r="F2777">
        <v>966.41</v>
      </c>
      <c r="G2777" s="246">
        <f t="shared" si="319"/>
        <v>6.3356110179035863E-3</v>
      </c>
      <c r="H2777" s="246">
        <f t="shared" si="320"/>
        <v>-5.4286560149409326E-4</v>
      </c>
      <c r="I2777">
        <f t="shared" si="322"/>
        <v>15465.317497272199</v>
      </c>
      <c r="J2777">
        <f t="shared" si="322"/>
        <v>21269.674005636243</v>
      </c>
      <c r="AB2777" s="264">
        <v>43927</v>
      </c>
      <c r="AC2777">
        <v>2297.54</v>
      </c>
    </row>
    <row r="2778" spans="1:29">
      <c r="A2778" s="264">
        <v>43913</v>
      </c>
      <c r="B2778">
        <v>976.42</v>
      </c>
      <c r="D2778" s="264">
        <v>43913</v>
      </c>
      <c r="E2778">
        <f t="shared" si="318"/>
        <v>2248.08</v>
      </c>
      <c r="F2778">
        <v>976.42</v>
      </c>
      <c r="G2778" s="246">
        <f t="shared" si="319"/>
        <v>1.0227742526917272E-2</v>
      </c>
      <c r="H2778" s="246">
        <f t="shared" si="320"/>
        <v>1.0311494049405331E-2</v>
      </c>
      <c r="I2778">
        <f t="shared" si="322"/>
        <v>15623.492782731328</v>
      </c>
      <c r="J2778">
        <f t="shared" si="322"/>
        <v>21488.996122578152</v>
      </c>
      <c r="AB2778" s="264">
        <v>43928</v>
      </c>
      <c r="AC2778">
        <v>2298.23</v>
      </c>
    </row>
    <row r="2779" spans="1:29">
      <c r="A2779" s="264">
        <v>43914</v>
      </c>
      <c r="B2779">
        <v>1014.4</v>
      </c>
      <c r="D2779" s="264">
        <v>43914</v>
      </c>
      <c r="E2779">
        <f t="shared" si="318"/>
        <v>2255.4299999999998</v>
      </c>
      <c r="F2779">
        <v>1014.4</v>
      </c>
      <c r="G2779" s="246">
        <f t="shared" si="319"/>
        <v>3.2694566029678462E-3</v>
      </c>
      <c r="H2779" s="246">
        <f t="shared" si="320"/>
        <v>3.8850767307394105E-2</v>
      </c>
      <c r="I2779">
        <f t="shared" si="322"/>
        <v>15674.573114371249</v>
      </c>
      <c r="J2779">
        <f t="shared" si="322"/>
        <v>22323.860110605929</v>
      </c>
      <c r="AB2779" s="264">
        <v>43929</v>
      </c>
      <c r="AC2779">
        <v>2300.4699999999998</v>
      </c>
    </row>
    <row r="2780" spans="1:29">
      <c r="A2780" s="264">
        <v>43915</v>
      </c>
      <c r="B2780">
        <v>1036.03</v>
      </c>
      <c r="D2780" s="264">
        <v>43915</v>
      </c>
      <c r="E2780">
        <f t="shared" si="318"/>
        <v>2262.9899999999998</v>
      </c>
      <c r="F2780">
        <v>1036.03</v>
      </c>
      <c r="G2780" s="246">
        <f t="shared" si="319"/>
        <v>3.3519107221238187E-3</v>
      </c>
      <c r="H2780" s="246">
        <f t="shared" si="320"/>
        <v>2.1276520955385334E-2</v>
      </c>
      <c r="I2780">
        <f t="shared" si="322"/>
        <v>15727.112884058024</v>
      </c>
      <c r="J2780">
        <f t="shared" si="322"/>
        <v>22798.834188054327</v>
      </c>
      <c r="AB2780" s="264">
        <v>43930</v>
      </c>
      <c r="AC2780">
        <v>2314.27</v>
      </c>
    </row>
    <row r="2781" spans="1:29">
      <c r="A2781" s="264">
        <v>43916</v>
      </c>
      <c r="B2781">
        <v>1059.4000000000001</v>
      </c>
      <c r="D2781" s="264">
        <v>43916</v>
      </c>
      <c r="E2781">
        <f t="shared" si="318"/>
        <v>2274.52</v>
      </c>
      <c r="F2781">
        <v>1059.4000000000001</v>
      </c>
      <c r="G2781" s="246">
        <f t="shared" si="319"/>
        <v>5.0950291428597527E-3</v>
      </c>
      <c r="H2781" s="246">
        <f t="shared" si="320"/>
        <v>2.2510833283923212E-2</v>
      </c>
      <c r="I2781">
        <f t="shared" si="322"/>
        <v>15807.242982535345</v>
      </c>
      <c r="J2781">
        <f t="shared" si="322"/>
        <v>23312.054943529427</v>
      </c>
      <c r="AB2781" s="264">
        <v>43934</v>
      </c>
      <c r="AC2781">
        <v>2318.35</v>
      </c>
    </row>
    <row r="2782" spans="1:29">
      <c r="A2782" s="264">
        <v>43917</v>
      </c>
      <c r="B2782">
        <v>1057.73</v>
      </c>
      <c r="D2782" s="264">
        <v>43917</v>
      </c>
      <c r="E2782">
        <f t="shared" si="318"/>
        <v>2284.4</v>
      </c>
      <c r="F2782">
        <v>1057.73</v>
      </c>
      <c r="G2782" s="246">
        <f t="shared" si="319"/>
        <v>4.3437736313596265E-3</v>
      </c>
      <c r="H2782" s="246">
        <f t="shared" si="320"/>
        <v>-1.6227925510397109E-3</v>
      </c>
      <c r="I2782">
        <f t="shared" si="322"/>
        <v>15875.906067787377</v>
      </c>
      <c r="J2782">
        <f t="shared" si="322"/>
        <v>23274.224314417639</v>
      </c>
      <c r="AB2782" s="264">
        <v>43935</v>
      </c>
      <c r="AC2782">
        <v>2320.84</v>
      </c>
    </row>
    <row r="2783" spans="1:29">
      <c r="A2783" s="264">
        <v>43920</v>
      </c>
      <c r="B2783">
        <v>1074.01</v>
      </c>
      <c r="D2783" s="264">
        <v>43920</v>
      </c>
      <c r="E2783">
        <f t="shared" si="318"/>
        <v>2297.2399999999998</v>
      </c>
      <c r="F2783">
        <v>1074.01</v>
      </c>
      <c r="G2783" s="246">
        <f t="shared" si="319"/>
        <v>5.6207319208543272E-3</v>
      </c>
      <c r="H2783" s="246">
        <f t="shared" si="320"/>
        <v>1.5345022933208594E-2</v>
      </c>
      <c r="I2783">
        <f t="shared" si="322"/>
        <v>15965.140279795074</v>
      </c>
      <c r="J2783">
        <f t="shared" si="322"/>
        <v>23631.36782027502</v>
      </c>
      <c r="AB2783" s="264">
        <v>43936</v>
      </c>
      <c r="AC2783">
        <v>2331.92</v>
      </c>
    </row>
    <row r="2784" spans="1:29">
      <c r="A2784" s="264">
        <v>43921</v>
      </c>
      <c r="B2784">
        <v>1069</v>
      </c>
      <c r="D2784" s="264">
        <v>43921</v>
      </c>
      <c r="E2784">
        <f t="shared" si="318"/>
        <v>2295.0500000000002</v>
      </c>
      <c r="F2784">
        <v>1069</v>
      </c>
      <c r="G2784" s="246">
        <f t="shared" si="319"/>
        <v>-9.5331789451669202E-4</v>
      </c>
      <c r="H2784" s="246">
        <f t="shared" si="320"/>
        <v>-4.7111896071731071E-3</v>
      </c>
      <c r="I2784">
        <f t="shared" si="322"/>
        <v>15949.920425877875</v>
      </c>
      <c r="J2784">
        <f t="shared" si="322"/>
        <v>23520.035965796855</v>
      </c>
      <c r="AB2784" s="264">
        <v>43937</v>
      </c>
      <c r="AC2784">
        <v>2335.98</v>
      </c>
    </row>
    <row r="2785" spans="1:29">
      <c r="A2785" s="264">
        <v>43922</v>
      </c>
      <c r="B2785">
        <v>1048.9000000000001</v>
      </c>
      <c r="D2785" s="264">
        <v>43922</v>
      </c>
      <c r="E2785">
        <f t="shared" si="318"/>
        <v>2297.4699999999998</v>
      </c>
      <c r="F2785">
        <v>1048.9000000000001</v>
      </c>
      <c r="G2785" s="246">
        <f>E2785/E2784-1</f>
        <v>1.0544432583166063E-3</v>
      </c>
      <c r="H2785" s="246">
        <f>(F2785/F2784-1)-($M$23/252)</f>
        <v>-1.884904784177456E-2</v>
      </c>
      <c r="I2785">
        <f>I2784*(1+G2785)</f>
        <v>15966.738711941629</v>
      </c>
      <c r="J2785">
        <f>J2784*(1+H2785)</f>
        <v>23076.70568263729</v>
      </c>
      <c r="AB2785" s="264">
        <v>43938</v>
      </c>
      <c r="AC2785">
        <v>2330.4299999999998</v>
      </c>
    </row>
    <row r="2786" spans="1:29">
      <c r="A2786" s="264">
        <v>43923</v>
      </c>
      <c r="B2786">
        <v>1057.6600000000001</v>
      </c>
      <c r="D2786" s="264">
        <v>43923</v>
      </c>
      <c r="E2786">
        <f t="shared" si="318"/>
        <v>2298.9499999999998</v>
      </c>
      <c r="F2786">
        <v>1057.6600000000001</v>
      </c>
      <c r="G2786" s="246">
        <f t="shared" si="319"/>
        <v>6.4418686642264689E-4</v>
      </c>
      <c r="H2786" s="246">
        <f t="shared" si="320"/>
        <v>8.3051778734184317E-3</v>
      </c>
      <c r="I2786">
        <f t="shared" si="322"/>
        <v>15977.024275319463</v>
      </c>
      <c r="J2786">
        <f t="shared" si="322"/>
        <v>23268.36182806412</v>
      </c>
      <c r="AB2786" s="264">
        <v>43941</v>
      </c>
      <c r="AC2786">
        <v>2331.7199999999998</v>
      </c>
    </row>
    <row r="2787" spans="1:29">
      <c r="A2787" s="264">
        <v>43924</v>
      </c>
      <c r="B2787">
        <v>1051.06</v>
      </c>
      <c r="D2787" s="264">
        <v>43924</v>
      </c>
      <c r="E2787">
        <f t="shared" si="318"/>
        <v>2301.09</v>
      </c>
      <c r="F2787">
        <v>1051.06</v>
      </c>
      <c r="G2787" s="246">
        <f t="shared" si="319"/>
        <v>9.3085974031636987E-4</v>
      </c>
      <c r="H2787" s="246">
        <f t="shared" si="320"/>
        <v>-6.286619180887367E-3</v>
      </c>
      <c r="I2787">
        <f t="shared" si="322"/>
        <v>15991.896643987415</v>
      </c>
      <c r="J2787">
        <f t="shared" si="322"/>
        <v>23122.082498287986</v>
      </c>
      <c r="AB2787" s="264">
        <v>43942</v>
      </c>
      <c r="AC2787">
        <v>2335.38</v>
      </c>
    </row>
    <row r="2788" spans="1:29">
      <c r="A2788" s="264">
        <v>43927</v>
      </c>
      <c r="B2788">
        <v>1076.18</v>
      </c>
      <c r="D2788" s="264">
        <v>43927</v>
      </c>
      <c r="E2788">
        <f t="shared" si="318"/>
        <v>2297.54</v>
      </c>
      <c r="F2788">
        <v>1076.18</v>
      </c>
      <c r="G2788" s="246">
        <f t="shared" si="319"/>
        <v>-1.5427471328806064E-3</v>
      </c>
      <c r="H2788" s="246">
        <f t="shared" si="320"/>
        <v>2.3853253654134252E-2</v>
      </c>
      <c r="I2788">
        <f t="shared" ref="I2788:J2803" si="323">I2787*(1+G2788)</f>
        <v>15967.225191290579</v>
      </c>
      <c r="J2788">
        <f t="shared" si="323"/>
        <v>23673.619397131468</v>
      </c>
      <c r="AB2788" s="264">
        <v>43943</v>
      </c>
      <c r="AC2788">
        <v>2332.5700000000002</v>
      </c>
    </row>
    <row r="2789" spans="1:29">
      <c r="A2789" s="264">
        <v>43928</v>
      </c>
      <c r="B2789">
        <v>1079.71</v>
      </c>
      <c r="D2789" s="264">
        <v>43928</v>
      </c>
      <c r="E2789">
        <f t="shared" si="318"/>
        <v>2298.23</v>
      </c>
      <c r="F2789">
        <v>1079.71</v>
      </c>
      <c r="G2789" s="246">
        <f t="shared" si="319"/>
        <v>3.0032121312362214E-4</v>
      </c>
      <c r="H2789" s="246">
        <f t="shared" si="320"/>
        <v>3.2336918545223673E-3</v>
      </c>
      <c r="I2789">
        <f t="shared" si="323"/>
        <v>15972.020487730246</v>
      </c>
      <c r="J2789">
        <f t="shared" si="323"/>
        <v>23750.172587343033</v>
      </c>
      <c r="AB2789" s="264">
        <v>43944</v>
      </c>
      <c r="AC2789">
        <v>2335.06</v>
      </c>
    </row>
    <row r="2790" spans="1:29">
      <c r="A2790" s="264">
        <v>43929</v>
      </c>
      <c r="B2790">
        <v>1094.43</v>
      </c>
      <c r="D2790" s="264">
        <v>43929</v>
      </c>
      <c r="E2790">
        <f t="shared" si="318"/>
        <v>2300.4699999999998</v>
      </c>
      <c r="F2790">
        <v>1094.43</v>
      </c>
      <c r="G2790" s="246">
        <f t="shared" si="319"/>
        <v>9.746631103064729E-4</v>
      </c>
      <c r="H2790" s="246">
        <f t="shared" si="320"/>
        <v>1.3586861849147244E-2</v>
      </c>
      <c r="I2790">
        <f t="shared" si="323"/>
        <v>15987.587826896695</v>
      </c>
      <c r="J2790">
        <f t="shared" si="323"/>
        <v>24072.862901180666</v>
      </c>
      <c r="AB2790" s="264">
        <v>43945</v>
      </c>
      <c r="AC2790">
        <v>2336.0100000000002</v>
      </c>
    </row>
    <row r="2791" spans="1:29">
      <c r="A2791" s="264">
        <v>43930</v>
      </c>
      <c r="B2791">
        <v>1120.67</v>
      </c>
      <c r="D2791" s="264">
        <v>43930</v>
      </c>
      <c r="E2791">
        <f t="shared" si="318"/>
        <v>2314.27</v>
      </c>
      <c r="F2791">
        <v>1120.67</v>
      </c>
      <c r="G2791" s="246">
        <f t="shared" si="319"/>
        <v>5.9987741635405545E-3</v>
      </c>
      <c r="H2791" s="246">
        <f t="shared" si="320"/>
        <v>2.3929522380208276E-2</v>
      </c>
      <c r="I2791">
        <f t="shared" si="323"/>
        <v>16083.493755690019</v>
      </c>
      <c r="J2791">
        <f t="shared" si="323"/>
        <v>24648.915012730155</v>
      </c>
      <c r="AB2791" s="264">
        <v>43948</v>
      </c>
      <c r="AC2791">
        <v>2329.4</v>
      </c>
    </row>
    <row r="2792" spans="1:29">
      <c r="A2792" s="264">
        <v>43934</v>
      </c>
      <c r="B2792">
        <v>1113.78</v>
      </c>
      <c r="D2792" s="264">
        <v>43934</v>
      </c>
      <c r="E2792">
        <f t="shared" si="318"/>
        <v>2318.35</v>
      </c>
      <c r="F2792">
        <v>1113.78</v>
      </c>
      <c r="G2792" s="246">
        <f t="shared" si="319"/>
        <v>1.7629749337804146E-3</v>
      </c>
      <c r="H2792" s="246">
        <f t="shared" si="320"/>
        <v>-6.1945363997813049E-3</v>
      </c>
      <c r="I2792">
        <f t="shared" si="323"/>
        <v>16111.848552028914</v>
      </c>
      <c r="J2792">
        <f t="shared" si="323"/>
        <v>24496.22641146868</v>
      </c>
      <c r="AB2792" s="264">
        <v>43949</v>
      </c>
      <c r="AC2792">
        <v>2335.0500000000002</v>
      </c>
    </row>
    <row r="2793" spans="1:29">
      <c r="A2793" s="264">
        <v>43935</v>
      </c>
      <c r="B2793">
        <v>1125.78</v>
      </c>
      <c r="D2793" s="264">
        <v>43935</v>
      </c>
      <c r="E2793">
        <f t="shared" si="318"/>
        <v>2320.84</v>
      </c>
      <c r="F2793">
        <v>1125.78</v>
      </c>
      <c r="G2793" s="246">
        <f t="shared" si="319"/>
        <v>1.0740397265296409E-3</v>
      </c>
      <c r="H2793" s="246">
        <f t="shared" si="320"/>
        <v>1.0727691990980434E-2</v>
      </c>
      <c r="I2793">
        <f t="shared" si="323"/>
        <v>16129.153317441622</v>
      </c>
      <c r="J2793">
        <f t="shared" si="323"/>
        <v>24759.014383352238</v>
      </c>
      <c r="AB2793" s="264">
        <v>43950</v>
      </c>
      <c r="AC2793">
        <v>2335.4299999999998</v>
      </c>
    </row>
    <row r="2794" spans="1:29">
      <c r="A2794" s="264">
        <v>43936</v>
      </c>
      <c r="B2794">
        <v>1121.5899999999999</v>
      </c>
      <c r="D2794" s="264">
        <v>43936</v>
      </c>
      <c r="E2794">
        <f t="shared" si="318"/>
        <v>2331.92</v>
      </c>
      <c r="F2794">
        <v>1121.5899999999999</v>
      </c>
      <c r="G2794" s="246">
        <f t="shared" si="319"/>
        <v>4.7741335033866239E-3</v>
      </c>
      <c r="H2794" s="246">
        <f t="shared" si="320"/>
        <v>-3.7682925235329586E-3</v>
      </c>
      <c r="I2794">
        <f t="shared" si="323"/>
        <v>16206.156048675679</v>
      </c>
      <c r="J2794">
        <f t="shared" si="323"/>
        <v>24665.715174561406</v>
      </c>
      <c r="AB2794" s="264">
        <v>43951</v>
      </c>
      <c r="AC2794">
        <v>2335.85</v>
      </c>
    </row>
    <row r="2795" spans="1:29">
      <c r="A2795" s="264">
        <v>43937</v>
      </c>
      <c r="B2795">
        <v>1125.0899999999999</v>
      </c>
      <c r="D2795" s="264">
        <v>43937</v>
      </c>
      <c r="E2795">
        <f t="shared" si="318"/>
        <v>2335.98</v>
      </c>
      <c r="F2795">
        <v>1125.0899999999999</v>
      </c>
      <c r="G2795" s="246">
        <f t="shared" si="319"/>
        <v>1.7410545816323175E-3</v>
      </c>
      <c r="H2795" s="246">
        <f t="shared" si="320"/>
        <v>3.0741413337953419E-3</v>
      </c>
      <c r="I2795">
        <f t="shared" si="323"/>
        <v>16234.371850914875</v>
      </c>
      <c r="J2795">
        <f t="shared" si="323"/>
        <v>24741.541069107148</v>
      </c>
      <c r="AB2795" s="264">
        <v>43952</v>
      </c>
      <c r="AC2795">
        <v>2333.13</v>
      </c>
    </row>
    <row r="2796" spans="1:29">
      <c r="A2796" s="264">
        <v>43938</v>
      </c>
      <c r="B2796">
        <v>1133.49</v>
      </c>
      <c r="D2796" s="264">
        <v>43938</v>
      </c>
      <c r="E2796">
        <f t="shared" si="318"/>
        <v>2330.4299999999998</v>
      </c>
      <c r="F2796">
        <v>1133.49</v>
      </c>
      <c r="G2796" s="246">
        <f t="shared" si="319"/>
        <v>-2.3758765057920739E-3</v>
      </c>
      <c r="H2796" s="246">
        <f t="shared" si="320"/>
        <v>7.4196408096875869E-3</v>
      </c>
      <c r="I2796">
        <f t="shared" si="323"/>
        <v>16195.800988247995</v>
      </c>
      <c r="J2796">
        <f t="shared" si="323"/>
        <v>24925.114416918059</v>
      </c>
      <c r="AB2796" s="264">
        <v>43955</v>
      </c>
      <c r="AC2796">
        <v>2332.06</v>
      </c>
    </row>
    <row r="2797" spans="1:29">
      <c r="A2797" s="264">
        <v>43941</v>
      </c>
      <c r="B2797">
        <v>1124.0899999999999</v>
      </c>
      <c r="D2797" s="264">
        <v>43941</v>
      </c>
      <c r="E2797">
        <f t="shared" si="318"/>
        <v>2331.7199999999998</v>
      </c>
      <c r="F2797">
        <v>1124.0899999999999</v>
      </c>
      <c r="G2797" s="246">
        <f t="shared" si="319"/>
        <v>5.5354591212775084E-4</v>
      </c>
      <c r="H2797" s="246">
        <f t="shared" si="320"/>
        <v>-8.3393998371654871E-3</v>
      </c>
      <c r="I2797">
        <f t="shared" si="323"/>
        <v>16204.766107678674</v>
      </c>
      <c r="J2797">
        <f t="shared" si="323"/>
        <v>24717.253921808282</v>
      </c>
      <c r="AB2797" s="264">
        <v>43956</v>
      </c>
      <c r="AC2797">
        <v>2330.31</v>
      </c>
    </row>
    <row r="2798" spans="1:29">
      <c r="A2798" s="264">
        <v>43942</v>
      </c>
      <c r="B2798">
        <v>1110.8699999999999</v>
      </c>
      <c r="D2798" s="264">
        <v>43942</v>
      </c>
      <c r="E2798">
        <f t="shared" si="318"/>
        <v>2335.38</v>
      </c>
      <c r="F2798">
        <v>1110.8699999999999</v>
      </c>
      <c r="G2798" s="246">
        <f t="shared" si="319"/>
        <v>1.5696567340848233E-3</v>
      </c>
      <c r="H2798" s="246">
        <f t="shared" si="320"/>
        <v>-1.1807052720740466E-2</v>
      </c>
      <c r="I2798">
        <f t="shared" si="323"/>
        <v>16230.20202792386</v>
      </c>
      <c r="J2798">
        <f t="shared" si="323"/>
        <v>24425.416001641563</v>
      </c>
      <c r="AB2798" s="264">
        <v>43957</v>
      </c>
      <c r="AC2798">
        <v>2323.15</v>
      </c>
    </row>
    <row r="2799" spans="1:29">
      <c r="A2799" s="264">
        <v>43943</v>
      </c>
      <c r="B2799">
        <v>1121.47</v>
      </c>
      <c r="D2799" s="264">
        <v>43943</v>
      </c>
      <c r="E2799">
        <f t="shared" si="318"/>
        <v>2332.5700000000002</v>
      </c>
      <c r="F2799">
        <v>1121.47</v>
      </c>
      <c r="G2799" s="246">
        <f t="shared" si="319"/>
        <v>-1.2032303094142716E-3</v>
      </c>
      <c r="H2799" s="246">
        <f t="shared" si="320"/>
        <v>9.4956420578981987E-3</v>
      </c>
      <c r="I2799">
        <f t="shared" si="323"/>
        <v>16210.673356915946</v>
      </c>
      <c r="J2799">
        <f t="shared" si="323"/>
        <v>24657.35100910841</v>
      </c>
      <c r="AB2799" s="264">
        <v>43958</v>
      </c>
      <c r="AC2799">
        <v>2332.19</v>
      </c>
    </row>
    <row r="2800" spans="1:29">
      <c r="A2800" s="264">
        <v>43944</v>
      </c>
      <c r="B2800">
        <v>1124.9000000000001</v>
      </c>
      <c r="D2800" s="264">
        <v>43944</v>
      </c>
      <c r="E2800">
        <f t="shared" si="318"/>
        <v>2335.06</v>
      </c>
      <c r="F2800">
        <v>1124.9000000000001</v>
      </c>
      <c r="G2800" s="246">
        <f t="shared" si="319"/>
        <v>1.0674920795517018E-3</v>
      </c>
      <c r="H2800" s="246">
        <f t="shared" si="320"/>
        <v>3.0120571660410137E-3</v>
      </c>
      <c r="I2800">
        <f t="shared" si="323"/>
        <v>16227.978122328654</v>
      </c>
      <c r="J2800">
        <f t="shared" si="323"/>
        <v>24731.620359910983</v>
      </c>
      <c r="AB2800" s="264">
        <v>43959</v>
      </c>
      <c r="AC2800">
        <v>2325.4699999999998</v>
      </c>
    </row>
    <row r="2801" spans="1:29">
      <c r="A2801" s="264">
        <v>43945</v>
      </c>
      <c r="B2801">
        <v>1129.3800000000001</v>
      </c>
      <c r="D2801" s="264">
        <v>43945</v>
      </c>
      <c r="E2801">
        <f t="shared" si="318"/>
        <v>2336.0100000000002</v>
      </c>
      <c r="F2801">
        <v>1129.3800000000001</v>
      </c>
      <c r="G2801" s="246">
        <f t="shared" si="319"/>
        <v>4.0684179421535127E-4</v>
      </c>
      <c r="H2801" s="246">
        <f t="shared" si="320"/>
        <v>3.9361476575696533E-3</v>
      </c>
      <c r="I2801">
        <f t="shared" si="323"/>
        <v>16234.58034206443</v>
      </c>
      <c r="J2801">
        <f t="shared" si="323"/>
        <v>24828.967669458551</v>
      </c>
      <c r="AB2801" s="264">
        <v>43962</v>
      </c>
      <c r="AC2801">
        <v>2318.34</v>
      </c>
    </row>
    <row r="2802" spans="1:29">
      <c r="A2802" s="264">
        <v>43948</v>
      </c>
      <c r="B2802">
        <v>1132.96</v>
      </c>
      <c r="D2802" s="264">
        <v>43948</v>
      </c>
      <c r="E2802">
        <f t="shared" si="318"/>
        <v>2329.4</v>
      </c>
      <c r="F2802">
        <v>1132.96</v>
      </c>
      <c r="G2802" s="246">
        <f t="shared" si="319"/>
        <v>-2.8296111746097807E-3</v>
      </c>
      <c r="H2802" s="246">
        <f t="shared" si="320"/>
        <v>3.1234522481360253E-3</v>
      </c>
      <c r="I2802">
        <f t="shared" si="323"/>
        <v>16188.642792113424</v>
      </c>
      <c r="J2802">
        <f t="shared" si="323"/>
        <v>24906.519764344619</v>
      </c>
      <c r="AB2802" s="264">
        <v>43963</v>
      </c>
      <c r="AC2802">
        <v>2324.5300000000002</v>
      </c>
    </row>
    <row r="2803" spans="1:29">
      <c r="A2803" s="264">
        <v>43949</v>
      </c>
      <c r="B2803">
        <v>1133.6300000000001</v>
      </c>
      <c r="D2803" s="264">
        <v>43949</v>
      </c>
      <c r="E2803">
        <f t="shared" si="318"/>
        <v>2335.0500000000002</v>
      </c>
      <c r="F2803">
        <v>1133.6300000000001</v>
      </c>
      <c r="G2803" s="246">
        <f t="shared" si="319"/>
        <v>2.4255173005924835E-3</v>
      </c>
      <c r="H2803" s="246">
        <f t="shared" si="320"/>
        <v>5.44942703815097E-4</v>
      </c>
      <c r="I2803">
        <f t="shared" si="323"/>
        <v>16227.908625278807</v>
      </c>
      <c r="J2803">
        <f t="shared" si="323"/>
        <v>24920.092390567625</v>
      </c>
      <c r="AB2803" s="264">
        <v>43964</v>
      </c>
      <c r="AC2803">
        <v>2328.6</v>
      </c>
    </row>
    <row r="2804" spans="1:29">
      <c r="A2804" s="264">
        <v>43950</v>
      </c>
      <c r="B2804">
        <v>1148.95</v>
      </c>
      <c r="D2804" s="264">
        <v>43950</v>
      </c>
      <c r="E2804">
        <f t="shared" si="318"/>
        <v>2335.4299999999998</v>
      </c>
      <c r="F2804">
        <v>1148.95</v>
      </c>
      <c r="G2804" s="246">
        <f t="shared" si="319"/>
        <v>1.6273741461625413E-4</v>
      </c>
      <c r="H2804" s="246">
        <f t="shared" si="320"/>
        <v>1.3467680970485438E-2</v>
      </c>
      <c r="I2804">
        <f t="shared" ref="I2804:J2819" si="324">I2803*(1+G2804)</f>
        <v>16230.549513173115</v>
      </c>
      <c r="J2804">
        <f t="shared" si="324"/>
        <v>25255.708244638812</v>
      </c>
      <c r="AB2804" s="264">
        <v>43965</v>
      </c>
      <c r="AC2804">
        <v>2333.1</v>
      </c>
    </row>
    <row r="2805" spans="1:29">
      <c r="A2805" s="264">
        <v>43951</v>
      </c>
      <c r="B2805">
        <v>1145.18</v>
      </c>
      <c r="D2805" s="264">
        <v>43951</v>
      </c>
      <c r="E2805">
        <f t="shared" si="318"/>
        <v>2335.85</v>
      </c>
      <c r="F2805">
        <v>1145.18</v>
      </c>
      <c r="G2805" s="246">
        <f t="shared" si="319"/>
        <v>1.7983840234991888E-4</v>
      </c>
      <c r="H2805" s="246">
        <f t="shared" si="320"/>
        <v>-3.3276853711151763E-3</v>
      </c>
      <c r="I2805">
        <f t="shared" si="324"/>
        <v>16233.468389266825</v>
      </c>
      <c r="J2805">
        <f t="shared" si="324"/>
        <v>25171.665193775974</v>
      </c>
      <c r="AB2805" s="264">
        <v>43966</v>
      </c>
      <c r="AC2805">
        <v>2333.1799999999998</v>
      </c>
    </row>
    <row r="2806" spans="1:29">
      <c r="A2806" s="264">
        <v>43952</v>
      </c>
      <c r="B2806">
        <v>1130.6400000000001</v>
      </c>
      <c r="D2806" s="264">
        <v>43952</v>
      </c>
      <c r="E2806">
        <f t="shared" si="318"/>
        <v>2333.13</v>
      </c>
      <c r="F2806">
        <v>1130.6400000000001</v>
      </c>
      <c r="G2806" s="246">
        <f t="shared" si="319"/>
        <v>-1.1644583342251824E-3</v>
      </c>
      <c r="H2806" s="246">
        <f t="shared" si="320"/>
        <v>-1.2743122540935473E-2</v>
      </c>
      <c r="I2806">
        <f t="shared" si="324"/>
        <v>16214.565191707563</v>
      </c>
      <c r="J2806">
        <f t="shared" si="324"/>
        <v>24850.899579652287</v>
      </c>
      <c r="AB2806" s="264">
        <v>43969</v>
      </c>
      <c r="AC2806">
        <v>2325.9</v>
      </c>
    </row>
    <row r="2807" spans="1:29">
      <c r="A2807" s="264">
        <v>43955</v>
      </c>
      <c r="B2807">
        <v>1134.49</v>
      </c>
      <c r="D2807" s="264">
        <v>43955</v>
      </c>
      <c r="E2807">
        <f t="shared" si="318"/>
        <v>2332.06</v>
      </c>
      <c r="F2807">
        <v>1134.49</v>
      </c>
      <c r="G2807" s="246">
        <f t="shared" si="319"/>
        <v>-4.5861139327862954E-4</v>
      </c>
      <c r="H2807" s="246">
        <f t="shared" si="320"/>
        <v>3.3587224934550223E-3</v>
      </c>
      <c r="I2807">
        <f t="shared" si="324"/>
        <v>16207.129007373587</v>
      </c>
      <c r="J2807">
        <f t="shared" si="324"/>
        <v>24934.366855053056</v>
      </c>
      <c r="AB2807" s="264">
        <v>43970</v>
      </c>
      <c r="AC2807">
        <v>2331.4499999999998</v>
      </c>
    </row>
    <row r="2808" spans="1:29">
      <c r="A2808" s="264">
        <v>43956</v>
      </c>
      <c r="B2808">
        <v>1138.9100000000001</v>
      </c>
      <c r="D2808" s="264">
        <v>43956</v>
      </c>
      <c r="E2808">
        <f t="shared" si="318"/>
        <v>2330.31</v>
      </c>
      <c r="F2808">
        <v>1138.9100000000001</v>
      </c>
      <c r="G2808" s="246">
        <f t="shared" si="319"/>
        <v>-7.5040950918925375E-4</v>
      </c>
      <c r="H2808" s="246">
        <f t="shared" si="320"/>
        <v>3.8495951925534436E-3</v>
      </c>
      <c r="I2808">
        <f t="shared" si="324"/>
        <v>16194.967023649797</v>
      </c>
      <c r="J2808">
        <f t="shared" si="324"/>
        <v>25030.354073827632</v>
      </c>
      <c r="AB2808" s="264">
        <v>43971</v>
      </c>
      <c r="AC2808">
        <v>2339.13</v>
      </c>
    </row>
    <row r="2809" spans="1:29">
      <c r="A2809" s="264">
        <v>43957</v>
      </c>
      <c r="B2809">
        <v>1132.9100000000001</v>
      </c>
      <c r="D2809" s="264">
        <v>43957</v>
      </c>
      <c r="E2809">
        <f t="shared" si="318"/>
        <v>2323.15</v>
      </c>
      <c r="F2809">
        <v>1132.9100000000001</v>
      </c>
      <c r="G2809" s="246">
        <f t="shared" si="319"/>
        <v>-3.0725525788414254E-3</v>
      </c>
      <c r="H2809" s="246">
        <f t="shared" si="320"/>
        <v>-5.3146236000085742E-3</v>
      </c>
      <c r="I2809">
        <f t="shared" si="324"/>
        <v>16145.207135957029</v>
      </c>
      <c r="J2809">
        <f t="shared" si="324"/>
        <v>24897.327163350295</v>
      </c>
      <c r="AB2809" s="264">
        <v>43972</v>
      </c>
      <c r="AC2809">
        <v>2340.13</v>
      </c>
    </row>
    <row r="2810" spans="1:29">
      <c r="A2810" s="264">
        <v>43958</v>
      </c>
      <c r="B2810">
        <v>1140.4000000000001</v>
      </c>
      <c r="D2810" s="264">
        <v>43958</v>
      </c>
      <c r="E2810">
        <f t="shared" si="318"/>
        <v>2332.19</v>
      </c>
      <c r="F2810">
        <v>1140.4000000000001</v>
      </c>
      <c r="G2810" s="246">
        <f t="shared" si="319"/>
        <v>3.8912683210297061E-3</v>
      </c>
      <c r="H2810" s="246">
        <f t="shared" si="320"/>
        <v>6.5648644703841666E-3</v>
      </c>
      <c r="I2810">
        <f t="shared" si="324"/>
        <v>16208.032469021642</v>
      </c>
      <c r="J2810">
        <f t="shared" si="324"/>
        <v>25060.774741852503</v>
      </c>
      <c r="AB2810" s="264">
        <v>43973</v>
      </c>
      <c r="AC2810">
        <v>2341.41</v>
      </c>
    </row>
    <row r="2811" spans="1:29">
      <c r="A2811" s="264">
        <v>43959</v>
      </c>
      <c r="B2811">
        <v>1146.24</v>
      </c>
      <c r="D2811" s="264">
        <v>43959</v>
      </c>
      <c r="E2811">
        <f t="shared" si="318"/>
        <v>2325.4699999999998</v>
      </c>
      <c r="F2811">
        <v>1146.24</v>
      </c>
      <c r="G2811" s="246">
        <f t="shared" si="319"/>
        <v>-2.8814118918271125E-3</v>
      </c>
      <c r="H2811" s="246">
        <f t="shared" si="320"/>
        <v>5.0745816004409286E-3</v>
      </c>
      <c r="I2811">
        <f t="shared" si="324"/>
        <v>16161.330451522283</v>
      </c>
      <c r="J2811">
        <f t="shared" si="324"/>
        <v>25187.947688250304</v>
      </c>
      <c r="AB2811" s="264">
        <v>43977</v>
      </c>
      <c r="AC2811">
        <v>2339.08</v>
      </c>
    </row>
    <row r="2812" spans="1:29">
      <c r="A2812" s="264">
        <v>43962</v>
      </c>
      <c r="B2812">
        <v>1143.55</v>
      </c>
      <c r="D2812" s="264">
        <v>43962</v>
      </c>
      <c r="E2812">
        <f t="shared" si="318"/>
        <v>2318.34</v>
      </c>
      <c r="F2812">
        <v>1143.55</v>
      </c>
      <c r="G2812" s="246">
        <f t="shared" si="319"/>
        <v>-3.0660468636446447E-3</v>
      </c>
      <c r="H2812" s="246">
        <f t="shared" si="320"/>
        <v>-2.3932320331818821E-3</v>
      </c>
      <c r="I2812">
        <f t="shared" si="324"/>
        <v>16111.779054979068</v>
      </c>
      <c r="J2812">
        <f t="shared" si="324"/>
        <v>25127.667084992674</v>
      </c>
      <c r="AB2812" s="264">
        <v>43978</v>
      </c>
      <c r="AC2812">
        <v>2341.38</v>
      </c>
    </row>
    <row r="2813" spans="1:29">
      <c r="A2813" s="264">
        <v>43963</v>
      </c>
      <c r="B2813">
        <v>1138.79</v>
      </c>
      <c r="D2813" s="264">
        <v>43963</v>
      </c>
      <c r="E2813">
        <f t="shared" si="318"/>
        <v>2324.5300000000002</v>
      </c>
      <c r="F2813">
        <v>1138.79</v>
      </c>
      <c r="G2813" s="246">
        <f t="shared" si="319"/>
        <v>2.6700138892483682E-3</v>
      </c>
      <c r="H2813" s="246">
        <f t="shared" si="320"/>
        <v>-4.2089050700512406E-3</v>
      </c>
      <c r="I2813">
        <f t="shared" si="324"/>
        <v>16154.797728836364</v>
      </c>
      <c r="J2813">
        <f t="shared" si="324"/>
        <v>25021.907119600088</v>
      </c>
      <c r="AB2813" s="264">
        <v>43979</v>
      </c>
      <c r="AC2813">
        <v>2339.31</v>
      </c>
    </row>
    <row r="2814" spans="1:29">
      <c r="A2814" s="264">
        <v>43964</v>
      </c>
      <c r="B2814">
        <v>1132.77</v>
      </c>
      <c r="D2814" s="264">
        <v>43964</v>
      </c>
      <c r="E2814">
        <f t="shared" si="318"/>
        <v>2328.6</v>
      </c>
      <c r="F2814">
        <v>1132.77</v>
      </c>
      <c r="G2814" s="246">
        <f t="shared" si="319"/>
        <v>1.7508915780823919E-3</v>
      </c>
      <c r="H2814" s="246">
        <f t="shared" si="320"/>
        <v>-5.3327412366258728E-3</v>
      </c>
      <c r="I2814">
        <f t="shared" si="324"/>
        <v>16183.083028125408</v>
      </c>
      <c r="J2814">
        <f t="shared" si="324"/>
        <v>24888.471763684374</v>
      </c>
      <c r="AB2814" s="264">
        <v>43980</v>
      </c>
      <c r="AC2814">
        <v>2346.7199999999998</v>
      </c>
    </row>
    <row r="2815" spans="1:29">
      <c r="A2815" s="264">
        <v>43965</v>
      </c>
      <c r="B2815">
        <v>1138.0899999999999</v>
      </c>
      <c r="D2815" s="264">
        <v>43965</v>
      </c>
      <c r="E2815">
        <f t="shared" si="318"/>
        <v>2333.1</v>
      </c>
      <c r="F2815">
        <v>1138.0899999999999</v>
      </c>
      <c r="G2815" s="246">
        <f t="shared" si="319"/>
        <v>1.9324916258696145E-3</v>
      </c>
      <c r="H2815" s="246">
        <f t="shared" si="320"/>
        <v>4.650023488565789E-3</v>
      </c>
      <c r="I2815">
        <f t="shared" si="324"/>
        <v>16214.356700558012</v>
      </c>
      <c r="J2815">
        <f t="shared" si="324"/>
        <v>25004.203741980014</v>
      </c>
      <c r="AB2815" s="264">
        <v>43983</v>
      </c>
      <c r="AC2815">
        <v>2345.27</v>
      </c>
    </row>
    <row r="2816" spans="1:29">
      <c r="A2816" s="264">
        <v>43966</v>
      </c>
      <c r="B2816">
        <v>1140.1300000000001</v>
      </c>
      <c r="D2816" s="264">
        <v>43966</v>
      </c>
      <c r="E2816">
        <f t="shared" si="318"/>
        <v>2333.1799999999998</v>
      </c>
      <c r="F2816">
        <v>1140.1300000000001</v>
      </c>
      <c r="G2816" s="246">
        <f t="shared" si="319"/>
        <v>3.4289143199917049E-5</v>
      </c>
      <c r="H2816" s="246">
        <f t="shared" si="320"/>
        <v>1.7460482977120642E-3</v>
      </c>
      <c r="I2816">
        <f t="shared" si="324"/>
        <v>16214.912676956812</v>
      </c>
      <c r="J2816">
        <f t="shared" si="324"/>
        <v>25047.862289359346</v>
      </c>
      <c r="AB2816" s="264">
        <v>43984</v>
      </c>
      <c r="AC2816">
        <v>2345.65</v>
      </c>
    </row>
    <row r="2817" spans="1:29">
      <c r="A2817" s="264">
        <v>43969</v>
      </c>
      <c r="B2817">
        <v>1150.03</v>
      </c>
      <c r="D2817" s="264">
        <v>43969</v>
      </c>
      <c r="E2817">
        <f t="shared" ref="E2817:E2880" si="325">SUMIF(AB:AB,A2817,AC:AC)</f>
        <v>2325.9</v>
      </c>
      <c r="F2817">
        <v>1150.03</v>
      </c>
      <c r="G2817" s="246">
        <f t="shared" si="319"/>
        <v>-3.1202050420454652E-3</v>
      </c>
      <c r="H2817" s="246">
        <f t="shared" si="320"/>
        <v>8.6367917630944951E-3</v>
      </c>
      <c r="I2817">
        <f t="shared" si="324"/>
        <v>16164.318824665845</v>
      </c>
      <c r="J2817">
        <f t="shared" si="324"/>
        <v>25264.195460063209</v>
      </c>
      <c r="AB2817" s="264">
        <v>43985</v>
      </c>
      <c r="AC2817">
        <v>2341.09</v>
      </c>
    </row>
    <row r="2818" spans="1:29">
      <c r="A2818" s="264">
        <v>43970</v>
      </c>
      <c r="B2818">
        <v>1148.82</v>
      </c>
      <c r="D2818" s="264">
        <v>43970</v>
      </c>
      <c r="E2818">
        <f t="shared" si="325"/>
        <v>2331.4499999999998</v>
      </c>
      <c r="F2818">
        <v>1148.82</v>
      </c>
      <c r="G2818" s="246">
        <f t="shared" si="319"/>
        <v>2.3861730942860149E-3</v>
      </c>
      <c r="H2818" s="246">
        <f t="shared" si="320"/>
        <v>-1.0985750371729349E-3</v>
      </c>
      <c r="I2818">
        <f t="shared" si="324"/>
        <v>16202.889687332723</v>
      </c>
      <c r="J2818">
        <f t="shared" si="324"/>
        <v>25236.440845596528</v>
      </c>
      <c r="AB2818" s="264">
        <v>43986</v>
      </c>
      <c r="AC2818">
        <v>2336.4499999999998</v>
      </c>
    </row>
    <row r="2819" spans="1:29">
      <c r="A2819" s="264">
        <v>43971</v>
      </c>
      <c r="B2819">
        <v>1159.3399999999999</v>
      </c>
      <c r="D2819" s="264">
        <v>43971</v>
      </c>
      <c r="E2819">
        <f t="shared" si="325"/>
        <v>2339.13</v>
      </c>
      <c r="F2819">
        <v>1159.3399999999999</v>
      </c>
      <c r="G2819" s="246">
        <f t="shared" si="319"/>
        <v>3.2940873705207263E-3</v>
      </c>
      <c r="H2819" s="246">
        <f t="shared" si="320"/>
        <v>9.1107936217784541E-3</v>
      </c>
      <c r="I2819">
        <f t="shared" si="324"/>
        <v>16256.263421617707</v>
      </c>
      <c r="J2819">
        <f t="shared" si="324"/>
        <v>25466.364849888978</v>
      </c>
      <c r="AB2819" s="264">
        <v>43987</v>
      </c>
      <c r="AC2819">
        <v>2335.21</v>
      </c>
    </row>
    <row r="2820" spans="1:29">
      <c r="A2820" s="264">
        <v>43972</v>
      </c>
      <c r="B2820">
        <v>1158</v>
      </c>
      <c r="D2820" s="264">
        <v>43972</v>
      </c>
      <c r="E2820">
        <f t="shared" si="325"/>
        <v>2340.13</v>
      </c>
      <c r="F2820">
        <v>1158</v>
      </c>
      <c r="G2820" s="246">
        <f t="shared" ref="G2820:G2883" si="326">E2820/E2819-1</f>
        <v>4.2750937314295356E-4</v>
      </c>
      <c r="H2820" s="246">
        <f t="shared" ref="H2820:H2883" si="327">(F2820/F2819-1)-($M$23/252)</f>
        <v>-1.2022586126588927E-3</v>
      </c>
      <c r="I2820">
        <f t="shared" ref="I2820:J2835" si="328">I2819*(1+G2820)</f>
        <v>16263.21312660273</v>
      </c>
      <c r="J2820">
        <f t="shared" si="328"/>
        <v>25435.747693415087</v>
      </c>
      <c r="AB2820" s="264">
        <v>43990</v>
      </c>
      <c r="AC2820">
        <v>2339.66</v>
      </c>
    </row>
    <row r="2821" spans="1:29">
      <c r="A2821" s="264">
        <v>43973</v>
      </c>
      <c r="B2821">
        <v>1159.8599999999999</v>
      </c>
      <c r="D2821" s="264">
        <v>43973</v>
      </c>
      <c r="E2821">
        <f t="shared" si="325"/>
        <v>2341.41</v>
      </c>
      <c r="F2821">
        <v>1159.8599999999999</v>
      </c>
      <c r="G2821" s="246">
        <f t="shared" si="326"/>
        <v>5.4697815933302252E-4</v>
      </c>
      <c r="H2821" s="246">
        <f t="shared" si="327"/>
        <v>1.5597890451517363E-3</v>
      </c>
      <c r="I2821">
        <f t="shared" si="328"/>
        <v>16272.108748983559</v>
      </c>
      <c r="J2821">
        <f t="shared" si="328"/>
        <v>25475.42209402252</v>
      </c>
      <c r="AB2821" s="264">
        <v>43991</v>
      </c>
      <c r="AC2821">
        <v>2344.41</v>
      </c>
    </row>
    <row r="2822" spans="1:29">
      <c r="A2822" s="264">
        <v>43977</v>
      </c>
      <c r="B2822">
        <v>1163.1099999999999</v>
      </c>
      <c r="D2822" s="264">
        <v>43977</v>
      </c>
      <c r="E2822">
        <f t="shared" si="325"/>
        <v>2339.08</v>
      </c>
      <c r="F2822">
        <v>1163.1099999999999</v>
      </c>
      <c r="G2822" s="246">
        <f t="shared" si="326"/>
        <v>-9.9512686799829719E-4</v>
      </c>
      <c r="H2822" s="246">
        <f t="shared" si="327"/>
        <v>2.7556337464373784E-3</v>
      </c>
      <c r="I2822">
        <f t="shared" si="328"/>
        <v>16255.915936368456</v>
      </c>
      <c r="J2822">
        <f t="shared" si="328"/>
        <v>25545.623026849546</v>
      </c>
      <c r="AB2822" s="264">
        <v>43992</v>
      </c>
      <c r="AC2822">
        <v>2351.63</v>
      </c>
    </row>
    <row r="2823" spans="1:29">
      <c r="A2823" s="264">
        <v>43978</v>
      </c>
      <c r="B2823">
        <v>1169.06</v>
      </c>
      <c r="D2823" s="264">
        <v>43978</v>
      </c>
      <c r="E2823">
        <f t="shared" si="325"/>
        <v>2341.38</v>
      </c>
      <c r="F2823">
        <v>1169.06</v>
      </c>
      <c r="G2823" s="246">
        <f t="shared" si="326"/>
        <v>9.8329257656870617E-4</v>
      </c>
      <c r="H2823" s="246">
        <f t="shared" si="327"/>
        <v>5.0691666861137777E-3</v>
      </c>
      <c r="I2823">
        <f t="shared" si="328"/>
        <v>16271.900257834011</v>
      </c>
      <c r="J2823">
        <f t="shared" si="328"/>
        <v>25675.118048073273</v>
      </c>
      <c r="AB2823" s="264">
        <v>43993</v>
      </c>
      <c r="AC2823">
        <v>2355.9499999999998</v>
      </c>
    </row>
    <row r="2824" spans="1:29">
      <c r="A2824" s="264">
        <v>43979</v>
      </c>
      <c r="B2824">
        <v>1168.6500000000001</v>
      </c>
      <c r="D2824" s="264">
        <v>43979</v>
      </c>
      <c r="E2824">
        <f t="shared" si="325"/>
        <v>2339.31</v>
      </c>
      <c r="F2824">
        <v>1168.6500000000001</v>
      </c>
      <c r="G2824" s="246">
        <f t="shared" si="326"/>
        <v>-8.84093995848656E-4</v>
      </c>
      <c r="H2824" s="246">
        <f t="shared" si="327"/>
        <v>-3.9713768815476032E-4</v>
      </c>
      <c r="I2824">
        <f t="shared" si="328"/>
        <v>16257.514368515012</v>
      </c>
      <c r="J2824">
        <f t="shared" si="328"/>
        <v>25664.921491048561</v>
      </c>
      <c r="AB2824" s="264">
        <v>43994</v>
      </c>
      <c r="AC2824">
        <v>2352.0300000000002</v>
      </c>
    </row>
    <row r="2825" spans="1:29">
      <c r="A2825" s="264">
        <v>43980</v>
      </c>
      <c r="B2825">
        <v>1176.21</v>
      </c>
      <c r="D2825" s="264">
        <v>43980</v>
      </c>
      <c r="E2825">
        <f t="shared" si="325"/>
        <v>2346.7199999999998</v>
      </c>
      <c r="F2825">
        <v>1176.21</v>
      </c>
      <c r="G2825" s="246">
        <f t="shared" si="326"/>
        <v>3.1676007027712227E-3</v>
      </c>
      <c r="H2825" s="246">
        <f t="shared" si="327"/>
        <v>6.4225741239891535E-3</v>
      </c>
      <c r="I2825">
        <f t="shared" si="328"/>
        <v>16309.011682454035</v>
      </c>
      <c r="J2825">
        <f t="shared" si="328"/>
        <v>25829.756351711181</v>
      </c>
      <c r="AB2825" s="264">
        <v>43997</v>
      </c>
      <c r="AC2825">
        <v>2352.5500000000002</v>
      </c>
    </row>
    <row r="2826" spans="1:29">
      <c r="A2826" s="264">
        <v>43983</v>
      </c>
      <c r="B2826">
        <v>1177.68</v>
      </c>
      <c r="D2826" s="264">
        <v>43983</v>
      </c>
      <c r="E2826">
        <f t="shared" si="325"/>
        <v>2345.27</v>
      </c>
      <c r="F2826">
        <v>1177.68</v>
      </c>
      <c r="G2826" s="246">
        <f t="shared" si="326"/>
        <v>-6.1788368446158426E-4</v>
      </c>
      <c r="H2826" s="246">
        <f t="shared" si="327"/>
        <v>1.203348254138246E-3</v>
      </c>
      <c r="I2826">
        <f t="shared" si="328"/>
        <v>16298.934610225753</v>
      </c>
      <c r="J2826">
        <f t="shared" si="328"/>
        <v>25860.838543921829</v>
      </c>
      <c r="AB2826" s="264">
        <v>43998</v>
      </c>
      <c r="AC2826">
        <v>2352.35</v>
      </c>
    </row>
    <row r="2827" spans="1:29">
      <c r="A2827" s="264">
        <v>43984</v>
      </c>
      <c r="B2827">
        <v>1182.55</v>
      </c>
      <c r="D2827" s="264">
        <v>43984</v>
      </c>
      <c r="E2827">
        <f t="shared" si="325"/>
        <v>2345.65</v>
      </c>
      <c r="F2827">
        <v>1182.55</v>
      </c>
      <c r="G2827" s="246">
        <f t="shared" si="326"/>
        <v>1.6202825261069087E-4</v>
      </c>
      <c r="H2827" s="246">
        <f t="shared" si="327"/>
        <v>4.0888203926363479E-3</v>
      </c>
      <c r="I2827">
        <f t="shared" si="328"/>
        <v>16301.575498120064</v>
      </c>
      <c r="J2827">
        <f t="shared" si="328"/>
        <v>25966.578867930893</v>
      </c>
      <c r="AB2827" s="264">
        <v>43999</v>
      </c>
      <c r="AC2827">
        <v>2353.0500000000002</v>
      </c>
    </row>
    <row r="2828" spans="1:29">
      <c r="A2828" s="264">
        <v>43985</v>
      </c>
      <c r="B2828">
        <v>1185.1600000000001</v>
      </c>
      <c r="D2828" s="264">
        <v>43985</v>
      </c>
      <c r="E2828">
        <f t="shared" si="325"/>
        <v>2341.09</v>
      </c>
      <c r="F2828">
        <v>1185.1600000000001</v>
      </c>
      <c r="G2828" s="246">
        <f t="shared" si="326"/>
        <v>-1.944024044507886E-3</v>
      </c>
      <c r="H2828" s="246">
        <f t="shared" si="327"/>
        <v>2.1606662659991874E-3</v>
      </c>
      <c r="I2828">
        <f t="shared" si="328"/>
        <v>16269.884843388358</v>
      </c>
      <c r="J2828">
        <f t="shared" si="328"/>
        <v>26022.683978934241</v>
      </c>
      <c r="AB2828" s="264">
        <v>44000</v>
      </c>
      <c r="AC2828">
        <v>2356.48</v>
      </c>
    </row>
    <row r="2829" spans="1:29">
      <c r="A2829" s="264">
        <v>43986</v>
      </c>
      <c r="B2829">
        <v>1181.56</v>
      </c>
      <c r="D2829" s="264">
        <v>43986</v>
      </c>
      <c r="E2829">
        <f t="shared" si="325"/>
        <v>2336.4499999999998</v>
      </c>
      <c r="F2829">
        <v>1181.56</v>
      </c>
      <c r="G2829" s="246">
        <f t="shared" si="326"/>
        <v>-1.9819827516244226E-3</v>
      </c>
      <c r="H2829" s="246">
        <f t="shared" si="327"/>
        <v>-3.0839931196753453E-3</v>
      </c>
      <c r="I2829">
        <f t="shared" si="328"/>
        <v>16237.638212257847</v>
      </c>
      <c r="J2829">
        <f t="shared" si="328"/>
        <v>25942.430200587722</v>
      </c>
      <c r="AB2829" s="264">
        <v>44001</v>
      </c>
      <c r="AC2829">
        <v>2356.75</v>
      </c>
    </row>
    <row r="2830" spans="1:29">
      <c r="A2830" s="264">
        <v>43987</v>
      </c>
      <c r="B2830">
        <v>1191.71</v>
      </c>
      <c r="D2830" s="264">
        <v>43987</v>
      </c>
      <c r="E2830">
        <f t="shared" si="325"/>
        <v>2335.21</v>
      </c>
      <c r="F2830">
        <v>1191.71</v>
      </c>
      <c r="G2830" s="246">
        <f t="shared" si="326"/>
        <v>-5.3071968156814808E-4</v>
      </c>
      <c r="H2830" s="246">
        <f t="shared" si="327"/>
        <v>8.5439096255315178E-3</v>
      </c>
      <c r="I2830">
        <f t="shared" si="328"/>
        <v>16229.020578076419</v>
      </c>
      <c r="J2830">
        <f t="shared" si="328"/>
        <v>26164.079979688202</v>
      </c>
      <c r="AB2830" s="264">
        <v>44004</v>
      </c>
      <c r="AC2830">
        <v>2356.62</v>
      </c>
    </row>
    <row r="2831" spans="1:29">
      <c r="A2831" s="264">
        <v>43990</v>
      </c>
      <c r="B2831">
        <v>1199.6099999999999</v>
      </c>
      <c r="D2831" s="264">
        <v>43990</v>
      </c>
      <c r="E2831">
        <f t="shared" si="325"/>
        <v>2339.66</v>
      </c>
      <c r="F2831">
        <v>1199.6099999999999</v>
      </c>
      <c r="G2831" s="246">
        <f t="shared" si="326"/>
        <v>1.9056102020802435E-3</v>
      </c>
      <c r="H2831" s="246">
        <f t="shared" si="327"/>
        <v>6.5827009986849519E-3</v>
      </c>
      <c r="I2831">
        <f t="shared" si="328"/>
        <v>16259.946765259772</v>
      </c>
      <c r="J2831">
        <f t="shared" si="328"/>
        <v>26336.310295100167</v>
      </c>
      <c r="AB2831" s="264">
        <v>44005</v>
      </c>
      <c r="AC2831">
        <v>2355.31</v>
      </c>
    </row>
    <row r="2832" spans="1:29">
      <c r="A2832" s="264">
        <v>43991</v>
      </c>
      <c r="B2832">
        <v>1198.31</v>
      </c>
      <c r="D2832" s="264">
        <v>43991</v>
      </c>
      <c r="E2832">
        <f t="shared" si="325"/>
        <v>2344.41</v>
      </c>
      <c r="F2832">
        <v>1198.31</v>
      </c>
      <c r="G2832" s="246">
        <f t="shared" si="326"/>
        <v>2.0302095176221169E-3</v>
      </c>
      <c r="H2832" s="246">
        <f t="shared" si="327"/>
        <v>-1.1301141025594893E-3</v>
      </c>
      <c r="I2832">
        <f t="shared" si="328"/>
        <v>16292.957863938631</v>
      </c>
      <c r="J2832">
        <f t="shared" si="328"/>
        <v>26306.547259426294</v>
      </c>
      <c r="AB2832" s="264">
        <v>44006</v>
      </c>
      <c r="AC2832">
        <v>2356.2399999999998</v>
      </c>
    </row>
    <row r="2833" spans="1:29">
      <c r="A2833" s="264">
        <v>43992</v>
      </c>
      <c r="B2833">
        <v>1201.06</v>
      </c>
      <c r="D2833" s="264">
        <v>43992</v>
      </c>
      <c r="E2833">
        <f t="shared" si="325"/>
        <v>2351.63</v>
      </c>
      <c r="F2833">
        <v>1201.06</v>
      </c>
      <c r="G2833" s="246">
        <f t="shared" si="326"/>
        <v>3.0796660993599456E-3</v>
      </c>
      <c r="H2833" s="246">
        <f t="shared" si="327"/>
        <v>2.2484700775020497E-3</v>
      </c>
      <c r="I2833">
        <f t="shared" si="328"/>
        <v>16343.134733930503</v>
      </c>
      <c r="J2833">
        <f t="shared" si="328"/>
        <v>26365.696743781507</v>
      </c>
      <c r="AB2833" s="264">
        <v>44007</v>
      </c>
      <c r="AC2833">
        <v>2357.0100000000002</v>
      </c>
    </row>
    <row r="2834" spans="1:29">
      <c r="A2834" s="264">
        <v>43993</v>
      </c>
      <c r="B2834">
        <v>1178</v>
      </c>
      <c r="D2834" s="264">
        <v>43993</v>
      </c>
      <c r="E2834">
        <f t="shared" si="325"/>
        <v>2355.9499999999998</v>
      </c>
      <c r="F2834">
        <v>1178</v>
      </c>
      <c r="G2834" s="246">
        <f t="shared" si="326"/>
        <v>1.837023681446448E-3</v>
      </c>
      <c r="H2834" s="246">
        <f t="shared" si="327"/>
        <v>-1.9246135496977637E-2</v>
      </c>
      <c r="I2834">
        <f t="shared" si="328"/>
        <v>16373.157459465803</v>
      </c>
      <c r="J2834">
        <f t="shared" si="328"/>
        <v>25858.258971778469</v>
      </c>
      <c r="AB2834" s="264">
        <v>44008</v>
      </c>
      <c r="AC2834">
        <v>2361.6</v>
      </c>
    </row>
    <row r="2835" spans="1:29">
      <c r="A2835" s="264">
        <v>43994</v>
      </c>
      <c r="B2835">
        <v>1181.8800000000001</v>
      </c>
      <c r="D2835" s="264">
        <v>43994</v>
      </c>
      <c r="E2835">
        <f t="shared" si="325"/>
        <v>2352.0300000000002</v>
      </c>
      <c r="F2835">
        <v>1181.8800000000001</v>
      </c>
      <c r="G2835" s="246">
        <f t="shared" si="326"/>
        <v>-1.6638723232664798E-3</v>
      </c>
      <c r="H2835" s="246">
        <f t="shared" si="327"/>
        <v>3.2472895949551142E-3</v>
      </c>
      <c r="I2835">
        <f t="shared" si="328"/>
        <v>16345.914615924514</v>
      </c>
      <c r="J2835">
        <f t="shared" si="328"/>
        <v>25942.228227081181</v>
      </c>
      <c r="AB2835" s="264">
        <v>44011</v>
      </c>
      <c r="AC2835">
        <v>2361.5300000000002</v>
      </c>
    </row>
    <row r="2836" spans="1:29">
      <c r="A2836" s="264">
        <v>43997</v>
      </c>
      <c r="B2836">
        <v>1189.8499999999999</v>
      </c>
      <c r="D2836" s="264">
        <v>43997</v>
      </c>
      <c r="E2836">
        <f t="shared" si="325"/>
        <v>2352.5500000000002</v>
      </c>
      <c r="F2836">
        <v>1189.8499999999999</v>
      </c>
      <c r="G2836" s="246">
        <f t="shared" si="326"/>
        <v>2.2108561540457039E-4</v>
      </c>
      <c r="H2836" s="246">
        <f t="shared" si="327"/>
        <v>6.6970648458386387E-3</v>
      </c>
      <c r="I2836">
        <f t="shared" ref="I2836:J2851" si="329">I2835*(1+G2836)</f>
        <v>16349.528462516726</v>
      </c>
      <c r="J2836">
        <f t="shared" si="329"/>
        <v>26115.965011763488</v>
      </c>
      <c r="AB2836" s="264">
        <v>44012</v>
      </c>
      <c r="AC2836">
        <v>2361.5100000000002</v>
      </c>
    </row>
    <row r="2837" spans="1:29">
      <c r="A2837" s="264">
        <v>43998</v>
      </c>
      <c r="B2837">
        <v>1195.3900000000001</v>
      </c>
      <c r="D2837" s="264">
        <v>43998</v>
      </c>
      <c r="E2837">
        <f t="shared" si="325"/>
        <v>2352.35</v>
      </c>
      <c r="F2837">
        <v>1195.3900000000001</v>
      </c>
      <c r="G2837" s="246">
        <f t="shared" si="326"/>
        <v>-8.5014133599847774E-5</v>
      </c>
      <c r="H2837" s="246">
        <f t="shared" si="327"/>
        <v>4.6096205103886992E-3</v>
      </c>
      <c r="I2837">
        <f t="shared" si="329"/>
        <v>16348.138521519719</v>
      </c>
      <c r="J2837">
        <f t="shared" si="329"/>
        <v>26236.349699730308</v>
      </c>
      <c r="AB2837" s="264">
        <v>44013</v>
      </c>
      <c r="AC2837">
        <v>2360.8200000000002</v>
      </c>
    </row>
    <row r="2838" spans="1:29">
      <c r="A2838" s="264">
        <v>43999</v>
      </c>
      <c r="B2838">
        <v>1194.78</v>
      </c>
      <c r="D2838" s="264">
        <v>43999</v>
      </c>
      <c r="E2838">
        <f t="shared" si="325"/>
        <v>2353.0500000000002</v>
      </c>
      <c r="F2838">
        <v>1194.78</v>
      </c>
      <c r="G2838" s="246">
        <f t="shared" si="326"/>
        <v>2.97574765659947E-4</v>
      </c>
      <c r="H2838" s="246">
        <f t="shared" si="327"/>
        <v>-5.5672228310434026E-4</v>
      </c>
      <c r="I2838">
        <f t="shared" si="329"/>
        <v>16353.003315009237</v>
      </c>
      <c r="J2838">
        <f t="shared" si="329"/>
        <v>26221.743339225151</v>
      </c>
      <c r="AB2838" s="264">
        <v>44014</v>
      </c>
      <c r="AC2838">
        <v>2364.38</v>
      </c>
    </row>
    <row r="2839" spans="1:29">
      <c r="A2839" s="264">
        <v>44000</v>
      </c>
      <c r="B2839">
        <v>1195.8900000000001</v>
      </c>
      <c r="D2839" s="264">
        <v>44000</v>
      </c>
      <c r="E2839">
        <f t="shared" si="325"/>
        <v>2356.48</v>
      </c>
      <c r="F2839">
        <v>1195.8900000000001</v>
      </c>
      <c r="G2839" s="246">
        <f t="shared" si="326"/>
        <v>1.4576825821805972E-3</v>
      </c>
      <c r="H2839" s="246">
        <f t="shared" si="327"/>
        <v>8.8261275835609197E-4</v>
      </c>
      <c r="I2839">
        <f t="shared" si="329"/>
        <v>16376.840803107867</v>
      </c>
      <c r="J2839">
        <f t="shared" si="329"/>
        <v>26244.886984442692</v>
      </c>
      <c r="AB2839" s="264">
        <v>44018</v>
      </c>
      <c r="AC2839">
        <v>2365.6</v>
      </c>
    </row>
    <row r="2840" spans="1:29">
      <c r="A2840" s="264">
        <v>44001</v>
      </c>
      <c r="B2840">
        <v>1194.56</v>
      </c>
      <c r="D2840" s="264">
        <v>44001</v>
      </c>
      <c r="E2840">
        <f t="shared" si="325"/>
        <v>2356.75</v>
      </c>
      <c r="F2840">
        <v>1194.56</v>
      </c>
      <c r="G2840" s="246">
        <f t="shared" si="326"/>
        <v>1.1457767517653039E-4</v>
      </c>
      <c r="H2840" s="246">
        <f t="shared" si="327"/>
        <v>-1.1585709925543549E-3</v>
      </c>
      <c r="I2840">
        <f t="shared" si="329"/>
        <v>16378.717223453823</v>
      </c>
      <c r="J2840">
        <f t="shared" si="329"/>
        <v>26214.48041967965</v>
      </c>
      <c r="AB2840" s="264">
        <v>44019</v>
      </c>
      <c r="AC2840">
        <v>2370.12</v>
      </c>
    </row>
    <row r="2841" spans="1:29">
      <c r="A2841" s="264">
        <v>44004</v>
      </c>
      <c r="B2841">
        <v>1197.1500000000001</v>
      </c>
      <c r="D2841" s="264">
        <v>44004</v>
      </c>
      <c r="E2841">
        <f t="shared" si="325"/>
        <v>2356.62</v>
      </c>
      <c r="F2841">
        <v>1197.1500000000001</v>
      </c>
      <c r="G2841" s="246">
        <f t="shared" si="326"/>
        <v>-5.5160708603008146E-5</v>
      </c>
      <c r="H2841" s="246">
        <f t="shared" si="327"/>
        <v>2.1217337644943027E-3</v>
      </c>
      <c r="I2841">
        <f t="shared" si="329"/>
        <v>16377.813761805768</v>
      </c>
      <c r="J2841">
        <f t="shared" si="329"/>
        <v>26270.100567904759</v>
      </c>
      <c r="AB2841" s="264">
        <v>44020</v>
      </c>
      <c r="AC2841">
        <v>2370.5</v>
      </c>
    </row>
    <row r="2842" spans="1:29">
      <c r="A2842" s="264">
        <v>44005</v>
      </c>
      <c r="B2842">
        <v>1198.8800000000001</v>
      </c>
      <c r="D2842" s="264">
        <v>44005</v>
      </c>
      <c r="E2842">
        <f t="shared" si="325"/>
        <v>2355.31</v>
      </c>
      <c r="F2842">
        <v>1198.8800000000001</v>
      </c>
      <c r="G2842" s="246">
        <f t="shared" si="326"/>
        <v>-5.5588088024371984E-4</v>
      </c>
      <c r="H2842" s="246">
        <f t="shared" si="327"/>
        <v>1.3986702048316294E-3</v>
      </c>
      <c r="I2842">
        <f t="shared" si="329"/>
        <v>16368.709648275388</v>
      </c>
      <c r="J2842">
        <f t="shared" si="329"/>
        <v>26306.843774847017</v>
      </c>
      <c r="AB2842" s="264">
        <v>44021</v>
      </c>
      <c r="AC2842">
        <v>2377.17</v>
      </c>
    </row>
    <row r="2843" spans="1:29">
      <c r="A2843" s="264">
        <v>44006</v>
      </c>
      <c r="B2843">
        <v>1189.26</v>
      </c>
      <c r="D2843" s="264">
        <v>44006</v>
      </c>
      <c r="E2843">
        <f t="shared" si="325"/>
        <v>2356.2399999999998</v>
      </c>
      <c r="F2843">
        <v>1189.26</v>
      </c>
      <c r="G2843" s="246">
        <f t="shared" si="326"/>
        <v>3.9485248226345249E-4</v>
      </c>
      <c r="H2843" s="246">
        <f t="shared" si="327"/>
        <v>-8.0705844502488994E-3</v>
      </c>
      <c r="I2843">
        <f t="shared" si="329"/>
        <v>16375.172873911459</v>
      </c>
      <c r="J2843">
        <f t="shared" si="329"/>
        <v>26094.53217054261</v>
      </c>
      <c r="AB2843" s="264">
        <v>44022</v>
      </c>
      <c r="AC2843">
        <v>2374.2800000000002</v>
      </c>
    </row>
    <row r="2844" spans="1:29">
      <c r="A2844" s="264">
        <v>44007</v>
      </c>
      <c r="B2844">
        <v>1193.8</v>
      </c>
      <c r="D2844" s="264">
        <v>44007</v>
      </c>
      <c r="E2844">
        <f t="shared" si="325"/>
        <v>2357.0100000000002</v>
      </c>
      <c r="F2844">
        <v>1193.8</v>
      </c>
      <c r="G2844" s="246">
        <f t="shared" si="326"/>
        <v>3.2679183784356525E-4</v>
      </c>
      <c r="H2844" s="246">
        <f t="shared" si="327"/>
        <v>3.7710713865284221E-3</v>
      </c>
      <c r="I2844">
        <f t="shared" si="329"/>
        <v>16380.524146749931</v>
      </c>
      <c r="J2844">
        <f t="shared" si="329"/>
        <v>26192.93651415579</v>
      </c>
      <c r="AB2844" s="264">
        <v>44025</v>
      </c>
      <c r="AC2844">
        <v>2374.59</v>
      </c>
    </row>
    <row r="2845" spans="1:29">
      <c r="A2845" s="264">
        <v>44008</v>
      </c>
      <c r="B2845">
        <v>1184.8399999999999</v>
      </c>
      <c r="D2845" s="264">
        <v>44008</v>
      </c>
      <c r="E2845">
        <f t="shared" si="325"/>
        <v>2361.6</v>
      </c>
      <c r="F2845">
        <v>1184.8399999999999</v>
      </c>
      <c r="G2845" s="246">
        <f t="shared" si="326"/>
        <v>1.9473824888309732E-3</v>
      </c>
      <c r="H2845" s="246">
        <f t="shared" si="327"/>
        <v>-7.5518733695522219E-3</v>
      </c>
      <c r="I2845">
        <f t="shared" si="329"/>
        <v>16412.423292631185</v>
      </c>
      <c r="J2845">
        <f t="shared" si="329"/>
        <v>25995.130774424164</v>
      </c>
      <c r="AB2845" s="264">
        <v>44026</v>
      </c>
      <c r="AC2845">
        <v>2377.91</v>
      </c>
    </row>
    <row r="2846" spans="1:29">
      <c r="A2846" s="264">
        <v>44011</v>
      </c>
      <c r="B2846">
        <v>1189.98</v>
      </c>
      <c r="D2846" s="264">
        <v>44011</v>
      </c>
      <c r="E2846">
        <f t="shared" si="325"/>
        <v>2361.5300000000002</v>
      </c>
      <c r="F2846">
        <v>1189.98</v>
      </c>
      <c r="G2846" s="246">
        <f t="shared" si="326"/>
        <v>-2.9640921409113119E-5</v>
      </c>
      <c r="H2846" s="246">
        <f t="shared" si="327"/>
        <v>4.2917099114045823E-3</v>
      </c>
      <c r="I2846">
        <f t="shared" si="329"/>
        <v>16411.936813282235</v>
      </c>
      <c r="J2846">
        <f t="shared" si="329"/>
        <v>26106.694334817017</v>
      </c>
      <c r="AB2846" s="264">
        <v>44027</v>
      </c>
      <c r="AC2846">
        <v>2377.5300000000002</v>
      </c>
    </row>
    <row r="2847" spans="1:29">
      <c r="A2847" s="264">
        <v>44012</v>
      </c>
      <c r="B2847">
        <v>1197.97</v>
      </c>
      <c r="D2847" s="264">
        <v>44012</v>
      </c>
      <c r="E2847">
        <f t="shared" si="325"/>
        <v>2361.5100000000002</v>
      </c>
      <c r="F2847">
        <v>1197.97</v>
      </c>
      <c r="G2847" s="246">
        <f t="shared" si="326"/>
        <v>-8.4690857198310709E-6</v>
      </c>
      <c r="H2847" s="246">
        <f t="shared" si="327"/>
        <v>6.667969989891707E-3</v>
      </c>
      <c r="I2847">
        <f t="shared" si="329"/>
        <v>16411.797819182535</v>
      </c>
      <c r="J2847">
        <f t="shared" si="329"/>
        <v>26280.772989176854</v>
      </c>
      <c r="AB2847" s="264">
        <v>44028</v>
      </c>
      <c r="AC2847">
        <v>2380.9899999999998</v>
      </c>
    </row>
    <row r="2848" spans="1:29">
      <c r="A2848" s="264">
        <v>44013</v>
      </c>
      <c r="B2848">
        <v>1202.6199999999999</v>
      </c>
      <c r="D2848" s="264">
        <v>44013</v>
      </c>
      <c r="E2848">
        <f t="shared" si="325"/>
        <v>2360.8200000000002</v>
      </c>
      <c r="F2848">
        <v>1202.6199999999999</v>
      </c>
      <c r="G2848" s="246">
        <f t="shared" si="326"/>
        <v>-2.9218593188262698E-4</v>
      </c>
      <c r="H2848" s="246">
        <f t="shared" si="327"/>
        <v>3.8351377449230431E-3</v>
      </c>
      <c r="I2848">
        <f t="shared" si="329"/>
        <v>16407.002522742867</v>
      </c>
      <c r="J2848">
        <f t="shared" si="329"/>
        <v>26381.563373633402</v>
      </c>
      <c r="AB2848" s="264">
        <v>44029</v>
      </c>
      <c r="AC2848">
        <v>2379.84</v>
      </c>
    </row>
    <row r="2849" spans="1:29">
      <c r="A2849" s="264">
        <v>44014</v>
      </c>
      <c r="B2849">
        <v>1206.08</v>
      </c>
      <c r="D2849" s="264">
        <v>44014</v>
      </c>
      <c r="E2849">
        <f t="shared" si="325"/>
        <v>2364.38</v>
      </c>
      <c r="F2849">
        <v>1206.08</v>
      </c>
      <c r="G2849" s="246">
        <f t="shared" si="326"/>
        <v>1.5079506273243393E-3</v>
      </c>
      <c r="H2849" s="246">
        <f t="shared" si="327"/>
        <v>2.8306231988730482E-3</v>
      </c>
      <c r="I2849">
        <f t="shared" si="329"/>
        <v>16431.74347248955</v>
      </c>
      <c r="J2849">
        <f t="shared" si="329"/>
        <v>26456.239638941348</v>
      </c>
      <c r="AB2849" s="264">
        <v>44032</v>
      </c>
      <c r="AC2849">
        <v>2382.52</v>
      </c>
    </row>
    <row r="2850" spans="1:29">
      <c r="A2850" s="264">
        <v>44018</v>
      </c>
      <c r="B2850">
        <v>1212.79</v>
      </c>
      <c r="D2850" s="264">
        <v>44018</v>
      </c>
      <c r="E2850">
        <f t="shared" si="325"/>
        <v>2365.6</v>
      </c>
      <c r="F2850">
        <v>1212.79</v>
      </c>
      <c r="G2850" s="246">
        <f t="shared" si="326"/>
        <v>5.1599150728720566E-4</v>
      </c>
      <c r="H2850" s="246">
        <f t="shared" si="327"/>
        <v>5.5170498047984887E-3</v>
      </c>
      <c r="I2850">
        <f t="shared" si="329"/>
        <v>16440.222112571279</v>
      </c>
      <c r="J2850">
        <f t="shared" si="329"/>
        <v>26602.200030677071</v>
      </c>
      <c r="AB2850" s="264">
        <v>44033</v>
      </c>
      <c r="AC2850">
        <v>2386.0500000000002</v>
      </c>
    </row>
    <row r="2851" spans="1:29">
      <c r="A2851" s="264">
        <v>44019</v>
      </c>
      <c r="B2851">
        <v>1211.18</v>
      </c>
      <c r="D2851" s="264">
        <v>44019</v>
      </c>
      <c r="E2851">
        <f t="shared" si="325"/>
        <v>2370.12</v>
      </c>
      <c r="F2851">
        <v>1211.18</v>
      </c>
      <c r="G2851" s="246">
        <f t="shared" si="326"/>
        <v>1.9107203246533366E-3</v>
      </c>
      <c r="H2851" s="246">
        <f t="shared" si="327"/>
        <v>-1.3739461136246375E-3</v>
      </c>
      <c r="I2851">
        <f t="shared" si="329"/>
        <v>16471.634779103584</v>
      </c>
      <c r="J2851">
        <f t="shared" si="329"/>
        <v>26565.650041331057</v>
      </c>
      <c r="AB2851" s="264">
        <v>44034</v>
      </c>
      <c r="AC2851">
        <v>2388.58</v>
      </c>
    </row>
    <row r="2852" spans="1:29">
      <c r="A2852" s="264">
        <v>44020</v>
      </c>
      <c r="B2852">
        <v>1214.6400000000001</v>
      </c>
      <c r="D2852" s="264">
        <v>44020</v>
      </c>
      <c r="E2852">
        <f t="shared" si="325"/>
        <v>2370.5</v>
      </c>
      <c r="F2852">
        <v>1214.6400000000001</v>
      </c>
      <c r="G2852" s="246">
        <f t="shared" si="326"/>
        <v>1.603294347964912E-4</v>
      </c>
      <c r="H2852" s="246">
        <f t="shared" si="327"/>
        <v>2.8102896702861683E-3</v>
      </c>
      <c r="I2852">
        <f t="shared" ref="I2852:J2867" si="330">I2851*(1+G2852)</f>
        <v>16474.275666997892</v>
      </c>
      <c r="J2852">
        <f t="shared" si="330"/>
        <v>26640.307213226646</v>
      </c>
      <c r="AB2852" s="264">
        <v>44035</v>
      </c>
      <c r="AC2852">
        <v>2390.63</v>
      </c>
    </row>
    <row r="2853" spans="1:29">
      <c r="A2853" s="264">
        <v>44021</v>
      </c>
      <c r="B2853">
        <v>1216.73</v>
      </c>
      <c r="D2853" s="264">
        <v>44021</v>
      </c>
      <c r="E2853">
        <f t="shared" si="325"/>
        <v>2377.17</v>
      </c>
      <c r="F2853">
        <v>1216.73</v>
      </c>
      <c r="G2853" s="246">
        <f t="shared" si="326"/>
        <v>2.8137523729170333E-3</v>
      </c>
      <c r="H2853" s="246">
        <f t="shared" si="327"/>
        <v>1.6742458670881847E-3</v>
      </c>
      <c r="I2853">
        <f t="shared" si="330"/>
        <v>16520.630199247997</v>
      </c>
      <c r="J2853">
        <f t="shared" si="330"/>
        <v>26684.90963747635</v>
      </c>
      <c r="AB2853" s="264">
        <v>44036</v>
      </c>
      <c r="AC2853">
        <v>2389.64</v>
      </c>
    </row>
    <row r="2854" spans="1:29">
      <c r="A2854" s="264">
        <v>44022</v>
      </c>
      <c r="B2854">
        <v>1218.67</v>
      </c>
      <c r="D2854" s="264">
        <v>44022</v>
      </c>
      <c r="E2854">
        <f t="shared" si="325"/>
        <v>2374.2800000000002</v>
      </c>
      <c r="F2854">
        <v>1218.67</v>
      </c>
      <c r="G2854" s="246">
        <f t="shared" si="326"/>
        <v>-1.2157313107602485E-3</v>
      </c>
      <c r="H2854" s="246">
        <f t="shared" si="327"/>
        <v>1.5480089783976728E-3</v>
      </c>
      <c r="I2854">
        <f t="shared" si="330"/>
        <v>16500.545551841278</v>
      </c>
      <c r="J2854">
        <f t="shared" si="330"/>
        <v>26726.218117182896</v>
      </c>
      <c r="AB2854" s="264">
        <v>44039</v>
      </c>
      <c r="AC2854">
        <v>2388.0300000000002</v>
      </c>
    </row>
    <row r="2855" spans="1:29">
      <c r="A2855" s="264">
        <v>44025</v>
      </c>
      <c r="B2855">
        <v>1213.31</v>
      </c>
      <c r="D2855" s="264">
        <v>44025</v>
      </c>
      <c r="E2855">
        <f t="shared" si="325"/>
        <v>2374.59</v>
      </c>
      <c r="F2855">
        <v>1213.31</v>
      </c>
      <c r="G2855" s="246">
        <f t="shared" si="326"/>
        <v>1.3056589787208139E-4</v>
      </c>
      <c r="H2855" s="246">
        <f t="shared" si="327"/>
        <v>-4.444665994192811E-3</v>
      </c>
      <c r="I2855">
        <f t="shared" si="330"/>
        <v>16502.699960386635</v>
      </c>
      <c r="J2855">
        <f t="shared" si="330"/>
        <v>26607.429004364072</v>
      </c>
      <c r="AB2855" s="264">
        <v>44040</v>
      </c>
      <c r="AC2855">
        <v>2391.0500000000002</v>
      </c>
    </row>
    <row r="2856" spans="1:29">
      <c r="A2856" s="264">
        <v>44026</v>
      </c>
      <c r="B2856">
        <v>1219.4100000000001</v>
      </c>
      <c r="D2856" s="264">
        <v>44026</v>
      </c>
      <c r="E2856">
        <f t="shared" si="325"/>
        <v>2377.91</v>
      </c>
      <c r="F2856">
        <v>1219.4100000000001</v>
      </c>
      <c r="G2856" s="246">
        <f t="shared" si="326"/>
        <v>1.3981360992842973E-3</v>
      </c>
      <c r="H2856" s="246">
        <f t="shared" si="327"/>
        <v>4.981140640067259E-3</v>
      </c>
      <c r="I2856">
        <f t="shared" si="330"/>
        <v>16525.772980936908</v>
      </c>
      <c r="J2856">
        <f t="shared" si="330"/>
        <v>26739.964350305414</v>
      </c>
      <c r="AB2856" s="264">
        <v>44041</v>
      </c>
      <c r="AC2856">
        <v>2391.14</v>
      </c>
    </row>
    <row r="2857" spans="1:29">
      <c r="A2857" s="264">
        <v>44027</v>
      </c>
      <c r="B2857">
        <v>1222.48</v>
      </c>
      <c r="D2857" s="264">
        <v>44027</v>
      </c>
      <c r="E2857">
        <f t="shared" si="325"/>
        <v>2377.5300000000002</v>
      </c>
      <c r="F2857">
        <v>1222.48</v>
      </c>
      <c r="G2857" s="246">
        <f t="shared" si="326"/>
        <v>-1.598041978038145E-4</v>
      </c>
      <c r="H2857" s="246">
        <f t="shared" si="327"/>
        <v>2.4711824043710398E-3</v>
      </c>
      <c r="I2857">
        <f t="shared" si="330"/>
        <v>16523.132093042601</v>
      </c>
      <c r="J2857">
        <f t="shared" si="330"/>
        <v>26806.043679701397</v>
      </c>
      <c r="AB2857" s="264">
        <v>44042</v>
      </c>
      <c r="AC2857">
        <v>2395.6</v>
      </c>
    </row>
    <row r="2858" spans="1:29">
      <c r="A2858" s="264">
        <v>44028</v>
      </c>
      <c r="B2858">
        <v>1222.95</v>
      </c>
      <c r="D2858" s="264">
        <v>44028</v>
      </c>
      <c r="E2858">
        <f t="shared" si="325"/>
        <v>2380.9899999999998</v>
      </c>
      <c r="F2858">
        <v>1222.95</v>
      </c>
      <c r="G2858" s="246">
        <f t="shared" si="326"/>
        <v>1.4552918364856282E-3</v>
      </c>
      <c r="H2858" s="246">
        <f t="shared" si="327"/>
        <v>3.380357960866978E-4</v>
      </c>
      <c r="I2858">
        <f t="shared" si="330"/>
        <v>16547.178072290779</v>
      </c>
      <c r="J2858">
        <f t="shared" si="330"/>
        <v>26815.105082016602</v>
      </c>
      <c r="AB2858" s="264">
        <v>44043</v>
      </c>
      <c r="AC2858">
        <v>2396.7800000000002</v>
      </c>
    </row>
    <row r="2859" spans="1:29">
      <c r="A2859" s="264">
        <v>44029</v>
      </c>
      <c r="B2859">
        <v>1224.8900000000001</v>
      </c>
      <c r="D2859" s="264">
        <v>44029</v>
      </c>
      <c r="E2859">
        <f t="shared" si="325"/>
        <v>2379.84</v>
      </c>
      <c r="F2859">
        <v>1224.8900000000001</v>
      </c>
      <c r="G2859" s="246">
        <f t="shared" si="326"/>
        <v>-4.8299236872040296E-4</v>
      </c>
      <c r="H2859" s="246">
        <f t="shared" si="327"/>
        <v>1.5398995695421339E-3</v>
      </c>
      <c r="I2859">
        <f t="shared" si="330"/>
        <v>16539.185911558005</v>
      </c>
      <c r="J2859">
        <f t="shared" si="330"/>
        <v>26856.397650789626</v>
      </c>
      <c r="AB2859" s="264">
        <v>44046</v>
      </c>
      <c r="AC2859">
        <v>2394.39</v>
      </c>
    </row>
    <row r="2860" spans="1:29">
      <c r="A2860" s="264">
        <v>44032</v>
      </c>
      <c r="B2860">
        <v>1232.52</v>
      </c>
      <c r="D2860" s="264">
        <v>44032</v>
      </c>
      <c r="E2860">
        <f t="shared" si="325"/>
        <v>2382.52</v>
      </c>
      <c r="F2860">
        <v>1232.52</v>
      </c>
      <c r="G2860" s="246">
        <f t="shared" si="326"/>
        <v>1.1261261261259481E-3</v>
      </c>
      <c r="H2860" s="246">
        <f t="shared" si="327"/>
        <v>6.1827022076616925E-3</v>
      </c>
      <c r="I2860">
        <f t="shared" si="330"/>
        <v>16557.811120917864</v>
      </c>
      <c r="J2860">
        <f t="shared" si="330"/>
        <v>27022.442759835005</v>
      </c>
      <c r="AB2860" s="264">
        <v>44047</v>
      </c>
      <c r="AC2860">
        <v>2400.19</v>
      </c>
    </row>
    <row r="2861" spans="1:29">
      <c r="A2861" s="264">
        <v>44033</v>
      </c>
      <c r="B2861">
        <v>1232.18</v>
      </c>
      <c r="D2861" s="264">
        <v>44033</v>
      </c>
      <c r="E2861">
        <f t="shared" si="325"/>
        <v>2386.0500000000002</v>
      </c>
      <c r="F2861">
        <v>1232.18</v>
      </c>
      <c r="G2861" s="246">
        <f t="shared" si="326"/>
        <v>1.4816244984303673E-3</v>
      </c>
      <c r="H2861" s="246">
        <f t="shared" si="327"/>
        <v>-3.2228616400310691E-4</v>
      </c>
      <c r="I2861">
        <f t="shared" si="330"/>
        <v>16582.343579515</v>
      </c>
      <c r="J2861">
        <f t="shared" si="330"/>
        <v>27013.733800415943</v>
      </c>
      <c r="AB2861" s="264">
        <v>44048</v>
      </c>
      <c r="AC2861">
        <v>2398.2199999999998</v>
      </c>
    </row>
    <row r="2862" spans="1:29">
      <c r="A2862" s="264">
        <v>44034</v>
      </c>
      <c r="B2862">
        <v>1236.28</v>
      </c>
      <c r="D2862" s="264">
        <v>44034</v>
      </c>
      <c r="E2862">
        <f t="shared" si="325"/>
        <v>2388.58</v>
      </c>
      <c r="F2862">
        <v>1236.28</v>
      </c>
      <c r="G2862" s="246">
        <f t="shared" si="326"/>
        <v>1.0603298338256462E-3</v>
      </c>
      <c r="H2862" s="246">
        <f t="shared" si="327"/>
        <v>3.281007355140573E-3</v>
      </c>
      <c r="I2862">
        <f t="shared" si="330"/>
        <v>16599.926333127107</v>
      </c>
      <c r="J2862">
        <f t="shared" si="330"/>
        <v>27102.366059704917</v>
      </c>
      <c r="AB2862" s="264">
        <v>44049</v>
      </c>
      <c r="AC2862">
        <v>2400.81</v>
      </c>
    </row>
    <row r="2863" spans="1:29">
      <c r="A2863" s="264">
        <v>44035</v>
      </c>
      <c r="B2863">
        <v>1230.01</v>
      </c>
      <c r="D2863" s="264">
        <v>44035</v>
      </c>
      <c r="E2863">
        <f t="shared" si="325"/>
        <v>2390.63</v>
      </c>
      <c r="F2863">
        <v>1230.01</v>
      </c>
      <c r="G2863" s="246">
        <f t="shared" si="326"/>
        <v>8.5825050867049946E-4</v>
      </c>
      <c r="H2863" s="246">
        <f t="shared" si="327"/>
        <v>-5.1180951841699593E-3</v>
      </c>
      <c r="I2863">
        <f t="shared" si="330"/>
        <v>16614.173228346404</v>
      </c>
      <c r="J2863">
        <f t="shared" si="330"/>
        <v>26963.653570495131</v>
      </c>
      <c r="AB2863" s="264">
        <v>44050</v>
      </c>
      <c r="AC2863">
        <v>2399.2600000000002</v>
      </c>
    </row>
    <row r="2864" spans="1:29">
      <c r="A2864" s="264">
        <v>44036</v>
      </c>
      <c r="B2864">
        <v>1226.5</v>
      </c>
      <c r="D2864" s="264">
        <v>44036</v>
      </c>
      <c r="E2864">
        <f t="shared" si="325"/>
        <v>2389.64</v>
      </c>
      <c r="F2864">
        <v>1226.5</v>
      </c>
      <c r="G2864" s="246">
        <f t="shared" si="326"/>
        <v>-4.1411678093228321E-4</v>
      </c>
      <c r="H2864" s="246">
        <f t="shared" si="327"/>
        <v>-2.9000639077266929E-3</v>
      </c>
      <c r="I2864">
        <f t="shared" si="330"/>
        <v>16607.293020411231</v>
      </c>
      <c r="J2864">
        <f t="shared" si="330"/>
        <v>26885.457251954893</v>
      </c>
      <c r="AB2864" s="264">
        <v>44053</v>
      </c>
      <c r="AC2864">
        <v>2398.04</v>
      </c>
    </row>
    <row r="2865" spans="1:29">
      <c r="A2865" s="264">
        <v>44039</v>
      </c>
      <c r="B2865">
        <v>1230.56</v>
      </c>
      <c r="D2865" s="264">
        <v>44039</v>
      </c>
      <c r="E2865">
        <f t="shared" si="325"/>
        <v>2388.0300000000002</v>
      </c>
      <c r="F2865">
        <v>1230.56</v>
      </c>
      <c r="G2865" s="246">
        <f t="shared" si="326"/>
        <v>-6.7374165146205645E-4</v>
      </c>
      <c r="H2865" s="246">
        <f t="shared" si="327"/>
        <v>3.2638037970997716E-3</v>
      </c>
      <c r="I2865">
        <f t="shared" si="330"/>
        <v>16596.103995385343</v>
      </c>
      <c r="J2865">
        <f t="shared" si="330"/>
        <v>26973.206109420586</v>
      </c>
      <c r="AB2865" s="264">
        <v>44054</v>
      </c>
      <c r="AC2865">
        <v>2387.37</v>
      </c>
    </row>
    <row r="2866" spans="1:29">
      <c r="A2866" s="264">
        <v>44040</v>
      </c>
      <c r="B2866">
        <v>1229.02</v>
      </c>
      <c r="D2866" s="264">
        <v>44040</v>
      </c>
      <c r="E2866">
        <f t="shared" si="325"/>
        <v>2391.0500000000002</v>
      </c>
      <c r="F2866">
        <v>1229.02</v>
      </c>
      <c r="G2866" s="246">
        <f t="shared" si="326"/>
        <v>1.2646407289691464E-3</v>
      </c>
      <c r="H2866" s="246">
        <f t="shared" si="327"/>
        <v>-1.2978913200958472E-3</v>
      </c>
      <c r="I2866">
        <f t="shared" si="330"/>
        <v>16617.092104440115</v>
      </c>
      <c r="J2866">
        <f t="shared" si="330"/>
        <v>26938.197819336012</v>
      </c>
      <c r="AB2866" s="264">
        <v>44055</v>
      </c>
      <c r="AC2866">
        <v>2385.33</v>
      </c>
    </row>
    <row r="2867" spans="1:29">
      <c r="A2867" s="264">
        <v>44041</v>
      </c>
      <c r="B2867">
        <v>1235.99</v>
      </c>
      <c r="D2867" s="264">
        <v>44041</v>
      </c>
      <c r="E2867">
        <f t="shared" si="325"/>
        <v>2391.14</v>
      </c>
      <c r="F2867">
        <v>1235.99</v>
      </c>
      <c r="G2867" s="246">
        <f t="shared" si="326"/>
        <v>3.7640367202662617E-5</v>
      </c>
      <c r="H2867" s="246">
        <f t="shared" si="327"/>
        <v>5.624756600496981E-3</v>
      </c>
      <c r="I2867">
        <f t="shared" si="330"/>
        <v>16617.717577888765</v>
      </c>
      <c r="J2867">
        <f t="shared" si="330"/>
        <v>27089.718625325815</v>
      </c>
      <c r="AB2867" s="264">
        <v>44056</v>
      </c>
      <c r="AC2867">
        <v>2378.9699999999998</v>
      </c>
    </row>
    <row r="2868" spans="1:29">
      <c r="A2868" s="264">
        <v>44042</v>
      </c>
      <c r="B2868">
        <v>1237.46</v>
      </c>
      <c r="D2868" s="264">
        <v>44042</v>
      </c>
      <c r="E2868">
        <f t="shared" si="325"/>
        <v>2395.6</v>
      </c>
      <c r="F2868">
        <v>1237.46</v>
      </c>
      <c r="G2868" s="246">
        <f t="shared" si="326"/>
        <v>1.8652191005128493E-3</v>
      </c>
      <c r="H2868" s="246">
        <f t="shared" si="327"/>
        <v>1.1429014393320317E-3</v>
      </c>
      <c r="I2868">
        <f t="shared" ref="I2868:J2883" si="331">I2867*(1+G2868)</f>
        <v>16648.713262121972</v>
      </c>
      <c r="J2868">
        <f t="shared" si="331"/>
        <v>27120.679503733802</v>
      </c>
      <c r="AB2868" s="264">
        <v>44057</v>
      </c>
      <c r="AC2868">
        <v>2377.5100000000002</v>
      </c>
    </row>
    <row r="2869" spans="1:29">
      <c r="A2869" s="264">
        <v>44043</v>
      </c>
      <c r="B2869">
        <v>1242.75</v>
      </c>
      <c r="D2869" s="264">
        <v>44043</v>
      </c>
      <c r="E2869">
        <f t="shared" si="325"/>
        <v>2396.7800000000002</v>
      </c>
      <c r="F2869">
        <v>1242.75</v>
      </c>
      <c r="G2869" s="246">
        <f t="shared" si="326"/>
        <v>4.9256971113731396E-4</v>
      </c>
      <c r="H2869" s="246">
        <f t="shared" si="327"/>
        <v>4.2284570814410264E-3</v>
      </c>
      <c r="I2869">
        <f t="shared" si="331"/>
        <v>16656.913914004304</v>
      </c>
      <c r="J2869">
        <f t="shared" si="331"/>
        <v>27235.358133034857</v>
      </c>
      <c r="AB2869" s="264">
        <v>44060</v>
      </c>
      <c r="AC2869">
        <v>2379.37</v>
      </c>
    </row>
    <row r="2870" spans="1:29">
      <c r="A2870" s="264">
        <v>44046</v>
      </c>
      <c r="B2870">
        <v>1246.68</v>
      </c>
      <c r="D2870" s="264">
        <v>44046</v>
      </c>
      <c r="E2870">
        <f t="shared" si="325"/>
        <v>2394.39</v>
      </c>
      <c r="F2870">
        <v>1246.68</v>
      </c>
      <c r="G2870" s="246">
        <f t="shared" si="326"/>
        <v>-9.9717120469977605E-4</v>
      </c>
      <c r="H2870" s="246">
        <f t="shared" si="327"/>
        <v>3.1159130097422197E-3</v>
      </c>
      <c r="I2870">
        <f t="shared" si="331"/>
        <v>16640.304119090095</v>
      </c>
      <c r="J2870">
        <f t="shared" si="331"/>
        <v>27320.221139766571</v>
      </c>
      <c r="AB2870" s="264">
        <v>44061</v>
      </c>
      <c r="AC2870">
        <v>2380.5500000000002</v>
      </c>
    </row>
    <row r="2871" spans="1:29">
      <c r="A2871" s="264">
        <v>44047</v>
      </c>
      <c r="B2871">
        <v>1250.7</v>
      </c>
      <c r="D2871" s="264">
        <v>44047</v>
      </c>
      <c r="E2871">
        <f t="shared" si="325"/>
        <v>2400.19</v>
      </c>
      <c r="F2871">
        <v>1250.7</v>
      </c>
      <c r="G2871" s="246">
        <f t="shared" si="326"/>
        <v>2.4223288603779647E-3</v>
      </c>
      <c r="H2871" s="246">
        <f t="shared" si="327"/>
        <v>3.1781358717324218E-3</v>
      </c>
      <c r="I2871">
        <f t="shared" si="331"/>
        <v>16680.612408003231</v>
      </c>
      <c r="J2871">
        <f t="shared" si="331"/>
        <v>27407.048514594524</v>
      </c>
      <c r="AB2871" s="264">
        <v>44062</v>
      </c>
      <c r="AC2871">
        <v>2380.02</v>
      </c>
    </row>
    <row r="2872" spans="1:29">
      <c r="A2872" s="264">
        <v>44048</v>
      </c>
      <c r="B2872">
        <v>1251.32</v>
      </c>
      <c r="D2872" s="264">
        <v>44048</v>
      </c>
      <c r="E2872">
        <f t="shared" si="325"/>
        <v>2398.2199999999998</v>
      </c>
      <c r="F2872">
        <v>1251.32</v>
      </c>
      <c r="G2872" s="246">
        <f t="shared" si="326"/>
        <v>-8.2076835583855257E-4</v>
      </c>
      <c r="H2872" s="246">
        <f t="shared" si="327"/>
        <v>4.4929382402990407E-4</v>
      </c>
      <c r="I2872">
        <f t="shared" si="331"/>
        <v>16666.921489182736</v>
      </c>
      <c r="J2872">
        <f t="shared" si="331"/>
        <v>27419.362332227021</v>
      </c>
      <c r="AB2872" s="264">
        <v>44063</v>
      </c>
      <c r="AC2872">
        <v>2382.88</v>
      </c>
    </row>
    <row r="2873" spans="1:29">
      <c r="A2873" s="264">
        <v>44049</v>
      </c>
      <c r="B2873">
        <v>1255.51</v>
      </c>
      <c r="D2873" s="264">
        <v>44049</v>
      </c>
      <c r="E2873">
        <f t="shared" si="325"/>
        <v>2400.81</v>
      </c>
      <c r="F2873">
        <v>1255.51</v>
      </c>
      <c r="G2873" s="246">
        <f t="shared" si="326"/>
        <v>1.0799676426682669E-3</v>
      </c>
      <c r="H2873" s="246">
        <f t="shared" si="327"/>
        <v>3.302035450564165E-3</v>
      </c>
      <c r="I2873">
        <f t="shared" si="331"/>
        <v>16684.921225093945</v>
      </c>
      <c r="J2873">
        <f t="shared" si="331"/>
        <v>27509.902038679898</v>
      </c>
      <c r="AB2873" s="264">
        <v>44064</v>
      </c>
      <c r="AC2873">
        <v>2383.89</v>
      </c>
    </row>
    <row r="2874" spans="1:29">
      <c r="A2874" s="264">
        <v>44050</v>
      </c>
      <c r="B2874">
        <v>1253.48</v>
      </c>
      <c r="D2874" s="264">
        <v>44050</v>
      </c>
      <c r="E2874">
        <f t="shared" si="325"/>
        <v>2399.2600000000002</v>
      </c>
      <c r="F2874">
        <v>1253.48</v>
      </c>
      <c r="G2874" s="246">
        <f t="shared" si="326"/>
        <v>-6.4561543812280409E-4</v>
      </c>
      <c r="H2874" s="246">
        <f t="shared" si="327"/>
        <v>-1.6633013960177931E-3</v>
      </c>
      <c r="I2874">
        <f t="shared" si="331"/>
        <v>16674.14918236716</v>
      </c>
      <c r="J2874">
        <f t="shared" si="331"/>
        <v>27464.14478021465</v>
      </c>
      <c r="AB2874" s="264">
        <v>44067</v>
      </c>
      <c r="AC2874">
        <v>2383.79</v>
      </c>
    </row>
    <row r="2875" spans="1:29">
      <c r="A2875" s="264">
        <v>44053</v>
      </c>
      <c r="B2875">
        <v>1253.8699999999999</v>
      </c>
      <c r="D2875" s="264">
        <v>44053</v>
      </c>
      <c r="E2875">
        <f t="shared" si="325"/>
        <v>2398.04</v>
      </c>
      <c r="F2875">
        <v>1253.8699999999999</v>
      </c>
      <c r="G2875" s="246">
        <f t="shared" si="326"/>
        <v>-5.0849011778641984E-4</v>
      </c>
      <c r="H2875" s="246">
        <f t="shared" si="327"/>
        <v>2.6470523206233247E-4</v>
      </c>
      <c r="I2875">
        <f t="shared" si="331"/>
        <v>16665.670542285428</v>
      </c>
      <c r="J2875">
        <f t="shared" si="331"/>
        <v>27471.41468303209</v>
      </c>
      <c r="AB2875" s="264">
        <v>44068</v>
      </c>
      <c r="AC2875">
        <v>2379.52</v>
      </c>
    </row>
    <row r="2876" spans="1:29">
      <c r="A2876" s="264">
        <v>44054</v>
      </c>
      <c r="B2876">
        <v>1244.97</v>
      </c>
      <c r="D2876" s="264">
        <v>44054</v>
      </c>
      <c r="E2876">
        <f t="shared" si="325"/>
        <v>2387.37</v>
      </c>
      <c r="F2876">
        <v>1244.97</v>
      </c>
      <c r="G2876" s="246">
        <f t="shared" si="326"/>
        <v>-4.4494670647695633E-3</v>
      </c>
      <c r="H2876" s="246">
        <f t="shared" si="327"/>
        <v>-7.1444530875266607E-3</v>
      </c>
      <c r="I2876">
        <f t="shared" si="331"/>
        <v>16591.51719009523</v>
      </c>
      <c r="J2876">
        <f t="shared" si="331"/>
        <v>27275.146449581178</v>
      </c>
      <c r="AB2876" s="264">
        <v>44069</v>
      </c>
      <c r="AC2876">
        <v>2377.86</v>
      </c>
    </row>
    <row r="2877" spans="1:29">
      <c r="A2877" s="264">
        <v>44055</v>
      </c>
      <c r="B2877">
        <v>1250.3900000000001</v>
      </c>
      <c r="D2877" s="264">
        <v>44055</v>
      </c>
      <c r="E2877">
        <f t="shared" si="325"/>
        <v>2385.33</v>
      </c>
      <c r="F2877">
        <v>1250.3900000000001</v>
      </c>
      <c r="G2877" s="246">
        <f t="shared" si="326"/>
        <v>-8.5449678935400897E-4</v>
      </c>
      <c r="H2877" s="246">
        <f t="shared" si="327"/>
        <v>4.307089987251698E-3</v>
      </c>
      <c r="I2877">
        <f t="shared" si="331"/>
        <v>16577.33979192578</v>
      </c>
      <c r="J2877">
        <f t="shared" si="331"/>
        <v>27392.622959754994</v>
      </c>
      <c r="AB2877" s="264">
        <v>44070</v>
      </c>
      <c r="AC2877">
        <v>2370.12</v>
      </c>
    </row>
    <row r="2878" spans="1:29">
      <c r="A2878" s="264">
        <v>44056</v>
      </c>
      <c r="B2878">
        <v>1246.92</v>
      </c>
      <c r="D2878" s="264">
        <v>44056</v>
      </c>
      <c r="E2878">
        <f t="shared" si="325"/>
        <v>2378.9699999999998</v>
      </c>
      <c r="F2878">
        <v>1246.92</v>
      </c>
      <c r="G2878" s="246">
        <f t="shared" si="326"/>
        <v>-2.666297744966184E-3</v>
      </c>
      <c r="H2878" s="246">
        <f t="shared" si="327"/>
        <v>-2.8215627295712494E-3</v>
      </c>
      <c r="I2878">
        <f t="shared" si="331"/>
        <v>16533.139668221029</v>
      </c>
      <c r="J2878">
        <f t="shared" si="331"/>
        <v>27315.332955746551</v>
      </c>
      <c r="AB2878" s="264">
        <v>44071</v>
      </c>
      <c r="AC2878">
        <v>2371.84</v>
      </c>
    </row>
    <row r="2879" spans="1:29">
      <c r="A2879" s="264">
        <v>44057</v>
      </c>
      <c r="B2879">
        <v>1245.96</v>
      </c>
      <c r="D2879" s="264">
        <v>44057</v>
      </c>
      <c r="E2879">
        <f t="shared" si="325"/>
        <v>2377.5100000000002</v>
      </c>
      <c r="F2879">
        <v>1245.96</v>
      </c>
      <c r="G2879" s="246">
        <f t="shared" si="326"/>
        <v>-6.1371097575824152E-4</v>
      </c>
      <c r="H2879" s="246">
        <f t="shared" si="327"/>
        <v>-8.16325597701297E-4</v>
      </c>
      <c r="I2879">
        <f t="shared" si="331"/>
        <v>16522.993098942898</v>
      </c>
      <c r="J2879">
        <f t="shared" si="331"/>
        <v>27293.034750245042</v>
      </c>
      <c r="AB2879" s="264">
        <v>44074</v>
      </c>
      <c r="AC2879">
        <v>2377.4299999999998</v>
      </c>
    </row>
    <row r="2880" spans="1:29">
      <c r="A2880" s="264">
        <v>44060</v>
      </c>
      <c r="B2880">
        <v>1249.93</v>
      </c>
      <c r="D2880" s="264">
        <v>44060</v>
      </c>
      <c r="E2880">
        <f t="shared" si="325"/>
        <v>2379.37</v>
      </c>
      <c r="F2880">
        <v>1249.93</v>
      </c>
      <c r="G2880" s="246">
        <f t="shared" si="326"/>
        <v>7.8233109429604042E-4</v>
      </c>
      <c r="H2880" s="246">
        <f t="shared" si="327"/>
        <v>3.1398695440807292E-3</v>
      </c>
      <c r="I2880">
        <f t="shared" si="331"/>
        <v>16535.91955021504</v>
      </c>
      <c r="J2880">
        <f t="shared" si="331"/>
        <v>27378.731318822873</v>
      </c>
      <c r="AB2880" s="264">
        <v>44075</v>
      </c>
      <c r="AC2880">
        <v>2381.83</v>
      </c>
    </row>
    <row r="2881" spans="1:29">
      <c r="A2881" s="264">
        <v>44061</v>
      </c>
      <c r="B2881">
        <v>1253.3499999999999</v>
      </c>
      <c r="D2881" s="264">
        <v>44061</v>
      </c>
      <c r="E2881">
        <f t="shared" ref="E2881:E2944" si="332">SUMIF(AB:AB,A2881,AC:AC)</f>
        <v>2380.5500000000002</v>
      </c>
      <c r="F2881">
        <v>1253.3499999999999</v>
      </c>
      <c r="G2881" s="246">
        <f t="shared" si="326"/>
        <v>4.9592959480881937E-4</v>
      </c>
      <c r="H2881" s="246">
        <f t="shared" si="327"/>
        <v>2.6897246531518574E-3</v>
      </c>
      <c r="I2881">
        <f t="shared" si="331"/>
        <v>16544.120202097369</v>
      </c>
      <c r="J2881">
        <f t="shared" si="331"/>
        <v>27452.372567423132</v>
      </c>
      <c r="AB2881" s="264">
        <v>44076</v>
      </c>
      <c r="AC2881">
        <v>2386.8000000000002</v>
      </c>
    </row>
    <row r="2882" spans="1:29">
      <c r="A2882" s="264">
        <v>44062</v>
      </c>
      <c r="B2882">
        <v>1250.1400000000001</v>
      </c>
      <c r="D2882" s="264">
        <v>44062</v>
      </c>
      <c r="E2882">
        <f t="shared" si="332"/>
        <v>2380.02</v>
      </c>
      <c r="F2882">
        <v>1250.1400000000001</v>
      </c>
      <c r="G2882" s="246">
        <f t="shared" si="326"/>
        <v>-2.2263762575880364E-4</v>
      </c>
      <c r="H2882" s="246">
        <f t="shared" si="327"/>
        <v>-2.607564726532687E-3</v>
      </c>
      <c r="I2882">
        <f t="shared" si="331"/>
        <v>16540.436858455305</v>
      </c>
      <c r="J2882">
        <f t="shared" si="331"/>
        <v>27380.788729056687</v>
      </c>
      <c r="AB2882" s="264">
        <v>44077</v>
      </c>
      <c r="AC2882">
        <v>2389.5</v>
      </c>
    </row>
    <row r="2883" spans="1:29">
      <c r="A2883" s="264">
        <v>44063</v>
      </c>
      <c r="B2883">
        <v>1253.97</v>
      </c>
      <c r="D2883" s="264">
        <v>44063</v>
      </c>
      <c r="E2883">
        <f t="shared" si="332"/>
        <v>2382.88</v>
      </c>
      <c r="F2883">
        <v>1253.97</v>
      </c>
      <c r="G2883" s="246">
        <f t="shared" si="326"/>
        <v>1.2016705741968448E-3</v>
      </c>
      <c r="H2883" s="246">
        <f t="shared" si="327"/>
        <v>3.0172282990019597E-3</v>
      </c>
      <c r="I2883">
        <f t="shared" si="331"/>
        <v>16560.313014712472</v>
      </c>
      <c r="J2883">
        <f t="shared" si="331"/>
        <v>27463.40281965899</v>
      </c>
      <c r="AB2883" s="264">
        <v>44078</v>
      </c>
      <c r="AC2883">
        <v>2375.4499999999998</v>
      </c>
    </row>
    <row r="2884" spans="1:29">
      <c r="A2884" s="264">
        <v>44064</v>
      </c>
      <c r="B2884">
        <v>1256.7</v>
      </c>
      <c r="D2884" s="264">
        <v>44064</v>
      </c>
      <c r="E2884">
        <f t="shared" si="332"/>
        <v>2383.89</v>
      </c>
      <c r="F2884">
        <v>1256.7</v>
      </c>
      <c r="G2884" s="246">
        <f t="shared" ref="G2884:G2910" si="333">E2884/E2883-1</f>
        <v>4.2385684549772762E-4</v>
      </c>
      <c r="H2884" s="246">
        <f t="shared" ref="H2884:H2910" si="334">(F2884/F2883-1)-($M$23/252)</f>
        <v>2.1306570047814203E-3</v>
      </c>
      <c r="I2884">
        <f t="shared" ref="I2884:J2899" si="335">I2883*(1+G2884)</f>
        <v>16567.332216747342</v>
      </c>
      <c r="J2884">
        <f t="shared" si="335"/>
        <v>27521.917911251829</v>
      </c>
      <c r="AB2884" s="264">
        <v>44082</v>
      </c>
      <c r="AC2884">
        <v>2379.5</v>
      </c>
    </row>
    <row r="2885" spans="1:29">
      <c r="A2885" s="264">
        <v>44067</v>
      </c>
      <c r="B2885">
        <v>1259.55</v>
      </c>
      <c r="D2885" s="264">
        <v>44067</v>
      </c>
      <c r="E2885">
        <f t="shared" si="332"/>
        <v>2383.79</v>
      </c>
      <c r="F2885">
        <v>1259.55</v>
      </c>
      <c r="G2885" s="246">
        <f t="shared" si="333"/>
        <v>-4.1948244256184708E-5</v>
      </c>
      <c r="H2885" s="246">
        <f t="shared" si="334"/>
        <v>2.2214157828326234E-3</v>
      </c>
      <c r="I2885">
        <f t="shared" si="335"/>
        <v>16566.63724624884</v>
      </c>
      <c r="J2885">
        <f t="shared" si="335"/>
        <v>27583.055534073708</v>
      </c>
      <c r="AB2885" s="264">
        <v>44083</v>
      </c>
      <c r="AC2885">
        <v>2376.84</v>
      </c>
    </row>
    <row r="2886" spans="1:29">
      <c r="A2886" s="264">
        <v>44068</v>
      </c>
      <c r="B2886">
        <v>1259.45</v>
      </c>
      <c r="D2886" s="264">
        <v>44068</v>
      </c>
      <c r="E2886">
        <f t="shared" si="332"/>
        <v>2379.52</v>
      </c>
      <c r="F2886">
        <v>1259.45</v>
      </c>
      <c r="G2886" s="246">
        <f t="shared" si="333"/>
        <v>-1.7912651701701421E-3</v>
      </c>
      <c r="H2886" s="246">
        <f t="shared" si="334"/>
        <v>-1.2582200559153794E-4</v>
      </c>
      <c r="I2886">
        <f t="shared" si="335"/>
        <v>16536.962005962792</v>
      </c>
      <c r="J2886">
        <f t="shared" si="335"/>
        <v>27579.584978706069</v>
      </c>
      <c r="AB2886" s="264">
        <v>44084</v>
      </c>
      <c r="AC2886">
        <v>2379.31</v>
      </c>
    </row>
    <row r="2887" spans="1:29">
      <c r="A2887" s="264">
        <v>44069</v>
      </c>
      <c r="B2887">
        <v>1264.52</v>
      </c>
      <c r="D2887" s="264">
        <v>44069</v>
      </c>
      <c r="E2887">
        <f t="shared" si="332"/>
        <v>2377.86</v>
      </c>
      <c r="F2887">
        <v>1264.52</v>
      </c>
      <c r="G2887" s="246">
        <f t="shared" si="333"/>
        <v>-6.9761968800419183E-4</v>
      </c>
      <c r="H2887" s="246">
        <f t="shared" si="334"/>
        <v>3.9791381442011312E-3</v>
      </c>
      <c r="I2887">
        <f t="shared" si="335"/>
        <v>16525.425495687654</v>
      </c>
      <c r="J2887">
        <f t="shared" si="335"/>
        <v>27689.327957296075</v>
      </c>
      <c r="AB2887" s="264">
        <v>44085</v>
      </c>
      <c r="AC2887">
        <v>2381.36</v>
      </c>
    </row>
    <row r="2888" spans="1:29">
      <c r="A2888" s="264">
        <v>44070</v>
      </c>
      <c r="B2888">
        <v>1261.07</v>
      </c>
      <c r="D2888" s="264">
        <v>44070</v>
      </c>
      <c r="E2888">
        <f t="shared" si="332"/>
        <v>2370.12</v>
      </c>
      <c r="F2888">
        <v>1261.07</v>
      </c>
      <c r="G2888" s="246">
        <f t="shared" si="333"/>
        <v>-3.2550276298858316E-3</v>
      </c>
      <c r="H2888" s="246">
        <f t="shared" si="334"/>
        <v>-2.774736545996039E-3</v>
      </c>
      <c r="I2888">
        <f t="shared" si="335"/>
        <v>16471.63477910357</v>
      </c>
      <c r="J2888">
        <f t="shared" si="335"/>
        <v>27612.497367078897</v>
      </c>
      <c r="AB2888" s="264">
        <v>44088</v>
      </c>
      <c r="AC2888">
        <v>2382.15</v>
      </c>
    </row>
    <row r="2889" spans="1:29">
      <c r="A2889" s="264">
        <v>44071</v>
      </c>
      <c r="B2889">
        <v>1265.02</v>
      </c>
      <c r="D2889" s="264">
        <v>44071</v>
      </c>
      <c r="E2889">
        <f t="shared" si="332"/>
        <v>2371.84</v>
      </c>
      <c r="F2889">
        <v>1265.02</v>
      </c>
      <c r="G2889" s="246">
        <f t="shared" si="333"/>
        <v>7.2570165223706518E-4</v>
      </c>
      <c r="H2889" s="246">
        <f t="shared" si="334"/>
        <v>3.0858321278188642E-3</v>
      </c>
      <c r="I2889">
        <f t="shared" si="335"/>
        <v>16483.588271677811</v>
      </c>
      <c r="J2889">
        <f t="shared" si="335"/>
        <v>27697.704898583543</v>
      </c>
      <c r="AB2889" s="264">
        <v>44089</v>
      </c>
      <c r="AC2889">
        <v>2380.89</v>
      </c>
    </row>
    <row r="2890" spans="1:29">
      <c r="A2890" s="264">
        <v>44074</v>
      </c>
      <c r="B2890">
        <v>1267.6300000000001</v>
      </c>
      <c r="D2890" s="264">
        <v>44074</v>
      </c>
      <c r="E2890">
        <f t="shared" si="332"/>
        <v>2377.4299999999998</v>
      </c>
      <c r="F2890">
        <v>1267.6300000000001</v>
      </c>
      <c r="G2890" s="246">
        <f t="shared" si="333"/>
        <v>2.3568200215864366E-3</v>
      </c>
      <c r="H2890" s="246">
        <f t="shared" si="334"/>
        <v>2.0167799153938274E-3</v>
      </c>
      <c r="I2890">
        <f t="shared" si="335"/>
        <v>16522.437122544088</v>
      </c>
      <c r="J2890">
        <f t="shared" si="335"/>
        <v>27753.565073525511</v>
      </c>
      <c r="AB2890" s="264">
        <v>44090</v>
      </c>
      <c r="AC2890">
        <v>2380.0500000000002</v>
      </c>
    </row>
    <row r="2891" spans="1:29">
      <c r="A2891" s="264">
        <v>44075</v>
      </c>
      <c r="B2891">
        <v>1274.53</v>
      </c>
      <c r="D2891" s="264">
        <v>44075</v>
      </c>
      <c r="E2891">
        <f t="shared" si="332"/>
        <v>2381.83</v>
      </c>
      <c r="F2891">
        <v>1274.53</v>
      </c>
      <c r="G2891" s="246">
        <f t="shared" si="333"/>
        <v>1.8507379817702674E-3</v>
      </c>
      <c r="H2891" s="246">
        <f t="shared" si="334"/>
        <v>5.3968001309529926E-3</v>
      </c>
      <c r="I2891">
        <f t="shared" si="335"/>
        <v>16553.015824478192</v>
      </c>
      <c r="J2891">
        <f t="shared" si="335"/>
        <v>27903.345517148726</v>
      </c>
      <c r="AB2891" s="264">
        <v>44091</v>
      </c>
      <c r="AC2891">
        <v>2381.3200000000002</v>
      </c>
    </row>
    <row r="2892" spans="1:29">
      <c r="A2892" s="264">
        <v>44076</v>
      </c>
      <c r="B2892">
        <v>1282.2</v>
      </c>
      <c r="D2892" s="264">
        <v>44076</v>
      </c>
      <c r="E2892">
        <f t="shared" si="332"/>
        <v>2386.8000000000002</v>
      </c>
      <c r="F2892">
        <v>1282.2</v>
      </c>
      <c r="G2892" s="246">
        <f t="shared" si="333"/>
        <v>2.0866308678622048E-3</v>
      </c>
      <c r="H2892" s="246">
        <f t="shared" si="334"/>
        <v>5.9714760679287918E-3</v>
      </c>
      <c r="I2892">
        <f t="shared" si="335"/>
        <v>16587.55585825376</v>
      </c>
      <c r="J2892">
        <f t="shared" si="335"/>
        <v>28069.969677119527</v>
      </c>
      <c r="AB2892" s="264">
        <v>44092</v>
      </c>
      <c r="AC2892">
        <v>2379.15</v>
      </c>
    </row>
    <row r="2893" spans="1:29">
      <c r="A2893" s="264">
        <v>44077</v>
      </c>
      <c r="B2893">
        <v>1265.77</v>
      </c>
      <c r="D2893" s="264">
        <v>44077</v>
      </c>
      <c r="E2893">
        <f t="shared" si="332"/>
        <v>2389.5</v>
      </c>
      <c r="F2893">
        <v>1265.77</v>
      </c>
      <c r="G2893" s="246">
        <f t="shared" si="333"/>
        <v>1.1312217194570096E-3</v>
      </c>
      <c r="H2893" s="246">
        <f t="shared" si="334"/>
        <v>-1.2860342157452589E-2</v>
      </c>
      <c r="I2893">
        <f t="shared" si="335"/>
        <v>16606.320061713323</v>
      </c>
      <c r="J2893">
        <f t="shared" si="335"/>
        <v>27708.980262722453</v>
      </c>
      <c r="AB2893" s="264">
        <v>44095</v>
      </c>
      <c r="AC2893">
        <v>2379.79</v>
      </c>
    </row>
    <row r="2894" spans="1:29">
      <c r="A2894" s="264">
        <v>44078</v>
      </c>
      <c r="B2894">
        <v>1256.21</v>
      </c>
      <c r="D2894" s="264">
        <v>44078</v>
      </c>
      <c r="E2894">
        <f t="shared" si="332"/>
        <v>2375.4499999999998</v>
      </c>
      <c r="F2894">
        <v>1256.21</v>
      </c>
      <c r="G2894" s="246">
        <f t="shared" si="333"/>
        <v>-5.8798911906257079E-3</v>
      </c>
      <c r="H2894" s="246">
        <f t="shared" si="334"/>
        <v>-7.599143519641873E-3</v>
      </c>
      <c r="I2894">
        <f t="shared" si="335"/>
        <v>16508.676706673745</v>
      </c>
      <c r="J2894">
        <f t="shared" si="335"/>
        <v>27498.415744923102</v>
      </c>
      <c r="AB2894" s="264">
        <v>44096</v>
      </c>
      <c r="AC2894">
        <v>2380.9299999999998</v>
      </c>
    </row>
    <row r="2895" spans="1:29">
      <c r="A2895" s="264">
        <v>44082</v>
      </c>
      <c r="B2895">
        <v>1241.3699999999999</v>
      </c>
      <c r="D2895" s="264">
        <v>44082</v>
      </c>
      <c r="E2895">
        <f t="shared" si="332"/>
        <v>2379.5</v>
      </c>
      <c r="F2895">
        <v>1241.3699999999999</v>
      </c>
      <c r="G2895" s="246">
        <f t="shared" si="333"/>
        <v>1.704940116609599E-3</v>
      </c>
      <c r="H2895" s="246">
        <f t="shared" si="334"/>
        <v>-1.1859740040052538E-2</v>
      </c>
      <c r="I2895">
        <f t="shared" si="335"/>
        <v>16536.823011863093</v>
      </c>
      <c r="J2895">
        <f t="shared" si="335"/>
        <v>27172.291682675026</v>
      </c>
      <c r="AB2895" s="264">
        <v>44097</v>
      </c>
      <c r="AC2895">
        <v>2379.0100000000002</v>
      </c>
    </row>
    <row r="2896" spans="1:29">
      <c r="A2896" s="264">
        <v>44083</v>
      </c>
      <c r="B2896">
        <v>1252.1500000000001</v>
      </c>
      <c r="D2896" s="264">
        <v>44083</v>
      </c>
      <c r="E2896">
        <f t="shared" si="332"/>
        <v>2376.84</v>
      </c>
      <c r="F2896">
        <v>1252.1500000000001</v>
      </c>
      <c r="G2896" s="246">
        <f t="shared" si="333"/>
        <v>-1.1178819079638025E-3</v>
      </c>
      <c r="H2896" s="246">
        <f t="shared" si="334"/>
        <v>8.6375254471155877E-3</v>
      </c>
      <c r="I2896">
        <f t="shared" si="335"/>
        <v>16518.336796602933</v>
      </c>
      <c r="J2896">
        <f t="shared" si="335"/>
        <v>27406.99304354058</v>
      </c>
      <c r="AB2896" s="264">
        <v>44098</v>
      </c>
      <c r="AC2896">
        <v>2378.4899999999998</v>
      </c>
    </row>
    <row r="2897" spans="1:29">
      <c r="A2897" s="264">
        <v>44084</v>
      </c>
      <c r="B2897">
        <v>1244.01</v>
      </c>
      <c r="D2897" s="264">
        <v>44084</v>
      </c>
      <c r="E2897">
        <f t="shared" si="332"/>
        <v>2379.31</v>
      </c>
      <c r="F2897">
        <v>1244.01</v>
      </c>
      <c r="G2897" s="246">
        <f t="shared" si="333"/>
        <v>1.0391948974266541E-3</v>
      </c>
      <c r="H2897" s="246">
        <f t="shared" si="334"/>
        <v>-6.5472471634503556E-3</v>
      </c>
      <c r="I2897">
        <f t="shared" si="335"/>
        <v>16535.502567915937</v>
      </c>
      <c r="J2897">
        <f t="shared" si="335"/>
        <v>27227.552686077557</v>
      </c>
      <c r="AB2897" s="264">
        <v>44099</v>
      </c>
      <c r="AC2897">
        <v>2377.0300000000002</v>
      </c>
    </row>
    <row r="2898" spans="1:29">
      <c r="A2898" s="264">
        <v>44085</v>
      </c>
      <c r="B2898">
        <v>1244.53</v>
      </c>
      <c r="D2898" s="264">
        <v>44085</v>
      </c>
      <c r="E2898">
        <f t="shared" si="332"/>
        <v>2381.36</v>
      </c>
      <c r="F2898">
        <v>1244.53</v>
      </c>
      <c r="G2898" s="246">
        <f t="shared" si="333"/>
        <v>8.6159432776744538E-4</v>
      </c>
      <c r="H2898" s="246">
        <f t="shared" si="334"/>
        <v>3.7157449928625156E-4</v>
      </c>
      <c r="I2898">
        <f t="shared" si="335"/>
        <v>16549.749463135238</v>
      </c>
      <c r="J2898">
        <f t="shared" si="335"/>
        <v>27237.669750333676</v>
      </c>
      <c r="AB2898" s="264">
        <v>44102</v>
      </c>
      <c r="AC2898">
        <v>2376.9699999999998</v>
      </c>
    </row>
    <row r="2899" spans="1:29">
      <c r="A2899" s="264">
        <v>44088</v>
      </c>
      <c r="B2899">
        <v>1252.1300000000001</v>
      </c>
      <c r="D2899" s="264">
        <v>44088</v>
      </c>
      <c r="E2899">
        <f t="shared" si="332"/>
        <v>2382.15</v>
      </c>
      <c r="F2899">
        <v>1252.1300000000001</v>
      </c>
      <c r="G2899" s="246">
        <f t="shared" si="333"/>
        <v>3.3174320556317305E-4</v>
      </c>
      <c r="H2899" s="246">
        <f t="shared" si="334"/>
        <v>6.0602944485068514E-3</v>
      </c>
      <c r="I2899">
        <f t="shared" si="335"/>
        <v>16555.239730073405</v>
      </c>
      <c r="J2899">
        <f t="shared" si="335"/>
        <v>27402.738049111886</v>
      </c>
      <c r="AB2899" s="264">
        <v>44103</v>
      </c>
      <c r="AC2899">
        <v>2379.64</v>
      </c>
    </row>
    <row r="2900" spans="1:29">
      <c r="A2900" s="264">
        <v>44089</v>
      </c>
      <c r="B2900">
        <v>1256.28</v>
      </c>
      <c r="D2900" s="264">
        <v>44089</v>
      </c>
      <c r="E2900">
        <f t="shared" si="332"/>
        <v>2380.89</v>
      </c>
      <c r="F2900">
        <v>1256.28</v>
      </c>
      <c r="G2900" s="246">
        <f t="shared" si="333"/>
        <v>-5.2893394622510748E-4</v>
      </c>
      <c r="H2900" s="246">
        <f t="shared" si="334"/>
        <v>3.2679237721777591E-3</v>
      </c>
      <c r="I2900">
        <f t="shared" ref="I2900:J2910" si="336">I2899*(1+G2900)</f>
        <v>16546.483101792273</v>
      </c>
      <c r="J2900">
        <f t="shared" si="336"/>
        <v>27492.288108205339</v>
      </c>
      <c r="AB2900" s="264">
        <v>44104</v>
      </c>
      <c r="AC2900">
        <v>2376.13</v>
      </c>
    </row>
    <row r="2901" spans="1:29">
      <c r="A2901" s="264">
        <v>44090</v>
      </c>
      <c r="B2901">
        <v>1252.79</v>
      </c>
      <c r="D2901" s="264">
        <v>44090</v>
      </c>
      <c r="E2901">
        <f t="shared" si="332"/>
        <v>2380.0500000000002</v>
      </c>
      <c r="F2901">
        <v>1252.79</v>
      </c>
      <c r="G2901" s="246">
        <f t="shared" si="333"/>
        <v>-3.5280924360203691E-4</v>
      </c>
      <c r="H2901" s="246">
        <f t="shared" si="334"/>
        <v>-2.8244716828368507E-3</v>
      </c>
      <c r="I2901">
        <f t="shared" si="336"/>
        <v>16540.645349604856</v>
      </c>
      <c r="J2901">
        <f t="shared" si="336"/>
        <v>27414.636918947323</v>
      </c>
      <c r="AB2901" s="264">
        <v>44105</v>
      </c>
      <c r="AC2901">
        <v>2376.86</v>
      </c>
    </row>
    <row r="2902" spans="1:29">
      <c r="A2902" s="264">
        <v>44091</v>
      </c>
      <c r="B2902">
        <v>1247.43</v>
      </c>
      <c r="D2902" s="264">
        <v>44091</v>
      </c>
      <c r="E2902">
        <f t="shared" si="332"/>
        <v>2381.3200000000002</v>
      </c>
      <c r="F2902">
        <v>1247.43</v>
      </c>
      <c r="G2902" s="246">
        <f t="shared" si="333"/>
        <v>5.3360223524712147E-4</v>
      </c>
      <c r="H2902" s="246">
        <f t="shared" si="334"/>
        <v>-4.3248790699158676E-3</v>
      </c>
      <c r="I2902">
        <f t="shared" si="336"/>
        <v>16549.471474935835</v>
      </c>
      <c r="J2902">
        <f t="shared" si="336"/>
        <v>27296.071929527225</v>
      </c>
      <c r="AB2902" s="264">
        <v>44106</v>
      </c>
      <c r="AC2902">
        <v>2374.9499999999998</v>
      </c>
    </row>
    <row r="2903" spans="1:29">
      <c r="A2903" s="264">
        <v>44092</v>
      </c>
      <c r="B2903">
        <v>1240.8399999999999</v>
      </c>
      <c r="D2903" s="264">
        <v>44092</v>
      </c>
      <c r="E2903">
        <f t="shared" si="332"/>
        <v>2379.15</v>
      </c>
      <c r="F2903">
        <v>1240.8399999999999</v>
      </c>
      <c r="G2903" s="246">
        <f t="shared" si="333"/>
        <v>-9.1125930156388257E-4</v>
      </c>
      <c r="H2903" s="246">
        <f t="shared" si="334"/>
        <v>-5.3292901348030016E-3</v>
      </c>
      <c r="I2903">
        <f t="shared" si="336"/>
        <v>16534.390615118333</v>
      </c>
      <c r="J2903">
        <f t="shared" si="336"/>
        <v>27150.603242674322</v>
      </c>
      <c r="AB2903" s="264">
        <v>44109</v>
      </c>
      <c r="AC2903">
        <v>2368.67</v>
      </c>
    </row>
    <row r="2904" spans="1:29">
      <c r="A2904" s="264">
        <v>44095</v>
      </c>
      <c r="B2904">
        <v>1238.1400000000001</v>
      </c>
      <c r="D2904" s="264">
        <v>44095</v>
      </c>
      <c r="E2904">
        <f t="shared" si="332"/>
        <v>2379.79</v>
      </c>
      <c r="F2904">
        <v>1238.1400000000001</v>
      </c>
      <c r="G2904" s="246">
        <f t="shared" si="333"/>
        <v>2.6900363575221853E-4</v>
      </c>
      <c r="H2904" s="246">
        <f t="shared" si="334"/>
        <v>-2.2223738987873351E-3</v>
      </c>
      <c r="I2904">
        <f t="shared" si="336"/>
        <v>16538.838426308746</v>
      </c>
      <c r="J2904">
        <f t="shared" si="336"/>
        <v>27090.264450691473</v>
      </c>
      <c r="AB2904" s="264">
        <v>44110</v>
      </c>
      <c r="AC2904">
        <v>2373.12</v>
      </c>
    </row>
    <row r="2905" spans="1:29">
      <c r="A2905" s="264">
        <v>44096</v>
      </c>
      <c r="B2905">
        <v>1242.93</v>
      </c>
      <c r="D2905" s="264">
        <v>44096</v>
      </c>
      <c r="E2905">
        <f t="shared" si="332"/>
        <v>2380.9299999999998</v>
      </c>
      <c r="F2905">
        <v>1242.93</v>
      </c>
      <c r="G2905" s="246">
        <f t="shared" si="333"/>
        <v>4.7903386433256756E-4</v>
      </c>
      <c r="H2905" s="246">
        <f t="shared" si="334"/>
        <v>3.8222777138057088E-3</v>
      </c>
      <c r="I2905">
        <f t="shared" si="336"/>
        <v>16546.761089991673</v>
      </c>
      <c r="J2905">
        <f t="shared" si="336"/>
        <v>27193.810964762455</v>
      </c>
      <c r="AB2905" s="264">
        <v>44111</v>
      </c>
      <c r="AC2905">
        <v>2368.35</v>
      </c>
    </row>
    <row r="2906" spans="1:29">
      <c r="A2906" s="264">
        <v>44097</v>
      </c>
      <c r="B2906">
        <v>1230.1199999999999</v>
      </c>
      <c r="D2906" s="264">
        <v>44097</v>
      </c>
      <c r="E2906">
        <f t="shared" si="332"/>
        <v>2379.0100000000002</v>
      </c>
      <c r="F2906">
        <v>1230.1199999999999</v>
      </c>
      <c r="G2906" s="246">
        <f t="shared" si="333"/>
        <v>-8.0640758023109438E-4</v>
      </c>
      <c r="H2906" s="246">
        <f t="shared" si="334"/>
        <v>-1.0352720961185127E-2</v>
      </c>
      <c r="I2906">
        <f t="shared" si="336"/>
        <v>16533.417656420432</v>
      </c>
      <c r="J2906">
        <f t="shared" si="336"/>
        <v>26912.281027973055</v>
      </c>
      <c r="AB2906" s="264">
        <v>44112</v>
      </c>
      <c r="AC2906">
        <v>2371.27</v>
      </c>
    </row>
    <row r="2907" spans="1:29">
      <c r="A2907" s="264">
        <v>44098</v>
      </c>
      <c r="B2907">
        <v>1231.3499999999999</v>
      </c>
      <c r="D2907" s="264">
        <v>44098</v>
      </c>
      <c r="E2907">
        <f t="shared" si="332"/>
        <v>2378.4899999999998</v>
      </c>
      <c r="F2907">
        <v>1231.3499999999999</v>
      </c>
      <c r="G2907" s="246">
        <f t="shared" si="333"/>
        <v>-2.1857831619054302E-4</v>
      </c>
      <c r="H2907" s="246">
        <f t="shared" si="334"/>
        <v>9.5347387711307383E-4</v>
      </c>
      <c r="I2907">
        <f t="shared" si="336"/>
        <v>16529.803809828216</v>
      </c>
      <c r="J2907">
        <f t="shared" si="336"/>
        <v>26937.941184906755</v>
      </c>
      <c r="AB2907" s="264">
        <v>44113</v>
      </c>
      <c r="AC2907">
        <v>2370.83</v>
      </c>
    </row>
    <row r="2908" spans="1:29">
      <c r="A2908" s="264">
        <v>44099</v>
      </c>
      <c r="B2908">
        <v>1239.17</v>
      </c>
      <c r="D2908" s="264">
        <v>44099</v>
      </c>
      <c r="E2908">
        <f t="shared" si="332"/>
        <v>2377.0300000000002</v>
      </c>
      <c r="F2908">
        <v>1239.17</v>
      </c>
      <c r="G2908" s="246">
        <f t="shared" si="333"/>
        <v>-6.1383482797894295E-4</v>
      </c>
      <c r="H2908" s="246">
        <f t="shared" si="334"/>
        <v>6.3043246668872269E-3</v>
      </c>
      <c r="I2908">
        <f t="shared" si="336"/>
        <v>16519.657240550085</v>
      </c>
      <c r="J2908">
        <f t="shared" si="336"/>
        <v>27107.766711993921</v>
      </c>
      <c r="AB2908" s="264">
        <v>44117</v>
      </c>
      <c r="AC2908">
        <v>2377.4899999999998</v>
      </c>
    </row>
    <row r="2909" spans="1:29">
      <c r="A2909" s="264">
        <v>44102</v>
      </c>
      <c r="B2909">
        <v>1247.22</v>
      </c>
      <c r="D2909" s="264">
        <v>44102</v>
      </c>
      <c r="E2909">
        <f t="shared" si="332"/>
        <v>2376.9699999999998</v>
      </c>
      <c r="F2909">
        <v>1247.22</v>
      </c>
      <c r="G2909" s="246">
        <f t="shared" si="333"/>
        <v>-2.5241582984003585E-5</v>
      </c>
      <c r="H2909" s="246">
        <f t="shared" si="334"/>
        <v>6.449855231439359E-3</v>
      </c>
      <c r="I2909">
        <f t="shared" si="336"/>
        <v>16519.240258250979</v>
      </c>
      <c r="J2909">
        <f t="shared" si="336"/>
        <v>27282.607882933913</v>
      </c>
      <c r="AB2909" s="264">
        <v>44118</v>
      </c>
      <c r="AC2909">
        <v>2378.23</v>
      </c>
    </row>
    <row r="2910" spans="1:29">
      <c r="A2910" s="264">
        <v>44103</v>
      </c>
      <c r="B2910">
        <v>1246.69</v>
      </c>
      <c r="D2910" s="264">
        <v>44103</v>
      </c>
      <c r="E2910">
        <f t="shared" si="332"/>
        <v>2379.64</v>
      </c>
      <c r="F2910">
        <v>1246.69</v>
      </c>
      <c r="G2910" s="246">
        <f t="shared" si="333"/>
        <v>1.123278796114402E-3</v>
      </c>
      <c r="H2910" s="246">
        <f t="shared" si="334"/>
        <v>-4.713736492817497E-4</v>
      </c>
      <c r="I2910">
        <f t="shared" si="336"/>
        <v>16537.79597056099</v>
      </c>
      <c r="J2910">
        <f t="shared" si="336"/>
        <v>27269.747580494211</v>
      </c>
      <c r="AB2910" s="264">
        <v>44119</v>
      </c>
      <c r="AC2910">
        <v>2376.77</v>
      </c>
    </row>
    <row r="2911" spans="1:29">
      <c r="A2911" s="264">
        <v>44104</v>
      </c>
      <c r="B2911">
        <v>1247.69</v>
      </c>
      <c r="D2911" s="264">
        <v>44104</v>
      </c>
      <c r="E2911">
        <f t="shared" si="332"/>
        <v>2376.13</v>
      </c>
      <c r="F2911">
        <v>1247.69</v>
      </c>
      <c r="G2911" s="246">
        <f>E2911/E2846-1</f>
        <v>6.1824325754913367E-3</v>
      </c>
      <c r="H2911" s="246">
        <f>(F2911/F2846-1)-($M$23/252)</f>
        <v>4.8450184817031769E-2</v>
      </c>
      <c r="I2911">
        <f>I2846*(1+G2911)</f>
        <v>16513.402506063576</v>
      </c>
      <c r="J2911">
        <f>J2846*(1+H2911)</f>
        <v>27371.568500300658</v>
      </c>
      <c r="AB2911" s="264">
        <v>44120</v>
      </c>
      <c r="AC2911">
        <v>2376.4699999999998</v>
      </c>
    </row>
    <row r="2912" spans="1:29">
      <c r="A2912" s="264">
        <v>44105</v>
      </c>
      <c r="B2912">
        <v>1253.1199999999999</v>
      </c>
      <c r="D2912" s="264">
        <v>44105</v>
      </c>
      <c r="E2912">
        <f t="shared" si="332"/>
        <v>2376.86</v>
      </c>
      <c r="F2912">
        <v>1253.1199999999999</v>
      </c>
      <c r="G2912" s="246">
        <f t="shared" ref="G2912:G2918" si="337">E2912/E2847-1</f>
        <v>6.5000783397062278E-3</v>
      </c>
      <c r="H2912" s="246">
        <f t="shared" ref="H2912:H2918" si="338">(F2912/F2847-1)-($M$23/252)</f>
        <v>4.5989782685948319E-2</v>
      </c>
      <c r="I2912">
        <f t="shared" ref="I2912:J2918" si="339">I2847*(1+G2912)</f>
        <v>16518.47579070264</v>
      </c>
      <c r="J2912">
        <f t="shared" si="339"/>
        <v>27489.420027767839</v>
      </c>
      <c r="AB2912" s="264">
        <v>44123</v>
      </c>
      <c r="AC2912">
        <v>2374.7600000000002</v>
      </c>
    </row>
    <row r="2913" spans="1:29">
      <c r="A2913" s="264">
        <v>44106</v>
      </c>
      <c r="B2913">
        <v>1247.3599999999999</v>
      </c>
      <c r="D2913" s="264">
        <v>44106</v>
      </c>
      <c r="E2913">
        <f t="shared" si="332"/>
        <v>2374.9499999999998</v>
      </c>
      <c r="F2913">
        <v>1247.3599999999999</v>
      </c>
      <c r="G2913" s="246">
        <f t="shared" si="337"/>
        <v>5.9852085292397827E-3</v>
      </c>
      <c r="H2913" s="246">
        <f t="shared" si="338"/>
        <v>3.7155680157845858E-2</v>
      </c>
      <c r="I2913">
        <f t="shared" si="339"/>
        <v>16505.201854181247</v>
      </c>
      <c r="J2913">
        <f t="shared" si="339"/>
        <v>27361.788304408066</v>
      </c>
      <c r="AB2913" s="264">
        <v>44124</v>
      </c>
      <c r="AC2913">
        <v>2369.86</v>
      </c>
    </row>
    <row r="2914" spans="1:29">
      <c r="A2914" s="264">
        <v>44109</v>
      </c>
      <c r="B2914">
        <v>1252.02</v>
      </c>
      <c r="D2914" s="264">
        <v>44109</v>
      </c>
      <c r="E2914">
        <f t="shared" si="332"/>
        <v>2368.67</v>
      </c>
      <c r="F2914">
        <v>1252.02</v>
      </c>
      <c r="G2914" s="246">
        <f t="shared" si="337"/>
        <v>1.8144291526742684E-3</v>
      </c>
      <c r="H2914" s="246">
        <f t="shared" si="338"/>
        <v>3.8043913694424378E-2</v>
      </c>
      <c r="I2914">
        <f t="shared" si="339"/>
        <v>16461.557706875301</v>
      </c>
      <c r="J2914">
        <f t="shared" si="339"/>
        <v>27462.738536444242</v>
      </c>
      <c r="AB2914" s="264">
        <v>44125</v>
      </c>
      <c r="AC2914">
        <v>2368.25</v>
      </c>
    </row>
    <row r="2915" spans="1:29">
      <c r="A2915" s="264">
        <v>44110</v>
      </c>
      <c r="B2915">
        <v>1248.46</v>
      </c>
      <c r="D2915" s="264">
        <v>44110</v>
      </c>
      <c r="E2915">
        <f t="shared" si="332"/>
        <v>2373.12</v>
      </c>
      <c r="F2915">
        <v>1248.46</v>
      </c>
      <c r="G2915" s="246">
        <f t="shared" si="337"/>
        <v>3.1788975312816437E-3</v>
      </c>
      <c r="H2915" s="246">
        <f t="shared" si="338"/>
        <v>2.9365093621201752E-2</v>
      </c>
      <c r="I2915">
        <f t="shared" si="339"/>
        <v>16492.483894058652</v>
      </c>
      <c r="J2915">
        <f t="shared" si="339"/>
        <v>27383.376125107839</v>
      </c>
      <c r="AB2915" s="264">
        <v>44126</v>
      </c>
      <c r="AC2915">
        <v>2365.23</v>
      </c>
    </row>
    <row r="2916" spans="1:29">
      <c r="A2916" s="264">
        <v>44111</v>
      </c>
      <c r="B2916">
        <v>1253.52</v>
      </c>
      <c r="D2916" s="264">
        <v>44111</v>
      </c>
      <c r="E2916">
        <f t="shared" si="332"/>
        <v>2368.35</v>
      </c>
      <c r="F2916">
        <v>1253.52</v>
      </c>
      <c r="G2916" s="246">
        <f t="shared" si="337"/>
        <v>-7.4679763049967374E-4</v>
      </c>
      <c r="H2916" s="246">
        <f t="shared" si="338"/>
        <v>3.4911216039611878E-2</v>
      </c>
      <c r="I2916">
        <f t="shared" si="339"/>
        <v>16459.333801280092</v>
      </c>
      <c r="J2916">
        <f t="shared" si="339"/>
        <v>27493.08918915669</v>
      </c>
      <c r="AB2916" s="264">
        <v>44127</v>
      </c>
      <c r="AC2916">
        <v>2366.46</v>
      </c>
    </row>
    <row r="2917" spans="1:29">
      <c r="A2917" s="264">
        <v>44112</v>
      </c>
      <c r="B2917">
        <v>1258.53</v>
      </c>
      <c r="D2917" s="264">
        <v>44112</v>
      </c>
      <c r="E2917">
        <f t="shared" si="332"/>
        <v>2371.27</v>
      </c>
      <c r="F2917">
        <v>1258.53</v>
      </c>
      <c r="G2917" s="246">
        <f t="shared" si="337"/>
        <v>3.2482598607885826E-4</v>
      </c>
      <c r="H2917" s="246">
        <f t="shared" si="338"/>
        <v>3.6087734637423305E-2</v>
      </c>
      <c r="I2917">
        <f t="shared" si="339"/>
        <v>16479.626939836358</v>
      </c>
      <c r="J2917">
        <f t="shared" si="339"/>
        <v>27601.695550597004</v>
      </c>
      <c r="AB2917" s="264">
        <v>44130</v>
      </c>
      <c r="AC2917">
        <v>2371.1</v>
      </c>
    </row>
    <row r="2918" spans="1:29">
      <c r="A2918" s="264">
        <v>44113</v>
      </c>
      <c r="B2918">
        <v>1262.21</v>
      </c>
      <c r="D2918" s="264">
        <v>44113</v>
      </c>
      <c r="E2918">
        <f t="shared" si="332"/>
        <v>2370.83</v>
      </c>
      <c r="F2918">
        <v>1262.21</v>
      </c>
      <c r="G2918" s="246">
        <f t="shared" si="337"/>
        <v>-2.667036854747562E-3</v>
      </c>
      <c r="H2918" s="246">
        <f t="shared" si="338"/>
        <v>3.7332447596661419E-2</v>
      </c>
      <c r="I2918">
        <f t="shared" si="339"/>
        <v>16476.569069642948</v>
      </c>
      <c r="J2918">
        <f t="shared" si="339"/>
        <v>27681.122628139081</v>
      </c>
      <c r="AB2918" s="264">
        <v>44131</v>
      </c>
      <c r="AC2918">
        <v>2374.34</v>
      </c>
    </row>
    <row r="2919" spans="1:29">
      <c r="A2919" s="264">
        <v>44117</v>
      </c>
      <c r="B2919">
        <v>1269.6199999999999</v>
      </c>
      <c r="D2919" s="264">
        <v>44117</v>
      </c>
      <c r="E2919">
        <f t="shared" si="332"/>
        <v>2377.4899999999998</v>
      </c>
      <c r="F2919">
        <v>1269.6199999999999</v>
      </c>
      <c r="G2919" s="246">
        <f t="shared" ref="G2919:G2939" si="340">E2919/E2855-1</f>
        <v>1.2212634602182248E-3</v>
      </c>
      <c r="H2919" s="246">
        <f t="shared" ref="H2919:H2939" si="341">(F2919/F2855-1)-($M$23/252)</f>
        <v>4.636380459239596E-2</v>
      </c>
      <c r="I2919">
        <f t="shared" ref="I2919:J2934" si="342">I2855*(1+G2919)</f>
        <v>16522.854104843202</v>
      </c>
      <c r="J2919">
        <f t="shared" si="342"/>
        <v>27841.050643428458</v>
      </c>
      <c r="AB2919" s="264">
        <v>44132</v>
      </c>
      <c r="AC2919">
        <v>2372.9</v>
      </c>
    </row>
    <row r="2920" spans="1:29">
      <c r="A2920" s="264">
        <v>44118</v>
      </c>
      <c r="B2920">
        <v>1267.54</v>
      </c>
      <c r="D2920" s="264">
        <v>44118</v>
      </c>
      <c r="E2920">
        <f t="shared" si="332"/>
        <v>2378.23</v>
      </c>
      <c r="F2920">
        <v>1267.54</v>
      </c>
      <c r="G2920" s="246">
        <f t="shared" si="340"/>
        <v>1.3457195604549277E-4</v>
      </c>
      <c r="H2920" s="246">
        <f t="shared" si="341"/>
        <v>3.9423479006826398E-2</v>
      </c>
      <c r="I2920">
        <f t="shared" si="342"/>
        <v>16527.996886532117</v>
      </c>
      <c r="J2920">
        <f t="shared" si="342"/>
        <v>27794.146773512966</v>
      </c>
      <c r="AB2920" s="264">
        <v>44133</v>
      </c>
      <c r="AC2920">
        <v>2367.17</v>
      </c>
    </row>
    <row r="2921" spans="1:29">
      <c r="A2921" s="264">
        <v>44119</v>
      </c>
      <c r="B2921">
        <v>1265.9000000000001</v>
      </c>
      <c r="D2921" s="264">
        <v>44119</v>
      </c>
      <c r="E2921">
        <f t="shared" si="332"/>
        <v>2376.77</v>
      </c>
      <c r="F2921">
        <v>1265.9000000000001</v>
      </c>
      <c r="G2921" s="246">
        <f t="shared" si="340"/>
        <v>-3.1965947853451748E-4</v>
      </c>
      <c r="H2921" s="246">
        <f t="shared" si="341"/>
        <v>3.5471534912636646E-2</v>
      </c>
      <c r="I2921">
        <f t="shared" si="342"/>
        <v>16517.850317253982</v>
      </c>
      <c r="J2921">
        <f t="shared" si="342"/>
        <v>27756.895193955588</v>
      </c>
      <c r="AB2921" s="264">
        <v>44134</v>
      </c>
      <c r="AC2921">
        <v>2365.52</v>
      </c>
    </row>
    <row r="2922" spans="1:29">
      <c r="A2922" s="264">
        <v>44120</v>
      </c>
      <c r="B2922">
        <v>1264.1099999999999</v>
      </c>
      <c r="D2922" s="264">
        <v>44120</v>
      </c>
      <c r="E2922">
        <f t="shared" si="332"/>
        <v>2376.4699999999998</v>
      </c>
      <c r="F2922">
        <v>1264.1099999999999</v>
      </c>
      <c r="G2922" s="246">
        <f t="shared" si="340"/>
        <v>-1.8983700057538799E-3</v>
      </c>
      <c r="H2922" s="246">
        <f t="shared" si="341"/>
        <v>3.3609894254524861E-2</v>
      </c>
      <c r="I2922">
        <f t="shared" si="342"/>
        <v>16515.765405758473</v>
      </c>
      <c r="J2922">
        <f t="shared" si="342"/>
        <v>27716.357928247151</v>
      </c>
      <c r="AB2922" s="264">
        <v>44137</v>
      </c>
      <c r="AC2922">
        <v>2367.36</v>
      </c>
    </row>
    <row r="2923" spans="1:29">
      <c r="A2923" s="264">
        <v>44123</v>
      </c>
      <c r="B2923">
        <v>1256.6300000000001</v>
      </c>
      <c r="D2923" s="264">
        <v>44123</v>
      </c>
      <c r="E2923">
        <f t="shared" si="332"/>
        <v>2374.7600000000002</v>
      </c>
      <c r="F2923">
        <v>1256.6300000000001</v>
      </c>
      <c r="G2923" s="246">
        <f t="shared" si="340"/>
        <v>-2.1345972838510141E-3</v>
      </c>
      <c r="H2923" s="246">
        <f t="shared" si="341"/>
        <v>2.58661023497153E-2</v>
      </c>
      <c r="I2923">
        <f t="shared" si="342"/>
        <v>16503.881410234088</v>
      </c>
      <c r="J2923">
        <f t="shared" si="342"/>
        <v>27551.067981169603</v>
      </c>
      <c r="AB2923" s="264">
        <v>44138</v>
      </c>
      <c r="AC2923">
        <v>2365.14</v>
      </c>
    </row>
    <row r="2924" spans="1:29">
      <c r="A2924" s="264">
        <v>44124</v>
      </c>
      <c r="B2924">
        <v>1257.58</v>
      </c>
      <c r="D2924" s="264">
        <v>44124</v>
      </c>
      <c r="E2924">
        <f t="shared" si="332"/>
        <v>2369.86</v>
      </c>
      <c r="F2924">
        <v>1257.58</v>
      </c>
      <c r="G2924" s="246">
        <f t="shared" si="340"/>
        <v>-5.3137014589593745E-3</v>
      </c>
      <c r="H2924" s="246">
        <f t="shared" si="341"/>
        <v>2.0285898693037638E-2</v>
      </c>
      <c r="I2924">
        <f t="shared" si="342"/>
        <v>16469.827855807471</v>
      </c>
      <c r="J2924">
        <f t="shared" si="342"/>
        <v>27570.617296099426</v>
      </c>
      <c r="AB2924" s="264">
        <v>44139</v>
      </c>
      <c r="AC2924">
        <v>2379.4699999999998</v>
      </c>
    </row>
    <row r="2925" spans="1:29">
      <c r="A2925" s="264">
        <v>44125</v>
      </c>
      <c r="B2925">
        <v>1255.3900000000001</v>
      </c>
      <c r="D2925" s="264">
        <v>44125</v>
      </c>
      <c r="E2925">
        <f t="shared" si="332"/>
        <v>2368.25</v>
      </c>
      <c r="F2925">
        <v>1255.3900000000001</v>
      </c>
      <c r="G2925" s="246">
        <f t="shared" si="340"/>
        <v>-7.4600280798809981E-3</v>
      </c>
      <c r="H2925" s="246">
        <f t="shared" si="341"/>
        <v>1.8790105051905689E-2</v>
      </c>
      <c r="I2925">
        <f t="shared" si="342"/>
        <v>16458.638830781583</v>
      </c>
      <c r="J2925">
        <f t="shared" si="342"/>
        <v>27521.324696369975</v>
      </c>
      <c r="AB2925" s="264">
        <v>44140</v>
      </c>
      <c r="AC2925">
        <v>2381.77</v>
      </c>
    </row>
    <row r="2926" spans="1:29">
      <c r="A2926" s="264">
        <v>44126</v>
      </c>
      <c r="B2926">
        <v>1256.57</v>
      </c>
      <c r="D2926" s="264">
        <v>44126</v>
      </c>
      <c r="E2926">
        <f t="shared" si="332"/>
        <v>2365.23</v>
      </c>
      <c r="F2926">
        <v>1256.57</v>
      </c>
      <c r="G2926" s="246">
        <f t="shared" si="340"/>
        <v>-9.7756826231484295E-3</v>
      </c>
      <c r="H2926" s="246">
        <f t="shared" si="341"/>
        <v>1.6365711073312181E-2</v>
      </c>
      <c r="I2926">
        <f t="shared" si="342"/>
        <v>16437.650721726812</v>
      </c>
      <c r="J2926">
        <f t="shared" si="342"/>
        <v>27545.915552041191</v>
      </c>
      <c r="AB2926" s="264">
        <v>44141</v>
      </c>
      <c r="AC2926">
        <v>2377.02</v>
      </c>
    </row>
    <row r="2927" spans="1:29">
      <c r="A2927" s="264">
        <v>44127</v>
      </c>
      <c r="B2927">
        <v>1258.93</v>
      </c>
      <c r="D2927" s="264">
        <v>44127</v>
      </c>
      <c r="E2927">
        <f t="shared" si="332"/>
        <v>2366.46</v>
      </c>
      <c r="F2927">
        <v>1258.93</v>
      </c>
      <c r="G2927" s="246">
        <f t="shared" si="340"/>
        <v>-1.0110305651648388E-2</v>
      </c>
      <c r="H2927" s="246">
        <f t="shared" si="341"/>
        <v>2.3465575396018887E-2</v>
      </c>
      <c r="I2927">
        <f t="shared" si="342"/>
        <v>16446.198858858388</v>
      </c>
      <c r="J2927">
        <f t="shared" si="342"/>
        <v>27596.371216305717</v>
      </c>
      <c r="AB2927" s="264">
        <v>44144</v>
      </c>
      <c r="AC2927">
        <v>2365.62</v>
      </c>
    </row>
    <row r="2928" spans="1:29">
      <c r="A2928" s="264">
        <v>44130</v>
      </c>
      <c r="B2928">
        <v>1252.51</v>
      </c>
      <c r="D2928" s="264">
        <v>44130</v>
      </c>
      <c r="E2928">
        <f t="shared" si="332"/>
        <v>2371.1</v>
      </c>
      <c r="F2928">
        <v>1252.51</v>
      </c>
      <c r="G2928" s="246">
        <f t="shared" si="340"/>
        <v>-7.7584908187007251E-3</v>
      </c>
      <c r="H2928" s="246">
        <f t="shared" si="341"/>
        <v>2.116025711956214E-2</v>
      </c>
      <c r="I2928">
        <f t="shared" si="342"/>
        <v>16478.445489988899</v>
      </c>
      <c r="J2928">
        <f t="shared" si="342"/>
        <v>27454.360440183256</v>
      </c>
      <c r="AB2928" s="264">
        <v>44145</v>
      </c>
      <c r="AC2928">
        <v>2363.98</v>
      </c>
    </row>
    <row r="2929" spans="1:29">
      <c r="A2929" s="264">
        <v>44131</v>
      </c>
      <c r="B2929">
        <v>1255.6300000000001</v>
      </c>
      <c r="D2929" s="264">
        <v>44131</v>
      </c>
      <c r="E2929">
        <f t="shared" si="332"/>
        <v>2374.34</v>
      </c>
      <c r="F2929">
        <v>1255.6300000000001</v>
      </c>
      <c r="G2929" s="246">
        <f t="shared" si="340"/>
        <v>-5.7327588011876207E-3</v>
      </c>
      <c r="H2929" s="246">
        <f t="shared" si="341"/>
        <v>2.0326409811096666E-2</v>
      </c>
      <c r="I2929">
        <f t="shared" si="342"/>
        <v>16500.962534140373</v>
      </c>
      <c r="J2929">
        <f t="shared" si="342"/>
        <v>27521.474550719846</v>
      </c>
      <c r="AB2929" s="264">
        <v>44147</v>
      </c>
      <c r="AC2929">
        <v>2373.66</v>
      </c>
    </row>
    <row r="2930" spans="1:29">
      <c r="A2930" s="264">
        <v>44132</v>
      </c>
      <c r="B2930">
        <v>1236.8900000000001</v>
      </c>
      <c r="D2930" s="264">
        <v>44132</v>
      </c>
      <c r="E2930">
        <f t="shared" si="332"/>
        <v>2372.9</v>
      </c>
      <c r="F2930">
        <v>1236.8900000000001</v>
      </c>
      <c r="G2930" s="246">
        <f t="shared" si="340"/>
        <v>-7.5908073858765857E-3</v>
      </c>
      <c r="H2930" s="246">
        <f t="shared" si="341"/>
        <v>6.3570473687515209E-3</v>
      </c>
      <c r="I2930">
        <f t="shared" si="342"/>
        <v>16490.954958961938</v>
      </c>
      <c r="J2930">
        <f t="shared" si="342"/>
        <v>27109.445218902329</v>
      </c>
      <c r="AB2930" s="264">
        <v>44148</v>
      </c>
      <c r="AC2930">
        <v>2373.73</v>
      </c>
    </row>
    <row r="2931" spans="1:29">
      <c r="A2931" s="264">
        <v>44133</v>
      </c>
      <c r="B2931">
        <v>1241.1099999999999</v>
      </c>
      <c r="D2931" s="264">
        <v>44133</v>
      </c>
      <c r="E2931">
        <f t="shared" si="332"/>
        <v>2367.17</v>
      </c>
      <c r="F2931">
        <v>1241.1099999999999</v>
      </c>
      <c r="G2931" s="246">
        <f t="shared" si="340"/>
        <v>-1.0024507138854166E-2</v>
      </c>
      <c r="H2931" s="246">
        <f t="shared" si="341"/>
        <v>4.0959997653702155E-3</v>
      </c>
      <c r="I2931">
        <f t="shared" si="342"/>
        <v>16451.133149397756</v>
      </c>
      <c r="J2931">
        <f t="shared" si="342"/>
        <v>27200.678106459094</v>
      </c>
      <c r="AB2931" s="264">
        <v>44151</v>
      </c>
      <c r="AC2931">
        <v>2373.9</v>
      </c>
    </row>
    <row r="2932" spans="1:29">
      <c r="A2932" s="264">
        <v>44134</v>
      </c>
      <c r="B2932">
        <v>1231.74</v>
      </c>
      <c r="D2932" s="264">
        <v>44134</v>
      </c>
      <c r="E2932">
        <f t="shared" si="332"/>
        <v>2365.52</v>
      </c>
      <c r="F2932">
        <v>1231.74</v>
      </c>
      <c r="G2932" s="246">
        <f t="shared" si="340"/>
        <v>-1.2556353314409741E-2</v>
      </c>
      <c r="H2932" s="246">
        <f t="shared" si="341"/>
        <v>-4.6688002036429218E-3</v>
      </c>
      <c r="I2932">
        <f t="shared" si="342"/>
        <v>16439.666136172469</v>
      </c>
      <c r="J2932">
        <f t="shared" si="342"/>
        <v>26994.058469743835</v>
      </c>
      <c r="AB2932" s="264">
        <v>44152</v>
      </c>
      <c r="AC2932">
        <v>2378.46</v>
      </c>
    </row>
    <row r="2933" spans="1:29">
      <c r="A2933" s="264">
        <v>44137</v>
      </c>
      <c r="B2933">
        <v>1236.45</v>
      </c>
      <c r="D2933" s="264">
        <v>44137</v>
      </c>
      <c r="E2933">
        <f t="shared" si="332"/>
        <v>2367.36</v>
      </c>
      <c r="F2933">
        <v>1236.45</v>
      </c>
      <c r="G2933" s="246">
        <f t="shared" si="340"/>
        <v>-1.227480202605169E-2</v>
      </c>
      <c r="H2933" s="246">
        <f t="shared" si="341"/>
        <v>-5.1158311061297998E-3</v>
      </c>
      <c r="I2933">
        <f t="shared" si="342"/>
        <v>16452.453593344915</v>
      </c>
      <c r="J2933">
        <f t="shared" si="342"/>
        <v>27096.026640711294</v>
      </c>
      <c r="AB2933" s="264">
        <v>44153</v>
      </c>
      <c r="AC2933">
        <v>2379.3000000000002</v>
      </c>
    </row>
    <row r="2934" spans="1:29">
      <c r="A2934" s="264">
        <v>44138</v>
      </c>
      <c r="B2934">
        <v>1245.04</v>
      </c>
      <c r="D2934" s="264">
        <v>44138</v>
      </c>
      <c r="E2934">
        <f t="shared" si="332"/>
        <v>2365.14</v>
      </c>
      <c r="F2934">
        <v>1245.04</v>
      </c>
      <c r="G2934" s="246">
        <f t="shared" si="340"/>
        <v>-1.2216055028629436E-2</v>
      </c>
      <c r="H2934" s="246">
        <f t="shared" si="341"/>
        <v>-1.3619225233649909E-3</v>
      </c>
      <c r="I2934">
        <f t="shared" si="342"/>
        <v>16437.025248278162</v>
      </c>
      <c r="J2934">
        <f t="shared" si="342"/>
        <v>27283.013115253012</v>
      </c>
      <c r="AB2934" s="264">
        <v>44154</v>
      </c>
      <c r="AC2934">
        <v>2384.04</v>
      </c>
    </row>
    <row r="2935" spans="1:29">
      <c r="A2935" s="264">
        <v>44139</v>
      </c>
      <c r="B2935">
        <v>1266.3900000000001</v>
      </c>
      <c r="D2935" s="264">
        <v>44139</v>
      </c>
      <c r="E2935">
        <f t="shared" si="332"/>
        <v>2379.4699999999998</v>
      </c>
      <c r="F2935">
        <v>1266.3900000000001</v>
      </c>
      <c r="G2935" s="246">
        <f t="shared" si="340"/>
        <v>-8.6326499152151737E-3</v>
      </c>
      <c r="H2935" s="246">
        <f t="shared" si="341"/>
        <v>1.2498546242675643E-2</v>
      </c>
      <c r="I2935">
        <f t="shared" ref="I2935:J2939" si="343">I2871*(1+G2935)</f>
        <v>16536.614520713545</v>
      </c>
      <c r="J2935">
        <f t="shared" si="343"/>
        <v>27749.59677782944</v>
      </c>
      <c r="AB2935" s="264">
        <v>44155</v>
      </c>
      <c r="AC2935">
        <v>2387.7600000000002</v>
      </c>
    </row>
    <row r="2936" spans="1:29">
      <c r="A2936" s="264">
        <v>44140</v>
      </c>
      <c r="B2936">
        <v>1276.58</v>
      </c>
      <c r="D2936" s="264">
        <v>44140</v>
      </c>
      <c r="E2936">
        <f t="shared" si="332"/>
        <v>2381.77</v>
      </c>
      <c r="F2936">
        <v>1276.58</v>
      </c>
      <c r="G2936" s="246">
        <f t="shared" si="340"/>
        <v>-6.8592539466770797E-3</v>
      </c>
      <c r="H2936" s="246">
        <f t="shared" si="341"/>
        <v>2.0140254291468138E-2</v>
      </c>
      <c r="I2936">
        <f t="shared" si="343"/>
        <v>16552.598842179101</v>
      </c>
      <c r="J2936">
        <f t="shared" si="343"/>
        <v>27971.595262107978</v>
      </c>
      <c r="AB2936" s="264">
        <v>44158</v>
      </c>
      <c r="AC2936">
        <v>2385.23</v>
      </c>
    </row>
    <row r="2937" spans="1:29">
      <c r="A2937" s="264">
        <v>44141</v>
      </c>
      <c r="B2937">
        <v>1273.5999999999999</v>
      </c>
      <c r="D2937" s="264">
        <v>44141</v>
      </c>
      <c r="E2937">
        <f t="shared" si="332"/>
        <v>2377.02</v>
      </c>
      <c r="F2937">
        <v>1273.5999999999999</v>
      </c>
      <c r="G2937" s="246">
        <f t="shared" si="340"/>
        <v>-9.9091556599647523E-3</v>
      </c>
      <c r="H2937" s="246">
        <f t="shared" si="341"/>
        <v>1.4362058816166798E-2</v>
      </c>
      <c r="I2937">
        <f t="shared" si="343"/>
        <v>16519.58774350024</v>
      </c>
      <c r="J2937">
        <f t="shared" si="343"/>
        <v>27905.000869786407</v>
      </c>
      <c r="AB2937" s="264">
        <v>44159</v>
      </c>
      <c r="AC2937">
        <v>2382.54</v>
      </c>
    </row>
    <row r="2938" spans="1:29">
      <c r="A2938" s="264">
        <v>44144</v>
      </c>
      <c r="B2938">
        <v>1270.31</v>
      </c>
      <c r="D2938" s="264">
        <v>44144</v>
      </c>
      <c r="E2938">
        <f t="shared" si="332"/>
        <v>2365.62</v>
      </c>
      <c r="F2938">
        <v>1270.31</v>
      </c>
      <c r="G2938" s="246">
        <f t="shared" si="340"/>
        <v>-1.4020989805190065E-2</v>
      </c>
      <c r="H2938" s="246">
        <f t="shared" si="341"/>
        <v>1.3380191717686549E-2</v>
      </c>
      <c r="I2938">
        <f t="shared" si="343"/>
        <v>16440.361106670971</v>
      </c>
      <c r="J2938">
        <f t="shared" si="343"/>
        <v>27831.620302736224</v>
      </c>
      <c r="AB2938" s="264">
        <v>44160</v>
      </c>
      <c r="AC2938">
        <v>2382.19</v>
      </c>
    </row>
    <row r="2939" spans="1:29">
      <c r="A2939" s="264">
        <v>44145</v>
      </c>
      <c r="B2939">
        <v>1266.49</v>
      </c>
      <c r="D2939" s="264">
        <v>44145</v>
      </c>
      <c r="E2939">
        <f t="shared" si="332"/>
        <v>2363.98</v>
      </c>
      <c r="F2939">
        <v>1266.49</v>
      </c>
      <c r="G2939" s="246">
        <f t="shared" si="340"/>
        <v>-1.4203266000567094E-2</v>
      </c>
      <c r="H2939" s="246">
        <f t="shared" si="341"/>
        <v>1.0018410686229759E-2</v>
      </c>
      <c r="I2939">
        <f t="shared" si="343"/>
        <v>16428.963590495532</v>
      </c>
      <c r="J2939">
        <f t="shared" si="343"/>
        <v>27746.634597458429</v>
      </c>
      <c r="AB2939" s="264">
        <v>44162</v>
      </c>
      <c r="AC2939">
        <v>2387.0100000000002</v>
      </c>
    </row>
    <row r="2940" spans="1:29">
      <c r="A2940" s="264">
        <v>44147</v>
      </c>
      <c r="B2940">
        <v>1273.23</v>
      </c>
      <c r="D2940" s="264">
        <v>44147</v>
      </c>
      <c r="E2940">
        <f t="shared" si="332"/>
        <v>2373.66</v>
      </c>
      <c r="F2940">
        <v>1273.23</v>
      </c>
      <c r="G2940" s="246">
        <f t="shared" ref="G2940:G2972" si="344">E2940/E2877-1</f>
        <v>-4.8924048244897156E-3</v>
      </c>
      <c r="H2940" s="246">
        <f t="shared" ref="H2940:H2972" si="345">(F2940/F2877-1)-($M$23/252)</f>
        <v>1.8219872342686058E-2</v>
      </c>
      <c r="I2940">
        <f t="shared" ref="I2940:J2955" si="346">I2877*(1+G2940)</f>
        <v>16496.236734750557</v>
      </c>
      <c r="J2940">
        <f t="shared" si="346"/>
        <v>27891.713053213061</v>
      </c>
      <c r="AB2940" s="264">
        <v>44165</v>
      </c>
      <c r="AC2940">
        <v>2388.73</v>
      </c>
    </row>
    <row r="2941" spans="1:29">
      <c r="A2941" s="264">
        <v>44148</v>
      </c>
      <c r="B2941">
        <v>1279.0999999999999</v>
      </c>
      <c r="D2941" s="264">
        <v>44148</v>
      </c>
      <c r="E2941">
        <f t="shared" si="332"/>
        <v>2373.73</v>
      </c>
      <c r="F2941">
        <v>1279.0999999999999</v>
      </c>
      <c r="G2941" s="246">
        <f t="shared" si="344"/>
        <v>-2.2026339129959105E-3</v>
      </c>
      <c r="H2941" s="246">
        <f t="shared" si="345"/>
        <v>2.5761161330088531E-2</v>
      </c>
      <c r="I2941">
        <f t="shared" si="346"/>
        <v>16496.723214099507</v>
      </c>
      <c r="J2941">
        <f t="shared" si="346"/>
        <v>28019.007654804624</v>
      </c>
      <c r="AB2941" s="264">
        <v>44166</v>
      </c>
      <c r="AC2941">
        <v>2380.17</v>
      </c>
    </row>
    <row r="2942" spans="1:29">
      <c r="A2942" s="264">
        <v>44151</v>
      </c>
      <c r="B2942">
        <v>1285.55</v>
      </c>
      <c r="D2942" s="264">
        <v>44151</v>
      </c>
      <c r="E2942">
        <f t="shared" si="332"/>
        <v>2373.9</v>
      </c>
      <c r="F2942">
        <v>1285.55</v>
      </c>
      <c r="G2942" s="246">
        <f t="shared" si="344"/>
        <v>-1.5183952959189062E-3</v>
      </c>
      <c r="H2942" s="246">
        <f t="shared" si="345"/>
        <v>3.1728267245451511E-2</v>
      </c>
      <c r="I2942">
        <f t="shared" si="346"/>
        <v>16497.904663946963</v>
      </c>
      <c r="J2942">
        <f t="shared" si="346"/>
        <v>28158.995450740211</v>
      </c>
      <c r="AB2942" s="264">
        <v>44167</v>
      </c>
      <c r="AC2942">
        <v>2378.33</v>
      </c>
    </row>
    <row r="2943" spans="1:29">
      <c r="A2943" s="264">
        <v>44152</v>
      </c>
      <c r="B2943">
        <v>1285.6600000000001</v>
      </c>
      <c r="D2943" s="264">
        <v>44152</v>
      </c>
      <c r="E2943">
        <f t="shared" si="332"/>
        <v>2378.46</v>
      </c>
      <c r="F2943">
        <v>1285.6600000000001</v>
      </c>
      <c r="G2943" s="246">
        <f t="shared" si="344"/>
        <v>-3.8245417904736456E-4</v>
      </c>
      <c r="H2943" s="246">
        <f t="shared" si="345"/>
        <v>2.85391722222159E-2</v>
      </c>
      <c r="I2943">
        <f t="shared" si="346"/>
        <v>16529.595318678668</v>
      </c>
      <c r="J2943">
        <f t="shared" si="346"/>
        <v>28160.097647156534</v>
      </c>
      <c r="AB2943" s="264">
        <v>44168</v>
      </c>
      <c r="AC2943">
        <v>2383.12</v>
      </c>
    </row>
    <row r="2944" spans="1:29">
      <c r="A2944" s="264">
        <v>44153</v>
      </c>
      <c r="B2944">
        <v>1281.53</v>
      </c>
      <c r="D2944" s="264">
        <v>44153</v>
      </c>
      <c r="E2944">
        <f t="shared" si="332"/>
        <v>2379.3000000000002</v>
      </c>
      <c r="F2944">
        <v>1281.53</v>
      </c>
      <c r="G2944" s="246">
        <f t="shared" si="344"/>
        <v>-5.25088739997015E-4</v>
      </c>
      <c r="H2944" s="246">
        <f t="shared" si="345"/>
        <v>2.2437314995811239E-2</v>
      </c>
      <c r="I2944">
        <f t="shared" si="346"/>
        <v>16535.433070866089</v>
      </c>
      <c r="J2944">
        <f t="shared" si="346"/>
        <v>28068.330098100771</v>
      </c>
      <c r="AB2944" s="264">
        <v>44169</v>
      </c>
      <c r="AC2944">
        <v>2377.09</v>
      </c>
    </row>
    <row r="2945" spans="1:29">
      <c r="A2945" s="264">
        <v>44154</v>
      </c>
      <c r="B2945">
        <v>1286.8499999999999</v>
      </c>
      <c r="D2945" s="264">
        <v>44154</v>
      </c>
      <c r="E2945">
        <f t="shared" ref="E2945:E2973" si="347">SUMIF(AB:AB,A2945,AC:AC)</f>
        <v>2384.04</v>
      </c>
      <c r="F2945">
        <v>1286.8499999999999</v>
      </c>
      <c r="G2945" s="246">
        <f t="shared" si="344"/>
        <v>1.6890614364584167E-3</v>
      </c>
      <c r="H2945" s="246">
        <f t="shared" si="345"/>
        <v>2.9318282580922159E-2</v>
      </c>
      <c r="I2945">
        <f t="shared" si="346"/>
        <v>16568.374672495098</v>
      </c>
      <c r="J2945">
        <f t="shared" si="346"/>
        <v>28183.546430303701</v>
      </c>
      <c r="AB2945" s="264">
        <v>44172</v>
      </c>
      <c r="AC2945">
        <v>2382.0300000000002</v>
      </c>
    </row>
    <row r="2946" spans="1:29">
      <c r="A2946" s="264">
        <v>44155</v>
      </c>
      <c r="B2946">
        <v>1285.05</v>
      </c>
      <c r="D2946" s="264">
        <v>44155</v>
      </c>
      <c r="E2946">
        <f t="shared" si="347"/>
        <v>2387.7600000000002</v>
      </c>
      <c r="F2946">
        <v>1285.05</v>
      </c>
      <c r="G2946" s="246">
        <f t="shared" si="344"/>
        <v>2.0479419861680892E-3</v>
      </c>
      <c r="H2946" s="246">
        <f t="shared" si="345"/>
        <v>2.4738853373115419E-2</v>
      </c>
      <c r="I2946">
        <f t="shared" si="346"/>
        <v>16594.227575039389</v>
      </c>
      <c r="J2946">
        <f t="shared" si="346"/>
        <v>28142.815915141338</v>
      </c>
      <c r="AB2946" s="264">
        <v>44173</v>
      </c>
      <c r="AC2946">
        <v>2382.96</v>
      </c>
    </row>
    <row r="2947" spans="1:29">
      <c r="A2947" s="264">
        <v>44158</v>
      </c>
      <c r="B2947">
        <v>1286.73</v>
      </c>
      <c r="D2947" s="264">
        <v>44158</v>
      </c>
      <c r="E2947">
        <f t="shared" si="347"/>
        <v>2385.23</v>
      </c>
      <c r="F2947">
        <v>1286.73</v>
      </c>
      <c r="G2947" s="246">
        <f t="shared" si="344"/>
        <v>5.6210647303367445E-4</v>
      </c>
      <c r="H2947" s="246">
        <f t="shared" si="345"/>
        <v>2.3849489308733748E-2</v>
      </c>
      <c r="I2947">
        <f t="shared" si="346"/>
        <v>16576.644821427275</v>
      </c>
      <c r="J2947">
        <f t="shared" si="346"/>
        <v>28178.301598232076</v>
      </c>
      <c r="AB2947" s="264">
        <v>44174</v>
      </c>
      <c r="AC2947">
        <v>2378.46</v>
      </c>
    </row>
    <row r="2948" spans="1:29">
      <c r="A2948" s="264">
        <v>44159</v>
      </c>
      <c r="B2948">
        <v>1292.1500000000001</v>
      </c>
      <c r="D2948" s="264">
        <v>44159</v>
      </c>
      <c r="E2948">
        <f t="shared" si="347"/>
        <v>2382.54</v>
      </c>
      <c r="F2948">
        <v>1292.1500000000001</v>
      </c>
      <c r="G2948" s="246">
        <f t="shared" si="344"/>
        <v>-5.2437504981561744E-4</v>
      </c>
      <c r="H2948" s="246">
        <f t="shared" si="345"/>
        <v>2.5835830965707837E-2</v>
      </c>
      <c r="I2948">
        <f t="shared" si="346"/>
        <v>16557.95011501756</v>
      </c>
      <c r="J2948">
        <f t="shared" si="346"/>
        <v>28295.686694369768</v>
      </c>
      <c r="AB2948" s="264">
        <v>44175</v>
      </c>
      <c r="AC2948">
        <v>2383.92</v>
      </c>
    </row>
    <row r="2949" spans="1:29">
      <c r="A2949" s="264">
        <v>44160</v>
      </c>
      <c r="B2949">
        <v>1292.8499999999999</v>
      </c>
      <c r="D2949" s="264">
        <v>44160</v>
      </c>
      <c r="E2949">
        <f t="shared" si="347"/>
        <v>2382.19</v>
      </c>
      <c r="F2949">
        <v>1292.8499999999999</v>
      </c>
      <c r="G2949" s="246">
        <f t="shared" si="344"/>
        <v>1.1220750403442281E-3</v>
      </c>
      <c r="H2949" s="246">
        <f t="shared" si="345"/>
        <v>2.6473083914180226E-2</v>
      </c>
      <c r="I2949">
        <f t="shared" si="346"/>
        <v>16555.517718272804</v>
      </c>
      <c r="J2949">
        <f t="shared" si="346"/>
        <v>28309.70164616562</v>
      </c>
      <c r="AB2949" s="264">
        <v>44176</v>
      </c>
      <c r="AC2949">
        <v>2385.33</v>
      </c>
    </row>
    <row r="2950" spans="1:29">
      <c r="A2950" s="264">
        <v>44162</v>
      </c>
      <c r="B2950">
        <v>1296.77</v>
      </c>
      <c r="D2950" s="264">
        <v>44162</v>
      </c>
      <c r="E2950">
        <f t="shared" si="347"/>
        <v>2387.0100000000002</v>
      </c>
      <c r="F2950">
        <v>1296.77</v>
      </c>
      <c r="G2950" s="246">
        <f t="shared" si="344"/>
        <v>3.8479977795160547E-3</v>
      </c>
      <c r="H2950" s="246">
        <f t="shared" si="345"/>
        <v>2.5457319886484239E-2</v>
      </c>
      <c r="I2950">
        <f t="shared" si="346"/>
        <v>16589.015296300619</v>
      </c>
      <c r="J2950">
        <f t="shared" si="346"/>
        <v>28394.224036546733</v>
      </c>
      <c r="AB2950" s="264">
        <v>44179</v>
      </c>
      <c r="AC2950">
        <v>2386.09</v>
      </c>
    </row>
    <row r="2951" spans="1:29">
      <c r="A2951" s="264">
        <v>44165</v>
      </c>
      <c r="B2951">
        <v>1296.3599999999999</v>
      </c>
      <c r="D2951" s="264">
        <v>44165</v>
      </c>
      <c r="E2951">
        <f t="shared" si="347"/>
        <v>2388.73</v>
      </c>
      <c r="F2951">
        <v>1296.3599999999999</v>
      </c>
      <c r="G2951" s="246">
        <f t="shared" si="344"/>
        <v>7.8519231093785447E-3</v>
      </c>
      <c r="H2951" s="246">
        <f t="shared" si="345"/>
        <v>2.7937743599822693E-2</v>
      </c>
      <c r="I2951">
        <f t="shared" si="346"/>
        <v>16600.968788874856</v>
      </c>
      <c r="J2951">
        <f t="shared" si="346"/>
        <v>28383.928238671127</v>
      </c>
      <c r="AB2951" s="264">
        <v>44180</v>
      </c>
      <c r="AC2951">
        <v>2383.7399999999998</v>
      </c>
    </row>
    <row r="2952" spans="1:29">
      <c r="A2952" s="264">
        <v>44166</v>
      </c>
      <c r="B2952">
        <v>1297.92</v>
      </c>
      <c r="D2952" s="264">
        <v>44166</v>
      </c>
      <c r="E2952">
        <f t="shared" si="347"/>
        <v>2380.17</v>
      </c>
      <c r="F2952">
        <v>1297.92</v>
      </c>
      <c r="G2952" s="246">
        <f t="shared" si="344"/>
        <v>3.5120412844036331E-3</v>
      </c>
      <c r="H2952" s="246">
        <f t="shared" si="345"/>
        <v>2.5961065381236312E-2</v>
      </c>
      <c r="I2952">
        <f t="shared" si="346"/>
        <v>16541.479314203054</v>
      </c>
      <c r="J2952">
        <f t="shared" si="346"/>
        <v>28416.76682636586</v>
      </c>
      <c r="AB2952" s="264">
        <v>44181</v>
      </c>
      <c r="AC2952">
        <v>2384.79</v>
      </c>
    </row>
    <row r="2953" spans="1:29">
      <c r="A2953" s="264">
        <v>44167</v>
      </c>
      <c r="B2953">
        <v>1298.6300000000001</v>
      </c>
      <c r="D2953" s="264">
        <v>44167</v>
      </c>
      <c r="E2953">
        <f t="shared" si="347"/>
        <v>2378.33</v>
      </c>
      <c r="F2953">
        <v>1298.6300000000001</v>
      </c>
      <c r="G2953" s="246">
        <f t="shared" si="344"/>
        <v>3.7856004172587276E-4</v>
      </c>
      <c r="H2953" s="246">
        <f t="shared" si="345"/>
        <v>2.4408656903039491E-2</v>
      </c>
      <c r="I2953">
        <f t="shared" si="346"/>
        <v>16528.691857030612</v>
      </c>
      <c r="J2953">
        <f t="shared" si="346"/>
        <v>28430.992321241374</v>
      </c>
      <c r="AB2953" s="264">
        <v>44182</v>
      </c>
      <c r="AC2953">
        <v>2384.9899999999998</v>
      </c>
    </row>
    <row r="2954" spans="1:29">
      <c r="A2954" s="264">
        <v>44168</v>
      </c>
      <c r="B2954">
        <v>1301.57</v>
      </c>
      <c r="D2954" s="264">
        <v>44168</v>
      </c>
      <c r="E2954">
        <f t="shared" si="347"/>
        <v>2383.12</v>
      </c>
      <c r="F2954">
        <v>1301.57</v>
      </c>
      <c r="G2954" s="246">
        <f t="shared" si="344"/>
        <v>5.416003661049551E-4</v>
      </c>
      <c r="H2954" s="246">
        <f t="shared" si="345"/>
        <v>2.1169235241898607E-2</v>
      </c>
      <c r="I2954">
        <f t="shared" si="346"/>
        <v>16561.980943908871</v>
      </c>
      <c r="J2954">
        <f t="shared" si="346"/>
        <v>28494.038002437224</v>
      </c>
      <c r="AB2954" s="264">
        <v>44183</v>
      </c>
      <c r="AC2954">
        <v>2383.4299999999998</v>
      </c>
    </row>
    <row r="2955" spans="1:29">
      <c r="A2955" s="264">
        <v>44169</v>
      </c>
      <c r="B2955">
        <v>1301.99</v>
      </c>
      <c r="D2955" s="264">
        <v>44169</v>
      </c>
      <c r="E2955">
        <f t="shared" si="347"/>
        <v>2377.09</v>
      </c>
      <c r="F2955">
        <v>1301.99</v>
      </c>
      <c r="G2955" s="246">
        <f t="shared" si="344"/>
        <v>-4.0682084799732454E-3</v>
      </c>
      <c r="H2955" s="246">
        <f t="shared" si="345"/>
        <v>1.5387981037056728E-2</v>
      </c>
      <c r="I2955">
        <f t="shared" si="346"/>
        <v>16520.074222849184</v>
      </c>
      <c r="J2955">
        <f t="shared" si="346"/>
        <v>28501.9098382218</v>
      </c>
      <c r="AB2955" s="264">
        <v>44186</v>
      </c>
      <c r="AC2955">
        <v>2383.94</v>
      </c>
    </row>
    <row r="2956" spans="1:29">
      <c r="A2956" s="264">
        <v>44172</v>
      </c>
      <c r="B2956">
        <v>1304.3900000000001</v>
      </c>
      <c r="D2956" s="264">
        <v>44172</v>
      </c>
      <c r="E2956">
        <f t="shared" si="347"/>
        <v>2382.0300000000002</v>
      </c>
      <c r="F2956">
        <v>1304.3900000000001</v>
      </c>
      <c r="G2956" s="246">
        <f t="shared" si="344"/>
        <v>-3.1261770244820353E-3</v>
      </c>
      <c r="H2956" s="246">
        <f t="shared" si="345"/>
        <v>3.0464643740286887E-2</v>
      </c>
      <c r="I2956">
        <f t="shared" ref="I2956:J2971" si="348">I2893*(1+G2956)</f>
        <v>16554.4057654752</v>
      </c>
      <c r="J2956">
        <f t="shared" si="348"/>
        <v>28553.124474832934</v>
      </c>
      <c r="AB2956" s="264">
        <v>44187</v>
      </c>
      <c r="AC2956">
        <v>2387.2800000000002</v>
      </c>
    </row>
    <row r="2957" spans="1:29">
      <c r="A2957" s="264">
        <v>44173</v>
      </c>
      <c r="B2957">
        <v>1305.8900000000001</v>
      </c>
      <c r="D2957" s="264">
        <v>44173</v>
      </c>
      <c r="E2957">
        <f t="shared" si="347"/>
        <v>2382.96</v>
      </c>
      <c r="F2957">
        <v>1305.8900000000001</v>
      </c>
      <c r="G2957" s="246">
        <f t="shared" si="344"/>
        <v>3.1615062409229289E-3</v>
      </c>
      <c r="H2957" s="246">
        <f t="shared" si="345"/>
        <v>3.9501099310056173E-2</v>
      </c>
      <c r="I2957">
        <f t="shared" si="348"/>
        <v>16560.868991111274</v>
      </c>
      <c r="J2957">
        <f t="shared" si="348"/>
        <v>28584.633396132522</v>
      </c>
      <c r="AB2957" s="264">
        <v>44188</v>
      </c>
      <c r="AC2957">
        <v>2383.85</v>
      </c>
    </row>
    <row r="2958" spans="1:29">
      <c r="A2958" s="264">
        <v>44174</v>
      </c>
      <c r="B2958">
        <v>1298.49</v>
      </c>
      <c r="D2958" s="264">
        <v>44174</v>
      </c>
      <c r="E2958">
        <f t="shared" si="347"/>
        <v>2378.46</v>
      </c>
      <c r="F2958">
        <v>1298.49</v>
      </c>
      <c r="G2958" s="246">
        <f t="shared" si="344"/>
        <v>-4.3706661063247498E-4</v>
      </c>
      <c r="H2958" s="246">
        <f t="shared" si="345"/>
        <v>4.5967249864493173E-2</v>
      </c>
      <c r="I2958">
        <f t="shared" si="348"/>
        <v>16529.595318678668</v>
      </c>
      <c r="J2958">
        <f t="shared" si="348"/>
        <v>28421.327203843441</v>
      </c>
      <c r="AB2958" s="264">
        <v>44189</v>
      </c>
      <c r="AC2958">
        <v>2386.81</v>
      </c>
    </row>
    <row r="2959" spans="1:29">
      <c r="A2959" s="264">
        <v>44175</v>
      </c>
      <c r="B2959">
        <v>1301.33</v>
      </c>
      <c r="D2959" s="264">
        <v>44175</v>
      </c>
      <c r="E2959">
        <f t="shared" si="347"/>
        <v>2383.92</v>
      </c>
      <c r="F2959">
        <v>1301.33</v>
      </c>
      <c r="G2959" s="246">
        <f t="shared" si="344"/>
        <v>2.9787448881708478E-3</v>
      </c>
      <c r="H2959" s="246">
        <f t="shared" si="345"/>
        <v>3.9230015944004645E-2</v>
      </c>
      <c r="I2959">
        <f t="shared" si="348"/>
        <v>16567.540707896896</v>
      </c>
      <c r="J2959">
        <f t="shared" si="348"/>
        <v>28482.169817615901</v>
      </c>
      <c r="AB2959" s="264">
        <v>44193</v>
      </c>
      <c r="AC2959">
        <v>2387.8000000000002</v>
      </c>
    </row>
    <row r="2960" spans="1:29">
      <c r="A2960" s="264">
        <v>44176</v>
      </c>
      <c r="B2960">
        <v>1302.1199999999999</v>
      </c>
      <c r="D2960" s="264">
        <v>44176</v>
      </c>
      <c r="E2960">
        <f t="shared" si="347"/>
        <v>2385.33</v>
      </c>
      <c r="F2960">
        <v>1302.1199999999999</v>
      </c>
      <c r="G2960" s="246">
        <f t="shared" si="344"/>
        <v>2.5301452942239067E-3</v>
      </c>
      <c r="H2960" s="246">
        <f t="shared" si="345"/>
        <v>4.6665414580957507E-2</v>
      </c>
      <c r="I2960">
        <f t="shared" si="348"/>
        <v>16577.339791925777</v>
      </c>
      <c r="J2960">
        <f t="shared" si="348"/>
        <v>28498.137720198229</v>
      </c>
      <c r="AB2960" s="264">
        <v>44194</v>
      </c>
      <c r="AC2960">
        <v>2388.25</v>
      </c>
    </row>
    <row r="2961" spans="1:29">
      <c r="A2961" s="264">
        <v>44179</v>
      </c>
      <c r="B2961">
        <v>1302.3499999999999</v>
      </c>
      <c r="D2961" s="264">
        <v>44179</v>
      </c>
      <c r="E2961">
        <f t="shared" si="347"/>
        <v>2386.09</v>
      </c>
      <c r="F2961">
        <v>1302.3499999999999</v>
      </c>
      <c r="G2961" s="246">
        <f t="shared" si="344"/>
        <v>1.9862599522961766E-3</v>
      </c>
      <c r="H2961" s="246">
        <f t="shared" si="345"/>
        <v>4.6412877351289281E-2</v>
      </c>
      <c r="I2961">
        <f t="shared" si="348"/>
        <v>16582.621567714399</v>
      </c>
      <c r="J2961">
        <f t="shared" si="348"/>
        <v>28501.848375790836</v>
      </c>
      <c r="AB2961" s="264">
        <v>44195</v>
      </c>
      <c r="AC2961">
        <v>2389.83</v>
      </c>
    </row>
    <row r="2962" spans="1:29">
      <c r="A2962" s="264">
        <v>44180</v>
      </c>
      <c r="B2962">
        <v>1308.05</v>
      </c>
      <c r="D2962" s="264">
        <v>44180</v>
      </c>
      <c r="E2962">
        <f t="shared" si="347"/>
        <v>2383.7399999999998</v>
      </c>
      <c r="F2962">
        <v>1308.05</v>
      </c>
      <c r="G2962" s="246">
        <f t="shared" si="344"/>
        <v>6.6746426547426019E-4</v>
      </c>
      <c r="H2962" s="246">
        <f t="shared" si="345"/>
        <v>4.4613470959770071E-2</v>
      </c>
      <c r="I2962">
        <f t="shared" si="348"/>
        <v>16566.289760999589</v>
      </c>
      <c r="J2962">
        <f t="shared" si="348"/>
        <v>28625.269307284125</v>
      </c>
      <c r="AB2962" s="264">
        <v>44196</v>
      </c>
      <c r="AC2962">
        <v>2392.02</v>
      </c>
    </row>
    <row r="2963" spans="1:29">
      <c r="A2963" s="264">
        <v>44181</v>
      </c>
      <c r="B2963">
        <v>1308.0999999999999</v>
      </c>
      <c r="D2963" s="264">
        <v>44181</v>
      </c>
      <c r="E2963">
        <f t="shared" si="347"/>
        <v>2384.79</v>
      </c>
      <c r="F2963">
        <v>1308.0999999999999</v>
      </c>
      <c r="G2963" s="246">
        <f t="shared" si="344"/>
        <v>1.6380429167244248E-3</v>
      </c>
      <c r="H2963" s="246">
        <f t="shared" si="345"/>
        <v>4.1202337627189486E-2</v>
      </c>
      <c r="I2963">
        <f t="shared" si="348"/>
        <v>16573.586951233865</v>
      </c>
      <c r="J2963">
        <f t="shared" si="348"/>
        <v>28625.034644983582</v>
      </c>
      <c r="AB2963" s="264">
        <v>44200</v>
      </c>
      <c r="AC2963">
        <v>2390.63</v>
      </c>
    </row>
    <row r="2964" spans="1:29">
      <c r="A2964" s="264">
        <v>44182</v>
      </c>
      <c r="B2964">
        <v>1310.84</v>
      </c>
      <c r="D2964" s="264">
        <v>44182</v>
      </c>
      <c r="E2964">
        <f t="shared" si="347"/>
        <v>2384.9899999999998</v>
      </c>
      <c r="F2964">
        <v>1310.84</v>
      </c>
      <c r="G2964" s="246">
        <f t="shared" si="344"/>
        <v>2.0755866473392004E-3</v>
      </c>
      <c r="H2964" s="246">
        <f t="shared" si="345"/>
        <v>4.6290148189241473E-2</v>
      </c>
      <c r="I2964">
        <f t="shared" si="348"/>
        <v>16574.976892230869</v>
      </c>
      <c r="J2964">
        <f t="shared" si="348"/>
        <v>28683.664524479645</v>
      </c>
      <c r="AB2964" s="264">
        <v>44201</v>
      </c>
      <c r="AC2964">
        <v>2384.7399999999998</v>
      </c>
    </row>
    <row r="2965" spans="1:29">
      <c r="A2965" s="264">
        <v>44183</v>
      </c>
      <c r="B2965">
        <v>1309.22</v>
      </c>
      <c r="D2965" s="264">
        <v>44183</v>
      </c>
      <c r="E2965">
        <f t="shared" si="347"/>
        <v>2383.4299999999998</v>
      </c>
      <c r="F2965">
        <v>1309.22</v>
      </c>
      <c r="G2965" s="246">
        <f t="shared" si="344"/>
        <v>8.8606319184303395E-4</v>
      </c>
      <c r="H2965" s="246">
        <f t="shared" si="345"/>
        <v>4.9487413006856315E-2</v>
      </c>
      <c r="I2965">
        <f t="shared" si="348"/>
        <v>16564.135352454232</v>
      </c>
      <c r="J2965">
        <f t="shared" si="348"/>
        <v>28646.883914568596</v>
      </c>
      <c r="AB2965" s="264">
        <v>44202</v>
      </c>
      <c r="AC2965">
        <v>2373.41</v>
      </c>
    </row>
    <row r="2966" spans="1:29">
      <c r="A2966" s="264">
        <v>44186</v>
      </c>
      <c r="B2966">
        <v>1307.6600000000001</v>
      </c>
      <c r="D2966" s="264">
        <v>44186</v>
      </c>
      <c r="E2966">
        <f t="shared" si="347"/>
        <v>2383.94</v>
      </c>
      <c r="F2966">
        <v>1307.6600000000001</v>
      </c>
      <c r="G2966" s="246">
        <f t="shared" si="344"/>
        <v>2.0133240863333679E-3</v>
      </c>
      <c r="H2966" s="246">
        <f t="shared" si="345"/>
        <v>5.3804188752319945E-2</v>
      </c>
      <c r="I2966">
        <f t="shared" si="348"/>
        <v>16567.679701996596</v>
      </c>
      <c r="J2966">
        <f t="shared" si="348"/>
        <v>28611.419424282522</v>
      </c>
      <c r="AB2966" s="264">
        <v>44203</v>
      </c>
      <c r="AC2966">
        <v>2371.9</v>
      </c>
    </row>
    <row r="2967" spans="1:29">
      <c r="A2967" s="264">
        <v>44187</v>
      </c>
      <c r="B2967">
        <v>1309.02</v>
      </c>
      <c r="D2967" s="264">
        <v>44187</v>
      </c>
      <c r="E2967">
        <f t="shared" si="347"/>
        <v>2387.2800000000002</v>
      </c>
      <c r="F2967">
        <v>1309.02</v>
      </c>
      <c r="G2967" s="246">
        <f t="shared" si="344"/>
        <v>3.1473365296939004E-3</v>
      </c>
      <c r="H2967" s="246">
        <f t="shared" si="345"/>
        <v>5.7200732492748138E-2</v>
      </c>
      <c r="I2967">
        <f t="shared" si="348"/>
        <v>16590.891716646573</v>
      </c>
      <c r="J2967">
        <f t="shared" si="348"/>
        <v>28639.847420693281</v>
      </c>
      <c r="AB2967" s="264">
        <v>44204</v>
      </c>
      <c r="AC2967">
        <v>2369.46</v>
      </c>
    </row>
    <row r="2968" spans="1:29">
      <c r="A2968" s="264">
        <v>44188</v>
      </c>
      <c r="B2968">
        <v>1307.9100000000001</v>
      </c>
      <c r="D2968" s="264">
        <v>44188</v>
      </c>
      <c r="E2968">
        <f t="shared" si="347"/>
        <v>2383.85</v>
      </c>
      <c r="F2968">
        <v>1307.9100000000001</v>
      </c>
      <c r="G2968" s="246">
        <f t="shared" si="344"/>
        <v>1.2264115282683008E-3</v>
      </c>
      <c r="H2968" s="246">
        <f t="shared" si="345"/>
        <v>5.2233265377546786E-2</v>
      </c>
      <c r="I2968">
        <f t="shared" si="348"/>
        <v>16567.054228547939</v>
      </c>
      <c r="J2968">
        <f t="shared" si="348"/>
        <v>28614.232509511734</v>
      </c>
      <c r="AB2968" s="264">
        <v>44207</v>
      </c>
      <c r="AC2968">
        <v>2367.19</v>
      </c>
    </row>
    <row r="2969" spans="1:29">
      <c r="A2969" s="264">
        <v>44189</v>
      </c>
      <c r="B2969">
        <v>1311.46</v>
      </c>
      <c r="D2969" s="264">
        <v>44189</v>
      </c>
      <c r="E2969">
        <f t="shared" si="347"/>
        <v>2386.81</v>
      </c>
      <c r="F2969">
        <v>1311.46</v>
      </c>
      <c r="G2969" s="246">
        <f t="shared" si="344"/>
        <v>3.2786747428550367E-3</v>
      </c>
      <c r="H2969" s="246">
        <f t="shared" si="345"/>
        <v>6.6077201643510039E-2</v>
      </c>
      <c r="I2969">
        <f t="shared" si="348"/>
        <v>16587.625355303611</v>
      </c>
      <c r="J2969">
        <f t="shared" si="348"/>
        <v>28690.569248145239</v>
      </c>
      <c r="AB2969" s="264">
        <v>44208</v>
      </c>
      <c r="AC2969">
        <v>2366.5300000000002</v>
      </c>
    </row>
    <row r="2970" spans="1:29">
      <c r="A2970" s="264">
        <v>44193</v>
      </c>
      <c r="B2970">
        <v>1314.72</v>
      </c>
      <c r="D2970" s="264">
        <v>44193</v>
      </c>
      <c r="E2970">
        <f t="shared" si="347"/>
        <v>2387.8000000000002</v>
      </c>
      <c r="F2970">
        <v>1314.72</v>
      </c>
      <c r="G2970" s="246">
        <f t="shared" si="344"/>
        <v>3.9142481154010866E-3</v>
      </c>
      <c r="H2970" s="246">
        <f t="shared" si="345"/>
        <v>6.7659747576701554E-2</v>
      </c>
      <c r="I2970">
        <f t="shared" si="348"/>
        <v>16594.505563238785</v>
      </c>
      <c r="J2970">
        <f t="shared" si="348"/>
        <v>28760.555485713579</v>
      </c>
      <c r="AB2970" s="264">
        <v>44209</v>
      </c>
      <c r="AC2970">
        <v>2374.21</v>
      </c>
    </row>
    <row r="2971" spans="1:29">
      <c r="A2971" s="264">
        <v>44194</v>
      </c>
      <c r="B2971">
        <v>1314.74</v>
      </c>
      <c r="D2971" s="264">
        <v>44194</v>
      </c>
      <c r="E2971">
        <f t="shared" si="347"/>
        <v>2388.25</v>
      </c>
      <c r="F2971">
        <v>1314.74</v>
      </c>
      <c r="G2971" s="246">
        <f t="shared" si="344"/>
        <v>4.7201760179720331E-3</v>
      </c>
      <c r="H2971" s="246">
        <f t="shared" si="345"/>
        <v>6.0937939997855559E-2</v>
      </c>
      <c r="I2971">
        <f t="shared" si="348"/>
        <v>16597.632930482047</v>
      </c>
      <c r="J2971">
        <f t="shared" si="348"/>
        <v>28759.658173365275</v>
      </c>
      <c r="AB2971" s="264">
        <v>44210</v>
      </c>
      <c r="AC2971">
        <v>2370.75</v>
      </c>
    </row>
    <row r="2972" spans="1:29">
      <c r="A2972" s="264">
        <v>44195</v>
      </c>
      <c r="B2972">
        <v>1316.48</v>
      </c>
      <c r="D2972" s="264">
        <v>44195</v>
      </c>
      <c r="E2972">
        <f t="shared" si="347"/>
        <v>2389.83</v>
      </c>
      <c r="F2972">
        <v>1316.48</v>
      </c>
      <c r="G2972" s="246">
        <f t="shared" si="344"/>
        <v>5.4102491827832111E-3</v>
      </c>
      <c r="H2972" s="246">
        <f t="shared" si="345"/>
        <v>5.5485073489154088E-2</v>
      </c>
      <c r="I2972">
        <f t="shared" ref="I2972:J2972" si="349">I2909*(1+G2972)</f>
        <v>16608.613464358379</v>
      </c>
      <c r="J2972">
        <f t="shared" si="349"/>
        <v>28796.385386294278</v>
      </c>
      <c r="AB2972" s="264">
        <v>44211</v>
      </c>
      <c r="AC2972">
        <v>2373.88</v>
      </c>
    </row>
    <row r="2973" spans="1:29">
      <c r="A2973" s="264">
        <v>44196</v>
      </c>
      <c r="B2973">
        <v>1318.87</v>
      </c>
      <c r="D2973" s="264">
        <v>44196</v>
      </c>
      <c r="E2973">
        <f t="shared" si="347"/>
        <v>2392.02</v>
      </c>
      <c r="F2973">
        <v>1318.87</v>
      </c>
      <c r="G2973" s="246">
        <f>E2973/E2910-1</f>
        <v>5.2024676001412029E-3</v>
      </c>
      <c r="H2973" s="246">
        <f>(F2973/F2910-1)-($M$23/252)</f>
        <v>5.7850883510965442E-2</v>
      </c>
      <c r="I2973">
        <f>I2910*(1+G2973)</f>
        <v>16623.833318275578</v>
      </c>
      <c r="J2973">
        <f>J2910*(1+H2973)</f>
        <v>28847.326571146816</v>
      </c>
      <c r="AB2973" s="264">
        <v>44215</v>
      </c>
      <c r="AC2973">
        <v>2376.29</v>
      </c>
    </row>
    <row r="2974" spans="1:29">
      <c r="A2974" s="264">
        <v>44200</v>
      </c>
      <c r="B2974">
        <v>1311.78</v>
      </c>
      <c r="D2974" s="264">
        <v>44200</v>
      </c>
      <c r="E2974">
        <v>2390.63</v>
      </c>
      <c r="F2974">
        <v>1311.78</v>
      </c>
      <c r="G2974" s="246">
        <f t="shared" ref="G2974:G3034" si="350">E2974/E2911-1</f>
        <v>6.1023597193756718E-3</v>
      </c>
      <c r="H2974" s="246">
        <f t="shared" ref="H2974:H3034" si="351">(F2974/F2911-1)-($M$23/252)</f>
        <v>5.1320497507966176E-2</v>
      </c>
      <c r="I2974">
        <f t="shared" ref="I2974:J2989" si="352">I2911*(1+G2974)</f>
        <v>16614.173228346415</v>
      </c>
      <c r="J2974">
        <f t="shared" si="352"/>
        <v>28776.291013309463</v>
      </c>
      <c r="AB2974" s="264">
        <v>44216</v>
      </c>
      <c r="AC2974">
        <v>2376.89</v>
      </c>
    </row>
    <row r="2975" spans="1:29">
      <c r="A2975" s="264">
        <v>44201</v>
      </c>
      <c r="B2975">
        <v>1314.3</v>
      </c>
      <c r="D2975" s="264">
        <v>44201</v>
      </c>
      <c r="E2975">
        <v>2384.7399999999998</v>
      </c>
      <c r="F2975">
        <v>1314.3</v>
      </c>
      <c r="G2975" s="246">
        <f t="shared" si="350"/>
        <v>3.3152983347777276E-3</v>
      </c>
      <c r="H2975" s="246">
        <f t="shared" si="351"/>
        <v>4.8775711367284411E-2</v>
      </c>
      <c r="I2975">
        <f t="shared" si="352"/>
        <v>16573.239465984621</v>
      </c>
      <c r="J2975">
        <f t="shared" si="352"/>
        <v>28830.236044696292</v>
      </c>
      <c r="AB2975" s="264">
        <v>44217</v>
      </c>
      <c r="AC2975">
        <v>2373.36</v>
      </c>
    </row>
    <row r="2976" spans="1:29">
      <c r="A2976" s="264">
        <v>44202</v>
      </c>
      <c r="B2976">
        <v>1309.23</v>
      </c>
      <c r="D2976" s="264">
        <v>44202</v>
      </c>
      <c r="E2976">
        <v>2373.41</v>
      </c>
      <c r="F2976">
        <v>1309.23</v>
      </c>
      <c r="G2976" s="246">
        <f t="shared" si="350"/>
        <v>-6.4843470388853408E-4</v>
      </c>
      <c r="H2976" s="246">
        <f t="shared" si="351"/>
        <v>4.955432822692972E-2</v>
      </c>
      <c r="I2976">
        <f t="shared" si="352"/>
        <v>16494.49930850431</v>
      </c>
      <c r="J2976">
        <f t="shared" si="352"/>
        <v>28717.683342920471</v>
      </c>
      <c r="AB2976" s="264">
        <v>44218</v>
      </c>
      <c r="AC2976">
        <v>2374.15</v>
      </c>
    </row>
    <row r="2977" spans="1:29">
      <c r="A2977" s="264">
        <v>44203</v>
      </c>
      <c r="B2977">
        <v>1315.54</v>
      </c>
      <c r="D2977" s="264">
        <v>44203</v>
      </c>
      <c r="E2977">
        <v>2371.9</v>
      </c>
      <c r="F2977">
        <v>1315.54</v>
      </c>
      <c r="G2977" s="246">
        <f t="shared" si="350"/>
        <v>1.3636344446461557E-3</v>
      </c>
      <c r="H2977" s="246">
        <f t="shared" si="351"/>
        <v>5.0687585262216159E-2</v>
      </c>
      <c r="I2977">
        <f t="shared" si="352"/>
        <v>16484.005253976928</v>
      </c>
      <c r="J2977">
        <f t="shared" si="352"/>
        <v>28854.758437544209</v>
      </c>
      <c r="AB2977" s="264">
        <v>44221</v>
      </c>
      <c r="AC2977">
        <v>2379.4299999999998</v>
      </c>
    </row>
    <row r="2978" spans="1:29">
      <c r="A2978" s="264">
        <v>44204</v>
      </c>
      <c r="B2978">
        <v>1317.83</v>
      </c>
      <c r="D2978" s="264">
        <v>44204</v>
      </c>
      <c r="E2978">
        <v>2369.46</v>
      </c>
      <c r="F2978">
        <v>1317.83</v>
      </c>
      <c r="G2978" s="246">
        <f t="shared" si="350"/>
        <v>-1.542273462783128E-3</v>
      </c>
      <c r="H2978" s="246">
        <f t="shared" si="351"/>
        <v>5.551802683763539E-2</v>
      </c>
      <c r="I2978">
        <f t="shared" si="352"/>
        <v>16467.047973813467</v>
      </c>
      <c r="J2978">
        <f t="shared" si="352"/>
        <v>28903.647135726642</v>
      </c>
      <c r="AB2978" s="264">
        <v>44222</v>
      </c>
      <c r="AC2978">
        <v>2378.8000000000002</v>
      </c>
    </row>
    <row r="2979" spans="1:29">
      <c r="A2979" s="264">
        <v>44207</v>
      </c>
      <c r="B2979">
        <v>1311.63</v>
      </c>
      <c r="D2979" s="264">
        <v>44207</v>
      </c>
      <c r="E2979">
        <v>2367.19</v>
      </c>
      <c r="F2979">
        <v>1311.63</v>
      </c>
      <c r="G2979" s="246">
        <f t="shared" si="350"/>
        <v>-4.8979247155189753E-4</v>
      </c>
      <c r="H2979" s="246">
        <f t="shared" si="351"/>
        <v>4.6311028828533315E-2</v>
      </c>
      <c r="I2979">
        <f t="shared" si="352"/>
        <v>16451.272143497466</v>
      </c>
      <c r="J2979">
        <f t="shared" si="352"/>
        <v>28766.322435181162</v>
      </c>
      <c r="AB2979" s="264">
        <v>44223</v>
      </c>
      <c r="AC2979">
        <v>2379.5</v>
      </c>
    </row>
    <row r="2980" spans="1:29">
      <c r="A2980" s="264">
        <v>44208</v>
      </c>
      <c r="B2980">
        <v>1312.17</v>
      </c>
      <c r="D2980" s="264">
        <v>44208</v>
      </c>
      <c r="E2980">
        <v>2366.5300000000002</v>
      </c>
      <c r="F2980">
        <v>1312.17</v>
      </c>
      <c r="G2980" s="246">
        <f t="shared" si="350"/>
        <v>-1.9989288440370734E-3</v>
      </c>
      <c r="H2980" s="246">
        <f t="shared" si="351"/>
        <v>4.2574724678791961E-2</v>
      </c>
      <c r="I2980">
        <f t="shared" si="352"/>
        <v>16446.68533820735</v>
      </c>
      <c r="J2980">
        <f t="shared" si="352"/>
        <v>28776.830139331509</v>
      </c>
      <c r="AB2980" s="264">
        <v>44224</v>
      </c>
      <c r="AC2980">
        <v>2377.02</v>
      </c>
    </row>
    <row r="2981" spans="1:29">
      <c r="A2981" s="264">
        <v>44209</v>
      </c>
      <c r="B2981">
        <v>1318.34</v>
      </c>
      <c r="D2981" s="264">
        <v>44209</v>
      </c>
      <c r="E2981">
        <v>2374.21</v>
      </c>
      <c r="F2981">
        <v>1318.34</v>
      </c>
      <c r="G2981" s="246">
        <f t="shared" si="350"/>
        <v>1.4256610554110871E-3</v>
      </c>
      <c r="H2981" s="246">
        <f t="shared" si="351"/>
        <v>4.4423192173138379E-2</v>
      </c>
      <c r="I2981">
        <f t="shared" si="352"/>
        <v>16500.059072492328</v>
      </c>
      <c r="J2981">
        <f t="shared" si="352"/>
        <v>28910.806458217114</v>
      </c>
      <c r="AB2981" s="264">
        <v>44225</v>
      </c>
      <c r="AC2981">
        <v>2374.87</v>
      </c>
    </row>
    <row r="2982" spans="1:29">
      <c r="A2982" s="264">
        <v>44210</v>
      </c>
      <c r="B2982">
        <v>1316.42</v>
      </c>
      <c r="D2982" s="264">
        <v>44210</v>
      </c>
      <c r="E2982">
        <v>2370.75</v>
      </c>
      <c r="F2982">
        <v>1316.42</v>
      </c>
      <c r="G2982" s="246">
        <f t="shared" si="350"/>
        <v>-2.8349225443639048E-3</v>
      </c>
      <c r="H2982" s="246">
        <f t="shared" si="351"/>
        <v>3.6814994531547227E-2</v>
      </c>
      <c r="I2982">
        <f t="shared" si="352"/>
        <v>16476.013093244146</v>
      </c>
      <c r="J2982">
        <f t="shared" si="352"/>
        <v>28866.018770618808</v>
      </c>
      <c r="AB2982" s="264">
        <v>44228</v>
      </c>
      <c r="AC2982">
        <v>2375.98</v>
      </c>
    </row>
    <row r="2983" spans="1:29">
      <c r="A2983" s="264">
        <v>44211</v>
      </c>
      <c r="B2983">
        <v>1314.19</v>
      </c>
      <c r="D2983" s="264">
        <v>44211</v>
      </c>
      <c r="E2983">
        <v>2373.88</v>
      </c>
      <c r="F2983">
        <v>1314.19</v>
      </c>
      <c r="G2983" s="246">
        <f t="shared" si="350"/>
        <v>-1.8290913830874E-3</v>
      </c>
      <c r="H2983" s="246">
        <f t="shared" si="351"/>
        <v>3.6757143702424763E-2</v>
      </c>
      <c r="I2983">
        <f t="shared" si="352"/>
        <v>16497.765669847267</v>
      </c>
      <c r="J2983">
        <f t="shared" si="352"/>
        <v>28815.780220553268</v>
      </c>
      <c r="AB2983" s="264">
        <v>44229</v>
      </c>
      <c r="AC2983">
        <v>2372.61</v>
      </c>
    </row>
    <row r="2984" spans="1:29">
      <c r="A2984" s="264">
        <v>44215</v>
      </c>
      <c r="B2984">
        <v>1320.08</v>
      </c>
      <c r="D2984" s="264">
        <v>44215</v>
      </c>
      <c r="E2984">
        <v>2376.29</v>
      </c>
      <c r="F2984">
        <v>1320.08</v>
      </c>
      <c r="G2984" s="246">
        <f t="shared" si="350"/>
        <v>-2.019547537204236E-4</v>
      </c>
      <c r="H2984" s="246">
        <f t="shared" si="351"/>
        <v>4.275316065362865E-2</v>
      </c>
      <c r="I2984">
        <f t="shared" si="352"/>
        <v>16514.514458861169</v>
      </c>
      <c r="J2984">
        <f t="shared" si="352"/>
        <v>28943.590193428703</v>
      </c>
      <c r="AB2984" s="264">
        <v>44230</v>
      </c>
      <c r="AC2984">
        <v>2368.46</v>
      </c>
    </row>
    <row r="2985" spans="1:29">
      <c r="A2985" s="264">
        <v>44216</v>
      </c>
      <c r="B2985">
        <v>1326.79</v>
      </c>
      <c r="D2985" s="264">
        <v>44216</v>
      </c>
      <c r="E2985">
        <v>2376.89</v>
      </c>
      <c r="F2985">
        <v>1326.79</v>
      </c>
      <c r="G2985" s="246">
        <f t="shared" si="350"/>
        <v>1.7673271701301729E-4</v>
      </c>
      <c r="H2985" s="246">
        <f t="shared" si="351"/>
        <v>4.9537863934761658E-2</v>
      </c>
      <c r="I2985">
        <f t="shared" si="352"/>
        <v>16518.684281852184</v>
      </c>
      <c r="J2985">
        <f t="shared" si="352"/>
        <v>29089.367096063812</v>
      </c>
      <c r="AB2985" s="264">
        <v>44231</v>
      </c>
      <c r="AC2985">
        <v>2368.5300000000002</v>
      </c>
    </row>
    <row r="2986" spans="1:29">
      <c r="A2986" s="264">
        <v>44217</v>
      </c>
      <c r="B2986">
        <v>1325.44</v>
      </c>
      <c r="D2986" s="264">
        <v>44217</v>
      </c>
      <c r="E2986">
        <v>2373.36</v>
      </c>
      <c r="F2986">
        <v>1325.44</v>
      </c>
      <c r="G2986" s="246">
        <f t="shared" si="350"/>
        <v>-5.8953325809774082E-4</v>
      </c>
      <c r="H2986" s="246">
        <f t="shared" si="351"/>
        <v>5.471113729919351E-2</v>
      </c>
      <c r="I2986">
        <f t="shared" si="352"/>
        <v>16494.151823255055</v>
      </c>
      <c r="J2986">
        <f t="shared" si="352"/>
        <v>29058.418244226788</v>
      </c>
      <c r="AB2986" s="264">
        <v>44232</v>
      </c>
      <c r="AC2986">
        <v>2365.54</v>
      </c>
    </row>
    <row r="2987" spans="1:29">
      <c r="A2987" s="264">
        <v>44218</v>
      </c>
      <c r="B2987">
        <v>1324.52</v>
      </c>
      <c r="D2987" s="264">
        <v>44218</v>
      </c>
      <c r="E2987">
        <v>2374.15</v>
      </c>
      <c r="F2987">
        <v>1324.52</v>
      </c>
      <c r="G2987" s="246">
        <f t="shared" si="350"/>
        <v>1.8102335159038141E-3</v>
      </c>
      <c r="H2987" s="246">
        <f t="shared" si="351"/>
        <v>5.3182789450486587E-2</v>
      </c>
      <c r="I2987">
        <f t="shared" si="352"/>
        <v>16499.642090193222</v>
      </c>
      <c r="J2987">
        <f t="shared" si="352"/>
        <v>29036.899630777825</v>
      </c>
      <c r="AB2987" s="264">
        <v>44235</v>
      </c>
      <c r="AC2987">
        <v>2368.0100000000002</v>
      </c>
    </row>
    <row r="2988" spans="1:29">
      <c r="A2988" s="264">
        <v>44221</v>
      </c>
      <c r="B2988">
        <v>1329.1</v>
      </c>
      <c r="D2988" s="264">
        <v>44221</v>
      </c>
      <c r="E2988">
        <v>2379.4299999999998</v>
      </c>
      <c r="F2988">
        <v>1329.1</v>
      </c>
      <c r="G2988" s="246">
        <f t="shared" si="350"/>
        <v>4.7207853900559371E-3</v>
      </c>
      <c r="H2988" s="246">
        <f t="shared" si="351"/>
        <v>5.8668393117448744E-2</v>
      </c>
      <c r="I2988">
        <f t="shared" si="352"/>
        <v>16536.336532514146</v>
      </c>
      <c r="J2988">
        <f t="shared" si="352"/>
        <v>29135.956592769558</v>
      </c>
      <c r="AB2988" s="264">
        <v>44236</v>
      </c>
      <c r="AC2988">
        <v>2368.54</v>
      </c>
    </row>
    <row r="2989" spans="1:29">
      <c r="A2989" s="264">
        <v>44222</v>
      </c>
      <c r="B2989">
        <v>1328.14</v>
      </c>
      <c r="D2989" s="264">
        <v>44222</v>
      </c>
      <c r="E2989">
        <v>2378.8000000000002</v>
      </c>
      <c r="F2989">
        <v>1328.14</v>
      </c>
      <c r="G2989" s="246">
        <f t="shared" si="350"/>
        <v>5.7372855916761889E-3</v>
      </c>
      <c r="H2989" s="246">
        <f t="shared" si="351"/>
        <v>5.6910207350167705E-2</v>
      </c>
      <c r="I2989">
        <f t="shared" si="352"/>
        <v>16531.95821837358</v>
      </c>
      <c r="J2989">
        <f t="shared" si="352"/>
        <v>29113.559317758067</v>
      </c>
      <c r="AB2989" s="264">
        <v>44237</v>
      </c>
      <c r="AC2989">
        <v>2372</v>
      </c>
    </row>
    <row r="2990" spans="1:29">
      <c r="A2990" s="264">
        <v>44223</v>
      </c>
      <c r="B2990">
        <v>1315.58</v>
      </c>
      <c r="D2990" s="264">
        <v>44223</v>
      </c>
      <c r="E2990">
        <v>2379.5</v>
      </c>
      <c r="F2990">
        <v>1315.58</v>
      </c>
      <c r="G2990" s="246">
        <f t="shared" si="350"/>
        <v>5.5103403395788675E-3</v>
      </c>
      <c r="H2990" s="246">
        <f t="shared" si="351"/>
        <v>4.4952101926692731E-2</v>
      </c>
      <c r="I2990">
        <f t="shared" ref="I2990:J3005" si="353">I2927*(1+G2990)</f>
        <v>16536.823011863093</v>
      </c>
      <c r="J2990">
        <f t="shared" si="353"/>
        <v>28836.886108027942</v>
      </c>
      <c r="AB2990" s="264">
        <v>44238</v>
      </c>
      <c r="AC2990">
        <v>2369.41</v>
      </c>
    </row>
    <row r="2991" spans="1:29">
      <c r="A2991" s="264">
        <v>44224</v>
      </c>
      <c r="B2991">
        <v>1319.29</v>
      </c>
      <c r="D2991" s="264">
        <v>44224</v>
      </c>
      <c r="E2991">
        <v>2377.02</v>
      </c>
      <c r="F2991">
        <v>1319.29</v>
      </c>
      <c r="G2991" s="246">
        <f t="shared" si="350"/>
        <v>2.4967314748429725E-3</v>
      </c>
      <c r="H2991" s="246">
        <f t="shared" si="351"/>
        <v>5.3270511013884012E-2</v>
      </c>
      <c r="I2991">
        <f t="shared" si="353"/>
        <v>16519.587743500237</v>
      </c>
      <c r="J2991">
        <f t="shared" si="353"/>
        <v>28916.86825039118</v>
      </c>
      <c r="AB2991" s="264">
        <v>44239</v>
      </c>
      <c r="AC2991">
        <v>2362.5700000000002</v>
      </c>
    </row>
    <row r="2992" spans="1:29">
      <c r="A2992" s="264">
        <v>44225</v>
      </c>
      <c r="B2992">
        <v>1311.04</v>
      </c>
      <c r="D2992" s="264">
        <v>44225</v>
      </c>
      <c r="E2992">
        <v>2374.87</v>
      </c>
      <c r="F2992">
        <v>1311.04</v>
      </c>
      <c r="G2992" s="246">
        <f t="shared" si="350"/>
        <v>2.2321992637941435E-4</v>
      </c>
      <c r="H2992" s="246">
        <f t="shared" si="351"/>
        <v>4.4082813323078382E-2</v>
      </c>
      <c r="I2992">
        <f t="shared" si="353"/>
        <v>16504.645877782434</v>
      </c>
      <c r="J2992">
        <f t="shared" si="353"/>
        <v>28734.698575715083</v>
      </c>
      <c r="AB2992" s="264">
        <v>44243</v>
      </c>
      <c r="AC2992">
        <v>2353.19</v>
      </c>
    </row>
    <row r="2993" spans="1:29">
      <c r="A2993" s="264">
        <v>44228</v>
      </c>
      <c r="B2993">
        <v>1319.9</v>
      </c>
      <c r="D2993" s="264">
        <v>44228</v>
      </c>
      <c r="E2993">
        <v>2375.98</v>
      </c>
      <c r="F2993">
        <v>1319.9</v>
      </c>
      <c r="G2993" s="246">
        <f t="shared" si="350"/>
        <v>1.2979898015086366E-3</v>
      </c>
      <c r="H2993" s="246">
        <f t="shared" si="351"/>
        <v>6.7065440713633059E-2</v>
      </c>
      <c r="I2993">
        <f t="shared" si="353"/>
        <v>16512.360050315809</v>
      </c>
      <c r="J2993">
        <f t="shared" si="353"/>
        <v>28927.552110010107</v>
      </c>
      <c r="AB2993" s="264">
        <v>44244</v>
      </c>
      <c r="AC2993">
        <v>2356.81</v>
      </c>
    </row>
    <row r="2994" spans="1:29">
      <c r="A2994" s="264">
        <v>44229</v>
      </c>
      <c r="B2994">
        <v>1325.45</v>
      </c>
      <c r="D2994" s="264">
        <v>44229</v>
      </c>
      <c r="E2994">
        <v>2372.61</v>
      </c>
      <c r="F2994">
        <v>1325.45</v>
      </c>
      <c r="G2994" s="246">
        <f t="shared" si="350"/>
        <v>2.2981027978556945E-3</v>
      </c>
      <c r="H2994" s="246">
        <f t="shared" si="351"/>
        <v>6.7908869508516143E-2</v>
      </c>
      <c r="I2994">
        <f t="shared" si="353"/>
        <v>16488.939544516285</v>
      </c>
      <c r="J2994">
        <f t="shared" si="353"/>
        <v>29047.845406533776</v>
      </c>
      <c r="AB2994" s="264">
        <v>44245</v>
      </c>
      <c r="AC2994">
        <v>2356.34</v>
      </c>
    </row>
    <row r="2995" spans="1:29">
      <c r="A2995" s="264">
        <v>44230</v>
      </c>
      <c r="B2995">
        <v>1323.95</v>
      </c>
      <c r="D2995" s="264">
        <v>44230</v>
      </c>
      <c r="E2995">
        <v>2368.46</v>
      </c>
      <c r="F2995">
        <v>1323.95</v>
      </c>
      <c r="G2995" s="246">
        <f t="shared" si="350"/>
        <v>1.2428556934627188E-3</v>
      </c>
      <c r="H2995" s="246">
        <f t="shared" si="351"/>
        <v>7.4815149358978802E-2</v>
      </c>
      <c r="I2995">
        <f t="shared" si="353"/>
        <v>16460.098268828438</v>
      </c>
      <c r="J2995">
        <f t="shared" si="353"/>
        <v>29013.622985962727</v>
      </c>
      <c r="AB2995" s="264">
        <v>44246</v>
      </c>
      <c r="AC2995">
        <v>2349.0700000000002</v>
      </c>
    </row>
    <row r="2996" spans="1:29">
      <c r="A2996" s="264">
        <v>44231</v>
      </c>
      <c r="B2996">
        <v>1328.85</v>
      </c>
      <c r="D2996" s="264">
        <v>44231</v>
      </c>
      <c r="E2996">
        <v>2368.5300000000002</v>
      </c>
      <c r="F2996">
        <v>1328.85</v>
      </c>
      <c r="G2996" s="246">
        <f t="shared" si="350"/>
        <v>4.9422141119226382E-4</v>
      </c>
      <c r="H2996" s="246">
        <f t="shared" si="351"/>
        <v>7.4683645430754883E-2</v>
      </c>
      <c r="I2996">
        <f t="shared" si="353"/>
        <v>16460.584748177393</v>
      </c>
      <c r="J2996">
        <f t="shared" si="353"/>
        <v>29119.656686928465</v>
      </c>
      <c r="AB2996" s="264">
        <v>44249</v>
      </c>
      <c r="AC2996">
        <v>2343.1999999999998</v>
      </c>
    </row>
    <row r="2997" spans="1:29">
      <c r="A2997" s="264">
        <v>44232</v>
      </c>
      <c r="B2997">
        <v>1329.78</v>
      </c>
      <c r="D2997" s="264">
        <v>44232</v>
      </c>
      <c r="E2997">
        <v>2365.54</v>
      </c>
      <c r="F2997">
        <v>1329.78</v>
      </c>
      <c r="G2997" s="246">
        <f t="shared" si="350"/>
        <v>1.6912318086892419E-4</v>
      </c>
      <c r="H2997" s="246">
        <f t="shared" si="351"/>
        <v>6.8015641723501816E-2</v>
      </c>
      <c r="I2997">
        <f t="shared" si="353"/>
        <v>16439.805130272172</v>
      </c>
      <c r="J2997">
        <f t="shared" si="353"/>
        <v>29138.684760437663</v>
      </c>
      <c r="AB2997" s="264">
        <v>44250</v>
      </c>
      <c r="AC2997">
        <v>2342.11</v>
      </c>
    </row>
    <row r="2998" spans="1:29">
      <c r="A2998" s="264">
        <v>44235</v>
      </c>
      <c r="B2998">
        <v>1333.64</v>
      </c>
      <c r="D2998" s="264">
        <v>44235</v>
      </c>
      <c r="E2998">
        <v>2368.0100000000002</v>
      </c>
      <c r="F2998">
        <v>1333.64</v>
      </c>
      <c r="G2998" s="246">
        <f t="shared" si="350"/>
        <v>-4.816198565226526E-3</v>
      </c>
      <c r="H2998" s="246">
        <f t="shared" si="351"/>
        <v>5.305727565870598E-2</v>
      </c>
      <c r="I2998">
        <f t="shared" si="353"/>
        <v>16456.97090158518</v>
      </c>
      <c r="J2998">
        <f t="shared" si="353"/>
        <v>29221.914783488675</v>
      </c>
      <c r="AB2998" s="264">
        <v>44251</v>
      </c>
      <c r="AC2998">
        <v>2339.48</v>
      </c>
    </row>
    <row r="2999" spans="1:29">
      <c r="A2999" s="264">
        <v>44236</v>
      </c>
      <c r="B2999">
        <v>1333.23</v>
      </c>
      <c r="D2999" s="264">
        <v>44236</v>
      </c>
      <c r="E2999">
        <v>2368.54</v>
      </c>
      <c r="F2999">
        <v>1333.23</v>
      </c>
      <c r="G2999" s="246">
        <f t="shared" si="350"/>
        <v>-5.5546925185890883E-3</v>
      </c>
      <c r="H2999" s="246">
        <f t="shared" si="351"/>
        <v>4.4329952070599518E-2</v>
      </c>
      <c r="I2999">
        <f t="shared" si="353"/>
        <v>16460.654245227241</v>
      </c>
      <c r="J2999">
        <f t="shared" si="353"/>
        <v>29211.574739415435</v>
      </c>
      <c r="AB2999" s="264">
        <v>44252</v>
      </c>
      <c r="AC2999">
        <v>2321.15</v>
      </c>
    </row>
    <row r="3000" spans="1:29">
      <c r="A3000" s="264">
        <v>44237</v>
      </c>
      <c r="B3000">
        <v>1334.4</v>
      </c>
      <c r="D3000" s="264">
        <v>44237</v>
      </c>
      <c r="E3000">
        <v>2372</v>
      </c>
      <c r="F3000">
        <v>1334.4</v>
      </c>
      <c r="G3000" s="246">
        <f t="shared" si="350"/>
        <v>-2.1118879942112478E-3</v>
      </c>
      <c r="H3000" s="246">
        <f t="shared" si="351"/>
        <v>4.7692264895908151E-2</v>
      </c>
      <c r="I3000">
        <f t="shared" si="353"/>
        <v>16484.700224475422</v>
      </c>
      <c r="J3000">
        <f t="shared" si="353"/>
        <v>29235.853563188808</v>
      </c>
      <c r="AB3000" s="264">
        <v>44253</v>
      </c>
      <c r="AC3000">
        <v>2340.58</v>
      </c>
    </row>
    <row r="3001" spans="1:29">
      <c r="A3001" s="264">
        <v>44238</v>
      </c>
      <c r="B3001">
        <v>1334.87</v>
      </c>
      <c r="D3001" s="264">
        <v>44238</v>
      </c>
      <c r="E3001">
        <v>2369.41</v>
      </c>
      <c r="F3001">
        <v>1334.87</v>
      </c>
      <c r="G3001" s="246">
        <f t="shared" si="350"/>
        <v>1.6021169925855006E-3</v>
      </c>
      <c r="H3001" s="246">
        <f t="shared" si="351"/>
        <v>5.0775811669142565E-2</v>
      </c>
      <c r="I3001">
        <f t="shared" si="353"/>
        <v>16466.700488564209</v>
      </c>
      <c r="J3001">
        <f t="shared" si="353"/>
        <v>29244.793413675045</v>
      </c>
      <c r="AB3001" s="264">
        <v>44256</v>
      </c>
      <c r="AC3001">
        <v>2336.5300000000002</v>
      </c>
    </row>
    <row r="3002" spans="1:29">
      <c r="A3002" s="264">
        <v>44239</v>
      </c>
      <c r="B3002">
        <v>1333.91</v>
      </c>
      <c r="D3002" s="264">
        <v>44239</v>
      </c>
      <c r="E3002">
        <v>2362.5700000000002</v>
      </c>
      <c r="F3002">
        <v>1333.91</v>
      </c>
      <c r="G3002" s="246">
        <f t="shared" si="350"/>
        <v>-5.9645174663058853E-4</v>
      </c>
      <c r="H3002" s="246">
        <f t="shared" si="351"/>
        <v>5.3187311923956301E-2</v>
      </c>
      <c r="I3002">
        <f t="shared" si="353"/>
        <v>16419.164506466652</v>
      </c>
      <c r="J3002">
        <f t="shared" si="353"/>
        <v>29222.403506633487</v>
      </c>
      <c r="AB3002" s="264">
        <v>44257</v>
      </c>
      <c r="AC3002">
        <v>2338.9899999999998</v>
      </c>
    </row>
    <row r="3003" spans="1:29">
      <c r="A3003" s="264">
        <v>44243</v>
      </c>
      <c r="B3003">
        <v>1328.11</v>
      </c>
      <c r="D3003" s="264">
        <v>44243</v>
      </c>
      <c r="E3003">
        <v>2353.19</v>
      </c>
      <c r="F3003">
        <v>1328.11</v>
      </c>
      <c r="G3003" s="246">
        <f t="shared" si="350"/>
        <v>-8.6238130145007696E-3</v>
      </c>
      <c r="H3003" s="246">
        <f t="shared" si="351"/>
        <v>4.3056545753712858E-2</v>
      </c>
      <c r="I3003">
        <f t="shared" si="353"/>
        <v>16353.976273707129</v>
      </c>
      <c r="J3003">
        <f t="shared" si="353"/>
        <v>29092.63387243816</v>
      </c>
      <c r="AB3003" s="264">
        <v>44258</v>
      </c>
      <c r="AC3003">
        <v>2331.4499999999998</v>
      </c>
    </row>
    <row r="3004" spans="1:29">
      <c r="A3004" s="264">
        <v>44244</v>
      </c>
      <c r="B3004">
        <v>1328.95</v>
      </c>
      <c r="D3004" s="264">
        <v>44244</v>
      </c>
      <c r="E3004">
        <v>2356.81</v>
      </c>
      <c r="F3004">
        <v>1328.95</v>
      </c>
      <c r="G3004" s="246">
        <f t="shared" si="350"/>
        <v>-7.1280221423666301E-3</v>
      </c>
      <c r="H3004" s="246">
        <f t="shared" si="351"/>
        <v>3.8926286618939696E-2</v>
      </c>
      <c r="I3004">
        <f t="shared" si="353"/>
        <v>16379.134205752913</v>
      </c>
      <c r="J3004">
        <f t="shared" si="353"/>
        <v>29109.683577553813</v>
      </c>
      <c r="AB3004" s="264">
        <v>44259</v>
      </c>
      <c r="AC3004">
        <v>2324.06</v>
      </c>
    </row>
    <row r="3005" spans="1:29">
      <c r="A3005" s="264">
        <v>44245</v>
      </c>
      <c r="B3005">
        <v>1325.98</v>
      </c>
      <c r="D3005" s="264">
        <v>44245</v>
      </c>
      <c r="E3005">
        <v>2356.34</v>
      </c>
      <c r="F3005">
        <v>1325.98</v>
      </c>
      <c r="G3005" s="246">
        <f t="shared" si="350"/>
        <v>-7.3971102405324674E-3</v>
      </c>
      <c r="H3005" s="246">
        <f t="shared" si="351"/>
        <v>3.140314554081923E-2</v>
      </c>
      <c r="I3005">
        <f t="shared" si="353"/>
        <v>16375.867844409953</v>
      </c>
      <c r="J3005">
        <f t="shared" si="353"/>
        <v>29043.276483163074</v>
      </c>
      <c r="AB3005" s="264">
        <v>44260</v>
      </c>
      <c r="AC3005">
        <v>2321.91</v>
      </c>
    </row>
    <row r="3006" spans="1:29">
      <c r="A3006" s="264">
        <v>44246</v>
      </c>
      <c r="B3006">
        <v>1322.25</v>
      </c>
      <c r="D3006" s="264">
        <v>44246</v>
      </c>
      <c r="E3006">
        <v>2349.0700000000002</v>
      </c>
      <c r="F3006">
        <v>1322.25</v>
      </c>
      <c r="G3006" s="246">
        <f t="shared" si="350"/>
        <v>-1.2356735030229604E-2</v>
      </c>
      <c r="H3006" s="246">
        <f t="shared" si="351"/>
        <v>2.8413661965727352E-2</v>
      </c>
      <c r="I3006">
        <f t="shared" ref="I3006:J3021" si="354">I2943*(1+G3006)</f>
        <v>16325.343489168832</v>
      </c>
      <c r="J3006">
        <f t="shared" si="354"/>
        <v>28960.229142624714</v>
      </c>
      <c r="AB3006" s="264">
        <v>44263</v>
      </c>
      <c r="AC3006">
        <v>2315.02</v>
      </c>
    </row>
    <row r="3007" spans="1:29">
      <c r="A3007" s="264">
        <v>44249</v>
      </c>
      <c r="B3007">
        <v>1311.74</v>
      </c>
      <c r="D3007" s="264">
        <v>44249</v>
      </c>
      <c r="E3007">
        <v>2343.1999999999998</v>
      </c>
      <c r="F3007">
        <v>1311.74</v>
      </c>
      <c r="G3007" s="246">
        <f t="shared" si="350"/>
        <v>-1.5172529735636653E-2</v>
      </c>
      <c r="H3007" s="246">
        <f t="shared" si="351"/>
        <v>2.3526956366887383E-2</v>
      </c>
      <c r="I3007">
        <f t="shared" si="354"/>
        <v>16284.548720906743</v>
      </c>
      <c r="J3007">
        <f t="shared" si="354"/>
        <v>28728.69247561018</v>
      </c>
      <c r="AB3007" s="264">
        <v>44264</v>
      </c>
      <c r="AC3007">
        <v>2321.54</v>
      </c>
    </row>
    <row r="3008" spans="1:29">
      <c r="A3008" s="264">
        <v>44250</v>
      </c>
      <c r="B3008">
        <v>1311.69</v>
      </c>
      <c r="D3008" s="264">
        <v>44250</v>
      </c>
      <c r="E3008">
        <v>2342.11</v>
      </c>
      <c r="F3008">
        <v>1311.69</v>
      </c>
      <c r="G3008" s="246">
        <f t="shared" si="350"/>
        <v>-1.7587792151138371E-2</v>
      </c>
      <c r="H3008" s="246">
        <f t="shared" si="351"/>
        <v>1.9256520490233728E-2</v>
      </c>
      <c r="I3008">
        <f t="shared" si="354"/>
        <v>16276.97354247307</v>
      </c>
      <c r="J3008">
        <f t="shared" si="354"/>
        <v>28726.263469626298</v>
      </c>
      <c r="AB3008" s="264">
        <v>44265</v>
      </c>
      <c r="AC3008">
        <v>2324.58</v>
      </c>
    </row>
    <row r="3009" spans="1:29">
      <c r="A3009" s="264">
        <v>44251</v>
      </c>
      <c r="B3009">
        <v>1316.05</v>
      </c>
      <c r="D3009" s="264">
        <v>44251</v>
      </c>
      <c r="E3009">
        <v>2339.48</v>
      </c>
      <c r="F3009">
        <v>1316.05</v>
      </c>
      <c r="G3009" s="246">
        <f t="shared" si="350"/>
        <v>-2.0219787583341753E-2</v>
      </c>
      <c r="H3009" s="246">
        <f t="shared" si="351"/>
        <v>2.4077146386744172E-2</v>
      </c>
      <c r="I3009">
        <f t="shared" si="354"/>
        <v>16258.695818362461</v>
      </c>
      <c r="J3009">
        <f t="shared" si="354"/>
        <v>28820.414613665391</v>
      </c>
      <c r="AB3009" s="264">
        <v>44266</v>
      </c>
      <c r="AC3009">
        <v>2324.2199999999998</v>
      </c>
    </row>
    <row r="3010" spans="1:29">
      <c r="A3010" s="264">
        <v>44252</v>
      </c>
      <c r="B3010">
        <v>1291.43</v>
      </c>
      <c r="D3010" s="264">
        <v>44252</v>
      </c>
      <c r="E3010">
        <v>2321.15</v>
      </c>
      <c r="F3010">
        <v>1291.43</v>
      </c>
      <c r="G3010" s="246">
        <f t="shared" si="350"/>
        <v>-2.686533374140021E-2</v>
      </c>
      <c r="H3010" s="246">
        <f t="shared" si="351"/>
        <v>3.6062413748694103E-3</v>
      </c>
      <c r="I3010">
        <f t="shared" si="354"/>
        <v>16131.307725986977</v>
      </c>
      <c r="J3010">
        <f t="shared" si="354"/>
        <v>28279.91935532917</v>
      </c>
      <c r="AB3010" s="264">
        <v>44267</v>
      </c>
      <c r="AC3010">
        <v>2311.98</v>
      </c>
    </row>
    <row r="3011" spans="1:29">
      <c r="A3011" s="264">
        <v>44253</v>
      </c>
      <c r="B3011">
        <v>1298.27</v>
      </c>
      <c r="D3011" s="264">
        <v>44253</v>
      </c>
      <c r="E3011">
        <v>2340.58</v>
      </c>
      <c r="F3011">
        <v>1298.27</v>
      </c>
      <c r="G3011" s="246">
        <f t="shared" si="350"/>
        <v>-1.7611456680685311E-2</v>
      </c>
      <c r="H3011" s="246">
        <f t="shared" si="351"/>
        <v>4.689863654706126E-3</v>
      </c>
      <c r="I3011">
        <f t="shared" si="354"/>
        <v>16266.340493845981</v>
      </c>
      <c r="J3011">
        <f t="shared" si="354"/>
        <v>28428.389606982644</v>
      </c>
      <c r="AB3011" s="264">
        <v>44270</v>
      </c>
      <c r="AC3011">
        <v>2314.19</v>
      </c>
    </row>
    <row r="3012" spans="1:29">
      <c r="A3012" s="264">
        <v>44256</v>
      </c>
      <c r="B3012">
        <v>1313.27</v>
      </c>
      <c r="D3012" s="264">
        <v>44256</v>
      </c>
      <c r="E3012">
        <v>2336.5300000000002</v>
      </c>
      <c r="F3012">
        <v>1313.27</v>
      </c>
      <c r="G3012" s="246">
        <f t="shared" si="350"/>
        <v>-1.9167236870274773E-2</v>
      </c>
      <c r="H3012" s="246">
        <f t="shared" si="351"/>
        <v>1.57481338294687E-2</v>
      </c>
      <c r="I3012">
        <f t="shared" si="354"/>
        <v>16238.194188656638</v>
      </c>
      <c r="J3012">
        <f t="shared" si="354"/>
        <v>28755.526616361767</v>
      </c>
      <c r="AB3012" s="264">
        <v>44271</v>
      </c>
      <c r="AC3012">
        <v>2313.5100000000002</v>
      </c>
    </row>
    <row r="3013" spans="1:29">
      <c r="A3013" s="264">
        <v>44257</v>
      </c>
      <c r="B3013">
        <v>1308.72</v>
      </c>
      <c r="D3013" s="264">
        <v>44257</v>
      </c>
      <c r="E3013">
        <v>2338.9899999999998</v>
      </c>
      <c r="F3013">
        <v>1308.72</v>
      </c>
      <c r="G3013" s="246">
        <f t="shared" si="350"/>
        <v>-2.0117217774538232E-2</v>
      </c>
      <c r="H3013" s="246">
        <f t="shared" si="351"/>
        <v>9.1687753583353654E-3</v>
      </c>
      <c r="I3013">
        <f t="shared" si="354"/>
        <v>16255.290462919793</v>
      </c>
      <c r="J3013">
        <f t="shared" si="354"/>
        <v>28654.564298212077</v>
      </c>
      <c r="AB3013" s="264">
        <v>44272</v>
      </c>
      <c r="AC3013">
        <v>2311.7600000000002</v>
      </c>
    </row>
    <row r="3014" spans="1:29">
      <c r="A3014" s="264">
        <v>44258</v>
      </c>
      <c r="B3014">
        <v>1295.45</v>
      </c>
      <c r="D3014" s="264">
        <v>44258</v>
      </c>
      <c r="E3014">
        <v>2331.4499999999998</v>
      </c>
      <c r="F3014">
        <v>1295.45</v>
      </c>
      <c r="G3014" s="246">
        <f t="shared" si="350"/>
        <v>-2.3979269318843199E-2</v>
      </c>
      <c r="H3014" s="246">
        <f t="shared" si="351"/>
        <v>-7.4839407483796774E-4</v>
      </c>
      <c r="I3014">
        <f t="shared" si="354"/>
        <v>16202.889687332716</v>
      </c>
      <c r="J3014">
        <f t="shared" si="354"/>
        <v>28362.685874956682</v>
      </c>
      <c r="AB3014" s="264">
        <v>44273</v>
      </c>
      <c r="AC3014">
        <v>2304.5700000000002</v>
      </c>
    </row>
    <row r="3015" spans="1:29">
      <c r="A3015" s="264">
        <v>44259</v>
      </c>
      <c r="B3015">
        <v>1285.1199999999999</v>
      </c>
      <c r="D3015" s="264">
        <v>44259</v>
      </c>
      <c r="E3015">
        <v>2324.06</v>
      </c>
      <c r="F3015">
        <v>1285.1199999999999</v>
      </c>
      <c r="G3015" s="246">
        <f t="shared" si="350"/>
        <v>-2.3573946398786738E-2</v>
      </c>
      <c r="H3015" s="246">
        <f t="shared" si="351"/>
        <v>-9.9083615102847494E-3</v>
      </c>
      <c r="I3015">
        <f t="shared" si="354"/>
        <v>16151.531367493391</v>
      </c>
      <c r="J3015">
        <f t="shared" si="354"/>
        <v>28135.203227696758</v>
      </c>
      <c r="AB3015" s="264">
        <v>44274</v>
      </c>
      <c r="AC3015">
        <v>2305.61</v>
      </c>
    </row>
    <row r="3016" spans="1:29">
      <c r="A3016" s="264">
        <v>44260</v>
      </c>
      <c r="B3016">
        <v>1292.78</v>
      </c>
      <c r="D3016" s="264">
        <v>44260</v>
      </c>
      <c r="E3016">
        <v>2321.91</v>
      </c>
      <c r="F3016">
        <v>1292.78</v>
      </c>
      <c r="G3016" s="246">
        <f t="shared" si="350"/>
        <v>-2.3722527992330766E-2</v>
      </c>
      <c r="H3016" s="246">
        <f t="shared" si="351"/>
        <v>-4.5511758820560152E-3</v>
      </c>
      <c r="I3016">
        <f t="shared" si="354"/>
        <v>16136.589501775594</v>
      </c>
      <c r="J3016">
        <f t="shared" si="354"/>
        <v>28301.59787468602</v>
      </c>
      <c r="AB3016" s="264">
        <v>44277</v>
      </c>
      <c r="AC3016">
        <v>2311.42</v>
      </c>
    </row>
    <row r="3017" spans="1:29">
      <c r="A3017" s="264">
        <v>44263</v>
      </c>
      <c r="B3017">
        <v>1280.48</v>
      </c>
      <c r="D3017" s="264">
        <v>44263</v>
      </c>
      <c r="E3017">
        <v>2315.02</v>
      </c>
      <c r="F3017">
        <v>1280.48</v>
      </c>
      <c r="G3017" s="246">
        <f t="shared" si="350"/>
        <v>-2.8575984423780509E-2</v>
      </c>
      <c r="H3017" s="246">
        <f t="shared" si="351"/>
        <v>-1.624993664245046E-2</v>
      </c>
      <c r="I3017">
        <f t="shared" si="354"/>
        <v>16088.706034428782</v>
      </c>
      <c r="J3017">
        <f t="shared" si="354"/>
        <v>28031.011690210045</v>
      </c>
      <c r="AB3017" s="264">
        <v>44278</v>
      </c>
      <c r="AC3017">
        <v>2317.37</v>
      </c>
    </row>
    <row r="3018" spans="1:29">
      <c r="A3018" s="264">
        <v>44264</v>
      </c>
      <c r="B3018">
        <v>1295.58</v>
      </c>
      <c r="D3018" s="264">
        <v>44264</v>
      </c>
      <c r="E3018">
        <v>2321.54</v>
      </c>
      <c r="F3018">
        <v>1295.58</v>
      </c>
      <c r="G3018" s="246">
        <f t="shared" si="350"/>
        <v>-2.3368909044251707E-2</v>
      </c>
      <c r="H3018" s="246">
        <f t="shared" si="351"/>
        <v>-4.9696614687626669E-3</v>
      </c>
      <c r="I3018">
        <f t="shared" si="354"/>
        <v>16134.018110931134</v>
      </c>
      <c r="J3018">
        <f t="shared" si="354"/>
        <v>28360.26499511264</v>
      </c>
      <c r="AB3018" s="264">
        <v>44279</v>
      </c>
      <c r="AC3018">
        <v>2319.96</v>
      </c>
    </row>
    <row r="3019" spans="1:29">
      <c r="A3019" s="264">
        <v>44265</v>
      </c>
      <c r="B3019">
        <v>1300.24</v>
      </c>
      <c r="D3019" s="264">
        <v>44265</v>
      </c>
      <c r="E3019">
        <v>2324.58</v>
      </c>
      <c r="F3019">
        <v>1300.24</v>
      </c>
      <c r="G3019" s="246">
        <f t="shared" si="350"/>
        <v>-2.4118084155111519E-2</v>
      </c>
      <c r="H3019" s="246">
        <f t="shared" si="351"/>
        <v>-3.2279923675325858E-3</v>
      </c>
      <c r="I3019">
        <f t="shared" si="354"/>
        <v>16155.145214085605</v>
      </c>
      <c r="J3019">
        <f t="shared" si="354"/>
        <v>28460.955206958966</v>
      </c>
      <c r="AB3019" s="264">
        <v>44280</v>
      </c>
      <c r="AC3019">
        <v>2317.08</v>
      </c>
    </row>
    <row r="3020" spans="1:29">
      <c r="A3020" s="264">
        <v>44266</v>
      </c>
      <c r="B3020">
        <v>1309.55</v>
      </c>
      <c r="D3020" s="264">
        <v>44266</v>
      </c>
      <c r="E3020">
        <v>2324.2199999999998</v>
      </c>
      <c r="F3020">
        <v>1309.55</v>
      </c>
      <c r="G3020" s="246">
        <f t="shared" si="350"/>
        <v>-2.4650015107261614E-2</v>
      </c>
      <c r="H3020" s="246">
        <f t="shared" si="351"/>
        <v>2.7562577191471019E-3</v>
      </c>
      <c r="I3020">
        <f t="shared" si="354"/>
        <v>16152.643320291001</v>
      </c>
      <c r="J3020">
        <f t="shared" si="354"/>
        <v>28663.420012579601</v>
      </c>
      <c r="AB3020" s="264">
        <v>44281</v>
      </c>
      <c r="AC3020">
        <v>2313.67</v>
      </c>
    </row>
    <row r="3021" spans="1:29">
      <c r="A3021" s="264">
        <v>44267</v>
      </c>
      <c r="B3021">
        <v>1303.02</v>
      </c>
      <c r="D3021" s="264">
        <v>44267</v>
      </c>
      <c r="E3021">
        <v>2311.98</v>
      </c>
      <c r="F3021">
        <v>1303.02</v>
      </c>
      <c r="G3021" s="246">
        <f t="shared" si="350"/>
        <v>-2.7950858959158498E-2</v>
      </c>
      <c r="H3021" s="246">
        <f t="shared" si="351"/>
        <v>3.442239034791004E-3</v>
      </c>
      <c r="I3021">
        <f t="shared" si="354"/>
        <v>16067.578931274315</v>
      </c>
      <c r="J3021">
        <f t="shared" si="354"/>
        <v>28519.160205765078</v>
      </c>
      <c r="AB3021" s="264">
        <v>44284</v>
      </c>
      <c r="AC3021">
        <v>2309.91</v>
      </c>
    </row>
    <row r="3022" spans="1:29">
      <c r="A3022" s="264">
        <v>44270</v>
      </c>
      <c r="B3022">
        <v>1308.6400000000001</v>
      </c>
      <c r="D3022" s="264">
        <v>44270</v>
      </c>
      <c r="E3022">
        <v>2314.19</v>
      </c>
      <c r="F3022">
        <v>1308.6400000000001</v>
      </c>
      <c r="G3022" s="246">
        <f t="shared" si="350"/>
        <v>-2.9250142622235686E-2</v>
      </c>
      <c r="H3022" s="246">
        <f t="shared" si="351"/>
        <v>5.570901390994574E-3</v>
      </c>
      <c r="I3022">
        <f t="shared" ref="I3022:J3034" si="355">I2959*(1+G3022)</f>
        <v>16082.937779291216</v>
      </c>
      <c r="J3022">
        <f t="shared" si="355"/>
        <v>28640.841177071401</v>
      </c>
      <c r="AB3022" s="264">
        <v>44285</v>
      </c>
      <c r="AC3022">
        <v>2311.5300000000002</v>
      </c>
    </row>
    <row r="3023" spans="1:29">
      <c r="A3023" s="264">
        <v>44271</v>
      </c>
      <c r="B3023">
        <v>1308.21</v>
      </c>
      <c r="D3023" s="264">
        <v>44271</v>
      </c>
      <c r="E3023">
        <v>2313.5100000000002</v>
      </c>
      <c r="F3023">
        <v>1308.21</v>
      </c>
      <c r="G3023" s="246">
        <f t="shared" si="350"/>
        <v>-3.0109041516268031E-2</v>
      </c>
      <c r="H3023" s="246">
        <f t="shared" si="351"/>
        <v>4.6305597245810274E-3</v>
      </c>
      <c r="I3023">
        <f t="shared" si="355"/>
        <v>16078.211979901402</v>
      </c>
      <c r="J3023">
        <f t="shared" si="355"/>
        <v>28630.100048950942</v>
      </c>
      <c r="AB3023" s="264">
        <v>44286</v>
      </c>
      <c r="AC3023">
        <v>2311.35</v>
      </c>
    </row>
    <row r="3024" spans="1:29">
      <c r="A3024" s="264">
        <v>44272</v>
      </c>
      <c r="B3024">
        <v>1309.47</v>
      </c>
      <c r="D3024" s="264">
        <v>44272</v>
      </c>
      <c r="E3024">
        <v>2311.7600000000002</v>
      </c>
      <c r="F3024">
        <v>1309.47</v>
      </c>
      <c r="G3024" s="246">
        <f t="shared" si="350"/>
        <v>-3.1151381548893742E-2</v>
      </c>
      <c r="H3024" s="246">
        <f t="shared" si="351"/>
        <v>5.4206117787078826E-3</v>
      </c>
      <c r="I3024">
        <f t="shared" si="355"/>
        <v>16066.049996177613</v>
      </c>
      <c r="J3024">
        <f t="shared" si="355"/>
        <v>28656.345830811595</v>
      </c>
    </row>
    <row r="3025" spans="1:10">
      <c r="A3025" s="264">
        <v>44273</v>
      </c>
      <c r="B3025">
        <v>1289.6500000000001</v>
      </c>
      <c r="D3025" s="264">
        <v>44273</v>
      </c>
      <c r="E3025">
        <v>2304.5700000000002</v>
      </c>
      <c r="F3025">
        <v>1289.6500000000001</v>
      </c>
      <c r="G3025" s="246">
        <f t="shared" si="350"/>
        <v>-3.3212514787686387E-2</v>
      </c>
      <c r="H3025" s="246">
        <f t="shared" si="351"/>
        <v>-1.4113169139449613E-2</v>
      </c>
      <c r="I3025">
        <f t="shared" si="355"/>
        <v>16016.081617335292</v>
      </c>
      <c r="J3025">
        <f t="shared" si="355"/>
        <v>28221.276039888129</v>
      </c>
    </row>
    <row r="3026" spans="1:10">
      <c r="A3026" s="264">
        <v>44274</v>
      </c>
      <c r="B3026">
        <v>1292.9100000000001</v>
      </c>
      <c r="D3026" s="264">
        <v>44274</v>
      </c>
      <c r="E3026">
        <v>2305.61</v>
      </c>
      <c r="F3026">
        <v>1292.9100000000001</v>
      </c>
      <c r="G3026" s="246">
        <f t="shared" si="350"/>
        <v>-3.3202084879590976E-2</v>
      </c>
      <c r="H3026" s="246">
        <f t="shared" si="351"/>
        <v>-1.1658690630903981E-2</v>
      </c>
      <c r="I3026">
        <f t="shared" si="355"/>
        <v>16023.309310519717</v>
      </c>
      <c r="J3026">
        <f t="shared" si="355"/>
        <v>28291.304221758812</v>
      </c>
    </row>
    <row r="3027" spans="1:10">
      <c r="A3027" s="264">
        <v>44277</v>
      </c>
      <c r="B3027">
        <v>1300.0999999999999</v>
      </c>
      <c r="D3027" s="264">
        <v>44277</v>
      </c>
      <c r="E3027">
        <v>2311.42</v>
      </c>
      <c r="F3027">
        <v>1300.0999999999999</v>
      </c>
      <c r="G3027" s="246">
        <f t="shared" si="350"/>
        <v>-3.084708950561621E-2</v>
      </c>
      <c r="H3027" s="246">
        <f t="shared" si="351"/>
        <v>-8.2396481863319521E-3</v>
      </c>
      <c r="I3027">
        <f t="shared" si="355"/>
        <v>16063.687096482703</v>
      </c>
      <c r="J3027">
        <f t="shared" si="355"/>
        <v>28447.321220103164</v>
      </c>
    </row>
    <row r="3028" spans="1:10">
      <c r="A3028" s="264">
        <v>44278</v>
      </c>
      <c r="B3028">
        <v>1298.46</v>
      </c>
      <c r="D3028" s="264">
        <v>44278</v>
      </c>
      <c r="E3028">
        <v>2317.37</v>
      </c>
      <c r="F3028">
        <v>1298.46</v>
      </c>
      <c r="G3028" s="246">
        <f t="shared" si="350"/>
        <v>-2.7716358357493198E-2</v>
      </c>
      <c r="H3028" s="246">
        <f t="shared" si="351"/>
        <v>-8.2650625672428119E-3</v>
      </c>
      <c r="I3028">
        <f t="shared" si="355"/>
        <v>16105.037841143589</v>
      </c>
      <c r="J3028">
        <f t="shared" si="355"/>
        <v>28410.115626658146</v>
      </c>
    </row>
    <row r="3029" spans="1:10">
      <c r="A3029" s="264">
        <v>44279</v>
      </c>
      <c r="B3029">
        <v>1295.8699999999999</v>
      </c>
      <c r="D3029" s="264">
        <v>44279</v>
      </c>
      <c r="E3029">
        <v>2319.96</v>
      </c>
      <c r="F3029">
        <v>1295.8699999999999</v>
      </c>
      <c r="G3029" s="246">
        <f t="shared" si="350"/>
        <v>-2.6837923773249339E-2</v>
      </c>
      <c r="H3029" s="246">
        <f t="shared" si="351"/>
        <v>-9.0625336752018365E-3</v>
      </c>
      <c r="I3029">
        <f t="shared" si="355"/>
        <v>16123.037577054802</v>
      </c>
      <c r="J3029">
        <f t="shared" si="355"/>
        <v>28352.127472254637</v>
      </c>
    </row>
    <row r="3030" spans="1:10">
      <c r="A3030" s="264">
        <v>44280</v>
      </c>
      <c r="B3030">
        <v>1296.76</v>
      </c>
      <c r="D3030" s="264">
        <v>44280</v>
      </c>
      <c r="E3030">
        <v>2317.08</v>
      </c>
      <c r="F3030">
        <v>1296.76</v>
      </c>
      <c r="G3030" s="246">
        <f t="shared" si="350"/>
        <v>-2.9405851010354978E-2</v>
      </c>
      <c r="H3030" s="246">
        <f t="shared" si="351"/>
        <v>-9.4122136625654079E-3</v>
      </c>
      <c r="I3030">
        <f t="shared" si="355"/>
        <v>16103.022426697931</v>
      </c>
      <c r="J3030">
        <f t="shared" si="355"/>
        <v>28370.283057506444</v>
      </c>
    </row>
    <row r="3031" spans="1:10">
      <c r="A3031" s="264">
        <v>44281</v>
      </c>
      <c r="B3031">
        <v>1305.28</v>
      </c>
      <c r="D3031" s="264">
        <v>44281</v>
      </c>
      <c r="E3031">
        <v>2313.67</v>
      </c>
      <c r="F3031">
        <v>1305.28</v>
      </c>
      <c r="G3031" s="246">
        <f t="shared" si="350"/>
        <v>-2.9439771797722059E-2</v>
      </c>
      <c r="H3031" s="246">
        <f t="shared" si="351"/>
        <v>-2.0572702960121167E-3</v>
      </c>
      <c r="I3031">
        <f t="shared" si="355"/>
        <v>16079.323932699001</v>
      </c>
      <c r="J3031">
        <f t="shared" si="355"/>
        <v>28555.365298926732</v>
      </c>
    </row>
    <row r="3032" spans="1:10">
      <c r="A3032" s="264">
        <v>44284</v>
      </c>
      <c r="B3032">
        <v>1301.93</v>
      </c>
      <c r="D3032" s="264">
        <v>44284</v>
      </c>
      <c r="E3032">
        <v>2309.91</v>
      </c>
      <c r="F3032">
        <v>1301.93</v>
      </c>
      <c r="G3032" s="246">
        <f t="shared" si="350"/>
        <v>-3.2218735467004156E-2</v>
      </c>
      <c r="H3032" s="246">
        <f t="shared" si="351"/>
        <v>-7.3131389552755352E-3</v>
      </c>
      <c r="I3032">
        <f t="shared" si="355"/>
        <v>16053.193041955314</v>
      </c>
      <c r="J3032">
        <f t="shared" si="355"/>
        <v>28480.751128527598</v>
      </c>
    </row>
    <row r="3033" spans="1:10">
      <c r="A3033" s="264">
        <v>44285</v>
      </c>
      <c r="B3033">
        <v>1300.9000000000001</v>
      </c>
      <c r="D3033" s="264">
        <v>44285</v>
      </c>
      <c r="E3033">
        <v>2311.5300000000002</v>
      </c>
      <c r="F3033">
        <v>1300.9000000000001</v>
      </c>
      <c r="G3033" s="246">
        <f t="shared" si="350"/>
        <v>-3.1941536142055416E-2</v>
      </c>
      <c r="H3033" s="246">
        <f t="shared" si="351"/>
        <v>-1.0558172516907396E-2</v>
      </c>
      <c r="I3033">
        <f t="shared" si="355"/>
        <v>16064.451564031053</v>
      </c>
      <c r="J3033">
        <f t="shared" si="355"/>
        <v>28456.896579213328</v>
      </c>
    </row>
    <row r="3034" spans="1:10">
      <c r="A3034" s="264">
        <v>44286</v>
      </c>
      <c r="B3034">
        <v>1306.54</v>
      </c>
      <c r="D3034" s="264">
        <v>44286</v>
      </c>
      <c r="E3034">
        <v>2311.35</v>
      </c>
      <c r="F3034">
        <v>1306.54</v>
      </c>
      <c r="G3034" s="246">
        <f t="shared" si="350"/>
        <v>-3.2199309117554753E-2</v>
      </c>
      <c r="H3034" s="246">
        <f t="shared" si="351"/>
        <v>-6.2834031823783129E-3</v>
      </c>
      <c r="I3034">
        <f t="shared" si="355"/>
        <v>16063.200617133749</v>
      </c>
      <c r="J3034">
        <f t="shared" si="355"/>
        <v>28578.949645674638</v>
      </c>
    </row>
    <row r="3035" spans="1:10">
      <c r="A3035" s="264"/>
      <c r="D3035" s="264"/>
    </row>
    <row r="3036" spans="1:10">
      <c r="A3036" s="264"/>
      <c r="D3036" s="264"/>
    </row>
    <row r="3037" spans="1:10">
      <c r="A3037" s="264"/>
      <c r="D3037" s="264"/>
    </row>
    <row r="3038" spans="1:10">
      <c r="A3038" s="264"/>
      <c r="D3038" s="264"/>
    </row>
    <row r="3039" spans="1:10">
      <c r="A3039" s="264"/>
      <c r="D3039" s="264"/>
    </row>
    <row r="3040" spans="1:10">
      <c r="A3040" s="264"/>
      <c r="D3040" s="264"/>
    </row>
    <row r="3041" spans="1:4">
      <c r="A3041" s="264"/>
      <c r="D3041" s="264"/>
    </row>
    <row r="3042" spans="1:4">
      <c r="A3042" s="264"/>
      <c r="D3042" s="264"/>
    </row>
    <row r="3043" spans="1:4">
      <c r="A3043" s="264"/>
      <c r="D3043" s="264"/>
    </row>
    <row r="3044" spans="1:4">
      <c r="A3044" s="264"/>
      <c r="D3044" s="264"/>
    </row>
    <row r="3045" spans="1:4">
      <c r="A3045" s="264"/>
      <c r="D3045" s="264"/>
    </row>
    <row r="3046" spans="1:4">
      <c r="A3046" s="264"/>
      <c r="D3046" s="264"/>
    </row>
    <row r="3047" spans="1:4">
      <c r="A3047" s="264"/>
      <c r="D3047" s="264"/>
    </row>
    <row r="3048" spans="1:4">
      <c r="A3048" s="264"/>
      <c r="D3048" s="264"/>
    </row>
    <row r="3049" spans="1:4">
      <c r="A3049" s="264"/>
      <c r="D3049" s="264"/>
    </row>
    <row r="3050" spans="1:4">
      <c r="A3050" s="264"/>
      <c r="D3050" s="264"/>
    </row>
    <row r="3051" spans="1:4">
      <c r="A3051" s="264"/>
      <c r="D3051" s="264"/>
    </row>
    <row r="3052" spans="1:4">
      <c r="A3052" s="264"/>
      <c r="D3052" s="264"/>
    </row>
    <row r="3053" spans="1:4">
      <c r="A3053" s="264"/>
      <c r="D3053" s="264"/>
    </row>
    <row r="3054" spans="1:4">
      <c r="A3054" s="264"/>
      <c r="D3054" s="264"/>
    </row>
    <row r="3055" spans="1:4">
      <c r="A3055" s="264"/>
      <c r="D3055" s="264"/>
    </row>
    <row r="3056" spans="1:4">
      <c r="A3056" s="264"/>
      <c r="D3056" s="264"/>
    </row>
    <row r="3057" spans="1:4">
      <c r="A3057" s="264"/>
      <c r="D3057" s="264"/>
    </row>
    <row r="3058" spans="1:4">
      <c r="A3058" s="264"/>
      <c r="D3058" s="264"/>
    </row>
    <row r="3059" spans="1:4">
      <c r="A3059" s="264"/>
      <c r="D3059" s="264"/>
    </row>
    <row r="3060" spans="1:4">
      <c r="A3060" s="264"/>
      <c r="D3060" s="264"/>
    </row>
    <row r="3061" spans="1:4">
      <c r="A3061" s="264"/>
      <c r="D3061" s="264"/>
    </row>
    <row r="3062" spans="1:4">
      <c r="A3062" s="264"/>
      <c r="D3062" s="264"/>
    </row>
    <row r="3063" spans="1:4">
      <c r="A3063" s="264"/>
      <c r="D3063" s="264"/>
    </row>
    <row r="3064" spans="1:4">
      <c r="A3064" s="264"/>
    </row>
    <row r="3065" spans="1:4">
      <c r="A3065" s="264"/>
    </row>
    <row r="3066" spans="1:4">
      <c r="A3066" s="264"/>
    </row>
    <row r="3067" spans="1:4">
      <c r="A3067" s="264"/>
    </row>
    <row r="3068" spans="1:4">
      <c r="A3068" s="264"/>
    </row>
    <row r="3069" spans="1:4">
      <c r="A3069" s="264"/>
    </row>
    <row r="3070" spans="1:4">
      <c r="A3070" s="264"/>
    </row>
    <row r="3071" spans="1:4">
      <c r="A3071" s="264"/>
    </row>
    <row r="3072" spans="1:4">
      <c r="A3072" s="264"/>
    </row>
    <row r="3073" spans="1:1">
      <c r="A3073" s="264"/>
    </row>
    <row r="3074" spans="1:1">
      <c r="A3074" s="264"/>
    </row>
    <row r="3075" spans="1:1">
      <c r="A3075" s="264"/>
    </row>
    <row r="3076" spans="1:1">
      <c r="A3076" s="264"/>
    </row>
    <row r="3077" spans="1:1">
      <c r="A3077" s="264"/>
    </row>
    <row r="3078" spans="1:1">
      <c r="A3078" s="264"/>
    </row>
    <row r="3079" spans="1:1">
      <c r="A3079" s="264"/>
    </row>
    <row r="3080" spans="1:1">
      <c r="A3080" s="264"/>
    </row>
    <row r="3081" spans="1:1">
      <c r="A3081" s="264"/>
    </row>
    <row r="3082" spans="1:1">
      <c r="A3082" s="264"/>
    </row>
    <row r="3083" spans="1:1">
      <c r="A3083" s="264"/>
    </row>
    <row r="3084" spans="1:1">
      <c r="A3084" s="264"/>
    </row>
    <row r="3085" spans="1:1">
      <c r="A3085" s="264"/>
    </row>
    <row r="3086" spans="1:1">
      <c r="A3086" s="264"/>
    </row>
    <row r="3087" spans="1:1">
      <c r="A3087" s="264"/>
    </row>
    <row r="3088" spans="1:1">
      <c r="A3088" s="264"/>
    </row>
    <row r="3089" spans="1:1">
      <c r="A3089" s="264"/>
    </row>
    <row r="3090" spans="1:1">
      <c r="A3090" s="264"/>
    </row>
    <row r="3091" spans="1:1">
      <c r="A3091" s="264"/>
    </row>
    <row r="3092" spans="1:1">
      <c r="A3092" s="264"/>
    </row>
    <row r="3093" spans="1:1">
      <c r="A3093" s="264"/>
    </row>
    <row r="3094" spans="1:1">
      <c r="A3094" s="264"/>
    </row>
    <row r="3095" spans="1:1">
      <c r="A3095" s="264"/>
    </row>
    <row r="3096" spans="1:1">
      <c r="A3096" s="264"/>
    </row>
    <row r="3097" spans="1:1">
      <c r="A3097" s="264"/>
    </row>
    <row r="3098" spans="1:1">
      <c r="A3098" s="264"/>
    </row>
    <row r="3099" spans="1:1">
      <c r="A3099" s="264"/>
    </row>
    <row r="3100" spans="1:1">
      <c r="A3100" s="264"/>
    </row>
    <row r="3101" spans="1:1">
      <c r="A3101" s="264"/>
    </row>
    <row r="3102" spans="1:1">
      <c r="A3102" s="264"/>
    </row>
    <row r="3103" spans="1:1">
      <c r="A3103" s="264"/>
    </row>
    <row r="3104" spans="1:1">
      <c r="A3104" s="264"/>
    </row>
    <row r="3105" spans="1:1">
      <c r="A3105" s="264"/>
    </row>
    <row r="3106" spans="1:1">
      <c r="A3106" s="264"/>
    </row>
    <row r="3107" spans="1:1">
      <c r="A3107" s="264"/>
    </row>
    <row r="3108" spans="1:1">
      <c r="A3108" s="264"/>
    </row>
    <row r="3109" spans="1:1">
      <c r="A3109" s="264"/>
    </row>
    <row r="3110" spans="1:1">
      <c r="A3110" s="264"/>
    </row>
    <row r="3111" spans="1:1">
      <c r="A3111" s="264"/>
    </row>
    <row r="3112" spans="1:1">
      <c r="A3112" s="264"/>
    </row>
    <row r="3113" spans="1:1">
      <c r="A3113" s="264"/>
    </row>
    <row r="3114" spans="1:1">
      <c r="A3114" s="264"/>
    </row>
    <row r="3115" spans="1:1">
      <c r="A3115" s="264"/>
    </row>
    <row r="3116" spans="1:1">
      <c r="A3116" s="264"/>
    </row>
    <row r="3117" spans="1:1">
      <c r="A3117" s="264"/>
    </row>
    <row r="3118" spans="1:1">
      <c r="A3118" s="264"/>
    </row>
    <row r="3119" spans="1:1">
      <c r="A3119" s="264"/>
    </row>
    <row r="3120" spans="1:1">
      <c r="A3120" s="264"/>
    </row>
    <row r="3121" spans="1:1">
      <c r="A3121" s="264"/>
    </row>
    <row r="3122" spans="1:1">
      <c r="A3122" s="264"/>
    </row>
    <row r="3123" spans="1:1">
      <c r="A3123" s="264"/>
    </row>
    <row r="3124" spans="1:1">
      <c r="A3124" s="264"/>
    </row>
    <row r="3125" spans="1:1">
      <c r="A3125" s="264"/>
    </row>
    <row r="3126" spans="1:1">
      <c r="A3126" s="264"/>
    </row>
    <row r="3127" spans="1:1">
      <c r="A3127" s="264"/>
    </row>
    <row r="3128" spans="1:1">
      <c r="A3128" s="264"/>
    </row>
    <row r="3129" spans="1:1">
      <c r="A3129" s="264"/>
    </row>
    <row r="3130" spans="1:1">
      <c r="A3130" s="264"/>
    </row>
    <row r="3131" spans="1:1">
      <c r="A3131" s="264"/>
    </row>
    <row r="3132" spans="1:1">
      <c r="A3132" s="264"/>
    </row>
    <row r="3133" spans="1:1">
      <c r="A3133" s="264"/>
    </row>
    <row r="3134" spans="1:1">
      <c r="A3134" s="264"/>
    </row>
    <row r="3135" spans="1:1">
      <c r="A3135" s="264"/>
    </row>
    <row r="3136" spans="1:1">
      <c r="A3136" s="264"/>
    </row>
    <row r="3137" spans="1:1">
      <c r="A3137" s="264"/>
    </row>
    <row r="3138" spans="1:1">
      <c r="A3138" s="264"/>
    </row>
    <row r="3139" spans="1:1">
      <c r="A3139" s="264"/>
    </row>
    <row r="3140" spans="1:1">
      <c r="A3140" s="264"/>
    </row>
    <row r="3141" spans="1:1">
      <c r="A3141" s="264"/>
    </row>
    <row r="3142" spans="1:1">
      <c r="A3142" s="264"/>
    </row>
    <row r="3143" spans="1:1">
      <c r="A3143" s="264"/>
    </row>
    <row r="3144" spans="1:1">
      <c r="A3144" s="264"/>
    </row>
    <row r="3145" spans="1:1">
      <c r="A3145" s="264"/>
    </row>
    <row r="3146" spans="1:1">
      <c r="A3146" s="264"/>
    </row>
    <row r="3147" spans="1:1">
      <c r="A3147" s="264"/>
    </row>
    <row r="3148" spans="1:1">
      <c r="A3148" s="264"/>
    </row>
    <row r="3149" spans="1:1">
      <c r="A3149" s="264"/>
    </row>
    <row r="3150" spans="1:1">
      <c r="A3150" s="264"/>
    </row>
    <row r="3151" spans="1:1">
      <c r="A3151" s="264"/>
    </row>
    <row r="3152" spans="1:1">
      <c r="A3152" s="264"/>
    </row>
    <row r="3153" spans="1:1">
      <c r="A3153" s="264"/>
    </row>
    <row r="3154" spans="1:1">
      <c r="A3154" s="264"/>
    </row>
    <row r="3155" spans="1:1">
      <c r="A3155" s="264"/>
    </row>
    <row r="3156" spans="1:1">
      <c r="A3156" s="264"/>
    </row>
    <row r="3157" spans="1:1">
      <c r="A3157" s="264"/>
    </row>
    <row r="3158" spans="1:1">
      <c r="A3158" s="264"/>
    </row>
    <row r="3159" spans="1:1">
      <c r="A3159" s="264"/>
    </row>
    <row r="3160" spans="1:1">
      <c r="A3160" s="264"/>
    </row>
    <row r="3161" spans="1:1">
      <c r="A3161" s="264"/>
    </row>
    <row r="3162" spans="1:1">
      <c r="A3162" s="264"/>
    </row>
    <row r="3163" spans="1:1">
      <c r="A3163" s="264"/>
    </row>
    <row r="3164" spans="1:1">
      <c r="A3164" s="264"/>
    </row>
    <row r="3165" spans="1:1">
      <c r="A3165" s="264"/>
    </row>
    <row r="3166" spans="1:1">
      <c r="A3166" s="264"/>
    </row>
    <row r="3167" spans="1:1">
      <c r="A3167" s="264"/>
    </row>
    <row r="3168" spans="1:1">
      <c r="A3168" s="264"/>
    </row>
    <row r="3169" spans="1:1">
      <c r="A3169" s="264"/>
    </row>
    <row r="3170" spans="1:1">
      <c r="A3170" s="264"/>
    </row>
    <row r="3171" spans="1:1">
      <c r="A3171" s="264"/>
    </row>
    <row r="3172" spans="1:1">
      <c r="A3172" s="264"/>
    </row>
    <row r="3173" spans="1:1">
      <c r="A3173" s="264"/>
    </row>
    <row r="3174" spans="1:1">
      <c r="A3174" s="264"/>
    </row>
    <row r="3175" spans="1:1">
      <c r="A3175" s="264"/>
    </row>
    <row r="3176" spans="1:1">
      <c r="A3176" s="264"/>
    </row>
    <row r="3177" spans="1:1">
      <c r="A3177" s="264"/>
    </row>
    <row r="3178" spans="1:1">
      <c r="A3178" s="264"/>
    </row>
    <row r="3179" spans="1:1">
      <c r="A3179" s="264"/>
    </row>
    <row r="3180" spans="1:1">
      <c r="A3180" s="264"/>
    </row>
    <row r="3181" spans="1:1">
      <c r="A3181" s="264"/>
    </row>
    <row r="3182" spans="1:1">
      <c r="A3182" s="264"/>
    </row>
    <row r="3183" spans="1:1">
      <c r="A3183" s="264"/>
    </row>
    <row r="3184" spans="1:1">
      <c r="A3184" s="264"/>
    </row>
    <row r="3185" spans="1:1">
      <c r="A3185" s="264"/>
    </row>
    <row r="3186" spans="1:1">
      <c r="A3186" s="264"/>
    </row>
    <row r="3187" spans="1:1">
      <c r="A3187" s="264"/>
    </row>
    <row r="3188" spans="1:1">
      <c r="A3188" s="264"/>
    </row>
    <row r="3189" spans="1:1">
      <c r="A3189" s="264"/>
    </row>
    <row r="3190" spans="1:1">
      <c r="A3190" s="264"/>
    </row>
    <row r="3191" spans="1:1">
      <c r="A3191" s="264"/>
    </row>
    <row r="3192" spans="1:1">
      <c r="A3192" s="264"/>
    </row>
    <row r="3193" spans="1:1">
      <c r="A3193" s="264"/>
    </row>
    <row r="3194" spans="1:1">
      <c r="A3194" s="264"/>
    </row>
    <row r="3195" spans="1:1">
      <c r="A3195" s="264"/>
    </row>
    <row r="3196" spans="1:1">
      <c r="A3196" s="264"/>
    </row>
    <row r="3197" spans="1:1">
      <c r="A3197" s="264"/>
    </row>
    <row r="3198" spans="1:1">
      <c r="A3198" s="264"/>
    </row>
    <row r="3199" spans="1:1">
      <c r="A3199" s="264"/>
    </row>
    <row r="3200" spans="1:1">
      <c r="A3200" s="264"/>
    </row>
    <row r="3201" spans="1:1">
      <c r="A3201" s="264"/>
    </row>
    <row r="3202" spans="1:1">
      <c r="A3202" s="264"/>
    </row>
    <row r="3203" spans="1:1">
      <c r="A3203" s="264"/>
    </row>
    <row r="3204" spans="1:1">
      <c r="A3204" s="264"/>
    </row>
    <row r="3205" spans="1:1">
      <c r="A3205" s="264"/>
    </row>
    <row r="3206" spans="1:1">
      <c r="A3206" s="264"/>
    </row>
    <row r="3207" spans="1:1">
      <c r="A3207" s="264"/>
    </row>
    <row r="3208" spans="1:1">
      <c r="A3208" s="264"/>
    </row>
    <row r="3209" spans="1:1">
      <c r="A3209" s="264"/>
    </row>
    <row r="3210" spans="1:1">
      <c r="A3210" s="264"/>
    </row>
    <row r="3211" spans="1:1">
      <c r="A3211" s="264"/>
    </row>
    <row r="3212" spans="1:1">
      <c r="A3212" s="264"/>
    </row>
    <row r="3213" spans="1:1">
      <c r="A3213" s="264"/>
    </row>
    <row r="3214" spans="1:1">
      <c r="A3214" s="264"/>
    </row>
    <row r="3215" spans="1:1">
      <c r="A3215" s="264"/>
    </row>
    <row r="3216" spans="1:1">
      <c r="A3216" s="264"/>
    </row>
    <row r="3217" spans="1:1">
      <c r="A3217" s="264"/>
    </row>
    <row r="3218" spans="1:1">
      <c r="A3218" s="264"/>
    </row>
    <row r="3219" spans="1:1">
      <c r="A3219" s="264"/>
    </row>
    <row r="3220" spans="1:1">
      <c r="A3220" s="264"/>
    </row>
    <row r="3221" spans="1:1">
      <c r="A3221" s="264"/>
    </row>
    <row r="3222" spans="1:1">
      <c r="A3222" s="264"/>
    </row>
    <row r="3223" spans="1:1">
      <c r="A3223" s="264"/>
    </row>
    <row r="3224" spans="1:1">
      <c r="A3224" s="264"/>
    </row>
    <row r="3225" spans="1:1">
      <c r="A3225" s="264"/>
    </row>
    <row r="3226" spans="1:1">
      <c r="A3226" s="264"/>
    </row>
    <row r="3227" spans="1:1">
      <c r="A3227" s="264"/>
    </row>
    <row r="3228" spans="1:1">
      <c r="A3228" s="264"/>
    </row>
    <row r="3229" spans="1:1">
      <c r="A3229" s="264"/>
    </row>
    <row r="3230" spans="1:1">
      <c r="A3230" s="264"/>
    </row>
    <row r="3231" spans="1:1">
      <c r="A3231" s="264"/>
    </row>
    <row r="3232" spans="1:1">
      <c r="A3232" s="264"/>
    </row>
    <row r="3233" spans="1:1">
      <c r="A3233" s="264"/>
    </row>
    <row r="3234" spans="1:1">
      <c r="A3234" s="264"/>
    </row>
    <row r="3235" spans="1:1">
      <c r="A3235" s="264"/>
    </row>
    <row r="3236" spans="1:1">
      <c r="A3236" s="264"/>
    </row>
    <row r="3237" spans="1:1">
      <c r="A3237" s="264"/>
    </row>
    <row r="3238" spans="1:1">
      <c r="A3238" s="264"/>
    </row>
    <row r="3239" spans="1:1">
      <c r="A3239" s="264"/>
    </row>
    <row r="3240" spans="1:1">
      <c r="A3240" s="264"/>
    </row>
    <row r="3241" spans="1:1">
      <c r="A3241" s="264"/>
    </row>
    <row r="3242" spans="1:1">
      <c r="A3242" s="264"/>
    </row>
    <row r="3243" spans="1:1">
      <c r="A3243" s="264"/>
    </row>
    <row r="3244" spans="1:1">
      <c r="A3244" s="264"/>
    </row>
    <row r="3245" spans="1:1">
      <c r="A3245" s="264"/>
    </row>
    <row r="3246" spans="1:1">
      <c r="A3246" s="264"/>
    </row>
    <row r="3247" spans="1:1">
      <c r="A3247" s="264"/>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556A-F133-4D75-BC49-13D44CC6579F}">
  <sheetPr>
    <tabColor rgb="FFFF0000"/>
  </sheetPr>
  <dimension ref="A1:C3034"/>
  <sheetViews>
    <sheetView topLeftCell="A3015" workbookViewId="0">
      <selection activeCell="A3035" sqref="A3035"/>
    </sheetView>
  </sheetViews>
  <sheetFormatPr defaultRowHeight="15"/>
  <cols>
    <col min="1" max="1" width="17" style="264" customWidth="1"/>
    <col min="2" max="2" width="21.42578125" style="293" bestFit="1" customWidth="1"/>
    <col min="3" max="3" width="32.140625" style="293" bestFit="1" customWidth="1"/>
  </cols>
  <sheetData>
    <row r="1" spans="1:3">
      <c r="A1" s="264" t="s">
        <v>98</v>
      </c>
      <c r="B1" s="293" t="s">
        <v>166</v>
      </c>
      <c r="C1" s="293" t="s">
        <v>167</v>
      </c>
    </row>
    <row r="2" spans="1:3">
      <c r="A2" s="264">
        <f>'HNDL PIP'!A2</f>
        <v>39884</v>
      </c>
      <c r="B2" s="293">
        <f>'HNDL PIP'!J2</f>
        <v>10000</v>
      </c>
      <c r="C2" s="293">
        <f>'HNDL PIP'!I2</f>
        <v>10000</v>
      </c>
    </row>
    <row r="3" spans="1:3">
      <c r="A3" s="264">
        <f>'HNDL PIP'!A3</f>
        <v>39885</v>
      </c>
      <c r="B3" s="293">
        <f>'HNDL PIP'!J3</f>
        <v>9985.5164377805195</v>
      </c>
      <c r="C3" s="293">
        <f>'HNDL PIP'!I3</f>
        <v>10000</v>
      </c>
    </row>
    <row r="4" spans="1:3">
      <c r="A4" s="264">
        <f>'HNDL PIP'!A4</f>
        <v>39888</v>
      </c>
      <c r="B4" s="293">
        <f>'HNDL PIP'!J4</f>
        <v>9986.3044874366606</v>
      </c>
      <c r="C4" s="293">
        <f>'HNDL PIP'!I4</f>
        <v>9986.3090811795046</v>
      </c>
    </row>
    <row r="5" spans="1:3">
      <c r="A5" s="264">
        <f>'HNDL PIP'!A5</f>
        <v>39889</v>
      </c>
      <c r="B5" s="293">
        <f>'HNDL PIP'!J5</f>
        <v>10053.427497524495</v>
      </c>
      <c r="C5" s="293">
        <f>'HNDL PIP'!I5</f>
        <v>9971.7147007109543</v>
      </c>
    </row>
    <row r="6" spans="1:3">
      <c r="A6" s="264">
        <f>'HNDL PIP'!A6</f>
        <v>39890</v>
      </c>
      <c r="B6" s="293">
        <f>'HNDL PIP'!J6</f>
        <v>10132.308817014065</v>
      </c>
      <c r="C6" s="293">
        <f>'HNDL PIP'!I6</f>
        <v>10104.801551174152</v>
      </c>
    </row>
    <row r="7" spans="1:3">
      <c r="A7" s="264">
        <f>'HNDL PIP'!A7</f>
        <v>39891</v>
      </c>
      <c r="B7" s="293">
        <f>'HNDL PIP'!J7</f>
        <v>10109.31157844177</v>
      </c>
      <c r="C7" s="293">
        <f>'HNDL PIP'!I7</f>
        <v>10093.404034998714</v>
      </c>
    </row>
    <row r="8" spans="1:3">
      <c r="A8" s="264">
        <f>'HNDL PIP'!A8</f>
        <v>39892</v>
      </c>
      <c r="B8" s="293">
        <f>'HNDL PIP'!J8</f>
        <v>9990.4568253407979</v>
      </c>
      <c r="C8" s="293">
        <f>'HNDL PIP'!I8</f>
        <v>10084.369418518183</v>
      </c>
    </row>
    <row r="9" spans="1:3">
      <c r="A9" s="264">
        <f>'HNDL PIP'!A9</f>
        <v>39895</v>
      </c>
      <c r="B9" s="293">
        <f>'HNDL PIP'!J9</f>
        <v>10260.289424692761</v>
      </c>
      <c r="C9" s="293">
        <f>'HNDL PIP'!I9</f>
        <v>10082.145512922976</v>
      </c>
    </row>
    <row r="10" spans="1:3">
      <c r="A10" s="264">
        <f>'HNDL PIP'!A10</f>
        <v>39896</v>
      </c>
      <c r="B10" s="293">
        <f>'HNDL PIP'!J10</f>
        <v>10243.295684922863</v>
      </c>
      <c r="C10" s="293">
        <f>'HNDL PIP'!I10</f>
        <v>10094.515987796316</v>
      </c>
    </row>
    <row r="11" spans="1:3">
      <c r="A11" s="264">
        <f>'HNDL PIP'!A11</f>
        <v>39897</v>
      </c>
      <c r="B11" s="293">
        <f>'HNDL PIP'!J11</f>
        <v>10308.135753043465</v>
      </c>
      <c r="C11" s="293">
        <f>'HNDL PIP'!I11</f>
        <v>10072.346428894092</v>
      </c>
    </row>
    <row r="12" spans="1:3">
      <c r="A12" s="264">
        <f>'HNDL PIP'!A12</f>
        <v>39898</v>
      </c>
      <c r="B12" s="293">
        <f>'HNDL PIP'!J12</f>
        <v>10379.476037076258</v>
      </c>
      <c r="C12" s="293">
        <f>'HNDL PIP'!I12</f>
        <v>10093.265040899014</v>
      </c>
    </row>
    <row r="13" spans="1:3">
      <c r="A13" s="264">
        <f>'HNDL PIP'!A13</f>
        <v>39899</v>
      </c>
      <c r="B13" s="293">
        <f>'HNDL PIP'!J13</f>
        <v>10317.187706092096</v>
      </c>
      <c r="C13" s="293">
        <f>'HNDL PIP'!I13</f>
        <v>10093.612526148267</v>
      </c>
    </row>
    <row r="14" spans="1:3">
      <c r="A14" s="264">
        <f>'HNDL PIP'!A14</f>
        <v>39902</v>
      </c>
      <c r="B14" s="293">
        <f>'HNDL PIP'!J14</f>
        <v>10223.878275476731</v>
      </c>
      <c r="C14" s="293">
        <f>'HNDL PIP'!I14</f>
        <v>10105.357527572956</v>
      </c>
    </row>
    <row r="15" spans="1:3">
      <c r="A15" s="264">
        <f>'HNDL PIP'!A15</f>
        <v>39903</v>
      </c>
      <c r="B15" s="293">
        <f>'HNDL PIP'!J15</f>
        <v>10417.062295066895</v>
      </c>
      <c r="C15" s="293">
        <f>'HNDL PIP'!I15</f>
        <v>10117.311020147197</v>
      </c>
    </row>
    <row r="16" spans="1:3">
      <c r="A16" s="264">
        <f>'HNDL PIP'!A16</f>
        <v>39904</v>
      </c>
      <c r="B16" s="293">
        <f>'HNDL PIP'!J16</f>
        <v>10427.336972162804</v>
      </c>
      <c r="C16" s="293">
        <f>'HNDL PIP'!I16</f>
        <v>10129.334009771288</v>
      </c>
    </row>
    <row r="17" spans="1:3">
      <c r="A17" s="264">
        <f>'HNDL PIP'!A17</f>
        <v>39905</v>
      </c>
      <c r="B17" s="293">
        <f>'HNDL PIP'!J17</f>
        <v>10474.637614192334</v>
      </c>
      <c r="C17" s="293">
        <f>'HNDL PIP'!I17</f>
        <v>10113.836167654687</v>
      </c>
    </row>
    <row r="18" spans="1:3">
      <c r="A18" s="264">
        <f>'HNDL PIP'!A18</f>
        <v>39906</v>
      </c>
      <c r="B18" s="293">
        <f>'HNDL PIP'!J18</f>
        <v>10647.769598496649</v>
      </c>
      <c r="C18" s="293">
        <f>'HNDL PIP'!I18</f>
        <v>10075.821281386608</v>
      </c>
    </row>
    <row r="19" spans="1:3">
      <c r="A19" s="264">
        <f>'HNDL PIP'!A19</f>
        <v>39909</v>
      </c>
      <c r="B19" s="293">
        <f>'HNDL PIP'!J19</f>
        <v>10567.724661402121</v>
      </c>
      <c r="C19" s="293">
        <f>'HNDL PIP'!I19</f>
        <v>10076.933234184213</v>
      </c>
    </row>
    <row r="20" spans="1:3">
      <c r="A20" s="264">
        <f>'HNDL PIP'!A20</f>
        <v>39910</v>
      </c>
      <c r="B20" s="293">
        <f>'HNDL PIP'!J20</f>
        <v>10510.450570133353</v>
      </c>
      <c r="C20" s="293">
        <f>'HNDL PIP'!I20</f>
        <v>10093.126046799316</v>
      </c>
    </row>
    <row r="21" spans="1:3">
      <c r="A21" s="264">
        <f>'HNDL PIP'!A21</f>
        <v>39911</v>
      </c>
      <c r="B21" s="293">
        <f>'HNDL PIP'!J21</f>
        <v>10632.779197173617</v>
      </c>
      <c r="C21" s="293">
        <f>'HNDL PIP'!I21</f>
        <v>10119.812913941807</v>
      </c>
    </row>
    <row r="22" spans="1:3">
      <c r="A22" s="264">
        <f>'HNDL PIP'!A22</f>
        <v>39912</v>
      </c>
      <c r="B22" s="293">
        <f>'HNDL PIP'!J22</f>
        <v>10737.587815229461</v>
      </c>
      <c r="C22" s="293">
        <f>'HNDL PIP'!I22</f>
        <v>10105.149036423407</v>
      </c>
    </row>
    <row r="23" spans="1:3">
      <c r="A23" s="264">
        <f>'HNDL PIP'!A23</f>
        <v>39916</v>
      </c>
      <c r="B23" s="293">
        <f>'HNDL PIP'!J23</f>
        <v>10719.831508883841</v>
      </c>
      <c r="C23" s="293">
        <f>'HNDL PIP'!I23</f>
        <v>10146.708272233845</v>
      </c>
    </row>
    <row r="24" spans="1:3">
      <c r="A24" s="264">
        <f>'HNDL PIP'!A24</f>
        <v>39917</v>
      </c>
      <c r="B24" s="293">
        <f>'HNDL PIP'!J24</f>
        <v>10719.083701363841</v>
      </c>
      <c r="C24" s="293">
        <f>'HNDL PIP'!I24</f>
        <v>10175.758039071243</v>
      </c>
    </row>
    <row r="25" spans="1:3">
      <c r="A25" s="264">
        <f>'HNDL PIP'!A25</f>
        <v>39918</v>
      </c>
      <c r="B25" s="293">
        <f>'HNDL PIP'!J25</f>
        <v>10823.123417622946</v>
      </c>
      <c r="C25" s="293">
        <f>'HNDL PIP'!I25</f>
        <v>10190.00493429054</v>
      </c>
    </row>
    <row r="26" spans="1:3">
      <c r="A26" s="264">
        <f>'HNDL PIP'!A26</f>
        <v>39919</v>
      </c>
      <c r="B26" s="293">
        <f>'HNDL PIP'!J26</f>
        <v>10934.155679304929</v>
      </c>
      <c r="C26" s="293">
        <f>'HNDL PIP'!I26</f>
        <v>10175.619044971541</v>
      </c>
    </row>
    <row r="27" spans="1:3">
      <c r="A27" s="264">
        <f>'HNDL PIP'!A27</f>
        <v>39920</v>
      </c>
      <c r="B27" s="293">
        <f>'HNDL PIP'!J27</f>
        <v>10990.413107021552</v>
      </c>
      <c r="C27" s="293">
        <f>'HNDL PIP'!I27</f>
        <v>10144.345372538937</v>
      </c>
    </row>
    <row r="28" spans="1:3">
      <c r="A28" s="264">
        <f>'HNDL PIP'!A28</f>
        <v>39923</v>
      </c>
      <c r="B28" s="293">
        <f>'HNDL PIP'!J28</f>
        <v>10796.610397640281</v>
      </c>
      <c r="C28" s="293">
        <f>'HNDL PIP'!I28</f>
        <v>10178.537921065252</v>
      </c>
    </row>
    <row r="29" spans="1:3">
      <c r="A29" s="264">
        <f>'HNDL PIP'!A29</f>
        <v>39924</v>
      </c>
      <c r="B29" s="293">
        <f>'HNDL PIP'!J29</f>
        <v>10805.860806785728</v>
      </c>
      <c r="C29" s="293">
        <f>'HNDL PIP'!I29</f>
        <v>10159.98220875524</v>
      </c>
    </row>
    <row r="30" spans="1:3">
      <c r="A30" s="264">
        <f>'HNDL PIP'!A30</f>
        <v>39925</v>
      </c>
      <c r="B30" s="293">
        <f>'HNDL PIP'!J30</f>
        <v>10836.112979011024</v>
      </c>
      <c r="C30" s="293">
        <f>'HNDL PIP'!I30</f>
        <v>10143.580904990584</v>
      </c>
    </row>
    <row r="31" spans="1:3">
      <c r="A31" s="264">
        <f>'HNDL PIP'!A31</f>
        <v>39926</v>
      </c>
      <c r="B31" s="293">
        <f>'HNDL PIP'!J31</f>
        <v>10937.61799760758</v>
      </c>
      <c r="C31" s="293">
        <f>'HNDL PIP'!I31</f>
        <v>10160.677179253742</v>
      </c>
    </row>
    <row r="32" spans="1:3">
      <c r="A32" s="264">
        <f>'HNDL PIP'!A32</f>
        <v>39927</v>
      </c>
      <c r="B32" s="293">
        <f>'HNDL PIP'!J32</f>
        <v>11019.612955445949</v>
      </c>
      <c r="C32" s="293">
        <f>'HNDL PIP'!I32</f>
        <v>10151.295077523961</v>
      </c>
    </row>
    <row r="33" spans="1:3">
      <c r="A33" s="264">
        <f>'HNDL PIP'!A33</f>
        <v>39930</v>
      </c>
      <c r="B33" s="293">
        <f>'HNDL PIP'!J33</f>
        <v>10960.852054971288</v>
      </c>
      <c r="C33" s="293">
        <f>'HNDL PIP'!I33</f>
        <v>10183.750199804019</v>
      </c>
    </row>
    <row r="34" spans="1:3">
      <c r="A34" s="264">
        <f>'HNDL PIP'!A34</f>
        <v>39931</v>
      </c>
      <c r="B34" s="293">
        <f>'HNDL PIP'!J34</f>
        <v>10976.592197715281</v>
      </c>
      <c r="C34" s="293">
        <f>'HNDL PIP'!I34</f>
        <v>10163.179073048352</v>
      </c>
    </row>
    <row r="35" spans="1:3">
      <c r="A35" s="264">
        <f>'HNDL PIP'!A35</f>
        <v>39932</v>
      </c>
      <c r="B35" s="293">
        <f>'HNDL PIP'!J35</f>
        <v>11091.070441390459</v>
      </c>
      <c r="C35" s="293">
        <f>'HNDL PIP'!I35</f>
        <v>10149.349160128155</v>
      </c>
    </row>
    <row r="36" spans="1:3">
      <c r="A36" s="264">
        <f>'HNDL PIP'!A36</f>
        <v>39933</v>
      </c>
      <c r="B36" s="293">
        <f>'HNDL PIP'!J36</f>
        <v>11092.055271718529</v>
      </c>
      <c r="C36" s="293">
        <f>'HNDL PIP'!I36</f>
        <v>10165.68096684296</v>
      </c>
    </row>
    <row r="37" spans="1:3">
      <c r="A37" s="264">
        <f>'HNDL PIP'!A37</f>
        <v>39934</v>
      </c>
      <c r="B37" s="293">
        <f>'HNDL PIP'!J37</f>
        <v>11036.551163854081</v>
      </c>
      <c r="C37" s="293">
        <f>'HNDL PIP'!I37</f>
        <v>10152.824012620667</v>
      </c>
    </row>
    <row r="38" spans="1:3">
      <c r="A38" s="264">
        <f>'HNDL PIP'!A38</f>
        <v>39937</v>
      </c>
      <c r="B38" s="293">
        <f>'HNDL PIP'!J38</f>
        <v>11136.514182671415</v>
      </c>
      <c r="C38" s="293">
        <f>'HNDL PIP'!I38</f>
        <v>10166.167446191912</v>
      </c>
    </row>
    <row r="39" spans="1:3">
      <c r="A39" s="264">
        <f>'HNDL PIP'!A39</f>
        <v>39938</v>
      </c>
      <c r="B39" s="293">
        <f>'HNDL PIP'!J39</f>
        <v>11153.242119535875</v>
      </c>
      <c r="C39" s="293">
        <f>'HNDL PIP'!I39</f>
        <v>10178.468424015402</v>
      </c>
    </row>
    <row r="40" spans="1:3">
      <c r="A40" s="264">
        <f>'HNDL PIP'!A40</f>
        <v>39939</v>
      </c>
      <c r="B40" s="293">
        <f>'HNDL PIP'!J40</f>
        <v>11244.443387369207</v>
      </c>
      <c r="C40" s="293">
        <f>'HNDL PIP'!I40</f>
        <v>10192.923810384251</v>
      </c>
    </row>
    <row r="41" spans="1:3">
      <c r="A41" s="264">
        <f>'HNDL PIP'!A41</f>
        <v>39940</v>
      </c>
      <c r="B41" s="293">
        <f>'HNDL PIP'!J41</f>
        <v>11203.686733741391</v>
      </c>
      <c r="C41" s="293">
        <f>'HNDL PIP'!I41</f>
        <v>10169.989783933674</v>
      </c>
    </row>
    <row r="42" spans="1:3">
      <c r="A42" s="264">
        <f>'HNDL PIP'!A42</f>
        <v>39941</v>
      </c>
      <c r="B42" s="293">
        <f>'HNDL PIP'!J42</f>
        <v>11317.867285478051</v>
      </c>
      <c r="C42" s="293">
        <f>'HNDL PIP'!I42</f>
        <v>10179.024400414206</v>
      </c>
    </row>
    <row r="43" spans="1:3">
      <c r="A43" s="264">
        <f>'HNDL PIP'!A43</f>
        <v>39944</v>
      </c>
      <c r="B43" s="293">
        <f>'HNDL PIP'!J43</f>
        <v>11279.359877065175</v>
      </c>
      <c r="C43" s="293">
        <f>'HNDL PIP'!I43</f>
        <v>10222.946535919553</v>
      </c>
    </row>
    <row r="44" spans="1:3">
      <c r="A44" s="264">
        <f>'HNDL PIP'!A44</f>
        <v>39945</v>
      </c>
      <c r="B44" s="293">
        <f>'HNDL PIP'!J44</f>
        <v>11306.071969877004</v>
      </c>
      <c r="C44" s="293">
        <f>'HNDL PIP'!I44</f>
        <v>10229.965737954426</v>
      </c>
    </row>
    <row r="45" spans="1:3">
      <c r="A45" s="264">
        <f>'HNDL PIP'!A45</f>
        <v>39946</v>
      </c>
      <c r="B45" s="293">
        <f>'HNDL PIP'!J45</f>
        <v>11305.547045106974</v>
      </c>
      <c r="C45" s="293">
        <f>'HNDL PIP'!I45</f>
        <v>10252.0657998068</v>
      </c>
    </row>
    <row r="46" spans="1:3">
      <c r="A46" s="264">
        <f>'HNDL PIP'!A46</f>
        <v>39947</v>
      </c>
      <c r="B46" s="293">
        <f>'HNDL PIP'!J46</f>
        <v>11295.278137310459</v>
      </c>
      <c r="C46" s="293">
        <f>'HNDL PIP'!I46</f>
        <v>10247.826479765934</v>
      </c>
    </row>
    <row r="47" spans="1:3">
      <c r="A47" s="264">
        <f>'HNDL PIP'!A47</f>
        <v>39948</v>
      </c>
      <c r="B47" s="293">
        <f>'HNDL PIP'!J47</f>
        <v>11313.491318696884</v>
      </c>
      <c r="C47" s="293">
        <f>'HNDL PIP'!I47</f>
        <v>10252.482782105901</v>
      </c>
    </row>
    <row r="48" spans="1:3">
      <c r="A48" s="264">
        <f>'HNDL PIP'!A48</f>
        <v>39951</v>
      </c>
      <c r="B48" s="293">
        <f>'HNDL PIP'!J48</f>
        <v>11394.658220574296</v>
      </c>
      <c r="C48" s="293">
        <f>'HNDL PIP'!I48</f>
        <v>10230.243726153825</v>
      </c>
    </row>
    <row r="49" spans="1:3">
      <c r="A49" s="264">
        <f>'HNDL PIP'!A49</f>
        <v>39952</v>
      </c>
      <c r="B49" s="293">
        <f>'HNDL PIP'!J49</f>
        <v>11464.825876279272</v>
      </c>
      <c r="C49" s="293">
        <f>'HNDL PIP'!I49</f>
        <v>10244.560118422973</v>
      </c>
    </row>
    <row r="50" spans="1:3">
      <c r="A50" s="264">
        <f>'HNDL PIP'!A50</f>
        <v>39953</v>
      </c>
      <c r="B50" s="293">
        <f>'HNDL PIP'!J50</f>
        <v>11434.317567519684</v>
      </c>
      <c r="C50" s="293">
        <f>'HNDL PIP'!I50</f>
        <v>10280.490093195545</v>
      </c>
    </row>
    <row r="51" spans="1:3">
      <c r="A51" s="264">
        <f>'HNDL PIP'!A51</f>
        <v>39954</v>
      </c>
      <c r="B51" s="293">
        <f>'HNDL PIP'!J51</f>
        <v>11416.551283208419</v>
      </c>
      <c r="C51" s="293">
        <f>'HNDL PIP'!I51</f>
        <v>10238.791863285405</v>
      </c>
    </row>
    <row r="52" spans="1:3">
      <c r="A52" s="264">
        <f>'HNDL PIP'!A52</f>
        <v>39955</v>
      </c>
      <c r="B52" s="293">
        <f>'HNDL PIP'!J52</f>
        <v>11415.022121571663</v>
      </c>
      <c r="C52" s="293">
        <f>'HNDL PIP'!I52</f>
        <v>10218.081742430035</v>
      </c>
    </row>
    <row r="53" spans="1:3">
      <c r="A53" s="264">
        <f>'HNDL PIP'!A53</f>
        <v>39959</v>
      </c>
      <c r="B53" s="293">
        <f>'HNDL PIP'!J53</f>
        <v>11454.204816285677</v>
      </c>
      <c r="C53" s="293">
        <f>'HNDL PIP'!I53</f>
        <v>10201.054965216726</v>
      </c>
    </row>
    <row r="54" spans="1:3">
      <c r="A54" s="264">
        <f>'HNDL PIP'!A54</f>
        <v>39960</v>
      </c>
      <c r="B54" s="293">
        <f>'HNDL PIP'!J54</f>
        <v>11353.521774737956</v>
      </c>
      <c r="C54" s="293">
        <f>'HNDL PIP'!I54</f>
        <v>10140.801022996575</v>
      </c>
    </row>
    <row r="55" spans="1:3">
      <c r="A55" s="264">
        <f>'HNDL PIP'!A55</f>
        <v>39961</v>
      </c>
      <c r="B55" s="293">
        <f>'HNDL PIP'!J55</f>
        <v>11415.679892876451</v>
      </c>
      <c r="C55" s="293">
        <f>'HNDL PIP'!I55</f>
        <v>10142.746940392381</v>
      </c>
    </row>
    <row r="56" spans="1:3">
      <c r="A56" s="264">
        <f>'HNDL PIP'!A56</f>
        <v>39962</v>
      </c>
      <c r="B56" s="293">
        <f>'HNDL PIP'!J56</f>
        <v>11487.821450063775</v>
      </c>
      <c r="C56" s="293">
        <f>'HNDL PIP'!I56</f>
        <v>10239.417336734054</v>
      </c>
    </row>
    <row r="57" spans="1:3">
      <c r="A57" s="264">
        <f>'HNDL PIP'!A57</f>
        <v>39965</v>
      </c>
      <c r="B57" s="293">
        <f>'HNDL PIP'!J57</f>
        <v>11619.639137259432</v>
      </c>
      <c r="C57" s="293">
        <f>'HNDL PIP'!I57</f>
        <v>10168.391351787117</v>
      </c>
    </row>
    <row r="58" spans="1:3">
      <c r="A58" s="264">
        <f>'HNDL PIP'!A58</f>
        <v>39966</v>
      </c>
      <c r="B58" s="293">
        <f>'HNDL PIP'!J58</f>
        <v>11633.083274061622</v>
      </c>
      <c r="C58" s="293">
        <f>'HNDL PIP'!I58</f>
        <v>10203.765350160884</v>
      </c>
    </row>
    <row r="59" spans="1:3">
      <c r="A59" s="264">
        <f>'HNDL PIP'!A59</f>
        <v>39967</v>
      </c>
      <c r="B59" s="293">
        <f>'HNDL PIP'!J59</f>
        <v>11622.305633853577</v>
      </c>
      <c r="C59" s="293">
        <f>'HNDL PIP'!I59</f>
        <v>10237.679910487797</v>
      </c>
    </row>
    <row r="60" spans="1:3">
      <c r="A60" s="264">
        <f>'HNDL PIP'!A60</f>
        <v>39968</v>
      </c>
      <c r="B60" s="293">
        <f>'HNDL PIP'!J60</f>
        <v>11580.318430019754</v>
      </c>
      <c r="C60" s="293">
        <f>'HNDL PIP'!I60</f>
        <v>10183.819696853867</v>
      </c>
    </row>
    <row r="61" spans="1:3">
      <c r="A61" s="264">
        <f>'HNDL PIP'!A61</f>
        <v>39969</v>
      </c>
      <c r="B61" s="293">
        <f>'HNDL PIP'!J61</f>
        <v>11555.063176660798</v>
      </c>
      <c r="C61" s="293">
        <f>'HNDL PIP'!I61</f>
        <v>10108.067912517112</v>
      </c>
    </row>
    <row r="62" spans="1:3">
      <c r="A62" s="264">
        <f>'HNDL PIP'!A62</f>
        <v>39972</v>
      </c>
      <c r="B62" s="293">
        <f>'HNDL PIP'!J62</f>
        <v>11607.205176779637</v>
      </c>
      <c r="C62" s="293">
        <f>'HNDL PIP'!I62</f>
        <v>10082.909980471326</v>
      </c>
    </row>
    <row r="63" spans="1:3">
      <c r="A63" s="264">
        <f>'HNDL PIP'!A63</f>
        <v>39973</v>
      </c>
      <c r="B63" s="293">
        <f>'HNDL PIP'!J63</f>
        <v>11569.468491082664</v>
      </c>
      <c r="C63" s="293">
        <f>'HNDL PIP'!I63</f>
        <v>10110.291818112319</v>
      </c>
    </row>
    <row r="64" spans="1:3">
      <c r="A64" s="264">
        <f>'HNDL PIP'!A64</f>
        <v>39974</v>
      </c>
      <c r="B64" s="293">
        <f>'HNDL PIP'!J64</f>
        <v>11600.385712630799</v>
      </c>
      <c r="C64" s="293">
        <f>'HNDL PIP'!I64</f>
        <v>10085.342377216086</v>
      </c>
    </row>
    <row r="65" spans="1:3">
      <c r="A65" s="264">
        <f>'HNDL PIP'!A65</f>
        <v>39975</v>
      </c>
      <c r="B65" s="293">
        <f>'HNDL PIP'!J65</f>
        <v>11599.847123294141</v>
      </c>
      <c r="C65" s="293">
        <f>'HNDL PIP'!I65</f>
        <v>10116.129570299738</v>
      </c>
    </row>
    <row r="66" spans="1:3">
      <c r="A66" s="264">
        <f>'HNDL PIP'!A66</f>
        <v>39976</v>
      </c>
      <c r="B66" s="293">
        <f>'HNDL PIP'!J66</f>
        <v>11636.750771708872</v>
      </c>
      <c r="C66" s="293">
        <f>'HNDL PIP'!I66</f>
        <v>10151.225580474107</v>
      </c>
    </row>
    <row r="67" spans="1:3">
      <c r="A67" s="264">
        <f>'HNDL PIP'!A67</f>
        <v>39979</v>
      </c>
      <c r="B67" s="293">
        <f>'HNDL PIP'!J67</f>
        <v>11620.235889215737</v>
      </c>
      <c r="C67" s="293">
        <f>'HNDL PIP'!I67</f>
        <v>10188.198010994431</v>
      </c>
    </row>
    <row r="68" spans="1:3">
      <c r="A68" s="264">
        <f>'HNDL PIP'!A68</f>
        <v>39980</v>
      </c>
      <c r="B68" s="293">
        <f>'HNDL PIP'!J68</f>
        <v>11574.021116375592</v>
      </c>
      <c r="C68" s="293">
        <f>'HNDL PIP'!I68</f>
        <v>10210.228575796955</v>
      </c>
    </row>
    <row r="69" spans="1:3">
      <c r="A69" s="264">
        <f>'HNDL PIP'!A69</f>
        <v>39981</v>
      </c>
      <c r="B69" s="293">
        <f>'HNDL PIP'!J69</f>
        <v>11515.082040210438</v>
      </c>
      <c r="C69" s="293">
        <f>'HNDL PIP'!I69</f>
        <v>10235.66449604214</v>
      </c>
    </row>
    <row r="70" spans="1:3">
      <c r="A70" s="264">
        <f>'HNDL PIP'!A70</f>
        <v>39982</v>
      </c>
      <c r="B70" s="293">
        <f>'HNDL PIP'!J70</f>
        <v>11480.60612060237</v>
      </c>
      <c r="C70" s="293">
        <f>'HNDL PIP'!I70</f>
        <v>10158.45327365853</v>
      </c>
    </row>
    <row r="71" spans="1:3">
      <c r="A71" s="264">
        <f>'HNDL PIP'!A71</f>
        <v>39983</v>
      </c>
      <c r="B71" s="293">
        <f>'HNDL PIP'!J71</f>
        <v>11493.299597208294</v>
      </c>
      <c r="C71" s="293">
        <f>'HNDL PIP'!I71</f>
        <v>10188.059016894731</v>
      </c>
    </row>
    <row r="72" spans="1:3">
      <c r="A72" s="264">
        <f>'HNDL PIP'!A72</f>
        <v>39986</v>
      </c>
      <c r="B72" s="293">
        <f>'HNDL PIP'!J72</f>
        <v>11462.071929952659</v>
      </c>
      <c r="C72" s="293">
        <f>'HNDL PIP'!I72</f>
        <v>10229.062276306367</v>
      </c>
    </row>
    <row r="73" spans="1:3">
      <c r="A73" s="264">
        <f>'HNDL PIP'!A73</f>
        <v>39987</v>
      </c>
      <c r="B73" s="293">
        <f>'HNDL PIP'!J73</f>
        <v>11455.800491756763</v>
      </c>
      <c r="C73" s="293">
        <f>'HNDL PIP'!I73</f>
        <v>10243.239674475817</v>
      </c>
    </row>
    <row r="74" spans="1:3">
      <c r="A74" s="264">
        <f>'HNDL PIP'!A74</f>
        <v>39988</v>
      </c>
      <c r="B74" s="293">
        <f>'HNDL PIP'!J74</f>
        <v>11516.651005603375</v>
      </c>
      <c r="C74" s="293">
        <f>'HNDL PIP'!I74</f>
        <v>10230.660708452922</v>
      </c>
    </row>
    <row r="75" spans="1:3">
      <c r="A75" s="264">
        <f>'HNDL PIP'!A75</f>
        <v>39989</v>
      </c>
      <c r="B75" s="293">
        <f>'HNDL PIP'!J75</f>
        <v>11595.959628294562</v>
      </c>
      <c r="C75" s="293">
        <f>'HNDL PIP'!I75</f>
        <v>10284.312430937303</v>
      </c>
    </row>
    <row r="76" spans="1:3">
      <c r="A76" s="264">
        <f>'HNDL PIP'!A76</f>
        <v>39990</v>
      </c>
      <c r="B76" s="293">
        <f>'HNDL PIP'!J76</f>
        <v>11566.728872803025</v>
      </c>
      <c r="C76" s="293">
        <f>'HNDL PIP'!I76</f>
        <v>10296.474414661094</v>
      </c>
    </row>
    <row r="77" spans="1:3">
      <c r="A77" s="264">
        <f>'HNDL PIP'!A77</f>
        <v>39993</v>
      </c>
      <c r="B77" s="293">
        <f>'HNDL PIP'!J77</f>
        <v>11585.901340539411</v>
      </c>
      <c r="C77" s="293">
        <f>'HNDL PIP'!I77</f>
        <v>10300.78323175181</v>
      </c>
    </row>
    <row r="78" spans="1:3">
      <c r="A78" s="264">
        <f>'HNDL PIP'!A78</f>
        <v>39994</v>
      </c>
      <c r="B78" s="293">
        <f>'HNDL PIP'!J78</f>
        <v>11604.822528890787</v>
      </c>
      <c r="C78" s="293">
        <f>'HNDL PIP'!I78</f>
        <v>10297.655864508548</v>
      </c>
    </row>
    <row r="79" spans="1:3">
      <c r="A79" s="264">
        <f>'HNDL PIP'!A79</f>
        <v>39995</v>
      </c>
      <c r="B79" s="293">
        <f>'HNDL PIP'!J79</f>
        <v>11598.296594095786</v>
      </c>
      <c r="C79" s="293">
        <f>'HNDL PIP'!I79</f>
        <v>10301.547699300161</v>
      </c>
    </row>
    <row r="80" spans="1:3">
      <c r="A80" s="264">
        <f>'HNDL PIP'!A80</f>
        <v>39996</v>
      </c>
      <c r="B80" s="293">
        <f>'HNDL PIP'!J80</f>
        <v>11566.825984802248</v>
      </c>
      <c r="C80" s="293">
        <f>'HNDL PIP'!I80</f>
        <v>10328.373560542352</v>
      </c>
    </row>
    <row r="81" spans="1:3">
      <c r="A81" s="264">
        <f>'HNDL PIP'!A81</f>
        <v>40000</v>
      </c>
      <c r="B81" s="293">
        <f>'HNDL PIP'!J81</f>
        <v>11480.231828134709</v>
      </c>
      <c r="C81" s="293">
        <f>'HNDL PIP'!I81</f>
        <v>10332.265395333963</v>
      </c>
    </row>
    <row r="82" spans="1:3">
      <c r="A82" s="264">
        <f>'HNDL PIP'!A82</f>
        <v>40001</v>
      </c>
      <c r="B82" s="293">
        <f>'HNDL PIP'!J82</f>
        <v>11440.787850413692</v>
      </c>
      <c r="C82" s="293">
        <f>'HNDL PIP'!I82</f>
        <v>10348.319213849367</v>
      </c>
    </row>
    <row r="83" spans="1:3">
      <c r="A83" s="264">
        <f>'HNDL PIP'!A83</f>
        <v>40002</v>
      </c>
      <c r="B83" s="293">
        <f>'HNDL PIP'!J83</f>
        <v>11480.911748798086</v>
      </c>
      <c r="C83" s="293">
        <f>'HNDL PIP'!I83</f>
        <v>10406.27975342446</v>
      </c>
    </row>
    <row r="84" spans="1:3">
      <c r="A84" s="264">
        <f>'HNDL PIP'!A84</f>
        <v>40003</v>
      </c>
      <c r="B84" s="293">
        <f>'HNDL PIP'!J84</f>
        <v>11598.59720556385</v>
      </c>
      <c r="C84" s="293">
        <f>'HNDL PIP'!I84</f>
        <v>10367.361405508329</v>
      </c>
    </row>
    <row r="85" spans="1:3">
      <c r="A85" s="264">
        <f>'HNDL PIP'!A85</f>
        <v>40004</v>
      </c>
      <c r="B85" s="293">
        <f>'HNDL PIP'!J85</f>
        <v>11606.787512179093</v>
      </c>
      <c r="C85" s="293">
        <f>'HNDL PIP'!I85</f>
        <v>10418.719725347652</v>
      </c>
    </row>
    <row r="86" spans="1:3">
      <c r="A86" s="264">
        <f>'HNDL PIP'!A86</f>
        <v>40007</v>
      </c>
      <c r="B86" s="293">
        <f>'HNDL PIP'!J86</f>
        <v>11650.140048462994</v>
      </c>
      <c r="C86" s="293">
        <f>'HNDL PIP'!I86</f>
        <v>10416.078837453342</v>
      </c>
    </row>
    <row r="87" spans="1:3">
      <c r="A87" s="264">
        <f>'HNDL PIP'!A87</f>
        <v>40008</v>
      </c>
      <c r="B87" s="293">
        <f>'HNDL PIP'!J87</f>
        <v>11649.599149103602</v>
      </c>
      <c r="C87" s="293">
        <f>'HNDL PIP'!I87</f>
        <v>10380.218359730621</v>
      </c>
    </row>
    <row r="88" spans="1:3">
      <c r="A88" s="264">
        <f>'HNDL PIP'!A88</f>
        <v>40009</v>
      </c>
      <c r="B88" s="293">
        <f>'HNDL PIP'!J88</f>
        <v>11709.652747934841</v>
      </c>
      <c r="C88" s="293">
        <f>'HNDL PIP'!I88</f>
        <v>10330.180483838454</v>
      </c>
    </row>
    <row r="89" spans="1:3">
      <c r="A89" s="264">
        <f>'HNDL PIP'!A89</f>
        <v>40010</v>
      </c>
      <c r="B89" s="293">
        <f>'HNDL PIP'!J89</f>
        <v>11692.901435976326</v>
      </c>
      <c r="C89" s="293">
        <f>'HNDL PIP'!I89</f>
        <v>10354.017971937083</v>
      </c>
    </row>
    <row r="90" spans="1:3">
      <c r="A90" s="264">
        <f>'HNDL PIP'!A90</f>
        <v>40011</v>
      </c>
      <c r="B90" s="293">
        <f>'HNDL PIP'!J90</f>
        <v>11676.151655298305</v>
      </c>
      <c r="C90" s="293">
        <f>'HNDL PIP'!I90</f>
        <v>10334.419803879317</v>
      </c>
    </row>
    <row r="91" spans="1:3">
      <c r="A91" s="264">
        <f>'HNDL PIP'!A91</f>
        <v>40014</v>
      </c>
      <c r="B91" s="293">
        <f>'HNDL PIP'!J91</f>
        <v>11690.818389643709</v>
      </c>
      <c r="C91" s="293">
        <f>'HNDL PIP'!I91</f>
        <v>10371.948210798444</v>
      </c>
    </row>
    <row r="92" spans="1:3">
      <c r="A92" s="264">
        <f>'HNDL PIP'!A92</f>
        <v>40015</v>
      </c>
      <c r="B92" s="293">
        <f>'HNDL PIP'!J92</f>
        <v>11779.031281650314</v>
      </c>
      <c r="C92" s="293">
        <f>'HNDL PIP'!I92</f>
        <v>10422.125080790312</v>
      </c>
    </row>
    <row r="93" spans="1:3">
      <c r="A93" s="264">
        <f>'HNDL PIP'!A93</f>
        <v>40016</v>
      </c>
      <c r="B93" s="293">
        <f>'HNDL PIP'!J93</f>
        <v>11756.296500491877</v>
      </c>
      <c r="C93" s="293">
        <f>'HNDL PIP'!I93</f>
        <v>10400.372504187189</v>
      </c>
    </row>
    <row r="94" spans="1:3">
      <c r="A94" s="264">
        <f>'HNDL PIP'!A94</f>
        <v>40017</v>
      </c>
      <c r="B94" s="293">
        <f>'HNDL PIP'!J94</f>
        <v>11807.353831446873</v>
      </c>
      <c r="C94" s="293">
        <f>'HNDL PIP'!I94</f>
        <v>10346.651284652959</v>
      </c>
    </row>
    <row r="95" spans="1:3">
      <c r="A95" s="264">
        <f>'HNDL PIP'!A95</f>
        <v>40018</v>
      </c>
      <c r="B95" s="293">
        <f>'HNDL PIP'!J95</f>
        <v>11880.34296725684</v>
      </c>
      <c r="C95" s="293">
        <f>'HNDL PIP'!I95</f>
        <v>10367.013920259078</v>
      </c>
    </row>
    <row r="96" spans="1:3">
      <c r="A96" s="264">
        <f>'HNDL PIP'!A96</f>
        <v>40021</v>
      </c>
      <c r="B96" s="293">
        <f>'HNDL PIP'!J96</f>
        <v>11890.509886599824</v>
      </c>
      <c r="C96" s="293">
        <f>'HNDL PIP'!I96</f>
        <v>10358.882765426601</v>
      </c>
    </row>
    <row r="97" spans="1:3">
      <c r="A97" s="264">
        <f>'HNDL PIP'!A97</f>
        <v>40022</v>
      </c>
      <c r="B97" s="293">
        <f>'HNDL PIP'!J97</f>
        <v>11945.541922984321</v>
      </c>
      <c r="C97" s="293">
        <f>'HNDL PIP'!I97</f>
        <v>10371.809216698744</v>
      </c>
    </row>
    <row r="98" spans="1:3">
      <c r="A98" s="264">
        <f>'HNDL PIP'!A98</f>
        <v>40023</v>
      </c>
      <c r="B98" s="293">
        <f>'HNDL PIP'!J98</f>
        <v>12008.54466014265</v>
      </c>
      <c r="C98" s="293">
        <f>'HNDL PIP'!I98</f>
        <v>10378.480933484365</v>
      </c>
    </row>
    <row r="99" spans="1:3">
      <c r="A99" s="264">
        <f>'HNDL PIP'!A99</f>
        <v>40024</v>
      </c>
      <c r="B99" s="293">
        <f>'HNDL PIP'!J99</f>
        <v>12062.818381729565</v>
      </c>
      <c r="C99" s="293">
        <f>'HNDL PIP'!I99</f>
        <v>10397.175639894078</v>
      </c>
    </row>
    <row r="100" spans="1:3">
      <c r="A100" s="264">
        <f>'HNDL PIP'!A100</f>
        <v>40025</v>
      </c>
      <c r="B100" s="293">
        <f>'HNDL PIP'!J100</f>
        <v>12184.875293582973</v>
      </c>
      <c r="C100" s="293">
        <f>'HNDL PIP'!I100</f>
        <v>10463.753813650605</v>
      </c>
    </row>
    <row r="101" spans="1:3">
      <c r="A101" s="264">
        <f>'HNDL PIP'!A101</f>
        <v>40028</v>
      </c>
      <c r="B101" s="293">
        <f>'HNDL PIP'!J101</f>
        <v>12246.861285205459</v>
      </c>
      <c r="C101" s="293">
        <f>'HNDL PIP'!I101</f>
        <v>10424.279489335671</v>
      </c>
    </row>
    <row r="102" spans="1:3">
      <c r="A102" s="264">
        <f>'HNDL PIP'!A102</f>
        <v>40029</v>
      </c>
      <c r="B102" s="293">
        <f>'HNDL PIP'!J102</f>
        <v>12227.851990421681</v>
      </c>
      <c r="C102" s="293">
        <f>'HNDL PIP'!I102</f>
        <v>10415.731352204091</v>
      </c>
    </row>
    <row r="103" spans="1:3">
      <c r="A103" s="264">
        <f>'HNDL PIP'!A103</f>
        <v>40030</v>
      </c>
      <c r="B103" s="293">
        <f>'HNDL PIP'!J103</f>
        <v>12257.18670068501</v>
      </c>
      <c r="C103" s="293">
        <f>'HNDL PIP'!I103</f>
        <v>10389.669958510254</v>
      </c>
    </row>
    <row r="104" spans="1:3">
      <c r="A104" s="264">
        <f>'HNDL PIP'!A104</f>
        <v>40031</v>
      </c>
      <c r="B104" s="293">
        <f>'HNDL PIP'!J104</f>
        <v>12231.201727047664</v>
      </c>
      <c r="C104" s="293">
        <f>'HNDL PIP'!I104</f>
        <v>10402.179427483296</v>
      </c>
    </row>
    <row r="105" spans="1:3">
      <c r="A105" s="264">
        <f>'HNDL PIP'!A105</f>
        <v>40032</v>
      </c>
      <c r="B105" s="293">
        <f>'HNDL PIP'!J105</f>
        <v>12255.051902122505</v>
      </c>
      <c r="C105" s="293">
        <f>'HNDL PIP'!I105</f>
        <v>10366.318949760574</v>
      </c>
    </row>
    <row r="106" spans="1:3">
      <c r="A106" s="264">
        <f>'HNDL PIP'!A106</f>
        <v>40035</v>
      </c>
      <c r="B106" s="293">
        <f>'HNDL PIP'!J106</f>
        <v>12262.954094195278</v>
      </c>
      <c r="C106" s="293">
        <f>'HNDL PIP'!I106</f>
        <v>10412.395493811282</v>
      </c>
    </row>
    <row r="107" spans="1:3">
      <c r="A107" s="264">
        <f>'HNDL PIP'!A107</f>
        <v>40036</v>
      </c>
      <c r="B107" s="293">
        <f>'HNDL PIP'!J107</f>
        <v>12257.65106957119</v>
      </c>
      <c r="C107" s="293">
        <f>'HNDL PIP'!I107</f>
        <v>10438.873869804222</v>
      </c>
    </row>
    <row r="108" spans="1:3">
      <c r="A108" s="264">
        <f>'HNDL PIP'!A108</f>
        <v>40037</v>
      </c>
      <c r="B108" s="293">
        <f>'HNDL PIP'!J108</f>
        <v>12281.745747438923</v>
      </c>
      <c r="C108" s="293">
        <f>'HNDL PIP'!I108</f>
        <v>10434.634549763359</v>
      </c>
    </row>
    <row r="109" spans="1:3">
      <c r="A109" s="264">
        <f>'HNDL PIP'!A109</f>
        <v>40038</v>
      </c>
      <c r="B109" s="293">
        <f>'HNDL PIP'!J109</f>
        <v>12281.17552352922</v>
      </c>
      <c r="C109" s="293">
        <f>'HNDL PIP'!I109</f>
        <v>10476.819259022452</v>
      </c>
    </row>
    <row r="110" spans="1:3">
      <c r="A110" s="264">
        <f>'HNDL PIP'!A110</f>
        <v>40039</v>
      </c>
      <c r="B110" s="293">
        <f>'HNDL PIP'!J110</f>
        <v>12290.818672607755</v>
      </c>
      <c r="C110" s="293">
        <f>'HNDL PIP'!I110</f>
        <v>10493.91553328561</v>
      </c>
    </row>
    <row r="111" spans="1:3">
      <c r="A111" s="264">
        <f>'HNDL PIP'!A111</f>
        <v>40042</v>
      </c>
      <c r="B111" s="293">
        <f>'HNDL PIP'!J111</f>
        <v>12187.372016920724</v>
      </c>
      <c r="C111" s="293">
        <f>'HNDL PIP'!I111</f>
        <v>10508.509913754158</v>
      </c>
    </row>
    <row r="112" spans="1:3">
      <c r="A112" s="264">
        <f>'HNDL PIP'!A112</f>
        <v>40043</v>
      </c>
      <c r="B112" s="293">
        <f>'HNDL PIP'!J112</f>
        <v>12205.736466975883</v>
      </c>
      <c r="C112" s="293">
        <f>'HNDL PIP'!I112</f>
        <v>10488.355769297592</v>
      </c>
    </row>
    <row r="113" spans="1:3">
      <c r="A113" s="264">
        <f>'HNDL PIP'!A113</f>
        <v>40044</v>
      </c>
      <c r="B113" s="293">
        <f>'HNDL PIP'!J113</f>
        <v>12212.641909483225</v>
      </c>
      <c r="C113" s="293">
        <f>'HNDL PIP'!I113</f>
        <v>10505.5215406106</v>
      </c>
    </row>
    <row r="114" spans="1:3">
      <c r="A114" s="264">
        <f>'HNDL PIP'!A114</f>
        <v>40045</v>
      </c>
      <c r="B114" s="293">
        <f>'HNDL PIP'!J114</f>
        <v>12216.308908699581</v>
      </c>
      <c r="C114" s="293">
        <f>'HNDL PIP'!I114</f>
        <v>10522.200832574656</v>
      </c>
    </row>
    <row r="115" spans="1:3">
      <c r="A115" s="264">
        <f>'HNDL PIP'!A115</f>
        <v>40046</v>
      </c>
      <c r="B115" s="293">
        <f>'HNDL PIP'!J115</f>
        <v>12289.95806588716</v>
      </c>
      <c r="C115" s="293">
        <f>'HNDL PIP'!I115</f>
        <v>10479.599141016464</v>
      </c>
    </row>
    <row r="116" spans="1:3">
      <c r="A116" s="264">
        <f>'HNDL PIP'!A116</f>
        <v>40049</v>
      </c>
      <c r="B116" s="293">
        <f>'HNDL PIP'!J116</f>
        <v>12282.663471475866</v>
      </c>
      <c r="C116" s="293">
        <f>'HNDL PIP'!I116</f>
        <v>10513.374707243676</v>
      </c>
    </row>
    <row r="117" spans="1:3">
      <c r="A117" s="264">
        <f>'HNDL PIP'!A117</f>
        <v>40050</v>
      </c>
      <c r="B117" s="293">
        <f>'HNDL PIP'!J117</f>
        <v>12325.921617077243</v>
      </c>
      <c r="C117" s="293">
        <f>'HNDL PIP'!I117</f>
        <v>10532.41689890264</v>
      </c>
    </row>
    <row r="118" spans="1:3">
      <c r="A118" s="264">
        <f>'HNDL PIP'!A118</f>
        <v>40051</v>
      </c>
      <c r="B118" s="293">
        <f>'HNDL PIP'!J118</f>
        <v>12375.152051763711</v>
      </c>
      <c r="C118" s="293">
        <f>'HNDL PIP'!I118</f>
        <v>10539.158112738112</v>
      </c>
    </row>
    <row r="119" spans="1:3">
      <c r="A119" s="264">
        <f>'HNDL PIP'!A119</f>
        <v>40052</v>
      </c>
      <c r="B119" s="293">
        <f>'HNDL PIP'!J119</f>
        <v>12335.733173941744</v>
      </c>
      <c r="C119" s="293">
        <f>'HNDL PIP'!I119</f>
        <v>10532.903378251591</v>
      </c>
    </row>
    <row r="120" spans="1:3">
      <c r="A120" s="264">
        <f>'HNDL PIP'!A120</f>
        <v>40053</v>
      </c>
      <c r="B120" s="293">
        <f>'HNDL PIP'!J120</f>
        <v>12316.48616076812</v>
      </c>
      <c r="C120" s="293">
        <f>'HNDL PIP'!I120</f>
        <v>10544.509385576581</v>
      </c>
    </row>
    <row r="121" spans="1:3">
      <c r="A121" s="264">
        <f>'HNDL PIP'!A121</f>
        <v>40056</v>
      </c>
      <c r="B121" s="293">
        <f>'HNDL PIP'!J121</f>
        <v>12313.175556469714</v>
      </c>
      <c r="C121" s="293">
        <f>'HNDL PIP'!I121</f>
        <v>10572.099714367123</v>
      </c>
    </row>
    <row r="122" spans="1:3">
      <c r="A122" s="264">
        <f>'HNDL PIP'!A122</f>
        <v>40057</v>
      </c>
      <c r="B122" s="293">
        <f>'HNDL PIP'!J122</f>
        <v>12262.561446830203</v>
      </c>
      <c r="C122" s="293">
        <f>'HNDL PIP'!I122</f>
        <v>10582.385277744957</v>
      </c>
    </row>
    <row r="123" spans="1:3">
      <c r="A123" s="264">
        <f>'HNDL PIP'!A123</f>
        <v>40058</v>
      </c>
      <c r="B123" s="293">
        <f>'HNDL PIP'!J123</f>
        <v>12284.896037063172</v>
      </c>
      <c r="C123" s="293">
        <f>'HNDL PIP'!I123</f>
        <v>10614.284423626215</v>
      </c>
    </row>
    <row r="124" spans="1:3">
      <c r="A124" s="264">
        <f>'HNDL PIP'!A124</f>
        <v>40059</v>
      </c>
      <c r="B124" s="293">
        <f>'HNDL PIP'!J124</f>
        <v>12336.354994760375</v>
      </c>
      <c r="C124" s="293">
        <f>'HNDL PIP'!I124</f>
        <v>10602.469925151676</v>
      </c>
    </row>
    <row r="125" spans="1:3">
      <c r="A125" s="264">
        <f>'HNDL PIP'!A125</f>
        <v>40060</v>
      </c>
      <c r="B125" s="293">
        <f>'HNDL PIP'!J125</f>
        <v>12384.324100828406</v>
      </c>
      <c r="C125" s="293">
        <f>'HNDL PIP'!I125</f>
        <v>10568.277376625361</v>
      </c>
    </row>
    <row r="126" spans="1:3">
      <c r="A126" s="264">
        <f>'HNDL PIP'!A126</f>
        <v>40064</v>
      </c>
      <c r="B126" s="293">
        <f>'HNDL PIP'!J126</f>
        <v>12441.996658965454</v>
      </c>
      <c r="C126" s="293">
        <f>'HNDL PIP'!I126</f>
        <v>10571.752229117872</v>
      </c>
    </row>
    <row r="127" spans="1:3">
      <c r="A127" s="264">
        <f>'HNDL PIP'!A127</f>
        <v>40065</v>
      </c>
      <c r="B127" s="293">
        <f>'HNDL PIP'!J127</f>
        <v>12447.392825903864</v>
      </c>
      <c r="C127" s="293">
        <f>'HNDL PIP'!I127</f>
        <v>10574.462614062029</v>
      </c>
    </row>
    <row r="128" spans="1:3">
      <c r="A128" s="264">
        <f>'HNDL PIP'!A128</f>
        <v>40066</v>
      </c>
      <c r="B128" s="293">
        <f>'HNDL PIP'!J128</f>
        <v>12509.039430462621</v>
      </c>
      <c r="C128" s="293">
        <f>'HNDL PIP'!I128</f>
        <v>10629.573774593266</v>
      </c>
    </row>
    <row r="129" spans="1:3">
      <c r="A129" s="264">
        <f>'HNDL PIP'!A129</f>
        <v>40067</v>
      </c>
      <c r="B129" s="293">
        <f>'HNDL PIP'!J129</f>
        <v>12549.276052489775</v>
      </c>
      <c r="C129" s="293">
        <f>'HNDL PIP'!I129</f>
        <v>10634.716556282181</v>
      </c>
    </row>
    <row r="130" spans="1:3">
      <c r="A130" s="264">
        <f>'HNDL PIP'!A130</f>
        <v>40070</v>
      </c>
      <c r="B130" s="293">
        <f>'HNDL PIP'!J130</f>
        <v>12548.195657409122</v>
      </c>
      <c r="C130" s="293">
        <f>'HNDL PIP'!I130</f>
        <v>10617.967767268274</v>
      </c>
    </row>
    <row r="131" spans="1:3">
      <c r="A131" s="264">
        <f>'HNDL PIP'!A131</f>
        <v>40071</v>
      </c>
      <c r="B131" s="293">
        <f>'HNDL PIP'!J131</f>
        <v>12525.713074156256</v>
      </c>
      <c r="C131" s="293">
        <f>'HNDL PIP'!I131</f>
        <v>10607.473712740888</v>
      </c>
    </row>
    <row r="132" spans="1:3">
      <c r="A132" s="264">
        <f>'HNDL PIP'!A132</f>
        <v>40072</v>
      </c>
      <c r="B132" s="293">
        <f>'HNDL PIP'!J132</f>
        <v>12608.248068008093</v>
      </c>
      <c r="C132" s="293">
        <f>'HNDL PIP'!I132</f>
        <v>10608.168683239392</v>
      </c>
    </row>
    <row r="133" spans="1:3">
      <c r="A133" s="264">
        <f>'HNDL PIP'!A133</f>
        <v>40073</v>
      </c>
      <c r="B133" s="293">
        <f>'HNDL PIP'!J133</f>
        <v>12623.588474048274</v>
      </c>
      <c r="C133" s="293">
        <f>'HNDL PIP'!I133</f>
        <v>10642.500225865406</v>
      </c>
    </row>
    <row r="134" spans="1:3">
      <c r="A134" s="264">
        <f>'HNDL PIP'!A134</f>
        <v>40074</v>
      </c>
      <c r="B134" s="293">
        <f>'HNDL PIP'!J134</f>
        <v>12635.941482406346</v>
      </c>
      <c r="C134" s="293">
        <f>'HNDL PIP'!I134</f>
        <v>10614.21492657636</v>
      </c>
    </row>
    <row r="135" spans="1:3">
      <c r="A135" s="264">
        <f>'HNDL PIP'!A135</f>
        <v>40077</v>
      </c>
      <c r="B135" s="293">
        <f>'HNDL PIP'!J135</f>
        <v>12643.814604384681</v>
      </c>
      <c r="C135" s="293">
        <f>'HNDL PIP'!I135</f>
        <v>10613.867441327109</v>
      </c>
    </row>
    <row r="136" spans="1:3">
      <c r="A136" s="264">
        <f>'HNDL PIP'!A136</f>
        <v>40078</v>
      </c>
      <c r="B136" s="293">
        <f>'HNDL PIP'!J136</f>
        <v>12691.744706737478</v>
      </c>
      <c r="C136" s="293">
        <f>'HNDL PIP'!I136</f>
        <v>10629.573774593262</v>
      </c>
    </row>
    <row r="137" spans="1:3">
      <c r="A137" s="264">
        <f>'HNDL PIP'!A137</f>
        <v>40079</v>
      </c>
      <c r="B137" s="293">
        <f>'HNDL PIP'!J137</f>
        <v>12739.172751150994</v>
      </c>
      <c r="C137" s="293">
        <f>'HNDL PIP'!I137</f>
        <v>10648.407475102675</v>
      </c>
    </row>
    <row r="138" spans="1:3">
      <c r="A138" s="264">
        <f>'HNDL PIP'!A138</f>
        <v>40080</v>
      </c>
      <c r="B138" s="293">
        <f>'HNDL PIP'!J138</f>
        <v>12723.156755118262</v>
      </c>
      <c r="C138" s="293">
        <f>'HNDL PIP'!I138</f>
        <v>10662.723867371824</v>
      </c>
    </row>
    <row r="139" spans="1:3">
      <c r="A139" s="264">
        <f>'HNDL PIP'!A139</f>
        <v>40081</v>
      </c>
      <c r="B139" s="293">
        <f>'HNDL PIP'!J139</f>
        <v>12735.50214207026</v>
      </c>
      <c r="C139" s="293">
        <f>'HNDL PIP'!I139</f>
        <v>10674.121383547263</v>
      </c>
    </row>
    <row r="140" spans="1:3">
      <c r="A140" s="264">
        <f>'HNDL PIP'!A140</f>
        <v>40084</v>
      </c>
      <c r="B140" s="293">
        <f>'HNDL PIP'!J140</f>
        <v>12784.66279301232</v>
      </c>
      <c r="C140" s="293">
        <f>'HNDL PIP'!I140</f>
        <v>10687.603811218207</v>
      </c>
    </row>
    <row r="141" spans="1:3">
      <c r="A141" s="264">
        <f>'HNDL PIP'!A141</f>
        <v>40085</v>
      </c>
      <c r="B141" s="293">
        <f>'HNDL PIP'!J141</f>
        <v>12804.715320476502</v>
      </c>
      <c r="C141" s="293">
        <f>'HNDL PIP'!I141</f>
        <v>10687.395320068656</v>
      </c>
    </row>
    <row r="142" spans="1:3">
      <c r="A142" s="264">
        <f>'HNDL PIP'!A142</f>
        <v>40086</v>
      </c>
      <c r="B142" s="293">
        <f>'HNDL PIP'!J142</f>
        <v>12813.572809507403</v>
      </c>
      <c r="C142" s="293">
        <f>'HNDL PIP'!I142</f>
        <v>10683.156000027791</v>
      </c>
    </row>
    <row r="143" spans="1:3">
      <c r="A143" s="264">
        <f>'HNDL PIP'!A143</f>
        <v>40087</v>
      </c>
      <c r="B143" s="293">
        <f>'HNDL PIP'!J143</f>
        <v>12692.594928007815</v>
      </c>
      <c r="C143" s="293">
        <f>'HNDL PIP'!I143</f>
        <v>10723.047306641825</v>
      </c>
    </row>
    <row r="144" spans="1:3">
      <c r="A144" s="264">
        <f>'HNDL PIP'!A144</f>
        <v>40088</v>
      </c>
      <c r="B144" s="293">
        <f>'HNDL PIP'!J144</f>
        <v>12660.170303760458</v>
      </c>
      <c r="C144" s="293">
        <f>'HNDL PIP'!I144</f>
        <v>10710.398843569084</v>
      </c>
    </row>
    <row r="145" spans="1:3">
      <c r="A145" s="264">
        <f>'HNDL PIP'!A145</f>
        <v>40091</v>
      </c>
      <c r="B145" s="293">
        <f>'HNDL PIP'!J145</f>
        <v>12732.94957112751</v>
      </c>
      <c r="C145" s="293">
        <f>'HNDL PIP'!I145</f>
        <v>10715.33313410845</v>
      </c>
    </row>
    <row r="146" spans="1:3">
      <c r="A146" s="264">
        <f>'HNDL PIP'!A146</f>
        <v>40092</v>
      </c>
      <c r="B146" s="293">
        <f>'HNDL PIP'!J146</f>
        <v>12736.088754788516</v>
      </c>
      <c r="C146" s="293">
        <f>'HNDL PIP'!I146</f>
        <v>10709.35638782133</v>
      </c>
    </row>
    <row r="147" spans="1:3">
      <c r="A147" s="264">
        <f>'HNDL PIP'!A147</f>
        <v>40093</v>
      </c>
      <c r="B147" s="293">
        <f>'HNDL PIP'!J147</f>
        <v>12744.449876002709</v>
      </c>
      <c r="C147" s="293">
        <f>'HNDL PIP'!I147</f>
        <v>10745.772841942853</v>
      </c>
    </row>
    <row r="148" spans="1:3">
      <c r="A148" s="264">
        <f>'HNDL PIP'!A148</f>
        <v>40094</v>
      </c>
      <c r="B148" s="293">
        <f>'HNDL PIP'!J148</f>
        <v>12756.042869093508</v>
      </c>
      <c r="C148" s="293">
        <f>'HNDL PIP'!I148</f>
        <v>10721.448874495271</v>
      </c>
    </row>
    <row r="149" spans="1:3">
      <c r="A149" s="264">
        <f>'HNDL PIP'!A149</f>
        <v>40095</v>
      </c>
      <c r="B149" s="293">
        <f>'HNDL PIP'!J149</f>
        <v>12794.240930046764</v>
      </c>
      <c r="C149" s="293">
        <f>'HNDL PIP'!I149</f>
        <v>10672.800939600107</v>
      </c>
    </row>
    <row r="150" spans="1:3">
      <c r="A150" s="264">
        <f>'HNDL PIP'!A150</f>
        <v>40098</v>
      </c>
      <c r="B150" s="293">
        <f>'HNDL PIP'!J150</f>
        <v>12799.117086244865</v>
      </c>
      <c r="C150" s="293">
        <f>'HNDL PIP'!I150</f>
        <v>10672.800939600107</v>
      </c>
    </row>
    <row r="151" spans="1:3">
      <c r="A151" s="264">
        <f>'HNDL PIP'!A151</f>
        <v>40099</v>
      </c>
      <c r="B151" s="293">
        <f>'HNDL PIP'!J151</f>
        <v>12798.274208765588</v>
      </c>
      <c r="C151" s="293">
        <f>'HNDL PIP'!I151</f>
        <v>10714.499169510249</v>
      </c>
    </row>
    <row r="152" spans="1:3">
      <c r="A152" s="264">
        <f>'HNDL PIP'!A152</f>
        <v>40100</v>
      </c>
      <c r="B152" s="293">
        <f>'HNDL PIP'!J152</f>
        <v>12764.613381778141</v>
      </c>
      <c r="C152" s="293">
        <f>'HNDL PIP'!I152</f>
        <v>10682.18304132989</v>
      </c>
    </row>
    <row r="153" spans="1:3">
      <c r="A153" s="264">
        <f>'HNDL PIP'!A153</f>
        <v>40101</v>
      </c>
      <c r="B153" s="293">
        <f>'HNDL PIP'!J153</f>
        <v>12734.933411075608</v>
      </c>
      <c r="C153" s="293">
        <f>'HNDL PIP'!I153</f>
        <v>10664.739281817481</v>
      </c>
    </row>
    <row r="154" spans="1:3">
      <c r="A154" s="264">
        <f>'HNDL PIP'!A154</f>
        <v>40102</v>
      </c>
      <c r="B154" s="293">
        <f>'HNDL PIP'!J154</f>
        <v>12755.970178534577</v>
      </c>
      <c r="C154" s="293">
        <f>'HNDL PIP'!I154</f>
        <v>10682.46102952929</v>
      </c>
    </row>
    <row r="155" spans="1:3">
      <c r="A155" s="264">
        <f>'HNDL PIP'!A155</f>
        <v>40105</v>
      </c>
      <c r="B155" s="293">
        <f>'HNDL PIP'!J155</f>
        <v>12824.236411151998</v>
      </c>
      <c r="C155" s="293">
        <f>'HNDL PIP'!I155</f>
        <v>10691.356651910122</v>
      </c>
    </row>
    <row r="156" spans="1:3">
      <c r="A156" s="264">
        <f>'HNDL PIP'!A156</f>
        <v>40106</v>
      </c>
      <c r="B156" s="293">
        <f>'HNDL PIP'!J156</f>
        <v>12848.249932057375</v>
      </c>
      <c r="C156" s="293">
        <f>'HNDL PIP'!I156</f>
        <v>10719.155471850216</v>
      </c>
    </row>
    <row r="157" spans="1:3">
      <c r="A157" s="264">
        <f>'HNDL PIP'!A157</f>
        <v>40107</v>
      </c>
      <c r="B157" s="293">
        <f>'HNDL PIP'!J157</f>
        <v>12843.427825806966</v>
      </c>
      <c r="C157" s="293">
        <f>'HNDL PIP'!I157</f>
        <v>10693.441563405628</v>
      </c>
    </row>
    <row r="158" spans="1:3">
      <c r="A158" s="264">
        <f>'HNDL PIP'!A158</f>
        <v>40108</v>
      </c>
      <c r="B158" s="293">
        <f>'HNDL PIP'!J158</f>
        <v>12854.016364087982</v>
      </c>
      <c r="C158" s="293">
        <f>'HNDL PIP'!I158</f>
        <v>10697.333398197241</v>
      </c>
    </row>
    <row r="159" spans="1:3">
      <c r="A159" s="264">
        <f>'HNDL PIP'!A159</f>
        <v>40109</v>
      </c>
      <c r="B159" s="293">
        <f>'HNDL PIP'!J159</f>
        <v>12843.726491887232</v>
      </c>
      <c r="C159" s="293">
        <f>'HNDL PIP'!I159</f>
        <v>10681.210082631987</v>
      </c>
    </row>
    <row r="160" spans="1:3">
      <c r="A160" s="264">
        <f>'HNDL PIP'!A160</f>
        <v>40112</v>
      </c>
      <c r="B160" s="293">
        <f>'HNDL PIP'!J160</f>
        <v>12824.241977454372</v>
      </c>
      <c r="C160" s="293">
        <f>'HNDL PIP'!I160</f>
        <v>10658.554044380811</v>
      </c>
    </row>
    <row r="161" spans="1:3">
      <c r="A161" s="264">
        <f>'HNDL PIP'!A161</f>
        <v>40113</v>
      </c>
      <c r="B161" s="293">
        <f>'HNDL PIP'!J161</f>
        <v>12840.545747555421</v>
      </c>
      <c r="C161" s="293">
        <f>'HNDL PIP'!I161</f>
        <v>10697.333398197241</v>
      </c>
    </row>
    <row r="162" spans="1:3">
      <c r="A162" s="264">
        <f>'HNDL PIP'!A162</f>
        <v>40114</v>
      </c>
      <c r="B162" s="293">
        <f>'HNDL PIP'!J162</f>
        <v>12745.020344865481</v>
      </c>
      <c r="C162" s="293">
        <f>'HNDL PIP'!I162</f>
        <v>10720.475915797369</v>
      </c>
    </row>
    <row r="163" spans="1:3">
      <c r="A163" s="264">
        <f>'HNDL PIP'!A163</f>
        <v>40115</v>
      </c>
      <c r="B163" s="293">
        <f>'HNDL PIP'!J163</f>
        <v>12786.424135931024</v>
      </c>
      <c r="C163" s="293">
        <f>'HNDL PIP'!I163</f>
        <v>10688.854758115513</v>
      </c>
    </row>
    <row r="164" spans="1:3">
      <c r="A164" s="264">
        <f>'HNDL PIP'!A164</f>
        <v>40116</v>
      </c>
      <c r="B164" s="293">
        <f>'HNDL PIP'!J164</f>
        <v>12794.030410496449</v>
      </c>
      <c r="C164" s="293">
        <f>'HNDL PIP'!I164</f>
        <v>10735.904260864121</v>
      </c>
    </row>
    <row r="165" spans="1:3">
      <c r="A165" s="264">
        <f>'HNDL PIP'!A165</f>
        <v>40119</v>
      </c>
      <c r="B165" s="293">
        <f>'HNDL PIP'!J165</f>
        <v>12796.418056307022</v>
      </c>
      <c r="C165" s="293">
        <f>'HNDL PIP'!I165</f>
        <v>10726.174673885091</v>
      </c>
    </row>
    <row r="166" spans="1:3">
      <c r="A166" s="264">
        <f>'HNDL PIP'!A166</f>
        <v>40120</v>
      </c>
      <c r="B166" s="293">
        <f>'HNDL PIP'!J166</f>
        <v>12758.554987351685</v>
      </c>
      <c r="C166" s="293">
        <f>'HNDL PIP'!I166</f>
        <v>10704.352600232116</v>
      </c>
    </row>
    <row r="167" spans="1:3">
      <c r="A167" s="264">
        <f>'HNDL PIP'!A167</f>
        <v>40121</v>
      </c>
      <c r="B167" s="293">
        <f>'HNDL PIP'!J167</f>
        <v>12779.577610075523</v>
      </c>
      <c r="C167" s="293">
        <f>'HNDL PIP'!I167</f>
        <v>10685.449402672852</v>
      </c>
    </row>
    <row r="168" spans="1:3">
      <c r="A168" s="264">
        <f>'HNDL PIP'!A168</f>
        <v>40122</v>
      </c>
      <c r="B168" s="293">
        <f>'HNDL PIP'!J168</f>
        <v>12788.921735692986</v>
      </c>
      <c r="C168" s="293">
        <f>'HNDL PIP'!I168</f>
        <v>10701.364227088556</v>
      </c>
    </row>
    <row r="169" spans="1:3">
      <c r="A169" s="264">
        <f>'HNDL PIP'!A169</f>
        <v>40123</v>
      </c>
      <c r="B169" s="293">
        <f>'HNDL PIP'!J169</f>
        <v>12770.441360500543</v>
      </c>
      <c r="C169" s="293">
        <f>'HNDL PIP'!I169</f>
        <v>10717.557039703661</v>
      </c>
    </row>
    <row r="170" spans="1:3">
      <c r="A170" s="264">
        <f>'HNDL PIP'!A170</f>
        <v>40126</v>
      </c>
      <c r="B170" s="293">
        <f>'HNDL PIP'!J170</f>
        <v>12825.989898822085</v>
      </c>
      <c r="C170" s="293">
        <f>'HNDL PIP'!I170</f>
        <v>10727.356123732543</v>
      </c>
    </row>
    <row r="171" spans="1:3">
      <c r="A171" s="264">
        <f>'HNDL PIP'!A171</f>
        <v>40127</v>
      </c>
      <c r="B171" s="293">
        <f>'HNDL PIP'!J171</f>
        <v>12777.45281658087</v>
      </c>
      <c r="C171" s="293">
        <f>'HNDL PIP'!I171</f>
        <v>10734.305828717565</v>
      </c>
    </row>
    <row r="172" spans="1:3">
      <c r="A172" s="264">
        <f>'HNDL PIP'!A172</f>
        <v>40128</v>
      </c>
      <c r="B172" s="293">
        <f>'HNDL PIP'!J172</f>
        <v>12837.715236417122</v>
      </c>
      <c r="C172" s="293">
        <f>'HNDL PIP'!I172</f>
        <v>10734.305828717565</v>
      </c>
    </row>
    <row r="173" spans="1:3">
      <c r="A173" s="264">
        <f>'HNDL PIP'!A173</f>
        <v>40129</v>
      </c>
      <c r="B173" s="293">
        <f>'HNDL PIP'!J173</f>
        <v>12836.870820672293</v>
      </c>
      <c r="C173" s="293">
        <f>'HNDL PIP'!I173</f>
        <v>10755.919411220988</v>
      </c>
    </row>
    <row r="174" spans="1:3">
      <c r="A174" s="264">
        <f>'HNDL PIP'!A174</f>
        <v>40130</v>
      </c>
      <c r="B174" s="293">
        <f>'HNDL PIP'!J174</f>
        <v>12857.634422413128</v>
      </c>
      <c r="C174" s="293">
        <f>'HNDL PIP'!I174</f>
        <v>10769.123850692531</v>
      </c>
    </row>
    <row r="175" spans="1:3">
      <c r="A175" s="264">
        <f>'HNDL PIP'!A175</f>
        <v>40133</v>
      </c>
      <c r="B175" s="293">
        <f>'HNDL PIP'!J175</f>
        <v>12905.963577390155</v>
      </c>
      <c r="C175" s="293">
        <f>'HNDL PIP'!I175</f>
        <v>10810.54409240327</v>
      </c>
    </row>
    <row r="176" spans="1:3">
      <c r="A176" s="264">
        <f>'HNDL PIP'!A176</f>
        <v>40134</v>
      </c>
      <c r="B176" s="293">
        <f>'HNDL PIP'!J176</f>
        <v>12897.169005596488</v>
      </c>
      <c r="C176" s="293">
        <f>'HNDL PIP'!I176</f>
        <v>10810.47459535342</v>
      </c>
    </row>
    <row r="177" spans="1:3">
      <c r="A177" s="264">
        <f>'HNDL PIP'!A177</f>
        <v>40135</v>
      </c>
      <c r="B177" s="293">
        <f>'HNDL PIP'!J177</f>
        <v>12956.666769537625</v>
      </c>
      <c r="C177" s="293">
        <f>'HNDL PIP'!I177</f>
        <v>10796.505688333522</v>
      </c>
    </row>
    <row r="178" spans="1:3">
      <c r="A178" s="264">
        <f>'HNDL PIP'!A178</f>
        <v>40136</v>
      </c>
      <c r="B178" s="293">
        <f>'HNDL PIP'!J178</f>
        <v>12955.071924326114</v>
      </c>
      <c r="C178" s="293">
        <f>'HNDL PIP'!I178</f>
        <v>10804.011369717347</v>
      </c>
    </row>
    <row r="179" spans="1:3">
      <c r="A179" s="264">
        <f>'HNDL PIP'!A179</f>
        <v>40137</v>
      </c>
      <c r="B179" s="293">
        <f>'HNDL PIP'!J179</f>
        <v>13012.823263144157</v>
      </c>
      <c r="C179" s="293">
        <f>'HNDL PIP'!I179</f>
        <v>10802.690925770194</v>
      </c>
    </row>
    <row r="180" spans="1:3">
      <c r="A180" s="264">
        <f>'HNDL PIP'!A180</f>
        <v>40140</v>
      </c>
      <c r="B180" s="293">
        <f>'HNDL PIP'!J180</f>
        <v>13034.814251992944</v>
      </c>
      <c r="C180" s="293">
        <f>'HNDL PIP'!I180</f>
        <v>10807.972701558811</v>
      </c>
    </row>
    <row r="181" spans="1:3">
      <c r="A181" s="264">
        <f>'HNDL PIP'!A181</f>
        <v>40141</v>
      </c>
      <c r="B181" s="293">
        <f>'HNDL PIP'!J181</f>
        <v>13064.003492848728</v>
      </c>
      <c r="C181" s="293">
        <f>'HNDL PIP'!I181</f>
        <v>10830.420248660435</v>
      </c>
    </row>
    <row r="182" spans="1:3">
      <c r="A182" s="264">
        <f>'HNDL PIP'!A182</f>
        <v>40142</v>
      </c>
      <c r="B182" s="293">
        <f>'HNDL PIP'!J182</f>
        <v>13077.05209705963</v>
      </c>
      <c r="C182" s="293">
        <f>'HNDL PIP'!I182</f>
        <v>10838.898888742162</v>
      </c>
    </row>
    <row r="183" spans="1:3">
      <c r="A183" s="264">
        <f>'HNDL PIP'!A183</f>
        <v>40144</v>
      </c>
      <c r="B183" s="293">
        <f>'HNDL PIP'!J183</f>
        <v>13044.667170401135</v>
      </c>
      <c r="C183" s="293">
        <f>'HNDL PIP'!I183</f>
        <v>10867.531673280459</v>
      </c>
    </row>
    <row r="184" spans="1:3">
      <c r="A184" s="264">
        <f>'HNDL PIP'!A184</f>
        <v>40147</v>
      </c>
      <c r="B184" s="293">
        <f>'HNDL PIP'!J184</f>
        <v>13130.2050852228</v>
      </c>
      <c r="C184" s="293">
        <f>'HNDL PIP'!I184</f>
        <v>10874.898360564583</v>
      </c>
    </row>
    <row r="185" spans="1:3">
      <c r="A185" s="264">
        <f>'HNDL PIP'!A185</f>
        <v>40148</v>
      </c>
      <c r="B185" s="293">
        <f>'HNDL PIP'!J185</f>
        <v>13157.150206698521</v>
      </c>
      <c r="C185" s="293">
        <f>'HNDL PIP'!I185</f>
        <v>10850.50489606715</v>
      </c>
    </row>
    <row r="186" spans="1:3">
      <c r="A186" s="264">
        <f>'HNDL PIP'!A186</f>
        <v>40149</v>
      </c>
      <c r="B186" s="293">
        <f>'HNDL PIP'!J186</f>
        <v>13159.021632838499</v>
      </c>
      <c r="C186" s="293">
        <f>'HNDL PIP'!I186</f>
        <v>10834.868059850847</v>
      </c>
    </row>
    <row r="187" spans="1:3">
      <c r="A187" s="264">
        <f>'HNDL PIP'!A187</f>
        <v>40150</v>
      </c>
      <c r="B187" s="293">
        <f>'HNDL PIP'!J187</f>
        <v>13126.638792175934</v>
      </c>
      <c r="C187" s="293">
        <f>'HNDL PIP'!I187</f>
        <v>10816.868323939638</v>
      </c>
    </row>
    <row r="188" spans="1:3">
      <c r="A188" s="264">
        <f>'HNDL PIP'!A188</f>
        <v>40151</v>
      </c>
      <c r="B188" s="293">
        <f>'HNDL PIP'!J188</f>
        <v>13130.248848321067</v>
      </c>
      <c r="C188" s="293">
        <f>'HNDL PIP'!I188</f>
        <v>10781.146840316616</v>
      </c>
    </row>
    <row r="189" spans="1:3">
      <c r="A189" s="264">
        <f>'HNDL PIP'!A189</f>
        <v>40154</v>
      </c>
      <c r="B189" s="293">
        <f>'HNDL PIP'!J189</f>
        <v>13179.774576719425</v>
      </c>
      <c r="C189" s="293">
        <f>'HNDL PIP'!I189</f>
        <v>10807.625216309554</v>
      </c>
    </row>
    <row r="190" spans="1:3">
      <c r="A190" s="264">
        <f>'HNDL PIP'!A190</f>
        <v>40155</v>
      </c>
      <c r="B190" s="293">
        <f>'HNDL PIP'!J190</f>
        <v>13196.783673489272</v>
      </c>
      <c r="C190" s="293">
        <f>'HNDL PIP'!I190</f>
        <v>10834.312083452043</v>
      </c>
    </row>
    <row r="191" spans="1:3">
      <c r="A191" s="264">
        <f>'HNDL PIP'!A191</f>
        <v>40156</v>
      </c>
      <c r="B191" s="293">
        <f>'HNDL PIP'!J191</f>
        <v>13207.835040308288</v>
      </c>
      <c r="C191" s="293">
        <f>'HNDL PIP'!I191</f>
        <v>10827.153887317469</v>
      </c>
    </row>
    <row r="192" spans="1:3">
      <c r="A192" s="264">
        <f>'HNDL PIP'!A192</f>
        <v>40157</v>
      </c>
      <c r="B192" s="293">
        <f>'HNDL PIP'!J192</f>
        <v>13194.813804965561</v>
      </c>
      <c r="C192" s="293">
        <f>'HNDL PIP'!I192</f>
        <v>10808.737169107157</v>
      </c>
    </row>
    <row r="193" spans="1:3">
      <c r="A193" s="264">
        <f>'HNDL PIP'!A193</f>
        <v>40158</v>
      </c>
      <c r="B193" s="293">
        <f>'HNDL PIP'!J193</f>
        <v>13194.20118861033</v>
      </c>
      <c r="C193" s="293">
        <f>'HNDL PIP'!I193</f>
        <v>10796.436191283665</v>
      </c>
    </row>
    <row r="194" spans="1:3">
      <c r="A194" s="264">
        <f>'HNDL PIP'!A194</f>
        <v>40161</v>
      </c>
      <c r="B194" s="293">
        <f>'HNDL PIP'!J194</f>
        <v>13245.945557251081</v>
      </c>
      <c r="C194" s="293">
        <f>'HNDL PIP'!I194</f>
        <v>10794.698765037409</v>
      </c>
    </row>
    <row r="195" spans="1:3">
      <c r="A195" s="264">
        <f>'HNDL PIP'!A195</f>
        <v>40162</v>
      </c>
      <c r="B195" s="293">
        <f>'HNDL PIP'!J195</f>
        <v>13215.803601514157</v>
      </c>
      <c r="C195" s="293">
        <f>'HNDL PIP'!I195</f>
        <v>10773.641158932787</v>
      </c>
    </row>
    <row r="196" spans="1:3">
      <c r="A196" s="264">
        <f>'HNDL PIP'!A196</f>
        <v>40163</v>
      </c>
      <c r="B196" s="293">
        <f>'HNDL PIP'!J196</f>
        <v>13212.708868494008</v>
      </c>
      <c r="C196" s="293">
        <f>'HNDL PIP'!I196</f>
        <v>10781.563822615713</v>
      </c>
    </row>
    <row r="197" spans="1:3">
      <c r="A197" s="264">
        <f>'HNDL PIP'!A197</f>
        <v>40164</v>
      </c>
      <c r="B197" s="293">
        <f>'HNDL PIP'!J197</f>
        <v>13216.561269754584</v>
      </c>
      <c r="C197" s="293">
        <f>'HNDL PIP'!I197</f>
        <v>10831.18471620878</v>
      </c>
    </row>
    <row r="198" spans="1:3">
      <c r="A198" s="264">
        <f>'HNDL PIP'!A198</f>
        <v>40165</v>
      </c>
      <c r="B198" s="293">
        <f>'HNDL PIP'!J198</f>
        <v>13218.180464288198</v>
      </c>
      <c r="C198" s="293">
        <f>'HNDL PIP'!I198</f>
        <v>10809.293145505955</v>
      </c>
    </row>
    <row r="199" spans="1:3">
      <c r="A199" s="264">
        <f>'HNDL PIP'!A199</f>
        <v>40168</v>
      </c>
      <c r="B199" s="293">
        <f>'HNDL PIP'!J199</f>
        <v>13210.620532561756</v>
      </c>
      <c r="C199" s="293">
        <f>'HNDL PIP'!I199</f>
        <v>10760.645210610792</v>
      </c>
    </row>
    <row r="200" spans="1:3">
      <c r="A200" s="264">
        <f>'HNDL PIP'!A200</f>
        <v>40169</v>
      </c>
      <c r="B200" s="293">
        <f>'HNDL PIP'!J200</f>
        <v>13214.472408776834</v>
      </c>
      <c r="C200" s="293">
        <f>'HNDL PIP'!I200</f>
        <v>10736.529734312762</v>
      </c>
    </row>
    <row r="201" spans="1:3">
      <c r="A201" s="264">
        <f>'HNDL PIP'!A201</f>
        <v>40170</v>
      </c>
      <c r="B201" s="293">
        <f>'HNDL PIP'!J201</f>
        <v>13241.889278074937</v>
      </c>
      <c r="C201" s="293">
        <f>'HNDL PIP'!I201</f>
        <v>10734.514319867105</v>
      </c>
    </row>
    <row r="202" spans="1:3">
      <c r="A202" s="264">
        <f>'HNDL PIP'!A202</f>
        <v>40171</v>
      </c>
      <c r="B202" s="293">
        <f>'HNDL PIP'!J202</f>
        <v>13240.530340682009</v>
      </c>
      <c r="C202" s="293">
        <f>'HNDL PIP'!I202</f>
        <v>10706.923991076563</v>
      </c>
    </row>
    <row r="203" spans="1:3">
      <c r="A203" s="264">
        <f>'HNDL PIP'!A203</f>
        <v>40175</v>
      </c>
      <c r="B203" s="293">
        <f>'HNDL PIP'!J203</f>
        <v>13252.565316047336</v>
      </c>
      <c r="C203" s="293">
        <f>'HNDL PIP'!I203</f>
        <v>10692.885587006815</v>
      </c>
    </row>
    <row r="204" spans="1:3">
      <c r="A204" s="264">
        <f>'HNDL PIP'!A204</f>
        <v>40176</v>
      </c>
      <c r="B204" s="293">
        <f>'HNDL PIP'!J204</f>
        <v>13215.738790551259</v>
      </c>
      <c r="C204" s="293">
        <f>'HNDL PIP'!I204</f>
        <v>10708.174937973867</v>
      </c>
    </row>
    <row r="205" spans="1:3">
      <c r="A205" s="264">
        <f>'HNDL PIP'!A205</f>
        <v>40177</v>
      </c>
      <c r="B205" s="293">
        <f>'HNDL PIP'!J205</f>
        <v>13242.654375005135</v>
      </c>
      <c r="C205" s="293">
        <f>'HNDL PIP'!I205</f>
        <v>10723.186300741518</v>
      </c>
    </row>
    <row r="206" spans="1:3">
      <c r="A206" s="264">
        <f>'HNDL PIP'!A206</f>
        <v>40178</v>
      </c>
      <c r="B206" s="293">
        <f>'HNDL PIP'!J206</f>
        <v>13197.895702903428</v>
      </c>
      <c r="C206" s="293">
        <f>'HNDL PIP'!I206</f>
        <v>10704.908576630905</v>
      </c>
    </row>
    <row r="207" spans="1:3">
      <c r="A207" s="264">
        <f>'HNDL PIP'!A207</f>
        <v>40182</v>
      </c>
      <c r="B207" s="293">
        <f>'HNDL PIP'!J207</f>
        <v>13267.711398545092</v>
      </c>
      <c r="C207" s="293">
        <f>'HNDL PIP'!I207</f>
        <v>10719.224968900055</v>
      </c>
    </row>
    <row r="208" spans="1:3">
      <c r="A208" s="264">
        <f>'HNDL PIP'!A208</f>
        <v>40183</v>
      </c>
      <c r="B208" s="293">
        <f>'HNDL PIP'!J208</f>
        <v>13299.084310084203</v>
      </c>
      <c r="C208" s="293">
        <f>'HNDL PIP'!I208</f>
        <v>10766.482962798213</v>
      </c>
    </row>
    <row r="209" spans="1:3">
      <c r="A209" s="264">
        <f>'HNDL PIP'!A209</f>
        <v>40184</v>
      </c>
      <c r="B209" s="293">
        <f>'HNDL PIP'!J209</f>
        <v>13305.90578999331</v>
      </c>
      <c r="C209" s="293">
        <f>'HNDL PIP'!I209</f>
        <v>10756.753375819178</v>
      </c>
    </row>
    <row r="210" spans="1:3">
      <c r="A210" s="264">
        <f>'HNDL PIP'!A210</f>
        <v>40185</v>
      </c>
      <c r="B210" s="293">
        <f>'HNDL PIP'!J210</f>
        <v>13332.314900821155</v>
      </c>
      <c r="C210" s="293">
        <f>'HNDL PIP'!I210</f>
        <v>10751.193611831161</v>
      </c>
    </row>
    <row r="211" spans="1:3">
      <c r="A211" s="264">
        <f>'HNDL PIP'!A211</f>
        <v>40186</v>
      </c>
      <c r="B211" s="293">
        <f>'HNDL PIP'!J211</f>
        <v>13343.845038144369</v>
      </c>
      <c r="C211" s="293">
        <f>'HNDL PIP'!I211</f>
        <v>10760.853701760343</v>
      </c>
    </row>
    <row r="212" spans="1:3">
      <c r="A212" s="264">
        <f>'HNDL PIP'!A212</f>
        <v>40189</v>
      </c>
      <c r="B212" s="293">
        <f>'HNDL PIP'!J212</f>
        <v>13344.465152900693</v>
      </c>
      <c r="C212" s="293">
        <f>'HNDL PIP'!I212</f>
        <v>10765.648998200008</v>
      </c>
    </row>
    <row r="213" spans="1:3">
      <c r="A213" s="264">
        <f>'HNDL PIP'!A213</f>
        <v>40190</v>
      </c>
      <c r="B213" s="293">
        <f>'HNDL PIP'!J213</f>
        <v>13332.937171200341</v>
      </c>
      <c r="C213" s="293">
        <f>'HNDL PIP'!I213</f>
        <v>10808.459180907754</v>
      </c>
    </row>
    <row r="214" spans="1:3">
      <c r="A214" s="264">
        <f>'HNDL PIP'!A214</f>
        <v>40191</v>
      </c>
      <c r="B214" s="293">
        <f>'HNDL PIP'!J214</f>
        <v>13364.793966031415</v>
      </c>
      <c r="C214" s="293">
        <f>'HNDL PIP'!I214</f>
        <v>10784.204710510023</v>
      </c>
    </row>
    <row r="215" spans="1:3">
      <c r="A215" s="264">
        <f>'HNDL PIP'!A215</f>
        <v>40192</v>
      </c>
      <c r="B215" s="293">
        <f>'HNDL PIP'!J215</f>
        <v>13364.173457740135</v>
      </c>
      <c r="C215" s="293">
        <f>'HNDL PIP'!I215</f>
        <v>10812.559506848916</v>
      </c>
    </row>
    <row r="216" spans="1:3">
      <c r="A216" s="264">
        <f>'HNDL PIP'!A216</f>
        <v>40193</v>
      </c>
      <c r="B216" s="293">
        <f>'HNDL PIP'!J216</f>
        <v>13397.017326686097</v>
      </c>
      <c r="C216" s="293">
        <f>'HNDL PIP'!I216</f>
        <v>10835.841018548745</v>
      </c>
    </row>
    <row r="217" spans="1:3">
      <c r="A217" s="264">
        <f>'HNDL PIP'!A217</f>
        <v>40197</v>
      </c>
      <c r="B217" s="293">
        <f>'HNDL PIP'!J217</f>
        <v>13441.26025970161</v>
      </c>
      <c r="C217" s="293">
        <f>'HNDL PIP'!I217</f>
        <v>10823.401046625553</v>
      </c>
    </row>
    <row r="218" spans="1:3">
      <c r="A218" s="264">
        <f>'HNDL PIP'!A218</f>
        <v>40198</v>
      </c>
      <c r="B218" s="293">
        <f>'HNDL PIP'!J218</f>
        <v>13414.115062171906</v>
      </c>
      <c r="C218" s="293">
        <f>'HNDL PIP'!I218</f>
        <v>10842.443238284517</v>
      </c>
    </row>
    <row r="219" spans="1:3">
      <c r="A219" s="264">
        <f>'HNDL PIP'!A219</f>
        <v>40199</v>
      </c>
      <c r="B219" s="293">
        <f>'HNDL PIP'!J219</f>
        <v>13351.282018959377</v>
      </c>
      <c r="C219" s="293">
        <f>'HNDL PIP'!I219</f>
        <v>10865.099276535693</v>
      </c>
    </row>
    <row r="220" spans="1:3">
      <c r="A220" s="264">
        <f>'HNDL PIP'!A220</f>
        <v>40200</v>
      </c>
      <c r="B220" s="293">
        <f>'HNDL PIP'!J220</f>
        <v>13302.581561971701</v>
      </c>
      <c r="C220" s="293">
        <f>'HNDL PIP'!I220</f>
        <v>10862.597382741083</v>
      </c>
    </row>
    <row r="221" spans="1:3">
      <c r="A221" s="264">
        <f>'HNDL PIP'!A221</f>
        <v>40203</v>
      </c>
      <c r="B221" s="293">
        <f>'HNDL PIP'!J221</f>
        <v>13306.920471562571</v>
      </c>
      <c r="C221" s="293">
        <f>'HNDL PIP'!I221</f>
        <v>10850.226907867742</v>
      </c>
    </row>
    <row r="222" spans="1:3">
      <c r="A222" s="264">
        <f>'HNDL PIP'!A222</f>
        <v>40204</v>
      </c>
      <c r="B222" s="293">
        <f>'HNDL PIP'!J222</f>
        <v>13308.532984989564</v>
      </c>
      <c r="C222" s="293">
        <f>'HNDL PIP'!I222</f>
        <v>10848.350487521786</v>
      </c>
    </row>
    <row r="223" spans="1:3">
      <c r="A223" s="264">
        <f>'HNDL PIP'!A223</f>
        <v>40205</v>
      </c>
      <c r="B223" s="293">
        <f>'HNDL PIP'!J223</f>
        <v>13314.605782417369</v>
      </c>
      <c r="C223" s="293">
        <f>'HNDL PIP'!I223</f>
        <v>10843.48569403227</v>
      </c>
    </row>
    <row r="224" spans="1:3">
      <c r="A224" s="264">
        <f>'HNDL PIP'!A224</f>
        <v>40206</v>
      </c>
      <c r="B224" s="293">
        <f>'HNDL PIP'!J224</f>
        <v>13303.332549695066</v>
      </c>
      <c r="C224" s="293">
        <f>'HNDL PIP'!I224</f>
        <v>10841.887261885713</v>
      </c>
    </row>
    <row r="225" spans="1:3">
      <c r="A225" s="264">
        <f>'HNDL PIP'!A225</f>
        <v>40207</v>
      </c>
      <c r="B225" s="293">
        <f>'HNDL PIP'!J225</f>
        <v>13262.822241952204</v>
      </c>
      <c r="C225" s="293">
        <f>'HNDL PIP'!I225</f>
        <v>10868.435134928501</v>
      </c>
    </row>
    <row r="226" spans="1:3">
      <c r="A226" s="264">
        <f>'HNDL PIP'!A226</f>
        <v>40210</v>
      </c>
      <c r="B226" s="293">
        <f>'HNDL PIP'!J226</f>
        <v>13329.104075066587</v>
      </c>
      <c r="C226" s="293">
        <f>'HNDL PIP'!I226</f>
        <v>10851.269363615495</v>
      </c>
    </row>
    <row r="227" spans="1:3">
      <c r="A227" s="264">
        <f>'HNDL PIP'!A227</f>
        <v>40211</v>
      </c>
      <c r="B227" s="293">
        <f>'HNDL PIP'!J227</f>
        <v>13345.332731698381</v>
      </c>
      <c r="C227" s="293">
        <f>'HNDL PIP'!I227</f>
        <v>10863.639838488836</v>
      </c>
    </row>
    <row r="228" spans="1:3">
      <c r="A228" s="264">
        <f>'HNDL PIP'!A228</f>
        <v>40212</v>
      </c>
      <c r="B228" s="293">
        <f>'HNDL PIP'!J228</f>
        <v>13304.826024103597</v>
      </c>
      <c r="C228" s="293">
        <f>'HNDL PIP'!I228</f>
        <v>10843.485694032268</v>
      </c>
    </row>
    <row r="229" spans="1:3">
      <c r="A229" s="264">
        <f>'HNDL PIP'!A229</f>
        <v>40213</v>
      </c>
      <c r="B229" s="293">
        <f>'HNDL PIP'!J229</f>
        <v>13162.504198340297</v>
      </c>
      <c r="C229" s="293">
        <f>'HNDL PIP'!I229</f>
        <v>10878.164721907535</v>
      </c>
    </row>
    <row r="230" spans="1:3">
      <c r="A230" s="264">
        <f>'HNDL PIP'!A230</f>
        <v>40214</v>
      </c>
      <c r="B230" s="293">
        <f>'HNDL PIP'!J230</f>
        <v>13159.415853896444</v>
      </c>
      <c r="C230" s="293">
        <f>'HNDL PIP'!I230</f>
        <v>10900.612269009162</v>
      </c>
    </row>
    <row r="231" spans="1:3">
      <c r="A231" s="264">
        <f>'HNDL PIP'!A231</f>
        <v>40217</v>
      </c>
      <c r="B231" s="293">
        <f>'HNDL PIP'!J231</f>
        <v>13132.299770401463</v>
      </c>
      <c r="C231" s="293">
        <f>'HNDL PIP'!I231</f>
        <v>10882.543036048102</v>
      </c>
    </row>
    <row r="232" spans="1:3">
      <c r="A232" s="264">
        <f>'HNDL PIP'!A232</f>
        <v>40218</v>
      </c>
      <c r="B232" s="293">
        <f>'HNDL PIP'!J232</f>
        <v>13160.423232132245</v>
      </c>
      <c r="C232" s="293">
        <f>'HNDL PIP'!I232</f>
        <v>10862.180400441985</v>
      </c>
    </row>
    <row r="233" spans="1:3">
      <c r="A233" s="264">
        <f>'HNDL PIP'!A233</f>
        <v>40219</v>
      </c>
      <c r="B233" s="293">
        <f>'HNDL PIP'!J233</f>
        <v>13075.102808808584</v>
      </c>
      <c r="C233" s="293">
        <f>'HNDL PIP'!I233</f>
        <v>10836.327497897697</v>
      </c>
    </row>
    <row r="234" spans="1:3">
      <c r="A234" s="264">
        <f>'HNDL PIP'!A234</f>
        <v>40220</v>
      </c>
      <c r="B234" s="293">
        <f>'HNDL PIP'!J234</f>
        <v>13074.248073723369</v>
      </c>
      <c r="C234" s="293">
        <f>'HNDL PIP'!I234</f>
        <v>10827.014893217765</v>
      </c>
    </row>
    <row r="235" spans="1:3">
      <c r="A235" s="264">
        <f>'HNDL PIP'!A235</f>
        <v>40221</v>
      </c>
      <c r="B235" s="293">
        <f>'HNDL PIP'!J235</f>
        <v>13100.636566334559</v>
      </c>
      <c r="C235" s="293">
        <f>'HNDL PIP'!I235</f>
        <v>10844.458652730174</v>
      </c>
    </row>
    <row r="236" spans="1:3">
      <c r="A236" s="264">
        <f>'HNDL PIP'!A236</f>
        <v>40225</v>
      </c>
      <c r="B236" s="293">
        <f>'HNDL PIP'!J236</f>
        <v>13196.613291224397</v>
      </c>
      <c r="C236" s="293">
        <f>'HNDL PIP'!I236</f>
        <v>10860.373477145877</v>
      </c>
    </row>
    <row r="237" spans="1:3">
      <c r="A237" s="264">
        <f>'HNDL PIP'!A237</f>
        <v>40226</v>
      </c>
      <c r="B237" s="293">
        <f>'HNDL PIP'!J237</f>
        <v>13209.86856302886</v>
      </c>
      <c r="C237" s="293">
        <f>'HNDL PIP'!I237</f>
        <v>10830.559242760128</v>
      </c>
    </row>
    <row r="238" spans="1:3">
      <c r="A238" s="264">
        <f>'HNDL PIP'!A238</f>
        <v>40227</v>
      </c>
      <c r="B238" s="293">
        <f>'HNDL PIP'!J238</f>
        <v>13173.10114122222</v>
      </c>
      <c r="C238" s="293">
        <f>'HNDL PIP'!I238</f>
        <v>10810.961074702362</v>
      </c>
    </row>
    <row r="239" spans="1:3">
      <c r="A239" s="264">
        <f>'HNDL PIP'!A239</f>
        <v>40228</v>
      </c>
      <c r="B239" s="293">
        <f>'HNDL PIP'!J239</f>
        <v>13216.813394386156</v>
      </c>
      <c r="C239" s="293">
        <f>'HNDL PIP'!I239</f>
        <v>10814.991903593675</v>
      </c>
    </row>
    <row r="240" spans="1:3">
      <c r="A240" s="264">
        <f>'HNDL PIP'!A240</f>
        <v>40231</v>
      </c>
      <c r="B240" s="293">
        <f>'HNDL PIP'!J240</f>
        <v>13212.238030548688</v>
      </c>
      <c r="C240" s="293">
        <f>'HNDL PIP'!I240</f>
        <v>10823.609537775104</v>
      </c>
    </row>
    <row r="241" spans="1:3">
      <c r="A241" s="264">
        <f>'HNDL PIP'!A241</f>
        <v>40232</v>
      </c>
      <c r="B241" s="293">
        <f>'HNDL PIP'!J241</f>
        <v>13216.824129191946</v>
      </c>
      <c r="C241" s="293">
        <f>'HNDL PIP'!I241</f>
        <v>10866.767205732102</v>
      </c>
    </row>
    <row r="242" spans="1:3">
      <c r="A242" s="264">
        <f>'HNDL PIP'!A242</f>
        <v>40233</v>
      </c>
      <c r="B242" s="293">
        <f>'HNDL PIP'!J242</f>
        <v>13217.200830484782</v>
      </c>
      <c r="C242" s="293">
        <f>'HNDL PIP'!I242</f>
        <v>10863.778832588541</v>
      </c>
    </row>
    <row r="243" spans="1:3">
      <c r="A243" s="264">
        <f>'HNDL PIP'!A243</f>
        <v>40234</v>
      </c>
      <c r="B243" s="293">
        <f>'HNDL PIP'!J243</f>
        <v>13245.058115138887</v>
      </c>
      <c r="C243" s="293">
        <f>'HNDL PIP'!I243</f>
        <v>10883.029515397056</v>
      </c>
    </row>
    <row r="244" spans="1:3">
      <c r="A244" s="264">
        <f>'HNDL PIP'!A244</f>
        <v>40235</v>
      </c>
      <c r="B244" s="293">
        <f>'HNDL PIP'!J244</f>
        <v>13267.961548893842</v>
      </c>
      <c r="C244" s="293">
        <f>'HNDL PIP'!I244</f>
        <v>10909.021412041044</v>
      </c>
    </row>
    <row r="245" spans="1:3">
      <c r="A245" s="264">
        <f>'HNDL PIP'!A245</f>
        <v>40238</v>
      </c>
      <c r="B245" s="293">
        <f>'HNDL PIP'!J245</f>
        <v>13341.115570939513</v>
      </c>
      <c r="C245" s="293">
        <f>'HNDL PIP'!I245</f>
        <v>10907.214488744938</v>
      </c>
    </row>
    <row r="246" spans="1:3">
      <c r="A246" s="264">
        <f>'HNDL PIP'!A246</f>
        <v>40239</v>
      </c>
      <c r="B246" s="293">
        <f>'HNDL PIP'!J246</f>
        <v>13369.210688511779</v>
      </c>
      <c r="C246" s="293">
        <f>'HNDL PIP'!I246</f>
        <v>10914.998158328162</v>
      </c>
    </row>
    <row r="247" spans="1:3">
      <c r="A247" s="264">
        <f>'HNDL PIP'!A247</f>
        <v>40240</v>
      </c>
      <c r="B247" s="293">
        <f>'HNDL PIP'!J247</f>
        <v>13388.63970698652</v>
      </c>
      <c r="C247" s="293">
        <f>'HNDL PIP'!I247</f>
        <v>10916.735584574417</v>
      </c>
    </row>
    <row r="248" spans="1:3">
      <c r="A248" s="264">
        <f>'HNDL PIP'!A248</f>
        <v>40241</v>
      </c>
      <c r="B248" s="293">
        <f>'HNDL PIP'!J248</f>
        <v>13408.561926069813</v>
      </c>
      <c r="C248" s="293">
        <f>'HNDL PIP'!I248</f>
        <v>10923.68528955944</v>
      </c>
    </row>
    <row r="249" spans="1:3">
      <c r="A249" s="264">
        <f>'HNDL PIP'!A249</f>
        <v>40242</v>
      </c>
      <c r="B249" s="293">
        <f>'HNDL PIP'!J249</f>
        <v>13430.709809270094</v>
      </c>
      <c r="C249" s="293">
        <f>'HNDL PIP'!I249</f>
        <v>10899.778304410962</v>
      </c>
    </row>
    <row r="250" spans="1:3">
      <c r="A250" s="264">
        <f>'HNDL PIP'!A250</f>
        <v>40245</v>
      </c>
      <c r="B250" s="293">
        <f>'HNDL PIP'!J250</f>
        <v>13425.631364219395</v>
      </c>
      <c r="C250" s="293">
        <f>'HNDL PIP'!I250</f>
        <v>10898.805345713059</v>
      </c>
    </row>
    <row r="251" spans="1:3">
      <c r="A251" s="264">
        <f>'HNDL PIP'!A251</f>
        <v>40246</v>
      </c>
      <c r="B251" s="293">
        <f>'HNDL PIP'!J251</f>
        <v>13475.494285427803</v>
      </c>
      <c r="C251" s="293">
        <f>'HNDL PIP'!I251</f>
        <v>10911.245317636251</v>
      </c>
    </row>
    <row r="252" spans="1:3">
      <c r="A252" s="264">
        <f>'HNDL PIP'!A252</f>
        <v>40247</v>
      </c>
      <c r="B252" s="293">
        <f>'HNDL PIP'!J252</f>
        <v>13492.686491197655</v>
      </c>
      <c r="C252" s="293">
        <f>'HNDL PIP'!I252</f>
        <v>10907.144991695088</v>
      </c>
    </row>
    <row r="253" spans="1:3">
      <c r="A253" s="264">
        <f>'HNDL PIP'!A253</f>
        <v>40248</v>
      </c>
      <c r="B253" s="293">
        <f>'HNDL PIP'!J253</f>
        <v>13492.060045039136</v>
      </c>
      <c r="C253" s="293">
        <f>'HNDL PIP'!I253</f>
        <v>10910.2028618885</v>
      </c>
    </row>
    <row r="254" spans="1:3">
      <c r="A254" s="264">
        <f>'HNDL PIP'!A254</f>
        <v>40249</v>
      </c>
      <c r="B254" s="293">
        <f>'HNDL PIP'!J254</f>
        <v>13551.068409641075</v>
      </c>
      <c r="C254" s="293">
        <f>'HNDL PIP'!I254</f>
        <v>10914.164193729963</v>
      </c>
    </row>
    <row r="255" spans="1:3">
      <c r="A255" s="264">
        <f>'HNDL PIP'!A255</f>
        <v>40252</v>
      </c>
      <c r="B255" s="293">
        <f>'HNDL PIP'!J255</f>
        <v>13558.109762346412</v>
      </c>
      <c r="C255" s="293">
        <f>'HNDL PIP'!I255</f>
        <v>10920.835910515587</v>
      </c>
    </row>
    <row r="256" spans="1:3">
      <c r="A256" s="264">
        <f>'HNDL PIP'!A256</f>
        <v>40253</v>
      </c>
      <c r="B256" s="293">
        <f>'HNDL PIP'!J256</f>
        <v>13607.21256442867</v>
      </c>
      <c r="C256" s="293">
        <f>'HNDL PIP'!I256</f>
        <v>10943.352954667063</v>
      </c>
    </row>
    <row r="257" spans="1:3">
      <c r="A257" s="264">
        <f>'HNDL PIP'!A257</f>
        <v>40254</v>
      </c>
      <c r="B257" s="293">
        <f>'HNDL PIP'!J257</f>
        <v>13646.414271712079</v>
      </c>
      <c r="C257" s="293">
        <f>'HNDL PIP'!I257</f>
        <v>10950.233162602237</v>
      </c>
    </row>
    <row r="258" spans="1:3">
      <c r="A258" s="264">
        <f>'HNDL PIP'!A258</f>
        <v>40255</v>
      </c>
      <c r="B258" s="293">
        <f>'HNDL PIP'!J258</f>
        <v>13663.840990986699</v>
      </c>
      <c r="C258" s="293">
        <f>'HNDL PIP'!I258</f>
        <v>10939.5306169253</v>
      </c>
    </row>
    <row r="259" spans="1:3">
      <c r="A259" s="264">
        <f>'HNDL PIP'!A259</f>
        <v>40256</v>
      </c>
      <c r="B259" s="293">
        <f>'HNDL PIP'!J259</f>
        <v>13642.425843675552</v>
      </c>
      <c r="C259" s="293">
        <f>'HNDL PIP'!I259</f>
        <v>10934.109847036982</v>
      </c>
    </row>
    <row r="260" spans="1:3">
      <c r="A260" s="264">
        <f>'HNDL PIP'!A260</f>
        <v>40259</v>
      </c>
      <c r="B260" s="293">
        <f>'HNDL PIP'!J260</f>
        <v>13678.899210338817</v>
      </c>
      <c r="C260" s="293">
        <f>'HNDL PIP'!I260</f>
        <v>10942.241001869461</v>
      </c>
    </row>
    <row r="261" spans="1:3">
      <c r="A261" s="264">
        <f>'HNDL PIP'!A261</f>
        <v>40260</v>
      </c>
      <c r="B261" s="293">
        <f>'HNDL PIP'!J261</f>
        <v>13703.248183478989</v>
      </c>
      <c r="C261" s="293">
        <f>'HNDL PIP'!I261</f>
        <v>10943.700439916316</v>
      </c>
    </row>
    <row r="262" spans="1:3">
      <c r="A262" s="264">
        <f>'HNDL PIP'!A262</f>
        <v>40261</v>
      </c>
      <c r="B262" s="293">
        <f>'HNDL PIP'!J262</f>
        <v>13676.886987666892</v>
      </c>
      <c r="C262" s="293">
        <f>'HNDL PIP'!I262</f>
        <v>10888.033302986278</v>
      </c>
    </row>
    <row r="263" spans="1:3">
      <c r="A263" s="264">
        <f>'HNDL PIP'!A263</f>
        <v>40262</v>
      </c>
      <c r="B263" s="293">
        <f>'HNDL PIP'!J263</f>
        <v>13662.648068837505</v>
      </c>
      <c r="C263" s="293">
        <f>'HNDL PIP'!I263</f>
        <v>10862.666879790941</v>
      </c>
    </row>
    <row r="264" spans="1:3">
      <c r="A264" s="264">
        <f>'HNDL PIP'!A264</f>
        <v>40263</v>
      </c>
      <c r="B264" s="293">
        <f>'HNDL PIP'!J264</f>
        <v>13664.981721772756</v>
      </c>
      <c r="C264" s="293">
        <f>'HNDL PIP'!I264</f>
        <v>10883.863479995262</v>
      </c>
    </row>
    <row r="265" spans="1:3">
      <c r="A265" s="264">
        <f>'HNDL PIP'!A265</f>
        <v>40266</v>
      </c>
      <c r="B265" s="293">
        <f>'HNDL PIP'!J265</f>
        <v>13712.327556617489</v>
      </c>
      <c r="C265" s="293">
        <f>'HNDL PIP'!I265</f>
        <v>10886.226379690172</v>
      </c>
    </row>
    <row r="266" spans="1:3">
      <c r="A266" s="264">
        <f>'HNDL PIP'!A266</f>
        <v>40267</v>
      </c>
      <c r="B266" s="293">
        <f>'HNDL PIP'!J266</f>
        <v>13718.61558137296</v>
      </c>
      <c r="C266" s="293">
        <f>'HNDL PIP'!I266</f>
        <v>10880.944603901553</v>
      </c>
    </row>
    <row r="267" spans="1:3">
      <c r="A267" s="264">
        <f>'HNDL PIP'!A267</f>
        <v>40268</v>
      </c>
      <c r="B267" s="293">
        <f>'HNDL PIP'!J267</f>
        <v>13694.97992103859</v>
      </c>
      <c r="C267" s="293">
        <f>'HNDL PIP'!I267</f>
        <v>10895.608481419951</v>
      </c>
    </row>
    <row r="268" spans="1:3">
      <c r="A268" s="264">
        <f>'HNDL PIP'!A268</f>
        <v>40269</v>
      </c>
      <c r="B268" s="293">
        <f>'HNDL PIP'!J268</f>
        <v>13689.398350422773</v>
      </c>
      <c r="C268" s="293">
        <f>'HNDL PIP'!I268</f>
        <v>10880.666615702152</v>
      </c>
    </row>
    <row r="269" spans="1:3">
      <c r="A269" s="264">
        <f>'HNDL PIP'!A269</f>
        <v>40273</v>
      </c>
      <c r="B269" s="293">
        <f>'HNDL PIP'!J269</f>
        <v>13711.512082971722</v>
      </c>
      <c r="C269" s="293">
        <f>'HNDL PIP'!I269</f>
        <v>10820.829655781099</v>
      </c>
    </row>
    <row r="270" spans="1:3">
      <c r="A270" s="264">
        <f>'HNDL PIP'!A270</f>
        <v>40274</v>
      </c>
      <c r="B270" s="293">
        <f>'HNDL PIP'!J270</f>
        <v>13762.553583293844</v>
      </c>
      <c r="C270" s="293">
        <f>'HNDL PIP'!I270</f>
        <v>10836.049509698301</v>
      </c>
    </row>
    <row r="271" spans="1:3">
      <c r="A271" s="264">
        <f>'HNDL PIP'!A271</f>
        <v>40275</v>
      </c>
      <c r="B271" s="293">
        <f>'HNDL PIP'!J271</f>
        <v>13713.947675121512</v>
      </c>
      <c r="C271" s="293">
        <f>'HNDL PIP'!I271</f>
        <v>10887.824811836726</v>
      </c>
    </row>
    <row r="272" spans="1:3">
      <c r="A272" s="264">
        <f>'HNDL PIP'!A272</f>
        <v>40276</v>
      </c>
      <c r="B272" s="293">
        <f>'HNDL PIP'!J272</f>
        <v>13696.993069294625</v>
      </c>
      <c r="C272" s="293">
        <f>'HNDL PIP'!I272</f>
        <v>10878.581704206645</v>
      </c>
    </row>
    <row r="273" spans="1:3">
      <c r="A273" s="264">
        <f>'HNDL PIP'!A273</f>
        <v>40277</v>
      </c>
      <c r="B273" s="293">
        <f>'HNDL PIP'!J273</f>
        <v>13718.854996202581</v>
      </c>
      <c r="C273" s="293">
        <f>'HNDL PIP'!I273</f>
        <v>10885.809397391069</v>
      </c>
    </row>
    <row r="274" spans="1:3">
      <c r="A274" s="264">
        <f>'HNDL PIP'!A274</f>
        <v>40280</v>
      </c>
      <c r="B274" s="293">
        <f>'HNDL PIP'!J274</f>
        <v>13744.9175671331</v>
      </c>
      <c r="C274" s="293">
        <f>'HNDL PIP'!I274</f>
        <v>10918.61200492038</v>
      </c>
    </row>
    <row r="275" spans="1:3">
      <c r="A275" s="264">
        <f>'HNDL PIP'!A275</f>
        <v>40281</v>
      </c>
      <c r="B275" s="293">
        <f>'HNDL PIP'!J275</f>
        <v>13777.15784833941</v>
      </c>
      <c r="C275" s="293">
        <f>'HNDL PIP'!I275</f>
        <v>10933.136888339079</v>
      </c>
    </row>
    <row r="276" spans="1:3">
      <c r="A276" s="264">
        <f>'HNDL PIP'!A276</f>
        <v>40282</v>
      </c>
      <c r="B276" s="293">
        <f>'HNDL PIP'!J276</f>
        <v>13776.270999730759</v>
      </c>
      <c r="C276" s="293">
        <f>'HNDL PIP'!I276</f>
        <v>10916.527093424873</v>
      </c>
    </row>
    <row r="277" spans="1:3">
      <c r="A277" s="264">
        <f>'HNDL PIP'!A277</f>
        <v>40283</v>
      </c>
      <c r="B277" s="293">
        <f>'HNDL PIP'!J277</f>
        <v>13787.496189114912</v>
      </c>
      <c r="C277" s="293">
        <f>'HNDL PIP'!I277</f>
        <v>10927.36863320151</v>
      </c>
    </row>
    <row r="278" spans="1:3">
      <c r="A278" s="264">
        <f>'HNDL PIP'!A278</f>
        <v>40284</v>
      </c>
      <c r="B278" s="293">
        <f>'HNDL PIP'!J278</f>
        <v>13723.332875058109</v>
      </c>
      <c r="C278" s="293">
        <f>'HNDL PIP'!I278</f>
        <v>10963.576596173481</v>
      </c>
    </row>
    <row r="279" spans="1:3">
      <c r="A279" s="264">
        <f>'HNDL PIP'!A279</f>
        <v>40287</v>
      </c>
      <c r="B279" s="293">
        <f>'HNDL PIP'!J279</f>
        <v>13730.110531682869</v>
      </c>
      <c r="C279" s="293">
        <f>'HNDL PIP'!I279</f>
        <v>10944.534404514518</v>
      </c>
    </row>
    <row r="280" spans="1:3">
      <c r="A280" s="264">
        <f>'HNDL PIP'!A280</f>
        <v>40288</v>
      </c>
      <c r="B280" s="293">
        <f>'HNDL PIP'!J280</f>
        <v>13794.720374436623</v>
      </c>
      <c r="C280" s="293">
        <f>'HNDL PIP'!I280</f>
        <v>10946.132836661072</v>
      </c>
    </row>
    <row r="281" spans="1:3">
      <c r="A281" s="264">
        <f>'HNDL PIP'!A281</f>
        <v>40289</v>
      </c>
      <c r="B281" s="293">
        <f>'HNDL PIP'!J281</f>
        <v>13812.615216969432</v>
      </c>
      <c r="C281" s="293">
        <f>'HNDL PIP'!I281</f>
        <v>10971.499259856409</v>
      </c>
    </row>
    <row r="282" spans="1:3">
      <c r="A282" s="264">
        <f>'HNDL PIP'!A282</f>
        <v>40290</v>
      </c>
      <c r="B282" s="293">
        <f>'HNDL PIP'!J282</f>
        <v>13839.65203238166</v>
      </c>
      <c r="C282" s="293">
        <f>'HNDL PIP'!I282</f>
        <v>10954.750470842502</v>
      </c>
    </row>
    <row r="283" spans="1:3">
      <c r="A283" s="264">
        <f>'HNDL PIP'!A283</f>
        <v>40291</v>
      </c>
      <c r="B283" s="293">
        <f>'HNDL PIP'!J283</f>
        <v>13882.995872283518</v>
      </c>
      <c r="C283" s="293">
        <f>'HNDL PIP'!I283</f>
        <v>10938.001681828597</v>
      </c>
    </row>
    <row r="284" spans="1:3">
      <c r="A284" s="264">
        <f>'HNDL PIP'!A284</f>
        <v>40294</v>
      </c>
      <c r="B284" s="293">
        <f>'HNDL PIP'!J284</f>
        <v>13896.189080615168</v>
      </c>
      <c r="C284" s="293">
        <f>'HNDL PIP'!I284</f>
        <v>10943.352954667065</v>
      </c>
    </row>
    <row r="285" spans="1:3">
      <c r="A285" s="264">
        <f>'HNDL PIP'!A285</f>
        <v>40295</v>
      </c>
      <c r="B285" s="293">
        <f>'HNDL PIP'!J285</f>
        <v>13852.302856130615</v>
      </c>
      <c r="C285" s="293">
        <f>'HNDL PIP'!I285</f>
        <v>10991.444913163426</v>
      </c>
    </row>
    <row r="286" spans="1:3">
      <c r="A286" s="264">
        <f>'HNDL PIP'!A286</f>
        <v>40296</v>
      </c>
      <c r="B286" s="293">
        <f>'HNDL PIP'!J286</f>
        <v>13866.484523917668</v>
      </c>
      <c r="C286" s="293">
        <f>'HNDL PIP'!I286</f>
        <v>10956.62689118846</v>
      </c>
    </row>
    <row r="287" spans="1:3">
      <c r="A287" s="264">
        <f>'HNDL PIP'!A287</f>
        <v>40297</v>
      </c>
      <c r="B287" s="293">
        <f>'HNDL PIP'!J287</f>
        <v>13896.477243429308</v>
      </c>
      <c r="C287" s="293">
        <f>'HNDL PIP'!I287</f>
        <v>10982.827278981998</v>
      </c>
    </row>
    <row r="288" spans="1:3">
      <c r="A288" s="264">
        <f>'HNDL PIP'!A288</f>
        <v>40298</v>
      </c>
      <c r="B288" s="293">
        <f>'HNDL PIP'!J288</f>
        <v>13873.102781133086</v>
      </c>
      <c r="C288" s="293">
        <f>'HNDL PIP'!I288</f>
        <v>11009.027666775537</v>
      </c>
    </row>
    <row r="289" spans="1:3">
      <c r="A289" s="264">
        <f>'HNDL PIP'!A289</f>
        <v>40301</v>
      </c>
      <c r="B289" s="293">
        <f>'HNDL PIP'!J289</f>
        <v>13932.243751374943</v>
      </c>
      <c r="C289" s="293">
        <f>'HNDL PIP'!I289</f>
        <v>10988.387042970018</v>
      </c>
    </row>
    <row r="290" spans="1:3">
      <c r="A290" s="264">
        <f>'HNDL PIP'!A290</f>
        <v>40302</v>
      </c>
      <c r="B290" s="293">
        <f>'HNDL PIP'!J290</f>
        <v>13880.707819347243</v>
      </c>
      <c r="C290" s="293">
        <f>'HNDL PIP'!I290</f>
        <v>11024.039029543186</v>
      </c>
    </row>
    <row r="291" spans="1:3">
      <c r="A291" s="264">
        <f>'HNDL PIP'!A291</f>
        <v>40303</v>
      </c>
      <c r="B291" s="293">
        <f>'HNDL PIP'!J291</f>
        <v>13794.59345284632</v>
      </c>
      <c r="C291" s="293">
        <f>'HNDL PIP'!I291</f>
        <v>11046.000097295861</v>
      </c>
    </row>
    <row r="292" spans="1:3">
      <c r="A292" s="264">
        <f>'HNDL PIP'!A292</f>
        <v>40304</v>
      </c>
      <c r="B292" s="293">
        <f>'HNDL PIP'!J292</f>
        <v>13661.801940313517</v>
      </c>
      <c r="C292" s="293">
        <f>'HNDL PIP'!I292</f>
        <v>11097.080428935782</v>
      </c>
    </row>
    <row r="293" spans="1:3">
      <c r="A293" s="264">
        <f>'HNDL PIP'!A293</f>
        <v>40305</v>
      </c>
      <c r="B293" s="293">
        <f>'HNDL PIP'!J293</f>
        <v>13593.489716969063</v>
      </c>
      <c r="C293" s="293">
        <f>'HNDL PIP'!I293</f>
        <v>11058.301075119352</v>
      </c>
    </row>
    <row r="294" spans="1:3">
      <c r="A294" s="264">
        <f>'HNDL PIP'!A294</f>
        <v>40308</v>
      </c>
      <c r="B294" s="293">
        <f>'HNDL PIP'!J294</f>
        <v>13708.202081363837</v>
      </c>
      <c r="C294" s="293">
        <f>'HNDL PIP'!I294</f>
        <v>11034.324592921022</v>
      </c>
    </row>
    <row r="295" spans="1:3">
      <c r="A295" s="264">
        <f>'HNDL PIP'!A295</f>
        <v>40309</v>
      </c>
      <c r="B295" s="293">
        <f>'HNDL PIP'!J295</f>
        <v>13722.87819270615</v>
      </c>
      <c r="C295" s="293">
        <f>'HNDL PIP'!I295</f>
        <v>11030.84974042851</v>
      </c>
    </row>
    <row r="296" spans="1:3">
      <c r="A296" s="264">
        <f>'HNDL PIP'!A296</f>
        <v>40310</v>
      </c>
      <c r="B296" s="293">
        <f>'HNDL PIP'!J296</f>
        <v>13823.002933290658</v>
      </c>
      <c r="C296" s="293">
        <f>'HNDL PIP'!I296</f>
        <v>11029.251308281955</v>
      </c>
    </row>
    <row r="297" spans="1:3">
      <c r="A297" s="264">
        <f>'HNDL PIP'!A297</f>
        <v>40311</v>
      </c>
      <c r="B297" s="293">
        <f>'HNDL PIP'!J297</f>
        <v>13822.114197016306</v>
      </c>
      <c r="C297" s="293">
        <f>'HNDL PIP'!I297</f>
        <v>11040.996309706645</v>
      </c>
    </row>
    <row r="298" spans="1:3">
      <c r="A298" s="264">
        <f>'HNDL PIP'!A298</f>
        <v>40312</v>
      </c>
      <c r="B298" s="293">
        <f>'HNDL PIP'!J298</f>
        <v>13785.418846710458</v>
      </c>
      <c r="C298" s="293">
        <f>'HNDL PIP'!I298</f>
        <v>11091.937647246865</v>
      </c>
    </row>
    <row r="299" spans="1:3">
      <c r="A299" s="264">
        <f>'HNDL PIP'!A299</f>
        <v>40315</v>
      </c>
      <c r="B299" s="293">
        <f>'HNDL PIP'!J299</f>
        <v>13714.897326726099</v>
      </c>
      <c r="C299" s="293">
        <f>'HNDL PIP'!I299</f>
        <v>11083.250516015585</v>
      </c>
    </row>
    <row r="300" spans="1:3">
      <c r="A300" s="264">
        <f>'HNDL PIP'!A300</f>
        <v>40316</v>
      </c>
      <c r="B300" s="293">
        <f>'HNDL PIP'!J300</f>
        <v>13662.407466296658</v>
      </c>
      <c r="C300" s="293">
        <f>'HNDL PIP'!I300</f>
        <v>11115.636141245795</v>
      </c>
    </row>
    <row r="301" spans="1:3">
      <c r="A301" s="264">
        <f>'HNDL PIP'!A301</f>
        <v>40317</v>
      </c>
      <c r="B301" s="293">
        <f>'HNDL PIP'!J301</f>
        <v>13546.467102595923</v>
      </c>
      <c r="C301" s="293">
        <f>'HNDL PIP'!I301</f>
        <v>11110.701850706428</v>
      </c>
    </row>
    <row r="302" spans="1:3">
      <c r="A302" s="264">
        <f>'HNDL PIP'!A302</f>
        <v>40318</v>
      </c>
      <c r="B302" s="293">
        <f>'HNDL PIP'!J302</f>
        <v>13306.348610397792</v>
      </c>
      <c r="C302" s="293">
        <f>'HNDL PIP'!I302</f>
        <v>11141.419546740231</v>
      </c>
    </row>
    <row r="303" spans="1:3">
      <c r="A303" s="264">
        <f>'HNDL PIP'!A303</f>
        <v>40319</v>
      </c>
      <c r="B303" s="293">
        <f>'HNDL PIP'!J303</f>
        <v>13508.423214274133</v>
      </c>
      <c r="C303" s="293">
        <f>'HNDL PIP'!I303</f>
        <v>11154.345998012373</v>
      </c>
    </row>
    <row r="304" spans="1:3">
      <c r="A304" s="264">
        <f>'HNDL PIP'!A304</f>
        <v>40322</v>
      </c>
      <c r="B304" s="293">
        <f>'HNDL PIP'!J304</f>
        <v>13527.052169115388</v>
      </c>
      <c r="C304" s="293">
        <f>'HNDL PIP'!I304</f>
        <v>11134.400344705356</v>
      </c>
    </row>
    <row r="305" spans="1:3">
      <c r="A305" s="264">
        <f>'HNDL PIP'!A305</f>
        <v>40323</v>
      </c>
      <c r="B305" s="293">
        <f>'HNDL PIP'!J305</f>
        <v>13544.445056094766</v>
      </c>
      <c r="C305" s="293">
        <f>'HNDL PIP'!I305</f>
        <v>11145.589369731244</v>
      </c>
    </row>
    <row r="306" spans="1:3">
      <c r="A306" s="264">
        <f>'HNDL PIP'!A306</f>
        <v>40324</v>
      </c>
      <c r="B306" s="293">
        <f>'HNDL PIP'!J306</f>
        <v>13503.826411181451</v>
      </c>
      <c r="C306" s="293">
        <f>'HNDL PIP'!I306</f>
        <v>11124.253775427223</v>
      </c>
    </row>
    <row r="307" spans="1:3">
      <c r="A307" s="264">
        <f>'HNDL PIP'!A307</f>
        <v>40325</v>
      </c>
      <c r="B307" s="293">
        <f>'HNDL PIP'!J307</f>
        <v>13572.561233718037</v>
      </c>
      <c r="C307" s="293">
        <f>'HNDL PIP'!I307</f>
        <v>11080.957113370527</v>
      </c>
    </row>
    <row r="308" spans="1:3">
      <c r="A308" s="264">
        <f>'HNDL PIP'!A308</f>
        <v>40326</v>
      </c>
      <c r="B308" s="293">
        <f>'HNDL PIP'!J308</f>
        <v>13567.98183598648</v>
      </c>
      <c r="C308" s="293">
        <f>'HNDL PIP'!I308</f>
        <v>11101.667234225897</v>
      </c>
    </row>
    <row r="309" spans="1:3">
      <c r="A309" s="264">
        <f>'HNDL PIP'!A309</f>
        <v>40330</v>
      </c>
      <c r="B309" s="293">
        <f>'HNDL PIP'!J309</f>
        <v>13521.197258825146</v>
      </c>
      <c r="C309" s="293">
        <f>'HNDL PIP'!I309</f>
        <v>11106.323536565862</v>
      </c>
    </row>
    <row r="310" spans="1:3">
      <c r="A310" s="264">
        <f>'HNDL PIP'!A310</f>
        <v>40331</v>
      </c>
      <c r="B310" s="293">
        <f>'HNDL PIP'!J310</f>
        <v>13563.019902907292</v>
      </c>
      <c r="C310" s="293">
        <f>'HNDL PIP'!I310</f>
        <v>11093.119097094319</v>
      </c>
    </row>
    <row r="311" spans="1:3">
      <c r="A311" s="264">
        <f>'HNDL PIP'!A311</f>
        <v>40332</v>
      </c>
      <c r="B311" s="293">
        <f>'HNDL PIP'!J311</f>
        <v>13476.506119609068</v>
      </c>
      <c r="C311" s="293">
        <f>'HNDL PIP'!I311</f>
        <v>11084.77945111229</v>
      </c>
    </row>
    <row r="312" spans="1:3">
      <c r="A312" s="264">
        <f>'HNDL PIP'!A312</f>
        <v>40333</v>
      </c>
      <c r="B312" s="293">
        <f>'HNDL PIP'!J312</f>
        <v>13449.721556204753</v>
      </c>
      <c r="C312" s="293">
        <f>'HNDL PIP'!I312</f>
        <v>11158.029341654435</v>
      </c>
    </row>
    <row r="313" spans="1:3">
      <c r="A313" s="264">
        <f>'HNDL PIP'!A313</f>
        <v>40336</v>
      </c>
      <c r="B313" s="293">
        <f>'HNDL PIP'!J313</f>
        <v>13418.250817586901</v>
      </c>
      <c r="C313" s="293">
        <f>'HNDL PIP'!I313</f>
        <v>11159.210791501891</v>
      </c>
    </row>
    <row r="314" spans="1:3">
      <c r="A314" s="264">
        <f>'HNDL PIP'!A314</f>
        <v>40337</v>
      </c>
      <c r="B314" s="293">
        <f>'HNDL PIP'!J314</f>
        <v>13442.550467639894</v>
      </c>
      <c r="C314" s="293">
        <f>'HNDL PIP'!I314</f>
        <v>11164.909549589611</v>
      </c>
    </row>
    <row r="315" spans="1:3">
      <c r="A315" s="264">
        <f>'HNDL PIP'!A315</f>
        <v>40338</v>
      </c>
      <c r="B315" s="293">
        <f>'HNDL PIP'!J315</f>
        <v>13412.810158487951</v>
      </c>
      <c r="C315" s="293">
        <f>'HNDL PIP'!I315</f>
        <v>11159.071797402192</v>
      </c>
    </row>
    <row r="316" spans="1:3">
      <c r="A316" s="264">
        <f>'HNDL PIP'!A316</f>
        <v>40339</v>
      </c>
      <c r="B316" s="293">
        <f>'HNDL PIP'!J316</f>
        <v>13535.555369940686</v>
      </c>
      <c r="C316" s="293">
        <f>'HNDL PIP'!I316</f>
        <v>11103.196169322604</v>
      </c>
    </row>
    <row r="317" spans="1:3">
      <c r="A317" s="264">
        <f>'HNDL PIP'!A317</f>
        <v>40340</v>
      </c>
      <c r="B317" s="293">
        <f>'HNDL PIP'!J317</f>
        <v>13534.680208894424</v>
      </c>
      <c r="C317" s="293">
        <f>'HNDL PIP'!I317</f>
        <v>11150.245672071213</v>
      </c>
    </row>
    <row r="318" spans="1:3">
      <c r="A318" s="264">
        <f>'HNDL PIP'!A318</f>
        <v>40343</v>
      </c>
      <c r="B318" s="293">
        <f>'HNDL PIP'!J318</f>
        <v>13520.482592985853</v>
      </c>
      <c r="C318" s="293">
        <f>'HNDL PIP'!I318</f>
        <v>11135.16481225371</v>
      </c>
    </row>
    <row r="319" spans="1:3">
      <c r="A319" s="264">
        <f>'HNDL PIP'!A319</f>
        <v>40344</v>
      </c>
      <c r="B319" s="293">
        <f>'HNDL PIP'!J319</f>
        <v>13653.320435763162</v>
      </c>
      <c r="C319" s="293">
        <f>'HNDL PIP'!I319</f>
        <v>11125.157237075276</v>
      </c>
    </row>
    <row r="320" spans="1:3">
      <c r="A320" s="264">
        <f>'HNDL PIP'!A320</f>
        <v>40345</v>
      </c>
      <c r="B320" s="293">
        <f>'HNDL PIP'!J320</f>
        <v>13665.267736063339</v>
      </c>
      <c r="C320" s="293">
        <f>'HNDL PIP'!I320</f>
        <v>11138.987149995472</v>
      </c>
    </row>
    <row r="321" spans="1:3">
      <c r="A321" s="264">
        <f>'HNDL PIP'!A321</f>
        <v>40346</v>
      </c>
      <c r="B321" s="293">
        <f>'HNDL PIP'!J321</f>
        <v>13625.904699220484</v>
      </c>
      <c r="C321" s="293">
        <f>'HNDL PIP'!I321</f>
        <v>11180.893871055163</v>
      </c>
    </row>
    <row r="322" spans="1:3">
      <c r="A322" s="264">
        <f>'HNDL PIP'!A322</f>
        <v>40347</v>
      </c>
      <c r="B322" s="293">
        <f>'HNDL PIP'!J322</f>
        <v>13616.145375789834</v>
      </c>
      <c r="C322" s="293">
        <f>'HNDL PIP'!I322</f>
        <v>11173.040704422088</v>
      </c>
    </row>
    <row r="323" spans="1:3">
      <c r="A323" s="264">
        <f>'HNDL PIP'!A323</f>
        <v>40350</v>
      </c>
      <c r="B323" s="293">
        <f>'HNDL PIP'!J323</f>
        <v>13610.580079710187</v>
      </c>
      <c r="C323" s="293">
        <f>'HNDL PIP'!I323</f>
        <v>11178.183486111004</v>
      </c>
    </row>
    <row r="324" spans="1:3">
      <c r="A324" s="264">
        <f>'HNDL PIP'!A324</f>
        <v>40351</v>
      </c>
      <c r="B324" s="293">
        <f>'HNDL PIP'!J324</f>
        <v>13540.887716988729</v>
      </c>
      <c r="C324" s="293">
        <f>'HNDL PIP'!I324</f>
        <v>11207.580738197652</v>
      </c>
    </row>
    <row r="325" spans="1:3">
      <c r="A325" s="264">
        <f>'HNDL PIP'!A325</f>
        <v>40352</v>
      </c>
      <c r="B325" s="293">
        <f>'HNDL PIP'!J325</f>
        <v>13585.88612483541</v>
      </c>
      <c r="C325" s="293">
        <f>'HNDL PIP'!I325</f>
        <v>11225.232988859612</v>
      </c>
    </row>
    <row r="326" spans="1:3">
      <c r="A326" s="264">
        <f>'HNDL PIP'!A326</f>
        <v>40353</v>
      </c>
      <c r="B326" s="293">
        <f>'HNDL PIP'!J326</f>
        <v>13560.83982137462</v>
      </c>
      <c r="C326" s="293">
        <f>'HNDL PIP'!I326</f>
        <v>11214.738934332227</v>
      </c>
    </row>
    <row r="327" spans="1:3">
      <c r="A327" s="264">
        <f>'HNDL PIP'!A327</f>
        <v>40354</v>
      </c>
      <c r="B327" s="293">
        <f>'HNDL PIP'!J327</f>
        <v>13608.299169931013</v>
      </c>
      <c r="C327" s="293">
        <f>'HNDL PIP'!I327</f>
        <v>11223.565059663206</v>
      </c>
    </row>
    <row r="328" spans="1:3">
      <c r="A328" s="264">
        <f>'HNDL PIP'!A328</f>
        <v>40357</v>
      </c>
      <c r="B328" s="293">
        <f>'HNDL PIP'!J328</f>
        <v>13688.798307528863</v>
      </c>
      <c r="C328" s="293">
        <f>'HNDL PIP'!I328</f>
        <v>11259.078052136674</v>
      </c>
    </row>
    <row r="329" spans="1:3">
      <c r="A329" s="264">
        <f>'HNDL PIP'!A329</f>
        <v>40358</v>
      </c>
      <c r="B329" s="293">
        <f>'HNDL PIP'!J329</f>
        <v>13605.802612884241</v>
      </c>
      <c r="C329" s="293">
        <f>'HNDL PIP'!I329</f>
        <v>11274.714888352977</v>
      </c>
    </row>
    <row r="330" spans="1:3">
      <c r="A330" s="264">
        <f>'HNDL PIP'!A330</f>
        <v>40359</v>
      </c>
      <c r="B330" s="293">
        <f>'HNDL PIP'!J330</f>
        <v>13615.773671613124</v>
      </c>
      <c r="C330" s="293">
        <f>'HNDL PIP'!I330</f>
        <v>11275.757344100732</v>
      </c>
    </row>
    <row r="331" spans="1:3">
      <c r="A331" s="264">
        <f>'HNDL PIP'!A331</f>
        <v>40360</v>
      </c>
      <c r="B331" s="293">
        <f>'HNDL PIP'!J331</f>
        <v>13614.401817798253</v>
      </c>
      <c r="C331" s="293">
        <f>'HNDL PIP'!I331</f>
        <v>11282.081575637103</v>
      </c>
    </row>
    <row r="332" spans="1:3">
      <c r="A332" s="264">
        <f>'HNDL PIP'!A332</f>
        <v>40361</v>
      </c>
      <c r="B332" s="293">
        <f>'HNDL PIP'!J332</f>
        <v>13593.552386880428</v>
      </c>
      <c r="C332" s="293">
        <f>'HNDL PIP'!I332</f>
        <v>11266.097254171549</v>
      </c>
    </row>
    <row r="333" spans="1:3">
      <c r="A333" s="264">
        <f>'HNDL PIP'!A333</f>
        <v>40365</v>
      </c>
      <c r="B333" s="293">
        <f>'HNDL PIP'!J333</f>
        <v>13597.85208537775</v>
      </c>
      <c r="C333" s="293">
        <f>'HNDL PIP'!I333</f>
        <v>11294.035068211344</v>
      </c>
    </row>
    <row r="334" spans="1:3">
      <c r="A334" s="264">
        <f>'HNDL PIP'!A334</f>
        <v>40366</v>
      </c>
      <c r="B334" s="293">
        <f>'HNDL PIP'!J334</f>
        <v>13712.596770018912</v>
      </c>
      <c r="C334" s="293">
        <f>'HNDL PIP'!I334</f>
        <v>11279.440687742795</v>
      </c>
    </row>
    <row r="335" spans="1:3">
      <c r="A335" s="264">
        <f>'HNDL PIP'!A335</f>
        <v>40367</v>
      </c>
      <c r="B335" s="293">
        <f>'HNDL PIP'!J335</f>
        <v>13709.248409210502</v>
      </c>
      <c r="C335" s="293">
        <f>'HNDL PIP'!I335</f>
        <v>11272.351988658073</v>
      </c>
    </row>
    <row r="336" spans="1:3">
      <c r="A336" s="264">
        <f>'HNDL PIP'!A336</f>
        <v>40368</v>
      </c>
      <c r="B336" s="293">
        <f>'HNDL PIP'!J336</f>
        <v>13738.192765893305</v>
      </c>
      <c r="C336" s="293">
        <f>'HNDL PIP'!I336</f>
        <v>11263.942845626194</v>
      </c>
    </row>
    <row r="337" spans="1:3">
      <c r="A337" s="264">
        <f>'HNDL PIP'!A337</f>
        <v>40371</v>
      </c>
      <c r="B337" s="293">
        <f>'HNDL PIP'!J337</f>
        <v>13741.991844288455</v>
      </c>
      <c r="C337" s="293">
        <f>'HNDL PIP'!I337</f>
        <v>11273.116456206424</v>
      </c>
    </row>
    <row r="338" spans="1:3">
      <c r="A338" s="264">
        <f>'HNDL PIP'!A338</f>
        <v>40372</v>
      </c>
      <c r="B338" s="293">
        <f>'HNDL PIP'!J338</f>
        <v>13731.740936132659</v>
      </c>
      <c r="C338" s="293">
        <f>'HNDL PIP'!I338</f>
        <v>11255.394708494614</v>
      </c>
    </row>
    <row r="339" spans="1:3">
      <c r="A339" s="264">
        <f>'HNDL PIP'!A339</f>
        <v>40373</v>
      </c>
      <c r="B339" s="293">
        <f>'HNDL PIP'!J339</f>
        <v>13731.103391017767</v>
      </c>
      <c r="C339" s="293">
        <f>'HNDL PIP'!I339</f>
        <v>11288.475304223326</v>
      </c>
    </row>
    <row r="340" spans="1:3">
      <c r="A340" s="264">
        <f>'HNDL PIP'!A340</f>
        <v>40374</v>
      </c>
      <c r="B340" s="293">
        <f>'HNDL PIP'!J340</f>
        <v>13733.423412176711</v>
      </c>
      <c r="C340" s="293">
        <f>'HNDL PIP'!I340</f>
        <v>11317.316579911174</v>
      </c>
    </row>
    <row r="341" spans="1:3">
      <c r="A341" s="264">
        <f>'HNDL PIP'!A341</f>
        <v>40375</v>
      </c>
      <c r="B341" s="293">
        <f>'HNDL PIP'!J341</f>
        <v>13668.955252136562</v>
      </c>
      <c r="C341" s="293">
        <f>'HNDL PIP'!I341</f>
        <v>11333.856877775528</v>
      </c>
    </row>
    <row r="342" spans="1:3">
      <c r="A342" s="264">
        <f>'HNDL PIP'!A342</f>
        <v>40378</v>
      </c>
      <c r="B342" s="293">
        <f>'HNDL PIP'!J342</f>
        <v>13723.522835616133</v>
      </c>
      <c r="C342" s="293">
        <f>'HNDL PIP'!I342</f>
        <v>11323.571314397694</v>
      </c>
    </row>
    <row r="343" spans="1:3">
      <c r="A343" s="264">
        <f>'HNDL PIP'!A343</f>
        <v>40379</v>
      </c>
      <c r="B343" s="293">
        <f>'HNDL PIP'!J343</f>
        <v>13835.995691476772</v>
      </c>
      <c r="C343" s="293">
        <f>'HNDL PIP'!I343</f>
        <v>11336.428268619988</v>
      </c>
    </row>
    <row r="344" spans="1:3">
      <c r="A344" s="264">
        <f>'HNDL PIP'!A344</f>
        <v>40380</v>
      </c>
      <c r="B344" s="293">
        <f>'HNDL PIP'!J344</f>
        <v>13849.152585713235</v>
      </c>
      <c r="C344" s="293">
        <f>'HNDL PIP'!I344</f>
        <v>11360.543744918021</v>
      </c>
    </row>
    <row r="345" spans="1:3">
      <c r="A345" s="264">
        <f>'HNDL PIP'!A345</f>
        <v>40381</v>
      </c>
      <c r="B345" s="293">
        <f>'HNDL PIP'!J345</f>
        <v>13932.533448994964</v>
      </c>
      <c r="C345" s="293">
        <f>'HNDL PIP'!I345</f>
        <v>11350.605666789437</v>
      </c>
    </row>
    <row r="346" spans="1:3">
      <c r="A346" s="264">
        <f>'HNDL PIP'!A346</f>
        <v>40382</v>
      </c>
      <c r="B346" s="293">
        <f>'HNDL PIP'!J346</f>
        <v>13964.656838306779</v>
      </c>
      <c r="C346" s="293">
        <f>'HNDL PIP'!I346</f>
        <v>11334.829836473435</v>
      </c>
    </row>
    <row r="347" spans="1:3">
      <c r="A347" s="264">
        <f>'HNDL PIP'!A347</f>
        <v>40385</v>
      </c>
      <c r="B347" s="293">
        <f>'HNDL PIP'!J347</f>
        <v>14040.633124640817</v>
      </c>
      <c r="C347" s="293">
        <f>'HNDL PIP'!I347</f>
        <v>11342.752500156361</v>
      </c>
    </row>
    <row r="348" spans="1:3">
      <c r="A348" s="264">
        <f>'HNDL PIP'!A348</f>
        <v>40386</v>
      </c>
      <c r="B348" s="293">
        <f>'HNDL PIP'!J348</f>
        <v>14069.299282353324</v>
      </c>
      <c r="C348" s="293">
        <f>'HNDL PIP'!I348</f>
        <v>11332.258445628975</v>
      </c>
    </row>
    <row r="349" spans="1:3">
      <c r="A349" s="264">
        <f>'HNDL PIP'!A349</f>
        <v>40387</v>
      </c>
      <c r="B349" s="293">
        <f>'HNDL PIP'!J349</f>
        <v>14069.13878229659</v>
      </c>
      <c r="C349" s="293">
        <f>'HNDL PIP'!I349</f>
        <v>11353.594039932999</v>
      </c>
    </row>
    <row r="350" spans="1:3">
      <c r="A350" s="264">
        <f>'HNDL PIP'!A350</f>
        <v>40388</v>
      </c>
      <c r="B350" s="293">
        <f>'HNDL PIP'!J350</f>
        <v>14016.259951615857</v>
      </c>
      <c r="C350" s="293">
        <f>'HNDL PIP'!I350</f>
        <v>11358.806318671768</v>
      </c>
    </row>
    <row r="351" spans="1:3">
      <c r="A351" s="264">
        <f>'HNDL PIP'!A351</f>
        <v>40389</v>
      </c>
      <c r="B351" s="293">
        <f>'HNDL PIP'!J351</f>
        <v>14044.676819570261</v>
      </c>
      <c r="C351" s="293">
        <f>'HNDL PIP'!I351</f>
        <v>11396.056737391493</v>
      </c>
    </row>
    <row r="352" spans="1:3">
      <c r="A352" s="264">
        <f>'HNDL PIP'!A352</f>
        <v>40392</v>
      </c>
      <c r="B352" s="293">
        <f>'HNDL PIP'!J352</f>
        <v>14116.69043555319</v>
      </c>
      <c r="C352" s="293">
        <f>'HNDL PIP'!I352</f>
        <v>11374.582148987771</v>
      </c>
    </row>
    <row r="353" spans="1:3">
      <c r="A353" s="264">
        <f>'HNDL PIP'!A353</f>
        <v>40393</v>
      </c>
      <c r="B353" s="293">
        <f>'HNDL PIP'!J353</f>
        <v>14105.197245952209</v>
      </c>
      <c r="C353" s="293">
        <f>'HNDL PIP'!I353</f>
        <v>11403.353927625767</v>
      </c>
    </row>
    <row r="354" spans="1:3">
      <c r="A354" s="264">
        <f>'HNDL PIP'!A354</f>
        <v>40394</v>
      </c>
      <c r="B354" s="293">
        <f>'HNDL PIP'!J354</f>
        <v>14171.290082225545</v>
      </c>
      <c r="C354" s="293">
        <f>'HNDL PIP'!I354</f>
        <v>11387.300109110363</v>
      </c>
    </row>
    <row r="355" spans="1:3">
      <c r="A355" s="264">
        <f>'HNDL PIP'!A355</f>
        <v>40395</v>
      </c>
      <c r="B355" s="293">
        <f>'HNDL PIP'!J355</f>
        <v>14180.483736265189</v>
      </c>
      <c r="C355" s="293">
        <f>'HNDL PIP'!I355</f>
        <v>11400.157063332657</v>
      </c>
    </row>
    <row r="356" spans="1:3">
      <c r="A356" s="264">
        <f>'HNDL PIP'!A356</f>
        <v>40396</v>
      </c>
      <c r="B356" s="293">
        <f>'HNDL PIP'!J356</f>
        <v>14220.953906724048</v>
      </c>
      <c r="C356" s="293">
        <f>'HNDL PIP'!I356</f>
        <v>11428.09487737245</v>
      </c>
    </row>
    <row r="357" spans="1:3">
      <c r="A357" s="264">
        <f>'HNDL PIP'!A357</f>
        <v>40399</v>
      </c>
      <c r="B357" s="293">
        <f>'HNDL PIP'!J357</f>
        <v>14222.017519540846</v>
      </c>
      <c r="C357" s="293">
        <f>'HNDL PIP'!I357</f>
        <v>11425.66248062769</v>
      </c>
    </row>
    <row r="358" spans="1:3">
      <c r="A358" s="264">
        <f>'HNDL PIP'!A358</f>
        <v>40400</v>
      </c>
      <c r="B358" s="293">
        <f>'HNDL PIP'!J358</f>
        <v>14213.969534310914</v>
      </c>
      <c r="C358" s="293">
        <f>'HNDL PIP'!I358</f>
        <v>11436.295529254778</v>
      </c>
    </row>
    <row r="359" spans="1:3">
      <c r="A359" s="264">
        <f>'HNDL PIP'!A359</f>
        <v>40401</v>
      </c>
      <c r="B359" s="293">
        <f>'HNDL PIP'!J359</f>
        <v>14141.40621480904</v>
      </c>
      <c r="C359" s="293">
        <f>'HNDL PIP'!I359</f>
        <v>11462.078934749215</v>
      </c>
    </row>
    <row r="360" spans="1:3">
      <c r="A360" s="264">
        <f>'HNDL PIP'!A360</f>
        <v>40402</v>
      </c>
      <c r="B360" s="293">
        <f>'HNDL PIP'!J360</f>
        <v>14140.749649520496</v>
      </c>
      <c r="C360" s="293">
        <f>'HNDL PIP'!I360</f>
        <v>11441.368813893845</v>
      </c>
    </row>
    <row r="361" spans="1:3">
      <c r="A361" s="264">
        <f>'HNDL PIP'!A361</f>
        <v>40403</v>
      </c>
      <c r="B361" s="293">
        <f>'HNDL PIP'!J361</f>
        <v>14220.115117398456</v>
      </c>
      <c r="C361" s="293">
        <f>'HNDL PIP'!I361</f>
        <v>11461.731449499965</v>
      </c>
    </row>
    <row r="362" spans="1:3">
      <c r="A362" s="264">
        <f>'HNDL PIP'!A362</f>
        <v>40406</v>
      </c>
      <c r="B362" s="293">
        <f>'HNDL PIP'!J362</f>
        <v>14222.40941991997</v>
      </c>
      <c r="C362" s="293">
        <f>'HNDL PIP'!I362</f>
        <v>11506.487549603517</v>
      </c>
    </row>
    <row r="363" spans="1:3">
      <c r="A363" s="264">
        <f>'HNDL PIP'!A363</f>
        <v>40407</v>
      </c>
      <c r="B363" s="293">
        <f>'HNDL PIP'!J363</f>
        <v>14269.511651368812</v>
      </c>
      <c r="C363" s="293">
        <f>'HNDL PIP'!I363</f>
        <v>11481.538108707282</v>
      </c>
    </row>
    <row r="364" spans="1:3">
      <c r="A364" s="264">
        <f>'HNDL PIP'!A364</f>
        <v>40408</v>
      </c>
      <c r="B364" s="293">
        <f>'HNDL PIP'!J364</f>
        <v>14278.450445294548</v>
      </c>
      <c r="C364" s="293">
        <f>'HNDL PIP'!I364</f>
        <v>11480.148167710278</v>
      </c>
    </row>
    <row r="365" spans="1:3">
      <c r="A365" s="264">
        <f>'HNDL PIP'!A365</f>
        <v>40409</v>
      </c>
      <c r="B365" s="293">
        <f>'HNDL PIP'!J365</f>
        <v>14248.246404956726</v>
      </c>
      <c r="C365" s="293">
        <f>'HNDL PIP'!I365</f>
        <v>11508.502964049172</v>
      </c>
    </row>
    <row r="366" spans="1:3">
      <c r="A366" s="264">
        <f>'HNDL PIP'!A366</f>
        <v>40410</v>
      </c>
      <c r="B366" s="293">
        <f>'HNDL PIP'!J366</f>
        <v>14257.185294043818</v>
      </c>
      <c r="C366" s="293">
        <f>'HNDL PIP'!I366</f>
        <v>11489.808257639459</v>
      </c>
    </row>
    <row r="367" spans="1:3">
      <c r="A367" s="264">
        <f>'HNDL PIP'!A367</f>
        <v>40413</v>
      </c>
      <c r="B367" s="293">
        <f>'HNDL PIP'!J367</f>
        <v>14249.877220650591</v>
      </c>
      <c r="C367" s="293">
        <f>'HNDL PIP'!I367</f>
        <v>11497.800418372235</v>
      </c>
    </row>
    <row r="368" spans="1:3">
      <c r="A368" s="264">
        <f>'HNDL PIP'!A368</f>
        <v>40414</v>
      </c>
      <c r="B368" s="293">
        <f>'HNDL PIP'!J368</f>
        <v>14150.512826720669</v>
      </c>
      <c r="C368" s="293">
        <f>'HNDL PIP'!I368</f>
        <v>11529.977552452892</v>
      </c>
    </row>
    <row r="369" spans="1:3">
      <c r="A369" s="264">
        <f>'HNDL PIP'!A369</f>
        <v>40415</v>
      </c>
      <c r="B369" s="293">
        <f>'HNDL PIP'!J369</f>
        <v>14128.442518234051</v>
      </c>
      <c r="C369" s="293">
        <f>'HNDL PIP'!I369</f>
        <v>11518.093556928501</v>
      </c>
    </row>
    <row r="370" spans="1:3">
      <c r="A370" s="264">
        <f>'HNDL PIP'!A370</f>
        <v>40416</v>
      </c>
      <c r="B370" s="293">
        <f>'HNDL PIP'!J370</f>
        <v>14124.58701206098</v>
      </c>
      <c r="C370" s="293">
        <f>'HNDL PIP'!I370</f>
        <v>11537.90021613582</v>
      </c>
    </row>
    <row r="371" spans="1:3">
      <c r="A371" s="264">
        <f>'HNDL PIP'!A371</f>
        <v>40417</v>
      </c>
      <c r="B371" s="293">
        <f>'HNDL PIP'!J371</f>
        <v>14165.031137599424</v>
      </c>
      <c r="C371" s="293">
        <f>'HNDL PIP'!I371</f>
        <v>11476.812309317465</v>
      </c>
    </row>
    <row r="372" spans="1:3">
      <c r="A372" s="264">
        <f>'HNDL PIP'!A372</f>
        <v>40420</v>
      </c>
      <c r="B372" s="293">
        <f>'HNDL PIP'!J372</f>
        <v>14187.014293811208</v>
      </c>
      <c r="C372" s="293">
        <f>'HNDL PIP'!I372</f>
        <v>11518.649533327305</v>
      </c>
    </row>
    <row r="373" spans="1:3">
      <c r="A373" s="264">
        <f>'HNDL PIP'!A373</f>
        <v>40421</v>
      </c>
      <c r="B373" s="293">
        <f>'HNDL PIP'!J373</f>
        <v>14201.858930990662</v>
      </c>
      <c r="C373" s="293">
        <f>'HNDL PIP'!I373</f>
        <v>11542.695512575487</v>
      </c>
    </row>
    <row r="374" spans="1:3">
      <c r="A374" s="264">
        <f>'HNDL PIP'!A374</f>
        <v>40422</v>
      </c>
      <c r="B374" s="293">
        <f>'HNDL PIP'!J374</f>
        <v>14245.492704610799</v>
      </c>
      <c r="C374" s="293">
        <f>'HNDL PIP'!I374</f>
        <v>11505.167105656359</v>
      </c>
    </row>
    <row r="375" spans="1:3">
      <c r="A375" s="264">
        <f>'HNDL PIP'!A375</f>
        <v>40423</v>
      </c>
      <c r="B375" s="293">
        <f>'HNDL PIP'!J375</f>
        <v>14241.878567030675</v>
      </c>
      <c r="C375" s="293">
        <f>'HNDL PIP'!I375</f>
        <v>11492.032163234664</v>
      </c>
    </row>
    <row r="376" spans="1:3">
      <c r="A376" s="264">
        <f>'HNDL PIP'!A376</f>
        <v>40424</v>
      </c>
      <c r="B376" s="293">
        <f>'HNDL PIP'!J376</f>
        <v>14235.066081569674</v>
      </c>
      <c r="C376" s="293">
        <f>'HNDL PIP'!I376</f>
        <v>11469.237130883788</v>
      </c>
    </row>
    <row r="377" spans="1:3">
      <c r="A377" s="264">
        <f>'HNDL PIP'!A377</f>
        <v>40428</v>
      </c>
      <c r="B377" s="293">
        <f>'HNDL PIP'!J377</f>
        <v>14219.642840585866</v>
      </c>
      <c r="C377" s="293">
        <f>'HNDL PIP'!I377</f>
        <v>11515.035686735095</v>
      </c>
    </row>
    <row r="378" spans="1:3">
      <c r="A378" s="264">
        <f>'HNDL PIP'!A378</f>
        <v>40429</v>
      </c>
      <c r="B378" s="293">
        <f>'HNDL PIP'!J378</f>
        <v>14225.133326672621</v>
      </c>
      <c r="C378" s="293">
        <f>'HNDL PIP'!I378</f>
        <v>11494.117074730175</v>
      </c>
    </row>
    <row r="379" spans="1:3">
      <c r="A379" s="264">
        <f>'HNDL PIP'!A379</f>
        <v>40430</v>
      </c>
      <c r="B379" s="293">
        <f>'HNDL PIP'!J379</f>
        <v>14206.021679015654</v>
      </c>
      <c r="C379" s="293">
        <f>'HNDL PIP'!I379</f>
        <v>11447.623548380368</v>
      </c>
    </row>
    <row r="380" spans="1:3">
      <c r="A380" s="264">
        <f>'HNDL PIP'!A380</f>
        <v>40431</v>
      </c>
      <c r="B380" s="293">
        <f>'HNDL PIP'!J380</f>
        <v>14213.48026211913</v>
      </c>
      <c r="C380" s="293">
        <f>'HNDL PIP'!I380</f>
        <v>11438.727925999538</v>
      </c>
    </row>
    <row r="381" spans="1:3">
      <c r="A381" s="264">
        <f>'HNDL PIP'!A381</f>
        <v>40434</v>
      </c>
      <c r="B381" s="293">
        <f>'HNDL PIP'!J381</f>
        <v>14263.494925371057</v>
      </c>
      <c r="C381" s="293">
        <f>'HNDL PIP'!I381</f>
        <v>11470.835563030345</v>
      </c>
    </row>
    <row r="382" spans="1:3">
      <c r="A382" s="264">
        <f>'HNDL PIP'!A382</f>
        <v>40435</v>
      </c>
      <c r="B382" s="293">
        <f>'HNDL PIP'!J382</f>
        <v>14262.832691678093</v>
      </c>
      <c r="C382" s="293">
        <f>'HNDL PIP'!I382</f>
        <v>11501.2057738149</v>
      </c>
    </row>
    <row r="383" spans="1:3">
      <c r="A383" s="264">
        <f>'HNDL PIP'!A383</f>
        <v>40436</v>
      </c>
      <c r="B383" s="293">
        <f>'HNDL PIP'!J383</f>
        <v>14322.187237201486</v>
      </c>
      <c r="C383" s="293">
        <f>'HNDL PIP'!I383</f>
        <v>11476.742812267617</v>
      </c>
    </row>
    <row r="384" spans="1:3">
      <c r="A384" s="264">
        <f>'HNDL PIP'!A384</f>
        <v>40437</v>
      </c>
      <c r="B384" s="293">
        <f>'HNDL PIP'!J384</f>
        <v>14328.163169035628</v>
      </c>
      <c r="C384" s="293">
        <f>'HNDL PIP'!I384</f>
        <v>11463.468875746221</v>
      </c>
    </row>
    <row r="385" spans="1:3">
      <c r="A385" s="264">
        <f>'HNDL PIP'!A385</f>
        <v>40438</v>
      </c>
      <c r="B385" s="293">
        <f>'HNDL PIP'!J385</f>
        <v>14363.160319546067</v>
      </c>
      <c r="C385" s="293">
        <f>'HNDL PIP'!I385</f>
        <v>11465.69278134143</v>
      </c>
    </row>
    <row r="386" spans="1:3">
      <c r="A386" s="264">
        <f>'HNDL PIP'!A386</f>
        <v>40441</v>
      </c>
      <c r="B386" s="293">
        <f>'HNDL PIP'!J386</f>
        <v>14401.843235099284</v>
      </c>
      <c r="C386" s="293">
        <f>'HNDL PIP'!I386</f>
        <v>11482.719558554738</v>
      </c>
    </row>
    <row r="387" spans="1:3">
      <c r="A387" s="264">
        <f>'HNDL PIP'!A387</f>
        <v>40442</v>
      </c>
      <c r="B387" s="293">
        <f>'HNDL PIP'!J387</f>
        <v>14411.995265608493</v>
      </c>
      <c r="C387" s="293">
        <f>'HNDL PIP'!I387</f>
        <v>11527.823143907541</v>
      </c>
    </row>
    <row r="388" spans="1:3">
      <c r="A388" s="264">
        <f>'HNDL PIP'!A388</f>
        <v>40443</v>
      </c>
      <c r="B388" s="293">
        <f>'HNDL PIP'!J388</f>
        <v>14389.93167955446</v>
      </c>
      <c r="C388" s="293">
        <f>'HNDL PIP'!I388</f>
        <v>11537.135748587472</v>
      </c>
    </row>
    <row r="389" spans="1:3">
      <c r="A389" s="264">
        <f>'HNDL PIP'!A389</f>
        <v>40444</v>
      </c>
      <c r="B389" s="293">
        <f>'HNDL PIP'!J389</f>
        <v>14360.493056495668</v>
      </c>
      <c r="C389" s="293">
        <f>'HNDL PIP'!I389</f>
        <v>11530.742020001251</v>
      </c>
    </row>
    <row r="390" spans="1:3">
      <c r="A390" s="264">
        <f>'HNDL PIP'!A390</f>
        <v>40445</v>
      </c>
      <c r="B390" s="293">
        <f>'HNDL PIP'!J390</f>
        <v>14445.396189933103</v>
      </c>
      <c r="C390" s="293">
        <f>'HNDL PIP'!I390</f>
        <v>11508.294472899624</v>
      </c>
    </row>
    <row r="391" spans="1:3">
      <c r="A391" s="264">
        <f>'HNDL PIP'!A391</f>
        <v>40448</v>
      </c>
      <c r="B391" s="293">
        <f>'HNDL PIP'!J391</f>
        <v>14475.952154502949</v>
      </c>
      <c r="C391" s="293">
        <f>'HNDL PIP'!I391</f>
        <v>11549.367229361111</v>
      </c>
    </row>
    <row r="392" spans="1:3">
      <c r="A392" s="264">
        <f>'HNDL PIP'!A392</f>
        <v>40449</v>
      </c>
      <c r="B392" s="293">
        <f>'HNDL PIP'!J392</f>
        <v>14492.736662919802</v>
      </c>
      <c r="C392" s="293">
        <f>'HNDL PIP'!I392</f>
        <v>11569.66036791738</v>
      </c>
    </row>
    <row r="393" spans="1:3">
      <c r="A393" s="264">
        <f>'HNDL PIP'!A393</f>
        <v>40450</v>
      </c>
      <c r="B393" s="293">
        <f>'HNDL PIP'!J393</f>
        <v>14487.638372616022</v>
      </c>
      <c r="C393" s="293">
        <f>'HNDL PIP'!I393</f>
        <v>11552.633590704072</v>
      </c>
    </row>
    <row r="394" spans="1:3">
      <c r="A394" s="264">
        <f>'HNDL PIP'!A394</f>
        <v>40451</v>
      </c>
      <c r="B394" s="293">
        <f>'HNDL PIP'!J394</f>
        <v>14512.533599066881</v>
      </c>
      <c r="C394" s="293">
        <f>'HNDL PIP'!I394</f>
        <v>11554.996490398982</v>
      </c>
    </row>
    <row r="395" spans="1:3">
      <c r="A395" s="264">
        <f>'HNDL PIP'!A395</f>
        <v>40452</v>
      </c>
      <c r="B395" s="293">
        <f>'HNDL PIP'!J395</f>
        <v>14580.447343504033</v>
      </c>
      <c r="C395" s="293">
        <f>'HNDL PIP'!I395</f>
        <v>11555.691460897484</v>
      </c>
    </row>
    <row r="396" spans="1:3">
      <c r="A396" s="264">
        <f>'HNDL PIP'!A396</f>
        <v>40455</v>
      </c>
      <c r="B396" s="293">
        <f>'HNDL PIP'!J396</f>
        <v>14586.407591375746</v>
      </c>
      <c r="C396" s="293">
        <f>'HNDL PIP'!I396</f>
        <v>11575.220131905398</v>
      </c>
    </row>
    <row r="397" spans="1:3">
      <c r="A397" s="264">
        <f>'HNDL PIP'!A397</f>
        <v>40456</v>
      </c>
      <c r="B397" s="293">
        <f>'HNDL PIP'!J397</f>
        <v>14620.143864850505</v>
      </c>
      <c r="C397" s="293">
        <f>'HNDL PIP'!I397</f>
        <v>11579.320457846563</v>
      </c>
    </row>
    <row r="398" spans="1:3">
      <c r="A398" s="264">
        <f>'HNDL PIP'!A398</f>
        <v>40457</v>
      </c>
      <c r="B398" s="293">
        <f>'HNDL PIP'!J398</f>
        <v>14617.252878529685</v>
      </c>
      <c r="C398" s="293">
        <f>'HNDL PIP'!I398</f>
        <v>11613.86049162213</v>
      </c>
    </row>
    <row r="399" spans="1:3">
      <c r="A399" s="264">
        <f>'HNDL PIP'!A399</f>
        <v>40458</v>
      </c>
      <c r="B399" s="293">
        <f>'HNDL PIP'!J399</f>
        <v>14667.452318018941</v>
      </c>
      <c r="C399" s="293">
        <f>'HNDL PIP'!I399</f>
        <v>11621.991646454606</v>
      </c>
    </row>
    <row r="400" spans="1:3">
      <c r="A400" s="264">
        <f>'HNDL PIP'!A400</f>
        <v>40459</v>
      </c>
      <c r="B400" s="293">
        <f>'HNDL PIP'!J400</f>
        <v>14702.654703912998</v>
      </c>
      <c r="C400" s="293">
        <f>'HNDL PIP'!I400</f>
        <v>11629.427830788582</v>
      </c>
    </row>
    <row r="401" spans="1:3">
      <c r="A401" s="264">
        <f>'HNDL PIP'!A401</f>
        <v>40462</v>
      </c>
      <c r="B401" s="293">
        <f>'HNDL PIP'!J401</f>
        <v>14729.252012995981</v>
      </c>
      <c r="C401" s="293">
        <f>'HNDL PIP'!I401</f>
        <v>11629.427830788582</v>
      </c>
    </row>
    <row r="402" spans="1:3">
      <c r="A402" s="264">
        <f>'HNDL PIP'!A402</f>
        <v>40463</v>
      </c>
      <c r="B402" s="293">
        <f>'HNDL PIP'!J402</f>
        <v>14713.085667558578</v>
      </c>
      <c r="C402" s="293">
        <f>'HNDL PIP'!I402</f>
        <v>11621.505167105655</v>
      </c>
    </row>
    <row r="403" spans="1:3">
      <c r="A403" s="264">
        <f>'HNDL PIP'!A403</f>
        <v>40464</v>
      </c>
      <c r="B403" s="293">
        <f>'HNDL PIP'!J403</f>
        <v>14712.402560009728</v>
      </c>
      <c r="C403" s="293">
        <f>'HNDL PIP'!I403</f>
        <v>11626.578451744721</v>
      </c>
    </row>
    <row r="404" spans="1:3">
      <c r="A404" s="264">
        <f>'HNDL PIP'!A404</f>
        <v>40465</v>
      </c>
      <c r="B404" s="293">
        <f>'HNDL PIP'!J404</f>
        <v>14672.402534523966</v>
      </c>
      <c r="C404" s="293">
        <f>'HNDL PIP'!I404</f>
        <v>11598.015164256274</v>
      </c>
    </row>
    <row r="405" spans="1:3">
      <c r="A405" s="264">
        <f>'HNDL PIP'!A405</f>
        <v>40466</v>
      </c>
      <c r="B405" s="293">
        <f>'HNDL PIP'!J405</f>
        <v>14643.709293311154</v>
      </c>
      <c r="C405" s="293">
        <f>'HNDL PIP'!I405</f>
        <v>11565.212556726965</v>
      </c>
    </row>
    <row r="406" spans="1:3">
      <c r="A406" s="264">
        <f>'HNDL PIP'!A406</f>
        <v>40469</v>
      </c>
      <c r="B406" s="293">
        <f>'HNDL PIP'!J406</f>
        <v>14723.375944257708</v>
      </c>
      <c r="C406" s="293">
        <f>'HNDL PIP'!I406</f>
        <v>11601.351022649085</v>
      </c>
    </row>
    <row r="407" spans="1:3">
      <c r="A407" s="264">
        <f>'HNDL PIP'!A407</f>
        <v>40470</v>
      </c>
      <c r="B407" s="293">
        <f>'HNDL PIP'!J407</f>
        <v>14702.299531188422</v>
      </c>
      <c r="C407" s="293">
        <f>'HNDL PIP'!I407</f>
        <v>11615.736911968084</v>
      </c>
    </row>
    <row r="408" spans="1:3">
      <c r="A408" s="264">
        <f>'HNDL PIP'!A408</f>
        <v>40471</v>
      </c>
      <c r="B408" s="293">
        <f>'HNDL PIP'!J408</f>
        <v>14746.823019035928</v>
      </c>
      <c r="C408" s="293">
        <f>'HNDL PIP'!I408</f>
        <v>11623.103599252208</v>
      </c>
    </row>
    <row r="409" spans="1:3">
      <c r="A409" s="264">
        <f>'HNDL PIP'!A409</f>
        <v>40472</v>
      </c>
      <c r="B409" s="293">
        <f>'HNDL PIP'!J409</f>
        <v>14758.667715282483</v>
      </c>
      <c r="C409" s="293">
        <f>'HNDL PIP'!I409</f>
        <v>11605.659839739799</v>
      </c>
    </row>
    <row r="410" spans="1:3">
      <c r="A410" s="264">
        <f>'HNDL PIP'!A410</f>
        <v>40473</v>
      </c>
      <c r="B410" s="293">
        <f>'HNDL PIP'!J410</f>
        <v>14774.68754335162</v>
      </c>
      <c r="C410" s="293">
        <f>'HNDL PIP'!I410</f>
        <v>11599.891584602228</v>
      </c>
    </row>
    <row r="411" spans="1:3">
      <c r="A411" s="264">
        <f>'HNDL PIP'!A411</f>
        <v>40476</v>
      </c>
      <c r="B411" s="293">
        <f>'HNDL PIP'!J411</f>
        <v>14788.740643844385</v>
      </c>
      <c r="C411" s="293">
        <f>'HNDL PIP'!I411</f>
        <v>11603.783419393843</v>
      </c>
    </row>
    <row r="412" spans="1:3">
      <c r="A412" s="264">
        <f>'HNDL PIP'!A412</f>
        <v>40477</v>
      </c>
      <c r="B412" s="293">
        <f>'HNDL PIP'!J412</f>
        <v>14809.670321005056</v>
      </c>
      <c r="C412" s="293">
        <f>'HNDL PIP'!I412</f>
        <v>11573.691196808692</v>
      </c>
    </row>
    <row r="413" spans="1:3">
      <c r="A413" s="264">
        <f>'HNDL PIP'!A413</f>
        <v>40478</v>
      </c>
      <c r="B413" s="293">
        <f>'HNDL PIP'!J413</f>
        <v>14753.225092911312</v>
      </c>
      <c r="C413" s="293">
        <f>'HNDL PIP'!I413</f>
        <v>11550.409685108863</v>
      </c>
    </row>
    <row r="414" spans="1:3">
      <c r="A414" s="264">
        <f>'HNDL PIP'!A414</f>
        <v>40479</v>
      </c>
      <c r="B414" s="293">
        <f>'HNDL PIP'!J414</f>
        <v>14790.365125314169</v>
      </c>
      <c r="C414" s="293">
        <f>'HNDL PIP'!I414</f>
        <v>11571.814776462736</v>
      </c>
    </row>
    <row r="415" spans="1:3">
      <c r="A415" s="264">
        <f>'HNDL PIP'!A415</f>
        <v>40480</v>
      </c>
      <c r="B415" s="293">
        <f>'HNDL PIP'!J415</f>
        <v>14829.22092041114</v>
      </c>
      <c r="C415" s="293">
        <f>'HNDL PIP'!I415</f>
        <v>11596.138743910318</v>
      </c>
    </row>
    <row r="416" spans="1:3">
      <c r="A416" s="264">
        <f>'HNDL PIP'!A416</f>
        <v>40483</v>
      </c>
      <c r="B416" s="293">
        <f>'HNDL PIP'!J416</f>
        <v>14797.096368504046</v>
      </c>
      <c r="C416" s="293">
        <f>'HNDL PIP'!I416</f>
        <v>11596.416732109719</v>
      </c>
    </row>
    <row r="417" spans="1:3">
      <c r="A417" s="264">
        <f>'HNDL PIP'!A417</f>
        <v>40484</v>
      </c>
      <c r="B417" s="293">
        <f>'HNDL PIP'!J417</f>
        <v>14851.41989249071</v>
      </c>
      <c r="C417" s="293">
        <f>'HNDL PIP'!I417</f>
        <v>11619.142267410747</v>
      </c>
    </row>
    <row r="418" spans="1:3">
      <c r="A418" s="264">
        <f>'HNDL PIP'!A418</f>
        <v>40485</v>
      </c>
      <c r="B418" s="293">
        <f>'HNDL PIP'!J418</f>
        <v>14854.168361495907</v>
      </c>
      <c r="C418" s="293">
        <f>'HNDL PIP'!I418</f>
        <v>11609.690668631114</v>
      </c>
    </row>
    <row r="419" spans="1:3">
      <c r="A419" s="264">
        <f>'HNDL PIP'!A419</f>
        <v>40486</v>
      </c>
      <c r="B419" s="293">
        <f>'HNDL PIP'!J419</f>
        <v>14969.383011206295</v>
      </c>
      <c r="C419" s="293">
        <f>'HNDL PIP'!I419</f>
        <v>11655.906206781521</v>
      </c>
    </row>
    <row r="420" spans="1:3">
      <c r="A420" s="264">
        <f>'HNDL PIP'!A420</f>
        <v>40487</v>
      </c>
      <c r="B420" s="293">
        <f>'HNDL PIP'!J420</f>
        <v>14973.844526015702</v>
      </c>
      <c r="C420" s="293">
        <f>'HNDL PIP'!I420</f>
        <v>11629.080345539331</v>
      </c>
    </row>
    <row r="421" spans="1:3">
      <c r="A421" s="264">
        <f>'HNDL PIP'!A421</f>
        <v>40490</v>
      </c>
      <c r="B421" s="293">
        <f>'HNDL PIP'!J421</f>
        <v>14945.649138204068</v>
      </c>
      <c r="C421" s="293">
        <f>'HNDL PIP'!I421</f>
        <v>11621.018687756705</v>
      </c>
    </row>
    <row r="422" spans="1:3">
      <c r="A422" s="264">
        <f>'HNDL PIP'!A422</f>
        <v>40491</v>
      </c>
      <c r="B422" s="293">
        <f>'HNDL PIP'!J422</f>
        <v>14887.502185714677</v>
      </c>
      <c r="C422" s="293">
        <f>'HNDL PIP'!I422</f>
        <v>11574.73365255645</v>
      </c>
    </row>
    <row r="423" spans="1:3">
      <c r="A423" s="264">
        <f>'HNDL PIP'!A423</f>
        <v>40492</v>
      </c>
      <c r="B423" s="293">
        <f>'HNDL PIP'!J423</f>
        <v>14897.122585055024</v>
      </c>
      <c r="C423" s="293">
        <f>'HNDL PIP'!I423</f>
        <v>11582.169836890424</v>
      </c>
    </row>
    <row r="424" spans="1:3">
      <c r="A424" s="264">
        <f>'HNDL PIP'!A424</f>
        <v>40493</v>
      </c>
      <c r="B424" s="293">
        <f>'HNDL PIP'!J424</f>
        <v>14896.185429926021</v>
      </c>
      <c r="C424" s="293">
        <f>'HNDL PIP'!I424</f>
        <v>11582.169836890424</v>
      </c>
    </row>
    <row r="425" spans="1:3">
      <c r="A425" s="264">
        <f>'HNDL PIP'!A425</f>
        <v>40494</v>
      </c>
      <c r="B425" s="293">
        <f>'HNDL PIP'!J425</f>
        <v>14846.886482449534</v>
      </c>
      <c r="C425" s="293">
        <f>'HNDL PIP'!I425</f>
        <v>11536.996754487771</v>
      </c>
    </row>
    <row r="426" spans="1:3">
      <c r="A426" s="264">
        <f>'HNDL PIP'!A426</f>
        <v>40497</v>
      </c>
      <c r="B426" s="293">
        <f>'HNDL PIP'!J426</f>
        <v>14848.651964473014</v>
      </c>
      <c r="C426" s="293">
        <f>'HNDL PIP'!I426</f>
        <v>11480.912635258632</v>
      </c>
    </row>
    <row r="427" spans="1:3">
      <c r="A427" s="264">
        <f>'HNDL PIP'!A427</f>
        <v>40498</v>
      </c>
      <c r="B427" s="293">
        <f>'HNDL PIP'!J427</f>
        <v>14790.277399499942</v>
      </c>
      <c r="C427" s="293">
        <f>'HNDL PIP'!I427</f>
        <v>11505.097608606515</v>
      </c>
    </row>
    <row r="428" spans="1:3">
      <c r="A428" s="264">
        <f>'HNDL PIP'!A428</f>
        <v>40499</v>
      </c>
      <c r="B428" s="293">
        <f>'HNDL PIP'!J428</f>
        <v>14886.055442150478</v>
      </c>
      <c r="C428" s="293">
        <f>'HNDL PIP'!I428</f>
        <v>11507.043526002322</v>
      </c>
    </row>
    <row r="429" spans="1:3">
      <c r="A429" s="264">
        <f>'HNDL PIP'!A429</f>
        <v>40500</v>
      </c>
      <c r="B429" s="293">
        <f>'HNDL PIP'!J429</f>
        <v>14929.790032811114</v>
      </c>
      <c r="C429" s="293">
        <f>'HNDL PIP'!I429</f>
        <v>11498.773377070143</v>
      </c>
    </row>
    <row r="430" spans="1:3">
      <c r="A430" s="264">
        <f>'HNDL PIP'!A430</f>
        <v>40501</v>
      </c>
      <c r="B430" s="293">
        <f>'HNDL PIP'!J430</f>
        <v>14928.11512537019</v>
      </c>
      <c r="C430" s="293">
        <f>'HNDL PIP'!I430</f>
        <v>11508.780952248579</v>
      </c>
    </row>
    <row r="431" spans="1:3">
      <c r="A431" s="264">
        <f>'HNDL PIP'!A431</f>
        <v>40504</v>
      </c>
      <c r="B431" s="293">
        <f>'HNDL PIP'!J431</f>
        <v>14865.575373152851</v>
      </c>
      <c r="C431" s="293">
        <f>'HNDL PIP'!I431</f>
        <v>11538.595186634329</v>
      </c>
    </row>
    <row r="432" spans="1:3">
      <c r="A432" s="264">
        <f>'HNDL PIP'!A432</f>
        <v>40505</v>
      </c>
      <c r="B432" s="293">
        <f>'HNDL PIP'!J432</f>
        <v>14817.029881505759</v>
      </c>
      <c r="C432" s="293">
        <f>'HNDL PIP'!I432</f>
        <v>11555.691460897488</v>
      </c>
    </row>
    <row r="433" spans="1:3">
      <c r="A433" s="264">
        <f>'HNDL PIP'!A433</f>
        <v>40506</v>
      </c>
      <c r="B433" s="293">
        <f>'HNDL PIP'!J433</f>
        <v>14831.556771882093</v>
      </c>
      <c r="C433" s="293">
        <f>'HNDL PIP'!I433</f>
        <v>11488.418316642461</v>
      </c>
    </row>
    <row r="434" spans="1:3">
      <c r="A434" s="264">
        <f>'HNDL PIP'!A434</f>
        <v>40508</v>
      </c>
      <c r="B434" s="293">
        <f>'HNDL PIP'!J434</f>
        <v>14744.982012598453</v>
      </c>
      <c r="C434" s="293">
        <f>'HNDL PIP'!I434</f>
        <v>11508.224975849778</v>
      </c>
    </row>
    <row r="435" spans="1:3">
      <c r="A435" s="264">
        <f>'HNDL PIP'!A435</f>
        <v>40511</v>
      </c>
      <c r="B435" s="293">
        <f>'HNDL PIP'!J435</f>
        <v>14702.828619166607</v>
      </c>
      <c r="C435" s="293">
        <f>'HNDL PIP'!I435</f>
        <v>11524.765273714134</v>
      </c>
    </row>
    <row r="436" spans="1:3">
      <c r="A436" s="264">
        <f>'HNDL PIP'!A436</f>
        <v>40512</v>
      </c>
      <c r="B436" s="293">
        <f>'HNDL PIP'!J436</f>
        <v>14665.34106989662</v>
      </c>
      <c r="C436" s="293">
        <f>'HNDL PIP'!I436</f>
        <v>11529.491073103951</v>
      </c>
    </row>
    <row r="437" spans="1:3">
      <c r="A437" s="264">
        <f>'HNDL PIP'!A437</f>
        <v>40513</v>
      </c>
      <c r="B437" s="293">
        <f>'HNDL PIP'!J437</f>
        <v>14706.861187292883</v>
      </c>
      <c r="C437" s="293">
        <f>'HNDL PIP'!I437</f>
        <v>11454.8512415648</v>
      </c>
    </row>
    <row r="438" spans="1:3">
      <c r="A438" s="264">
        <f>'HNDL PIP'!A438</f>
        <v>40514</v>
      </c>
      <c r="B438" s="293">
        <f>'HNDL PIP'!J438</f>
        <v>14768.740920498729</v>
      </c>
      <c r="C438" s="293">
        <f>'HNDL PIP'!I438</f>
        <v>11442.133281442208</v>
      </c>
    </row>
    <row r="439" spans="1:3">
      <c r="A439" s="264">
        <f>'HNDL PIP'!A439</f>
        <v>40515</v>
      </c>
      <c r="B439" s="293">
        <f>'HNDL PIP'!J439</f>
        <v>14788.17245275507</v>
      </c>
      <c r="C439" s="293">
        <f>'HNDL PIP'!I439</f>
        <v>11451.237394972588</v>
      </c>
    </row>
    <row r="440" spans="1:3">
      <c r="A440" s="264">
        <f>'HNDL PIP'!A440</f>
        <v>40518</v>
      </c>
      <c r="B440" s="293">
        <f>'HNDL PIP'!J440</f>
        <v>14816.188371881755</v>
      </c>
      <c r="C440" s="293">
        <f>'HNDL PIP'!I440</f>
        <v>11494.256068829882</v>
      </c>
    </row>
    <row r="441" spans="1:3">
      <c r="A441" s="264">
        <f>'HNDL PIP'!A441</f>
        <v>40519</v>
      </c>
      <c r="B441" s="293">
        <f>'HNDL PIP'!J441</f>
        <v>14769.137028262958</v>
      </c>
      <c r="C441" s="293">
        <f>'HNDL PIP'!I441</f>
        <v>11399.114607584912</v>
      </c>
    </row>
    <row r="442" spans="1:3">
      <c r="A442" s="264">
        <f>'HNDL PIP'!A442</f>
        <v>40520</v>
      </c>
      <c r="B442" s="293">
        <f>'HNDL PIP'!J442</f>
        <v>14748.827491953693</v>
      </c>
      <c r="C442" s="293">
        <f>'HNDL PIP'!I442</f>
        <v>11368.396911551108</v>
      </c>
    </row>
    <row r="443" spans="1:3">
      <c r="A443" s="264">
        <f>'HNDL PIP'!A443</f>
        <v>40521</v>
      </c>
      <c r="B443" s="293">
        <f>'HNDL PIP'!J443</f>
        <v>14748.633297814427</v>
      </c>
      <c r="C443" s="293">
        <f>'HNDL PIP'!I443</f>
        <v>11377.292533931937</v>
      </c>
    </row>
    <row r="444" spans="1:3">
      <c r="A444" s="264">
        <f>'HNDL PIP'!A444</f>
        <v>40522</v>
      </c>
      <c r="B444" s="293">
        <f>'HNDL PIP'!J444</f>
        <v>14749.174915028874</v>
      </c>
      <c r="C444" s="293">
        <f>'HNDL PIP'!I444</f>
        <v>11353.872028132409</v>
      </c>
    </row>
    <row r="445" spans="1:3">
      <c r="A445" s="264">
        <f>'HNDL PIP'!A445</f>
        <v>40525</v>
      </c>
      <c r="B445" s="293">
        <f>'HNDL PIP'!J445</f>
        <v>14747.99960460587</v>
      </c>
      <c r="C445" s="293">
        <f>'HNDL PIP'!I445</f>
        <v>11371.871764043619</v>
      </c>
    </row>
    <row r="446" spans="1:3">
      <c r="A446" s="264">
        <f>'HNDL PIP'!A446</f>
        <v>40526</v>
      </c>
      <c r="B446" s="293">
        <f>'HNDL PIP'!J446</f>
        <v>14745.598110209312</v>
      </c>
      <c r="C446" s="293">
        <f>'HNDL PIP'!I446</f>
        <v>11299.247346950124</v>
      </c>
    </row>
    <row r="447" spans="1:3">
      <c r="A447" s="264">
        <f>'HNDL PIP'!A447</f>
        <v>40527</v>
      </c>
      <c r="B447" s="293">
        <f>'HNDL PIP'!J447</f>
        <v>14724.803741378169</v>
      </c>
      <c r="C447" s="293">
        <f>'HNDL PIP'!I447</f>
        <v>11270.336574212428</v>
      </c>
    </row>
    <row r="448" spans="1:3">
      <c r="A448" s="264">
        <f>'HNDL PIP'!A448</f>
        <v>40528</v>
      </c>
      <c r="B448" s="293">
        <f>'HNDL PIP'!J448</f>
        <v>14777.825344490882</v>
      </c>
      <c r="C448" s="293">
        <f>'HNDL PIP'!I448</f>
        <v>11285.139445830528</v>
      </c>
    </row>
    <row r="449" spans="1:3">
      <c r="A449" s="264">
        <f>'HNDL PIP'!A449</f>
        <v>40529</v>
      </c>
      <c r="B449" s="293">
        <f>'HNDL PIP'!J449</f>
        <v>14832.06809213584</v>
      </c>
      <c r="C449" s="293">
        <f>'HNDL PIP'!I449</f>
        <v>11362.97614166279</v>
      </c>
    </row>
    <row r="450" spans="1:3">
      <c r="A450" s="264">
        <f>'HNDL PIP'!A450</f>
        <v>40532</v>
      </c>
      <c r="B450" s="293">
        <f>'HNDL PIP'!J450</f>
        <v>14776.698347049163</v>
      </c>
      <c r="C450" s="293">
        <f>'HNDL PIP'!I450</f>
        <v>11355.609454378664</v>
      </c>
    </row>
    <row r="451" spans="1:3">
      <c r="A451" s="264">
        <f>'HNDL PIP'!A451</f>
        <v>40533</v>
      </c>
      <c r="B451" s="293">
        <f>'HNDL PIP'!J451</f>
        <v>14781.651779325566</v>
      </c>
      <c r="C451" s="293">
        <f>'HNDL PIP'!I451</f>
        <v>11368.952887949908</v>
      </c>
    </row>
    <row r="452" spans="1:3">
      <c r="A452" s="264">
        <f>'HNDL PIP'!A452</f>
        <v>40534</v>
      </c>
      <c r="B452" s="293">
        <f>'HNDL PIP'!J452</f>
        <v>14816.271981453585</v>
      </c>
      <c r="C452" s="293">
        <f>'HNDL PIP'!I452</f>
        <v>11361.447206566081</v>
      </c>
    </row>
    <row r="453" spans="1:3">
      <c r="A453" s="264">
        <f>'HNDL PIP'!A453</f>
        <v>40535</v>
      </c>
      <c r="B453" s="293">
        <f>'HNDL PIP'!J453</f>
        <v>14812.642011629965</v>
      </c>
      <c r="C453" s="293">
        <f>'HNDL PIP'!I453</f>
        <v>11339.83362406266</v>
      </c>
    </row>
    <row r="454" spans="1:3">
      <c r="A454" s="264">
        <f>'HNDL PIP'!A454</f>
        <v>40539</v>
      </c>
      <c r="B454" s="293">
        <f>'HNDL PIP'!J454</f>
        <v>14832.547825830505</v>
      </c>
      <c r="C454" s="293">
        <f>'HNDL PIP'!I454</f>
        <v>11358.875815721623</v>
      </c>
    </row>
    <row r="455" spans="1:3">
      <c r="A455" s="264">
        <f>'HNDL PIP'!A455</f>
        <v>40540</v>
      </c>
      <c r="B455" s="293">
        <f>'HNDL PIP'!J455</f>
        <v>14786.996745338009</v>
      </c>
      <c r="C455" s="293">
        <f>'HNDL PIP'!I455</f>
        <v>11301.262761395779</v>
      </c>
    </row>
    <row r="456" spans="1:3">
      <c r="A456" s="264">
        <f>'HNDL PIP'!A456</f>
        <v>40541</v>
      </c>
      <c r="B456" s="293">
        <f>'HNDL PIP'!J456</f>
        <v>14796.851159769318</v>
      </c>
      <c r="C456" s="293">
        <f>'HNDL PIP'!I456</f>
        <v>11376.945048682683</v>
      </c>
    </row>
    <row r="457" spans="1:3">
      <c r="A457" s="264">
        <f>'HNDL PIP'!A457</f>
        <v>40542</v>
      </c>
      <c r="B457" s="293">
        <f>'HNDL PIP'!J457</f>
        <v>14827.050175402592</v>
      </c>
      <c r="C457" s="293">
        <f>'HNDL PIP'!I457</f>
        <v>11365.964514806346</v>
      </c>
    </row>
    <row r="458" spans="1:3">
      <c r="A458" s="264">
        <f>'HNDL PIP'!A458</f>
        <v>40543</v>
      </c>
      <c r="B458" s="293">
        <f>'HNDL PIP'!J458</f>
        <v>14890.091865016157</v>
      </c>
      <c r="C458" s="293">
        <f>'HNDL PIP'!I458</f>
        <v>11405.160850921877</v>
      </c>
    </row>
    <row r="459" spans="1:3">
      <c r="A459" s="264">
        <f>'HNDL PIP'!A459</f>
        <v>40546</v>
      </c>
      <c r="B459" s="293">
        <f>'HNDL PIP'!J459</f>
        <v>14922.489632355795</v>
      </c>
      <c r="C459" s="293">
        <f>'HNDL PIP'!I459</f>
        <v>11395.431263942844</v>
      </c>
    </row>
    <row r="460" spans="1:3">
      <c r="A460" s="264">
        <f>'HNDL PIP'!A460</f>
        <v>40547</v>
      </c>
      <c r="B460" s="293">
        <f>'HNDL PIP'!J460</f>
        <v>14958.805851252049</v>
      </c>
      <c r="C460" s="293">
        <f>'HNDL PIP'!I460</f>
        <v>11397.099193139251</v>
      </c>
    </row>
    <row r="461" spans="1:3">
      <c r="A461" s="264">
        <f>'HNDL PIP'!A461</f>
        <v>40548</v>
      </c>
      <c r="B461" s="293">
        <f>'HNDL PIP'!J461</f>
        <v>14941.200698859118</v>
      </c>
      <c r="C461" s="293">
        <f>'HNDL PIP'!I461</f>
        <v>11333.717883675836</v>
      </c>
    </row>
    <row r="462" spans="1:3">
      <c r="A462" s="264">
        <f>'HNDL PIP'!A462</f>
        <v>40549</v>
      </c>
      <c r="B462" s="293">
        <f>'HNDL PIP'!J462</f>
        <v>14930.704188439764</v>
      </c>
      <c r="C462" s="293">
        <f>'HNDL PIP'!I462</f>
        <v>11361.308212466378</v>
      </c>
    </row>
    <row r="463" spans="1:3">
      <c r="A463" s="264">
        <f>'HNDL PIP'!A463</f>
        <v>40550</v>
      </c>
      <c r="B463" s="293">
        <f>'HNDL PIP'!J463</f>
        <v>14953.781691410233</v>
      </c>
      <c r="C463" s="293">
        <f>'HNDL PIP'!I463</f>
        <v>11406.967774217981</v>
      </c>
    </row>
    <row r="464" spans="1:3">
      <c r="A464" s="264">
        <f>'HNDL PIP'!A464</f>
        <v>40553</v>
      </c>
      <c r="B464" s="293">
        <f>'HNDL PIP'!J464</f>
        <v>14913.144658038284</v>
      </c>
      <c r="C464" s="293">
        <f>'HNDL PIP'!I464</f>
        <v>11417.878811044469</v>
      </c>
    </row>
    <row r="465" spans="1:3">
      <c r="A465" s="264">
        <f>'HNDL PIP'!A465</f>
        <v>40554</v>
      </c>
      <c r="B465" s="293">
        <f>'HNDL PIP'!J465</f>
        <v>14968.320502486389</v>
      </c>
      <c r="C465" s="293">
        <f>'HNDL PIP'!I465</f>
        <v>11405.230347971727</v>
      </c>
    </row>
    <row r="466" spans="1:3">
      <c r="A466" s="264">
        <f>'HNDL PIP'!A466</f>
        <v>40555</v>
      </c>
      <c r="B466" s="293">
        <f>'HNDL PIP'!J466</f>
        <v>14982.817082851447</v>
      </c>
      <c r="C466" s="293">
        <f>'HNDL PIP'!I466</f>
        <v>11402.589460077417</v>
      </c>
    </row>
    <row r="467" spans="1:3">
      <c r="A467" s="264">
        <f>'HNDL PIP'!A467</f>
        <v>40556</v>
      </c>
      <c r="B467" s="293">
        <f>'HNDL PIP'!J467</f>
        <v>14982.121452058314</v>
      </c>
      <c r="C467" s="293">
        <f>'HNDL PIP'!I467</f>
        <v>11430.944256416313</v>
      </c>
    </row>
    <row r="468" spans="1:3">
      <c r="A468" s="264">
        <f>'HNDL PIP'!A468</f>
        <v>40557</v>
      </c>
      <c r="B468" s="293">
        <f>'HNDL PIP'!J468</f>
        <v>15021.116188556578</v>
      </c>
      <c r="C468" s="293">
        <f>'HNDL PIP'!I468</f>
        <v>11419.546740240876</v>
      </c>
    </row>
    <row r="469" spans="1:3">
      <c r="A469" s="264">
        <f>'HNDL PIP'!A469</f>
        <v>40561</v>
      </c>
      <c r="B469" s="293">
        <f>'HNDL PIP'!J469</f>
        <v>15022.133714650457</v>
      </c>
      <c r="C469" s="293">
        <f>'HNDL PIP'!I469</f>
        <v>11408.357715214988</v>
      </c>
    </row>
    <row r="470" spans="1:3">
      <c r="A470" s="264">
        <f>'HNDL PIP'!A470</f>
        <v>40562</v>
      </c>
      <c r="B470" s="293">
        <f>'HNDL PIP'!J470</f>
        <v>14999.388116982416</v>
      </c>
      <c r="C470" s="293">
        <f>'HNDL PIP'!I470</f>
        <v>11424.133545530991</v>
      </c>
    </row>
    <row r="471" spans="1:3">
      <c r="A471" s="264">
        <f>'HNDL PIP'!A471</f>
        <v>40563</v>
      </c>
      <c r="B471" s="293">
        <f>'HNDL PIP'!J471</f>
        <v>14988.158094591683</v>
      </c>
      <c r="C471" s="293">
        <f>'HNDL PIP'!I471</f>
        <v>11370.829308295863</v>
      </c>
    </row>
    <row r="472" spans="1:3">
      <c r="A472" s="264">
        <f>'HNDL PIP'!A472</f>
        <v>40564</v>
      </c>
      <c r="B472" s="293">
        <f>'HNDL PIP'!J472</f>
        <v>15019.796484025177</v>
      </c>
      <c r="C472" s="293">
        <f>'HNDL PIP'!I472</f>
        <v>11391.40043505153</v>
      </c>
    </row>
    <row r="473" spans="1:3">
      <c r="A473" s="264">
        <f>'HNDL PIP'!A473</f>
        <v>40567</v>
      </c>
      <c r="B473" s="293">
        <f>'HNDL PIP'!J473</f>
        <v>15058.535318166072</v>
      </c>
      <c r="C473" s="293">
        <f>'HNDL PIP'!I473</f>
        <v>11398.211145936853</v>
      </c>
    </row>
    <row r="474" spans="1:3">
      <c r="A474" s="264">
        <f>'HNDL PIP'!A474</f>
        <v>40568</v>
      </c>
      <c r="B474" s="293">
        <f>'HNDL PIP'!J474</f>
        <v>15068.36832898626</v>
      </c>
      <c r="C474" s="293">
        <f>'HNDL PIP'!I474</f>
        <v>11435.878546955681</v>
      </c>
    </row>
    <row r="475" spans="1:3">
      <c r="A475" s="264">
        <f>'HNDL PIP'!A475</f>
        <v>40569</v>
      </c>
      <c r="B475" s="293">
        <f>'HNDL PIP'!J475</f>
        <v>15094.610203605254</v>
      </c>
      <c r="C475" s="293">
        <f>'HNDL PIP'!I475</f>
        <v>11390.705464553028</v>
      </c>
    </row>
    <row r="476" spans="1:3">
      <c r="A476" s="264">
        <f>'HNDL PIP'!A476</f>
        <v>40570</v>
      </c>
      <c r="B476" s="293">
        <f>'HNDL PIP'!J476</f>
        <v>15138.728126714273</v>
      </c>
      <c r="C476" s="293">
        <f>'HNDL PIP'!I476</f>
        <v>11416.210881848065</v>
      </c>
    </row>
    <row r="477" spans="1:3">
      <c r="A477" s="264">
        <f>'HNDL PIP'!A477</f>
        <v>40571</v>
      </c>
      <c r="B477" s="293">
        <f>'HNDL PIP'!J477</f>
        <v>15087.575891429529</v>
      </c>
      <c r="C477" s="293">
        <f>'HNDL PIP'!I477</f>
        <v>11436.365026304633</v>
      </c>
    </row>
    <row r="478" spans="1:3">
      <c r="A478" s="264">
        <f>'HNDL PIP'!A478</f>
        <v>40574</v>
      </c>
      <c r="B478" s="293">
        <f>'HNDL PIP'!J478</f>
        <v>15118.221115291039</v>
      </c>
      <c r="C478" s="293">
        <f>'HNDL PIP'!I478</f>
        <v>11418.434787443273</v>
      </c>
    </row>
    <row r="479" spans="1:3">
      <c r="A479" s="264">
        <f>'HNDL PIP'!A479</f>
        <v>40575</v>
      </c>
      <c r="B479" s="293">
        <f>'HNDL PIP'!J479</f>
        <v>15125.110387337136</v>
      </c>
      <c r="C479" s="293">
        <f>'HNDL PIP'!I479</f>
        <v>11392.581884898986</v>
      </c>
    </row>
    <row r="480" spans="1:3">
      <c r="A480" s="264">
        <f>'HNDL PIP'!A480</f>
        <v>40576</v>
      </c>
      <c r="B480" s="293">
        <f>'HNDL PIP'!J480</f>
        <v>15079.352858397438</v>
      </c>
      <c r="C480" s="293">
        <f>'HNDL PIP'!I480</f>
        <v>11369.439367298857</v>
      </c>
    </row>
    <row r="481" spans="1:3">
      <c r="A481" s="264">
        <f>'HNDL PIP'!A481</f>
        <v>40577</v>
      </c>
      <c r="B481" s="293">
        <f>'HNDL PIP'!J481</f>
        <v>15097.751381990392</v>
      </c>
      <c r="C481" s="293">
        <f>'HNDL PIP'!I481</f>
        <v>11345.949364449478</v>
      </c>
    </row>
    <row r="482" spans="1:3">
      <c r="A482" s="264">
        <f>'HNDL PIP'!A482</f>
        <v>40578</v>
      </c>
      <c r="B482" s="293">
        <f>'HNDL PIP'!J482</f>
        <v>15123.493454535999</v>
      </c>
      <c r="C482" s="293">
        <f>'HNDL PIP'!I482</f>
        <v>11302.23572009368</v>
      </c>
    </row>
    <row r="483" spans="1:3">
      <c r="A483" s="264">
        <f>'HNDL PIP'!A483</f>
        <v>40581</v>
      </c>
      <c r="B483" s="293">
        <f>'HNDL PIP'!J483</f>
        <v>15158.536707572968</v>
      </c>
      <c r="C483" s="293">
        <f>'HNDL PIP'!I483</f>
        <v>11310.297377876308</v>
      </c>
    </row>
    <row r="484" spans="1:3">
      <c r="A484" s="264">
        <f>'HNDL PIP'!A484</f>
        <v>40582</v>
      </c>
      <c r="B484" s="293">
        <f>'HNDL PIP'!J484</f>
        <v>15151.222771056891</v>
      </c>
      <c r="C484" s="293">
        <f>'HNDL PIP'!I484</f>
        <v>11270.614562411823</v>
      </c>
    </row>
    <row r="485" spans="1:3">
      <c r="A485" s="264">
        <f>'HNDL PIP'!A485</f>
        <v>40583</v>
      </c>
      <c r="B485" s="293">
        <f>'HNDL PIP'!J485</f>
        <v>15169.614415565289</v>
      </c>
      <c r="C485" s="293">
        <f>'HNDL PIP'!I485</f>
        <v>11304.598619788587</v>
      </c>
    </row>
    <row r="486" spans="1:3">
      <c r="A486" s="264">
        <f>'HNDL PIP'!A486</f>
        <v>40584</v>
      </c>
      <c r="B486" s="293">
        <f>'HNDL PIP'!J486</f>
        <v>15116.033841806442</v>
      </c>
      <c r="C486" s="293">
        <f>'HNDL PIP'!I486</f>
        <v>11271.309532910323</v>
      </c>
    </row>
    <row r="487" spans="1:3">
      <c r="A487" s="264">
        <f>'HNDL PIP'!A487</f>
        <v>40585</v>
      </c>
      <c r="B487" s="293">
        <f>'HNDL PIP'!J487</f>
        <v>15115.332025949501</v>
      </c>
      <c r="C487" s="293">
        <f>'HNDL PIP'!I487</f>
        <v>11302.166223043829</v>
      </c>
    </row>
    <row r="488" spans="1:3">
      <c r="A488" s="264">
        <f>'HNDL PIP'!A488</f>
        <v>40588</v>
      </c>
      <c r="B488" s="293">
        <f>'HNDL PIP'!J488</f>
        <v>15159.424026857929</v>
      </c>
      <c r="C488" s="293">
        <f>'HNDL PIP'!I488</f>
        <v>11323.501817347849</v>
      </c>
    </row>
    <row r="489" spans="1:3">
      <c r="A489" s="264">
        <f>'HNDL PIP'!A489</f>
        <v>40589</v>
      </c>
      <c r="B489" s="293">
        <f>'HNDL PIP'!J489</f>
        <v>15148.684895171446</v>
      </c>
      <c r="C489" s="293">
        <f>'HNDL PIP'!I489</f>
        <v>11331.146492831376</v>
      </c>
    </row>
    <row r="490" spans="1:3">
      <c r="A490" s="264">
        <f>'HNDL PIP'!A490</f>
        <v>40590</v>
      </c>
      <c r="B490" s="293">
        <f>'HNDL PIP'!J490</f>
        <v>15140.149496990773</v>
      </c>
      <c r="C490" s="293">
        <f>'HNDL PIP'!I490</f>
        <v>11327.463149189314</v>
      </c>
    </row>
    <row r="491" spans="1:3">
      <c r="A491" s="264">
        <f>'HNDL PIP'!A491</f>
        <v>40591</v>
      </c>
      <c r="B491" s="293">
        <f>'HNDL PIP'!J491</f>
        <v>15147.033523335556</v>
      </c>
      <c r="C491" s="293">
        <f>'HNDL PIP'!I491</f>
        <v>11355.74844847836</v>
      </c>
    </row>
    <row r="492" spans="1:3">
      <c r="A492" s="264">
        <f>'HNDL PIP'!A492</f>
        <v>40592</v>
      </c>
      <c r="B492" s="293">
        <f>'HNDL PIP'!J492</f>
        <v>15184.263317116565</v>
      </c>
      <c r="C492" s="293">
        <f>'HNDL PIP'!I492</f>
        <v>11349.910696290941</v>
      </c>
    </row>
    <row r="493" spans="1:3">
      <c r="A493" s="264">
        <f>'HNDL PIP'!A493</f>
        <v>40596</v>
      </c>
      <c r="B493" s="293">
        <f>'HNDL PIP'!J493</f>
        <v>15128.007344341466</v>
      </c>
      <c r="C493" s="293">
        <f>'HNDL PIP'!I493</f>
        <v>11404.048898124274</v>
      </c>
    </row>
    <row r="494" spans="1:3">
      <c r="A494" s="264">
        <f>'HNDL PIP'!A494</f>
        <v>40597</v>
      </c>
      <c r="B494" s="293">
        <f>'HNDL PIP'!J494</f>
        <v>15120.94260070874</v>
      </c>
      <c r="C494" s="293">
        <f>'HNDL PIP'!I494</f>
        <v>11398.419637086405</v>
      </c>
    </row>
    <row r="495" spans="1:3">
      <c r="A495" s="264">
        <f>'HNDL PIP'!A495</f>
        <v>40598</v>
      </c>
      <c r="B495" s="293">
        <f>'HNDL PIP'!J495</f>
        <v>15106.048232795267</v>
      </c>
      <c r="C495" s="293">
        <f>'HNDL PIP'!I495</f>
        <v>11418.365290393422</v>
      </c>
    </row>
    <row r="496" spans="1:3">
      <c r="A496" s="264">
        <f>'HNDL PIP'!A496</f>
        <v>40599</v>
      </c>
      <c r="B496" s="293">
        <f>'HNDL PIP'!J496</f>
        <v>15195.879913358491</v>
      </c>
      <c r="C496" s="293">
        <f>'HNDL PIP'!I496</f>
        <v>11428.998339020509</v>
      </c>
    </row>
    <row r="497" spans="1:3">
      <c r="A497" s="264">
        <f>'HNDL PIP'!A497</f>
        <v>40602</v>
      </c>
      <c r="B497" s="293">
        <f>'HNDL PIP'!J497</f>
        <v>15250.470393396292</v>
      </c>
      <c r="C497" s="293">
        <f>'HNDL PIP'!I497</f>
        <v>11446.998074931718</v>
      </c>
    </row>
    <row r="498" spans="1:3">
      <c r="A498" s="264">
        <f>'HNDL PIP'!A498</f>
        <v>40603</v>
      </c>
      <c r="B498" s="293">
        <f>'HNDL PIP'!J498</f>
        <v>15208.903905224546</v>
      </c>
      <c r="C498" s="293">
        <f>'HNDL PIP'!I498</f>
        <v>11452.349347770187</v>
      </c>
    </row>
    <row r="499" spans="1:3">
      <c r="A499" s="264">
        <f>'HNDL PIP'!A499</f>
        <v>40604</v>
      </c>
      <c r="B499" s="293">
        <f>'HNDL PIP'!J499</f>
        <v>15223.855369312598</v>
      </c>
      <c r="C499" s="293">
        <f>'HNDL PIP'!I499</f>
        <v>11426.84393047515</v>
      </c>
    </row>
    <row r="500" spans="1:3">
      <c r="A500" s="264">
        <f>'HNDL PIP'!A500</f>
        <v>40605</v>
      </c>
      <c r="B500" s="293">
        <f>'HNDL PIP'!J500</f>
        <v>15281.861793296359</v>
      </c>
      <c r="C500" s="293">
        <f>'HNDL PIP'!I500</f>
        <v>11375.277119486276</v>
      </c>
    </row>
    <row r="501" spans="1:3">
      <c r="A501" s="264">
        <f>'HNDL PIP'!A501</f>
        <v>40606</v>
      </c>
      <c r="B501" s="293">
        <f>'HNDL PIP'!J501</f>
        <v>15272.590325943156</v>
      </c>
      <c r="C501" s="293">
        <f>'HNDL PIP'!I501</f>
        <v>11422.813101583839</v>
      </c>
    </row>
    <row r="502" spans="1:3">
      <c r="A502" s="264">
        <f>'HNDL PIP'!A502</f>
        <v>40609</v>
      </c>
      <c r="B502" s="293">
        <f>'HNDL PIP'!J502</f>
        <v>15199.964182758091</v>
      </c>
      <c r="C502" s="293">
        <f>'HNDL PIP'!I502</f>
        <v>11424.203042580843</v>
      </c>
    </row>
    <row r="503" spans="1:3">
      <c r="A503" s="264">
        <f>'HNDL PIP'!A503</f>
        <v>40610</v>
      </c>
      <c r="B503" s="293">
        <f>'HNDL PIP'!J503</f>
        <v>15207.575020918441</v>
      </c>
      <c r="C503" s="293">
        <f>'HNDL PIP'!I503</f>
        <v>11402.38096892787</v>
      </c>
    </row>
    <row r="504" spans="1:3">
      <c r="A504" s="264">
        <f>'HNDL PIP'!A504</f>
        <v>40611</v>
      </c>
      <c r="B504" s="293">
        <f>'HNDL PIP'!J504</f>
        <v>15226.191808600828</v>
      </c>
      <c r="C504" s="293">
        <f>'HNDL PIP'!I504</f>
        <v>11438.032955501039</v>
      </c>
    </row>
    <row r="505" spans="1:3">
      <c r="A505" s="264">
        <f>'HNDL PIP'!A505</f>
        <v>40612</v>
      </c>
      <c r="B505" s="293">
        <f>'HNDL PIP'!J505</f>
        <v>15238.44771062873</v>
      </c>
      <c r="C505" s="293">
        <f>'HNDL PIP'!I505</f>
        <v>11473.754439124061</v>
      </c>
    </row>
    <row r="506" spans="1:3">
      <c r="A506" s="264">
        <f>'HNDL PIP'!A506</f>
        <v>40613</v>
      </c>
      <c r="B506" s="293">
        <f>'HNDL PIP'!J506</f>
        <v>15237.495640873978</v>
      </c>
      <c r="C506" s="293">
        <f>'HNDL PIP'!I506</f>
        <v>11471.878018778105</v>
      </c>
    </row>
    <row r="507" spans="1:3">
      <c r="A507" s="264">
        <f>'HNDL PIP'!A507</f>
        <v>40616</v>
      </c>
      <c r="B507" s="293">
        <f>'HNDL PIP'!J507</f>
        <v>15153.882670644331</v>
      </c>
      <c r="C507" s="293">
        <f>'HNDL PIP'!I507</f>
        <v>11498.008909521794</v>
      </c>
    </row>
    <row r="508" spans="1:3">
      <c r="A508" s="264">
        <f>'HNDL PIP'!A508</f>
        <v>40617</v>
      </c>
      <c r="B508" s="293">
        <f>'HNDL PIP'!J508</f>
        <v>15108.182334543293</v>
      </c>
      <c r="C508" s="293">
        <f>'HNDL PIP'!I508</f>
        <v>11498.912371169847</v>
      </c>
    </row>
    <row r="509" spans="1:3">
      <c r="A509" s="264">
        <f>'HNDL PIP'!A509</f>
        <v>40618</v>
      </c>
      <c r="B509" s="293">
        <f>'HNDL PIP'!J509</f>
        <v>15093.542317707952</v>
      </c>
      <c r="C509" s="293">
        <f>'HNDL PIP'!I509</f>
        <v>11543.807465373098</v>
      </c>
    </row>
    <row r="510" spans="1:3">
      <c r="A510" s="264">
        <f>'HNDL PIP'!A510</f>
        <v>40619</v>
      </c>
      <c r="B510" s="293">
        <f>'HNDL PIP'!J510</f>
        <v>15135.14434914871</v>
      </c>
      <c r="C510" s="293">
        <f>'HNDL PIP'!I510</f>
        <v>11522.263379919526</v>
      </c>
    </row>
    <row r="511" spans="1:3">
      <c r="A511" s="264">
        <f>'HNDL PIP'!A511</f>
        <v>40620</v>
      </c>
      <c r="B511" s="293">
        <f>'HNDL PIP'!J511</f>
        <v>15133.70810536251</v>
      </c>
      <c r="C511" s="293">
        <f>'HNDL PIP'!I511</f>
        <v>11517.46808347986</v>
      </c>
    </row>
    <row r="512" spans="1:3">
      <c r="A512" s="264">
        <f>'HNDL PIP'!A512</f>
        <v>40623</v>
      </c>
      <c r="B512" s="293">
        <f>'HNDL PIP'!J512</f>
        <v>15183.861926293514</v>
      </c>
      <c r="C512" s="293">
        <f>'HNDL PIP'!I512</f>
        <v>11495.854500976438</v>
      </c>
    </row>
    <row r="513" spans="1:3">
      <c r="A513" s="264">
        <f>'HNDL PIP'!A513</f>
        <v>40624</v>
      </c>
      <c r="B513" s="293">
        <f>'HNDL PIP'!J513</f>
        <v>15181.934506850166</v>
      </c>
      <c r="C513" s="293">
        <f>'HNDL PIP'!I513</f>
        <v>11487.306363844858</v>
      </c>
    </row>
    <row r="514" spans="1:3">
      <c r="A514" s="264">
        <f>'HNDL PIP'!A514</f>
        <v>40625</v>
      </c>
      <c r="B514" s="293">
        <f>'HNDL PIP'!J514</f>
        <v>15159.715432433795</v>
      </c>
      <c r="C514" s="293">
        <f>'HNDL PIP'!I514</f>
        <v>11484.804470050249</v>
      </c>
    </row>
    <row r="515" spans="1:3">
      <c r="A515" s="264">
        <f>'HNDL PIP'!A515</f>
        <v>40626</v>
      </c>
      <c r="B515" s="293">
        <f>'HNDL PIP'!J515</f>
        <v>15189.570109234073</v>
      </c>
      <c r="C515" s="293">
        <f>'HNDL PIP'!I515</f>
        <v>11467.708195787091</v>
      </c>
    </row>
    <row r="516" spans="1:3">
      <c r="A516" s="264">
        <f>'HNDL PIP'!A516</f>
        <v>40627</v>
      </c>
      <c r="B516" s="293">
        <f>'HNDL PIP'!J516</f>
        <v>15182.020087718804</v>
      </c>
      <c r="C516" s="293">
        <f>'HNDL PIP'!I516</f>
        <v>11448.249021829026</v>
      </c>
    </row>
    <row r="517" spans="1:3">
      <c r="A517" s="264">
        <f>'HNDL PIP'!A517</f>
        <v>40630</v>
      </c>
      <c r="B517" s="293">
        <f>'HNDL PIP'!J517</f>
        <v>15146.115058594207</v>
      </c>
      <c r="C517" s="293">
        <f>'HNDL PIP'!I517</f>
        <v>11448.318518878876</v>
      </c>
    </row>
    <row r="518" spans="1:3">
      <c r="A518" s="264">
        <f>'HNDL PIP'!A518</f>
        <v>40631</v>
      </c>
      <c r="B518" s="293">
        <f>'HNDL PIP'!J518</f>
        <v>15106.057954746073</v>
      </c>
      <c r="C518" s="293">
        <f>'HNDL PIP'!I518</f>
        <v>11428.094877372459</v>
      </c>
    </row>
    <row r="519" spans="1:3">
      <c r="A519" s="264">
        <f>'HNDL PIP'!A519</f>
        <v>40632</v>
      </c>
      <c r="B519" s="293">
        <f>'HNDL PIP'!J519</f>
        <v>15169.63977992853</v>
      </c>
      <c r="C519" s="293">
        <f>'HNDL PIP'!I519</f>
        <v>11449.082986427229</v>
      </c>
    </row>
    <row r="520" spans="1:3">
      <c r="A520" s="264">
        <f>'HNDL PIP'!A520</f>
        <v>40633</v>
      </c>
      <c r="B520" s="293">
        <f>'HNDL PIP'!J520</f>
        <v>15165.269303782788</v>
      </c>
      <c r="C520" s="293">
        <f>'HNDL PIP'!I520</f>
        <v>11453.322306468093</v>
      </c>
    </row>
    <row r="521" spans="1:3">
      <c r="A521" s="264">
        <f>'HNDL PIP'!A521</f>
        <v>40634</v>
      </c>
      <c r="B521" s="293">
        <f>'HNDL PIP'!J521</f>
        <v>15219.310819696015</v>
      </c>
      <c r="C521" s="293">
        <f>'HNDL PIP'!I521</f>
        <v>11452.279850720341</v>
      </c>
    </row>
    <row r="522" spans="1:3">
      <c r="A522" s="264">
        <f>'HNDL PIP'!A522</f>
        <v>40637</v>
      </c>
      <c r="B522" s="293">
        <f>'HNDL PIP'!J522</f>
        <v>15229.357314835192</v>
      </c>
      <c r="C522" s="293">
        <f>'HNDL PIP'!I522</f>
        <v>11465.345296092184</v>
      </c>
    </row>
    <row r="523" spans="1:3">
      <c r="A523" s="264">
        <f>'HNDL PIP'!A523</f>
        <v>40638</v>
      </c>
      <c r="B523" s="293">
        <f>'HNDL PIP'!J523</f>
        <v>15235.248428251622</v>
      </c>
      <c r="C523" s="293">
        <f>'HNDL PIP'!I523</f>
        <v>11438.936417149094</v>
      </c>
    </row>
    <row r="524" spans="1:3">
      <c r="A524" s="264">
        <f>'HNDL PIP'!A524</f>
        <v>40639</v>
      </c>
      <c r="B524" s="293">
        <f>'HNDL PIP'!J524</f>
        <v>15255.556561421565</v>
      </c>
      <c r="C524" s="293">
        <f>'HNDL PIP'!I524</f>
        <v>11418.573781542975</v>
      </c>
    </row>
    <row r="525" spans="1:3">
      <c r="A525" s="264">
        <f>'HNDL PIP'!A525</f>
        <v>40640</v>
      </c>
      <c r="B525" s="293">
        <f>'HNDL PIP'!J525</f>
        <v>15245.318431968439</v>
      </c>
      <c r="C525" s="293">
        <f>'HNDL PIP'!I525</f>
        <v>11422.326622234887</v>
      </c>
    </row>
    <row r="526" spans="1:3">
      <c r="A526" s="264">
        <f>'HNDL PIP'!A526</f>
        <v>40641</v>
      </c>
      <c r="B526" s="293">
        <f>'HNDL PIP'!J526</f>
        <v>15220.664959351248</v>
      </c>
      <c r="C526" s="293">
        <f>'HNDL PIP'!I526</f>
        <v>11418.851769742374</v>
      </c>
    </row>
    <row r="527" spans="1:3">
      <c r="A527" s="264">
        <f>'HNDL PIP'!A527</f>
        <v>40644</v>
      </c>
      <c r="B527" s="293">
        <f>'HNDL PIP'!J527</f>
        <v>15221.668609960272</v>
      </c>
      <c r="C527" s="293">
        <f>'HNDL PIP'!I527</f>
        <v>11423.577569132189</v>
      </c>
    </row>
    <row r="528" spans="1:3">
      <c r="A528" s="264">
        <f>'HNDL PIP'!A528</f>
        <v>40645</v>
      </c>
      <c r="B528" s="293">
        <f>'HNDL PIP'!J528</f>
        <v>15245.393960207473</v>
      </c>
      <c r="C528" s="293">
        <f>'HNDL PIP'!I528</f>
        <v>11459.785532104159</v>
      </c>
    </row>
    <row r="529" spans="1:3">
      <c r="A529" s="264">
        <f>'HNDL PIP'!A529</f>
        <v>40646</v>
      </c>
      <c r="B529" s="293">
        <f>'HNDL PIP'!J529</f>
        <v>15244.686138345036</v>
      </c>
      <c r="C529" s="293">
        <f>'HNDL PIP'!I529</f>
        <v>11478.549735563724</v>
      </c>
    </row>
    <row r="530" spans="1:3">
      <c r="A530" s="264">
        <f>'HNDL PIP'!A530</f>
        <v>40647</v>
      </c>
      <c r="B530" s="293">
        <f>'HNDL PIP'!J530</f>
        <v>15253.750270847209</v>
      </c>
      <c r="C530" s="293">
        <f>'HNDL PIP'!I530</f>
        <v>11469.723610232744</v>
      </c>
    </row>
    <row r="531" spans="1:3">
      <c r="A531" s="264">
        <f>'HNDL PIP'!A531</f>
        <v>40648</v>
      </c>
      <c r="B531" s="293">
        <f>'HNDL PIP'!J531</f>
        <v>15297.990814253588</v>
      </c>
      <c r="C531" s="293">
        <f>'HNDL PIP'!I531</f>
        <v>11512.950775239589</v>
      </c>
    </row>
    <row r="532" spans="1:3">
      <c r="A532" s="264">
        <f>'HNDL PIP'!A532</f>
        <v>40651</v>
      </c>
      <c r="B532" s="293">
        <f>'HNDL PIP'!J532</f>
        <v>15249.402573202873</v>
      </c>
      <c r="C532" s="293">
        <f>'HNDL PIP'!I532</f>
        <v>11534.981340042115</v>
      </c>
    </row>
    <row r="533" spans="1:3">
      <c r="A533" s="264">
        <f>'HNDL PIP'!A533</f>
        <v>40652</v>
      </c>
      <c r="B533" s="293">
        <f>'HNDL PIP'!J533</f>
        <v>15269.212742643351</v>
      </c>
      <c r="C533" s="293">
        <f>'HNDL PIP'!I533</f>
        <v>11542.973500774891</v>
      </c>
    </row>
    <row r="534" spans="1:3">
      <c r="A534" s="264">
        <f>'HNDL PIP'!A534</f>
        <v>40653</v>
      </c>
      <c r="B534" s="293">
        <f>'HNDL PIP'!J534</f>
        <v>15312.225046647891</v>
      </c>
      <c r="C534" s="293">
        <f>'HNDL PIP'!I534</f>
        <v>11526.780688159786</v>
      </c>
    </row>
    <row r="535" spans="1:3">
      <c r="A535" s="264">
        <f>'HNDL PIP'!A535</f>
        <v>40654</v>
      </c>
      <c r="B535" s="293">
        <f>'HNDL PIP'!J535</f>
        <v>15304.4311217963</v>
      </c>
      <c r="C535" s="293">
        <f>'HNDL PIP'!I535</f>
        <v>11525.807729461885</v>
      </c>
    </row>
    <row r="536" spans="1:3">
      <c r="A536" s="264">
        <f>'HNDL PIP'!A536</f>
        <v>40658</v>
      </c>
      <c r="B536" s="293">
        <f>'HNDL PIP'!J536</f>
        <v>15309.337849804338</v>
      </c>
      <c r="C536" s="293">
        <f>'HNDL PIP'!I536</f>
        <v>11548.811252962312</v>
      </c>
    </row>
    <row r="537" spans="1:3">
      <c r="A537" s="264">
        <f>'HNDL PIP'!A537</f>
        <v>40659</v>
      </c>
      <c r="B537" s="293">
        <f>'HNDL PIP'!J537</f>
        <v>15352.83064440431</v>
      </c>
      <c r="C537" s="293">
        <f>'HNDL PIP'!I537</f>
        <v>11572.926729260344</v>
      </c>
    </row>
    <row r="538" spans="1:3">
      <c r="A538" s="264">
        <f>'HNDL PIP'!A538</f>
        <v>40660</v>
      </c>
      <c r="B538" s="293">
        <f>'HNDL PIP'!J538</f>
        <v>15378.248025905801</v>
      </c>
      <c r="C538" s="293">
        <f>'HNDL PIP'!I538</f>
        <v>11555.482969747934</v>
      </c>
    </row>
    <row r="539" spans="1:3">
      <c r="A539" s="264">
        <f>'HNDL PIP'!A539</f>
        <v>40661</v>
      </c>
      <c r="B539" s="293">
        <f>'HNDL PIP'!J539</f>
        <v>15397.313918154705</v>
      </c>
      <c r="C539" s="293">
        <f>'HNDL PIP'!I539</f>
        <v>11585.922677582335</v>
      </c>
    </row>
    <row r="540" spans="1:3">
      <c r="A540" s="264">
        <f>'HNDL PIP'!A540</f>
        <v>40662</v>
      </c>
      <c r="B540" s="293">
        <f>'HNDL PIP'!J540</f>
        <v>15439.331375009726</v>
      </c>
      <c r="C540" s="293">
        <f>'HNDL PIP'!I540</f>
        <v>11598.71013475478</v>
      </c>
    </row>
    <row r="541" spans="1:3">
      <c r="A541" s="264">
        <f>'HNDL PIP'!A541</f>
        <v>40665</v>
      </c>
      <c r="B541" s="293">
        <f>'HNDL PIP'!J541</f>
        <v>15421.034060557931</v>
      </c>
      <c r="C541" s="293">
        <f>'HNDL PIP'!I541</f>
        <v>11604.061407593248</v>
      </c>
    </row>
    <row r="542" spans="1:3">
      <c r="A542" s="264">
        <f>'HNDL PIP'!A542</f>
        <v>40666</v>
      </c>
      <c r="B542" s="293">
        <f>'HNDL PIP'!J542</f>
        <v>15455.721588445915</v>
      </c>
      <c r="C542" s="293">
        <f>'HNDL PIP'!I542</f>
        <v>11619.003273311046</v>
      </c>
    </row>
    <row r="543" spans="1:3">
      <c r="A543" s="264">
        <f>'HNDL PIP'!A543</f>
        <v>40667</v>
      </c>
      <c r="B543" s="293">
        <f>'HNDL PIP'!J543</f>
        <v>15499.43944508974</v>
      </c>
      <c r="C543" s="293">
        <f>'HNDL PIP'!I543</f>
        <v>11631.58223933394</v>
      </c>
    </row>
    <row r="544" spans="1:3">
      <c r="A544" s="264">
        <f>'HNDL PIP'!A544</f>
        <v>40668</v>
      </c>
      <c r="B544" s="293">
        <f>'HNDL PIP'!J544</f>
        <v>15507.997128748442</v>
      </c>
      <c r="C544" s="293">
        <f>'HNDL PIP'!I544</f>
        <v>11658.13011237673</v>
      </c>
    </row>
    <row r="545" spans="1:3">
      <c r="A545" s="264">
        <f>'HNDL PIP'!A545</f>
        <v>40669</v>
      </c>
      <c r="B545" s="293">
        <f>'HNDL PIP'!J545</f>
        <v>15532.910571219021</v>
      </c>
      <c r="C545" s="293">
        <f>'HNDL PIP'!I545</f>
        <v>11664.732332112502</v>
      </c>
    </row>
    <row r="546" spans="1:3">
      <c r="A546" s="264">
        <f>'HNDL PIP'!A546</f>
        <v>40672</v>
      </c>
      <c r="B546" s="293">
        <f>'HNDL PIP'!J546</f>
        <v>15602.495051010104</v>
      </c>
      <c r="C546" s="293">
        <f>'HNDL PIP'!I546</f>
        <v>11675.782363038688</v>
      </c>
    </row>
    <row r="547" spans="1:3">
      <c r="A547" s="264">
        <f>'HNDL PIP'!A547</f>
        <v>40673</v>
      </c>
      <c r="B547" s="293">
        <f>'HNDL PIP'!J547</f>
        <v>15632.039738840795</v>
      </c>
      <c r="C547" s="293">
        <f>'HNDL PIP'!I547</f>
        <v>11650.346442793503</v>
      </c>
    </row>
    <row r="548" spans="1:3">
      <c r="A548" s="264">
        <f>'HNDL PIP'!A548</f>
        <v>40674</v>
      </c>
      <c r="B548" s="293">
        <f>'HNDL PIP'!J548</f>
        <v>15640.10135849671</v>
      </c>
      <c r="C548" s="293">
        <f>'HNDL PIP'!I548</f>
        <v>11670.917569549172</v>
      </c>
    </row>
    <row r="549" spans="1:3">
      <c r="A549" s="264">
        <f>'HNDL PIP'!A549</f>
        <v>40675</v>
      </c>
      <c r="B549" s="293">
        <f>'HNDL PIP'!J549</f>
        <v>15639.131128012175</v>
      </c>
      <c r="C549" s="293">
        <f>'HNDL PIP'!I549</f>
        <v>11652.292360189311</v>
      </c>
    </row>
    <row r="550" spans="1:3">
      <c r="A550" s="264">
        <f>'HNDL PIP'!A550</f>
        <v>40676</v>
      </c>
      <c r="B550" s="293">
        <f>'HNDL PIP'!J550</f>
        <v>15636.45245278461</v>
      </c>
      <c r="C550" s="293">
        <f>'HNDL PIP'!I550</f>
        <v>11670.778575449473</v>
      </c>
    </row>
    <row r="551" spans="1:3">
      <c r="A551" s="264">
        <f>'HNDL PIP'!A551</f>
        <v>40679</v>
      </c>
      <c r="B551" s="293">
        <f>'HNDL PIP'!J551</f>
        <v>15627.916546457314</v>
      </c>
      <c r="C551" s="293">
        <f>'HNDL PIP'!I551</f>
        <v>11694.129584199152</v>
      </c>
    </row>
    <row r="552" spans="1:3">
      <c r="A552" s="264">
        <f>'HNDL PIP'!A552</f>
        <v>40680</v>
      </c>
      <c r="B552" s="293">
        <f>'HNDL PIP'!J552</f>
        <v>15637.685068114091</v>
      </c>
      <c r="C552" s="293">
        <f>'HNDL PIP'!I552</f>
        <v>11710.461390913957</v>
      </c>
    </row>
    <row r="553" spans="1:3">
      <c r="A553" s="264">
        <f>'HNDL PIP'!A553</f>
        <v>40681</v>
      </c>
      <c r="B553" s="293">
        <f>'HNDL PIP'!J553</f>
        <v>15638.423258307626</v>
      </c>
      <c r="C553" s="293">
        <f>'HNDL PIP'!I553</f>
        <v>11684.39999722012</v>
      </c>
    </row>
    <row r="554" spans="1:3">
      <c r="A554" s="264">
        <f>'HNDL PIP'!A554</f>
        <v>40682</v>
      </c>
      <c r="B554" s="293">
        <f>'HNDL PIP'!J554</f>
        <v>15659.903578864758</v>
      </c>
      <c r="C554" s="293">
        <f>'HNDL PIP'!I554</f>
        <v>11686.206920516224</v>
      </c>
    </row>
    <row r="555" spans="1:3">
      <c r="A555" s="264">
        <f>'HNDL PIP'!A555</f>
        <v>40683</v>
      </c>
      <c r="B555" s="293">
        <f>'HNDL PIP'!J555</f>
        <v>15667.473020291116</v>
      </c>
      <c r="C555" s="293">
        <f>'HNDL PIP'!I555</f>
        <v>11695.033045847204</v>
      </c>
    </row>
    <row r="556" spans="1:3">
      <c r="A556" s="264">
        <f>'HNDL PIP'!A556</f>
        <v>40686</v>
      </c>
      <c r="B556" s="293">
        <f>'HNDL PIP'!J556</f>
        <v>15633.317104723192</v>
      </c>
      <c r="C556" s="293">
        <f>'HNDL PIP'!I556</f>
        <v>11703.511685928932</v>
      </c>
    </row>
    <row r="557" spans="1:3">
      <c r="A557" s="264">
        <f>'HNDL PIP'!A557</f>
        <v>40687</v>
      </c>
      <c r="B557" s="293">
        <f>'HNDL PIP'!J557</f>
        <v>15621.611619720115</v>
      </c>
      <c r="C557" s="293">
        <f>'HNDL PIP'!I557</f>
        <v>11708.237485318747</v>
      </c>
    </row>
    <row r="558" spans="1:3">
      <c r="A558" s="264">
        <f>'HNDL PIP'!A558</f>
        <v>40688</v>
      </c>
      <c r="B558" s="293">
        <f>'HNDL PIP'!J558</f>
        <v>15635.769167942912</v>
      </c>
      <c r="C558" s="293">
        <f>'HNDL PIP'!I558</f>
        <v>11705.735591524137</v>
      </c>
    </row>
    <row r="559" spans="1:3">
      <c r="A559" s="264">
        <f>'HNDL PIP'!A559</f>
        <v>40689</v>
      </c>
      <c r="B559" s="293">
        <f>'HNDL PIP'!J559</f>
        <v>15635.043221517257</v>
      </c>
      <c r="C559" s="293">
        <f>'HNDL PIP'!I559</f>
        <v>11740.901098748356</v>
      </c>
    </row>
    <row r="560" spans="1:3">
      <c r="A560" s="264">
        <f>'HNDL PIP'!A560</f>
        <v>40690</v>
      </c>
      <c r="B560" s="293">
        <f>'HNDL PIP'!J560</f>
        <v>15623.095227188029</v>
      </c>
      <c r="C560" s="293">
        <f>'HNDL PIP'!I560</f>
        <v>11736.314293458239</v>
      </c>
    </row>
    <row r="561" spans="1:3">
      <c r="A561" s="264">
        <f>'HNDL PIP'!A561</f>
        <v>40694</v>
      </c>
      <c r="B561" s="293">
        <f>'HNDL PIP'!J561</f>
        <v>15670.183473563166</v>
      </c>
      <c r="C561" s="293">
        <f>'HNDL PIP'!I561</f>
        <v>11750.074709328586</v>
      </c>
    </row>
    <row r="562" spans="1:3">
      <c r="A562" s="264">
        <f>'HNDL PIP'!A562</f>
        <v>40695</v>
      </c>
      <c r="B562" s="293">
        <f>'HNDL PIP'!J562</f>
        <v>15635.548871268769</v>
      </c>
      <c r="C562" s="293">
        <f>'HNDL PIP'!I562</f>
        <v>11790.244004142021</v>
      </c>
    </row>
    <row r="563" spans="1:3">
      <c r="A563" s="264">
        <f>'HNDL PIP'!A563</f>
        <v>40696</v>
      </c>
      <c r="B563" s="293">
        <f>'HNDL PIP'!J563</f>
        <v>15610.918351773447</v>
      </c>
      <c r="C563" s="293">
        <f>'HNDL PIP'!I563</f>
        <v>11754.592017568852</v>
      </c>
    </row>
    <row r="564" spans="1:3">
      <c r="A564" s="264">
        <f>'HNDL PIP'!A564</f>
        <v>40697</v>
      </c>
      <c r="B564" s="293">
        <f>'HNDL PIP'!J564</f>
        <v>15572.874873659901</v>
      </c>
      <c r="C564" s="293">
        <f>'HNDL PIP'!I564</f>
        <v>11770.437344934706</v>
      </c>
    </row>
    <row r="565" spans="1:3">
      <c r="A565" s="264">
        <f>'HNDL PIP'!A565</f>
        <v>40700</v>
      </c>
      <c r="B565" s="293">
        <f>'HNDL PIP'!J565</f>
        <v>15502.395982491216</v>
      </c>
      <c r="C565" s="293">
        <f>'HNDL PIP'!I565</f>
        <v>11767.240480641594</v>
      </c>
    </row>
    <row r="566" spans="1:3">
      <c r="A566" s="264">
        <f>'HNDL PIP'!A566</f>
        <v>40701</v>
      </c>
      <c r="B566" s="293">
        <f>'HNDL PIP'!J566</f>
        <v>15501.432338141687</v>
      </c>
      <c r="C566" s="293">
        <f>'HNDL PIP'!I566</f>
        <v>11771.549297732308</v>
      </c>
    </row>
    <row r="567" spans="1:3">
      <c r="A567" s="264">
        <f>'HNDL PIP'!A567</f>
        <v>40702</v>
      </c>
      <c r="B567" s="293">
        <f>'HNDL PIP'!J567</f>
        <v>15498.761597369625</v>
      </c>
      <c r="C567" s="293">
        <f>'HNDL PIP'!I567</f>
        <v>11796.359744528843</v>
      </c>
    </row>
    <row r="568" spans="1:3">
      <c r="A568" s="264">
        <f>'HNDL PIP'!A568</f>
        <v>40703</v>
      </c>
      <c r="B568" s="293">
        <f>'HNDL PIP'!J568</f>
        <v>15527.062256684938</v>
      </c>
      <c r="C568" s="293">
        <f>'HNDL PIP'!I568</f>
        <v>11772.105274131112</v>
      </c>
    </row>
    <row r="569" spans="1:3">
      <c r="A569" s="264">
        <f>'HNDL PIP'!A569</f>
        <v>40704</v>
      </c>
      <c r="B569" s="293">
        <f>'HNDL PIP'!J569</f>
        <v>15492.201475219037</v>
      </c>
      <c r="C569" s="293">
        <f>'HNDL PIP'!I569</f>
        <v>11782.321340459097</v>
      </c>
    </row>
    <row r="570" spans="1:3">
      <c r="A570" s="264">
        <f>'HNDL PIP'!A570</f>
        <v>40707</v>
      </c>
      <c r="B570" s="293">
        <f>'HNDL PIP'!J570</f>
        <v>15491.238349482061</v>
      </c>
      <c r="C570" s="293">
        <f>'HNDL PIP'!I570</f>
        <v>11774.398676776171</v>
      </c>
    </row>
    <row r="571" spans="1:3">
      <c r="A571" s="264">
        <f>'HNDL PIP'!A571</f>
        <v>40708</v>
      </c>
      <c r="B571" s="293">
        <f>'HNDL PIP'!J571</f>
        <v>15485.642440762846</v>
      </c>
      <c r="C571" s="293">
        <f>'HNDL PIP'!I571</f>
        <v>11728.113641575914</v>
      </c>
    </row>
    <row r="572" spans="1:3">
      <c r="A572" s="264">
        <f>'HNDL PIP'!A572</f>
        <v>40709</v>
      </c>
      <c r="B572" s="293">
        <f>'HNDL PIP'!J572</f>
        <v>15418.359974357903</v>
      </c>
      <c r="C572" s="293">
        <f>'HNDL PIP'!I572</f>
        <v>11782.182346359396</v>
      </c>
    </row>
    <row r="573" spans="1:3">
      <c r="A573" s="264">
        <f>'HNDL PIP'!A573</f>
        <v>40710</v>
      </c>
      <c r="B573" s="293">
        <f>'HNDL PIP'!J573</f>
        <v>15356.447576229866</v>
      </c>
      <c r="C573" s="293">
        <f>'HNDL PIP'!I573</f>
        <v>11793.788353684386</v>
      </c>
    </row>
    <row r="574" spans="1:3">
      <c r="A574" s="264">
        <f>'HNDL PIP'!A574</f>
        <v>40711</v>
      </c>
      <c r="B574" s="293">
        <f>'HNDL PIP'!J574</f>
        <v>15370.606372329514</v>
      </c>
      <c r="C574" s="293">
        <f>'HNDL PIP'!I574</f>
        <v>11781.904358159994</v>
      </c>
    </row>
    <row r="575" spans="1:3">
      <c r="A575" s="264">
        <f>'HNDL PIP'!A575</f>
        <v>40714</v>
      </c>
      <c r="B575" s="293">
        <f>'HNDL PIP'!J575</f>
        <v>15406.94855343985</v>
      </c>
      <c r="C575" s="293">
        <f>'HNDL PIP'!I575</f>
        <v>11778.568499767183</v>
      </c>
    </row>
    <row r="576" spans="1:3">
      <c r="A576" s="264">
        <f>'HNDL PIP'!A576</f>
        <v>40715</v>
      </c>
      <c r="B576" s="293">
        <f>'HNDL PIP'!J576</f>
        <v>15426.954273644891</v>
      </c>
      <c r="C576" s="293">
        <f>'HNDL PIP'!I576</f>
        <v>11775.024150224821</v>
      </c>
    </row>
    <row r="577" spans="1:3">
      <c r="A577" s="264">
        <f>'HNDL PIP'!A577</f>
        <v>40716</v>
      </c>
      <c r="B577" s="293">
        <f>'HNDL PIP'!J577</f>
        <v>15411.855847590003</v>
      </c>
      <c r="C577" s="293">
        <f>'HNDL PIP'!I577</f>
        <v>11782.182346359396</v>
      </c>
    </row>
    <row r="578" spans="1:3">
      <c r="A578" s="264">
        <f>'HNDL PIP'!A578</f>
        <v>40717</v>
      </c>
      <c r="B578" s="293">
        <f>'HNDL PIP'!J578</f>
        <v>15374.333391340419</v>
      </c>
      <c r="C578" s="293">
        <f>'HNDL PIP'!I578</f>
        <v>11814.359480440055</v>
      </c>
    </row>
    <row r="579" spans="1:3">
      <c r="A579" s="264">
        <f>'HNDL PIP'!A579</f>
        <v>40718</v>
      </c>
      <c r="B579" s="293">
        <f>'HNDL PIP'!J579</f>
        <v>15337.545619184264</v>
      </c>
      <c r="C579" s="293">
        <f>'HNDL PIP'!I579</f>
        <v>11820.405723777025</v>
      </c>
    </row>
    <row r="580" spans="1:3">
      <c r="A580" s="264">
        <f>'HNDL PIP'!A580</f>
        <v>40721</v>
      </c>
      <c r="B580" s="293">
        <f>'HNDL PIP'!J580</f>
        <v>15354.869661361156</v>
      </c>
      <c r="C580" s="293">
        <f>'HNDL PIP'!I580</f>
        <v>11787.533619197864</v>
      </c>
    </row>
    <row r="581" spans="1:3">
      <c r="A581" s="264">
        <f>'HNDL PIP'!A581</f>
        <v>40722</v>
      </c>
      <c r="B581" s="293">
        <f>'HNDL PIP'!J581</f>
        <v>15343.676781531829</v>
      </c>
      <c r="C581" s="293">
        <f>'HNDL PIP'!I581</f>
        <v>11739.511157751353</v>
      </c>
    </row>
    <row r="582" spans="1:3">
      <c r="A582" s="264">
        <f>'HNDL PIP'!A582</f>
        <v>40723</v>
      </c>
      <c r="B582" s="293">
        <f>'HNDL PIP'!J582</f>
        <v>15375.133988418231</v>
      </c>
      <c r="C582" s="293">
        <f>'HNDL PIP'!I582</f>
        <v>11725.750741881007</v>
      </c>
    </row>
    <row r="583" spans="1:3">
      <c r="A583" s="264">
        <f>'HNDL PIP'!A583</f>
        <v>40724</v>
      </c>
      <c r="B583" s="293">
        <f>'HNDL PIP'!J583</f>
        <v>15406.100848852162</v>
      </c>
      <c r="C583" s="293">
        <f>'HNDL PIP'!I583</f>
        <v>11715.673669652724</v>
      </c>
    </row>
    <row r="584" spans="1:3">
      <c r="A584" s="264">
        <f>'HNDL PIP'!A584</f>
        <v>40725</v>
      </c>
      <c r="B584" s="293">
        <f>'HNDL PIP'!J584</f>
        <v>15449.980185350445</v>
      </c>
      <c r="C584" s="293">
        <f>'HNDL PIP'!I584</f>
        <v>11701.218283283875</v>
      </c>
    </row>
    <row r="585" spans="1:3">
      <c r="A585" s="264">
        <f>'HNDL PIP'!A585</f>
        <v>40729</v>
      </c>
      <c r="B585" s="293">
        <f>'HNDL PIP'!J585</f>
        <v>15514.080458831229</v>
      </c>
      <c r="C585" s="293">
        <f>'HNDL PIP'!I585</f>
        <v>11735.966808208994</v>
      </c>
    </row>
    <row r="586" spans="1:3">
      <c r="A586" s="264">
        <f>'HNDL PIP'!A586</f>
        <v>40730</v>
      </c>
      <c r="B586" s="293">
        <f>'HNDL PIP'!J586</f>
        <v>15499.95864778529</v>
      </c>
      <c r="C586" s="293">
        <f>'HNDL PIP'!I586</f>
        <v>11751.117165076344</v>
      </c>
    </row>
    <row r="587" spans="1:3">
      <c r="A587" s="264">
        <f>'HNDL PIP'!A587</f>
        <v>40731</v>
      </c>
      <c r="B587" s="293">
        <f>'HNDL PIP'!J587</f>
        <v>15557.228320031643</v>
      </c>
      <c r="C587" s="293">
        <f>'HNDL PIP'!I587</f>
        <v>11724.013315634753</v>
      </c>
    </row>
    <row r="588" spans="1:3">
      <c r="A588" s="264">
        <f>'HNDL PIP'!A588</f>
        <v>40732</v>
      </c>
      <c r="B588" s="293">
        <f>'HNDL PIP'!J588</f>
        <v>15512.650585042767</v>
      </c>
      <c r="C588" s="293">
        <f>'HNDL PIP'!I588</f>
        <v>11793.857850734237</v>
      </c>
    </row>
    <row r="589" spans="1:3">
      <c r="A589" s="264">
        <f>'HNDL PIP'!A589</f>
        <v>40735</v>
      </c>
      <c r="B589" s="293">
        <f>'HNDL PIP'!J589</f>
        <v>15497.799817027719</v>
      </c>
      <c r="C589" s="293">
        <f>'HNDL PIP'!I589</f>
        <v>11828.258890410105</v>
      </c>
    </row>
    <row r="590" spans="1:3">
      <c r="A590" s="264">
        <f>'HNDL PIP'!A590</f>
        <v>40736</v>
      </c>
      <c r="B590" s="293">
        <f>'HNDL PIP'!J590</f>
        <v>15503.657979616117</v>
      </c>
      <c r="C590" s="293">
        <f>'HNDL PIP'!I590</f>
        <v>11832.359216351268</v>
      </c>
    </row>
    <row r="591" spans="1:3">
      <c r="A591" s="264">
        <f>'HNDL PIP'!A591</f>
        <v>40737</v>
      </c>
      <c r="B591" s="293">
        <f>'HNDL PIP'!J591</f>
        <v>15529.978581049114</v>
      </c>
      <c r="C591" s="293">
        <f>'HNDL PIP'!I591</f>
        <v>11846.397620421016</v>
      </c>
    </row>
    <row r="592" spans="1:3">
      <c r="A592" s="264">
        <f>'HNDL PIP'!A592</f>
        <v>40738</v>
      </c>
      <c r="B592" s="293">
        <f>'HNDL PIP'!J592</f>
        <v>15529.25754632928</v>
      </c>
      <c r="C592" s="293">
        <f>'HNDL PIP'!I592</f>
        <v>11823.60258807014</v>
      </c>
    </row>
    <row r="593" spans="1:3">
      <c r="A593" s="264">
        <f>'HNDL PIP'!A593</f>
        <v>40739</v>
      </c>
      <c r="B593" s="293">
        <f>'HNDL PIP'!J593</f>
        <v>15594.304423264481</v>
      </c>
      <c r="C593" s="293">
        <f>'HNDL PIP'!I593</f>
        <v>11831.038772404116</v>
      </c>
    </row>
    <row r="594" spans="1:3">
      <c r="A594" s="264">
        <f>'HNDL PIP'!A594</f>
        <v>40742</v>
      </c>
      <c r="B594" s="293">
        <f>'HNDL PIP'!J594</f>
        <v>15587.247491705368</v>
      </c>
      <c r="C594" s="293">
        <f>'HNDL PIP'!I594</f>
        <v>11823.046611671338</v>
      </c>
    </row>
    <row r="595" spans="1:3">
      <c r="A595" s="264">
        <f>'HNDL PIP'!A595</f>
        <v>40743</v>
      </c>
      <c r="B595" s="293">
        <f>'HNDL PIP'!J595</f>
        <v>15650.824208056829</v>
      </c>
      <c r="C595" s="293">
        <f>'HNDL PIP'!I595</f>
        <v>11837.224009840786</v>
      </c>
    </row>
    <row r="596" spans="1:3">
      <c r="A596" s="264">
        <f>'HNDL PIP'!A596</f>
        <v>40744</v>
      </c>
      <c r="B596" s="293">
        <f>'HNDL PIP'!J596</f>
        <v>15667.389676351781</v>
      </c>
      <c r="C596" s="293">
        <f>'HNDL PIP'!I596</f>
        <v>11821.587173624483</v>
      </c>
    </row>
    <row r="597" spans="1:3">
      <c r="A597" s="264">
        <f>'HNDL PIP'!A597</f>
        <v>40745</v>
      </c>
      <c r="B597" s="293">
        <f>'HNDL PIP'!J597</f>
        <v>15728.034241537003</v>
      </c>
      <c r="C597" s="293">
        <f>'HNDL PIP'!I597</f>
        <v>11797.888679625552</v>
      </c>
    </row>
    <row r="598" spans="1:3">
      <c r="A598" s="264">
        <f>'HNDL PIP'!A598</f>
        <v>40746</v>
      </c>
      <c r="B598" s="293">
        <f>'HNDL PIP'!J598</f>
        <v>15700.272365754417</v>
      </c>
      <c r="C598" s="293">
        <f>'HNDL PIP'!I598</f>
        <v>11824.297558568642</v>
      </c>
    </row>
    <row r="599" spans="1:3">
      <c r="A599" s="264">
        <f>'HNDL PIP'!A599</f>
        <v>40749</v>
      </c>
      <c r="B599" s="293">
        <f>'HNDL PIP'!J599</f>
        <v>15651.327056004571</v>
      </c>
      <c r="C599" s="293">
        <f>'HNDL PIP'!I599</f>
        <v>11804.212911161923</v>
      </c>
    </row>
    <row r="600" spans="1:3">
      <c r="A600" s="264">
        <f>'HNDL PIP'!A600</f>
        <v>40750</v>
      </c>
      <c r="B600" s="293">
        <f>'HNDL PIP'!J600</f>
        <v>15678.603539507294</v>
      </c>
      <c r="C600" s="293">
        <f>'HNDL PIP'!I600</f>
        <v>11830.27430485576</v>
      </c>
    </row>
    <row r="601" spans="1:3">
      <c r="A601" s="264">
        <f>'HNDL PIP'!A601</f>
        <v>40751</v>
      </c>
      <c r="B601" s="293">
        <f>'HNDL PIP'!J601</f>
        <v>15562.459265195164</v>
      </c>
      <c r="C601" s="293">
        <f>'HNDL PIP'!I601</f>
        <v>11812.969539443053</v>
      </c>
    </row>
    <row r="602" spans="1:3">
      <c r="A602" s="264">
        <f>'HNDL PIP'!A602</f>
        <v>40752</v>
      </c>
      <c r="B602" s="293">
        <f>'HNDL PIP'!J602</f>
        <v>15594.850410097151</v>
      </c>
      <c r="C602" s="293">
        <f>'HNDL PIP'!I602</f>
        <v>11831.177766503815</v>
      </c>
    </row>
    <row r="603" spans="1:3">
      <c r="A603" s="264">
        <f>'HNDL PIP'!A603</f>
        <v>40753</v>
      </c>
      <c r="B603" s="293">
        <f>'HNDL PIP'!J603</f>
        <v>15567.587946330197</v>
      </c>
      <c r="C603" s="293">
        <f>'HNDL PIP'!I603</f>
        <v>11901.578278002102</v>
      </c>
    </row>
    <row r="604" spans="1:3">
      <c r="A604" s="264">
        <f>'HNDL PIP'!A604</f>
        <v>40756</v>
      </c>
      <c r="B604" s="293">
        <f>'HNDL PIP'!J604</f>
        <v>15666.197006039632</v>
      </c>
      <c r="C604" s="293">
        <f>'HNDL PIP'!I604</f>
        <v>11932.851950434706</v>
      </c>
    </row>
    <row r="605" spans="1:3">
      <c r="A605" s="264">
        <f>'HNDL PIP'!A605</f>
        <v>40757</v>
      </c>
      <c r="B605" s="293">
        <f>'HNDL PIP'!J605</f>
        <v>15605.824602270775</v>
      </c>
      <c r="C605" s="293">
        <f>'HNDL PIP'!I605</f>
        <v>11988.449590314893</v>
      </c>
    </row>
    <row r="606" spans="1:3">
      <c r="A606" s="264">
        <f>'HNDL PIP'!A606</f>
        <v>40758</v>
      </c>
      <c r="B606" s="293">
        <f>'HNDL PIP'!J606</f>
        <v>15627.739762972682</v>
      </c>
      <c r="C606" s="293">
        <f>'HNDL PIP'!I606</f>
        <v>11995.468792349768</v>
      </c>
    </row>
    <row r="607" spans="1:3">
      <c r="A607" s="264">
        <f>'HNDL PIP'!A607</f>
        <v>40759</v>
      </c>
      <c r="B607" s="293">
        <f>'HNDL PIP'!J607</f>
        <v>15468.543518680926</v>
      </c>
      <c r="C607" s="293">
        <f>'HNDL PIP'!I607</f>
        <v>12050.649449930854</v>
      </c>
    </row>
    <row r="608" spans="1:3">
      <c r="A608" s="264">
        <f>'HNDL PIP'!A608</f>
        <v>40760</v>
      </c>
      <c r="B608" s="293">
        <f>'HNDL PIP'!J608</f>
        <v>15356.097800030306</v>
      </c>
      <c r="C608" s="293">
        <f>'HNDL PIP'!I608</f>
        <v>11985.461217171332</v>
      </c>
    </row>
    <row r="609" spans="1:3">
      <c r="A609" s="264">
        <f>'HNDL PIP'!A609</f>
        <v>40763</v>
      </c>
      <c r="B609" s="293">
        <f>'HNDL PIP'!J609</f>
        <v>14902.410500413711</v>
      </c>
      <c r="C609" s="293">
        <f>'HNDL PIP'!I609</f>
        <v>12038.487466207062</v>
      </c>
    </row>
    <row r="610" spans="1:3">
      <c r="A610" s="264">
        <f>'HNDL PIP'!A610</f>
        <v>40764</v>
      </c>
      <c r="B610" s="293">
        <f>'HNDL PIP'!J610</f>
        <v>15179.428970278143</v>
      </c>
      <c r="C610" s="293">
        <f>'HNDL PIP'!I610</f>
        <v>12099.158390726316</v>
      </c>
    </row>
    <row r="611" spans="1:3">
      <c r="A611" s="264">
        <f>'HNDL PIP'!A611</f>
        <v>40765</v>
      </c>
      <c r="B611" s="293">
        <f>'HNDL PIP'!J611</f>
        <v>15079.668148113529</v>
      </c>
      <c r="C611" s="293">
        <f>'HNDL PIP'!I611</f>
        <v>12135.505347797987</v>
      </c>
    </row>
    <row r="612" spans="1:3">
      <c r="A612" s="264">
        <f>'HNDL PIP'!A612</f>
        <v>40766</v>
      </c>
      <c r="B612" s="293">
        <f>'HNDL PIP'!J612</f>
        <v>15078.724651047771</v>
      </c>
      <c r="C612" s="293">
        <f>'HNDL PIP'!I612</f>
        <v>12047.730573837141</v>
      </c>
    </row>
    <row r="613" spans="1:3">
      <c r="A613" s="264">
        <f>'HNDL PIP'!A613</f>
        <v>40767</v>
      </c>
      <c r="B613" s="293">
        <f>'HNDL PIP'!J613</f>
        <v>15118.6654062652</v>
      </c>
      <c r="C613" s="293">
        <f>'HNDL PIP'!I613</f>
        <v>12093.946111987547</v>
      </c>
    </row>
    <row r="614" spans="1:3">
      <c r="A614" s="264">
        <f>'HNDL PIP'!A614</f>
        <v>40770</v>
      </c>
      <c r="B614" s="293">
        <f>'HNDL PIP'!J614</f>
        <v>15193.887747245266</v>
      </c>
      <c r="C614" s="293">
        <f>'HNDL PIP'!I614</f>
        <v>12067.676227144158</v>
      </c>
    </row>
    <row r="615" spans="1:3">
      <c r="A615" s="264">
        <f>'HNDL PIP'!A615</f>
        <v>40771</v>
      </c>
      <c r="B615" s="293">
        <f>'HNDL PIP'!J615</f>
        <v>15202.429077383254</v>
      </c>
      <c r="C615" s="293">
        <f>'HNDL PIP'!I615</f>
        <v>12099.088893676464</v>
      </c>
    </row>
    <row r="616" spans="1:3">
      <c r="A616" s="264">
        <f>'HNDL PIP'!A616</f>
        <v>40772</v>
      </c>
      <c r="B616" s="293">
        <f>'HNDL PIP'!J616</f>
        <v>15147.461883369679</v>
      </c>
      <c r="C616" s="293">
        <f>'HNDL PIP'!I616</f>
        <v>12121.18895552884</v>
      </c>
    </row>
    <row r="617" spans="1:3">
      <c r="A617" s="264">
        <f>'HNDL PIP'!A617</f>
        <v>40773</v>
      </c>
      <c r="B617" s="293">
        <f>'HNDL PIP'!J617</f>
        <v>14946.511863031794</v>
      </c>
      <c r="C617" s="293">
        <f>'HNDL PIP'!I617</f>
        <v>12144.678958378217</v>
      </c>
    </row>
    <row r="618" spans="1:3">
      <c r="A618" s="264">
        <f>'HNDL PIP'!A618</f>
        <v>40774</v>
      </c>
      <c r="B618" s="293">
        <f>'HNDL PIP'!J618</f>
        <v>14741.44446483407</v>
      </c>
      <c r="C618" s="293">
        <f>'HNDL PIP'!I618</f>
        <v>12136.895288794993</v>
      </c>
    </row>
    <row r="619" spans="1:3">
      <c r="A619" s="264">
        <f>'HNDL PIP'!A619</f>
        <v>40777</v>
      </c>
      <c r="B619" s="293">
        <f>'HNDL PIP'!J619</f>
        <v>14885.517755450124</v>
      </c>
      <c r="C619" s="293">
        <f>'HNDL PIP'!I619</f>
        <v>12122.787387675395</v>
      </c>
    </row>
    <row r="620" spans="1:3">
      <c r="A620" s="264">
        <f>'HNDL PIP'!A620</f>
        <v>40778</v>
      </c>
      <c r="B620" s="293">
        <f>'HNDL PIP'!J620</f>
        <v>14870.22989665161</v>
      </c>
      <c r="C620" s="293">
        <f>'HNDL PIP'!I620</f>
        <v>12084.564010257765</v>
      </c>
    </row>
    <row r="621" spans="1:3">
      <c r="A621" s="264">
        <f>'HNDL PIP'!A621</f>
        <v>40779</v>
      </c>
      <c r="B621" s="293">
        <f>'HNDL PIP'!J621</f>
        <v>14916.246907849983</v>
      </c>
      <c r="C621" s="293">
        <f>'HNDL PIP'!I621</f>
        <v>12024.935541486266</v>
      </c>
    </row>
    <row r="622" spans="1:3">
      <c r="A622" s="264">
        <f>'HNDL PIP'!A622</f>
        <v>40780</v>
      </c>
      <c r="B622" s="293">
        <f>'HNDL PIP'!J622</f>
        <v>14949.123768380598</v>
      </c>
      <c r="C622" s="293">
        <f>'HNDL PIP'!I622</f>
        <v>12045.020188892984</v>
      </c>
    </row>
    <row r="623" spans="1:3">
      <c r="A623" s="264">
        <f>'HNDL PIP'!A623</f>
        <v>40781</v>
      </c>
      <c r="B623" s="293">
        <f>'HNDL PIP'!J623</f>
        <v>15061.538746492502</v>
      </c>
      <c r="C623" s="293">
        <f>'HNDL PIP'!I623</f>
        <v>12067.60673009431</v>
      </c>
    </row>
    <row r="624" spans="1:3">
      <c r="A624" s="264">
        <f>'HNDL PIP'!A624</f>
        <v>40784</v>
      </c>
      <c r="B624" s="293">
        <f>'HNDL PIP'!J624</f>
        <v>15126.755887887808</v>
      </c>
      <c r="C624" s="293">
        <f>'HNDL PIP'!I624</f>
        <v>12038.000986858111</v>
      </c>
    </row>
    <row r="625" spans="1:3">
      <c r="A625" s="264">
        <f>'HNDL PIP'!A625</f>
        <v>40785</v>
      </c>
      <c r="B625" s="293">
        <f>'HNDL PIP'!J625</f>
        <v>15162.780217719586</v>
      </c>
      <c r="C625" s="293">
        <f>'HNDL PIP'!I625</f>
        <v>12089.220312597732</v>
      </c>
    </row>
    <row r="626" spans="1:3">
      <c r="A626" s="264">
        <f>'HNDL PIP'!A626</f>
        <v>40786</v>
      </c>
      <c r="B626" s="293">
        <f>'HNDL PIP'!J626</f>
        <v>15072.817596503803</v>
      </c>
      <c r="C626" s="293">
        <f>'HNDL PIP'!I626</f>
        <v>12075.459896727387</v>
      </c>
    </row>
    <row r="627" spans="1:3">
      <c r="A627" s="264">
        <f>'HNDL PIP'!A627</f>
        <v>40787</v>
      </c>
      <c r="B627" s="293">
        <f>'HNDL PIP'!J627</f>
        <v>15030.044155861942</v>
      </c>
      <c r="C627" s="293">
        <f>'HNDL PIP'!I627</f>
        <v>12114.725729892771</v>
      </c>
    </row>
    <row r="628" spans="1:3">
      <c r="A628" s="264">
        <f>'HNDL PIP'!A628</f>
        <v>40788</v>
      </c>
      <c r="B628" s="293">
        <f>'HNDL PIP'!J628</f>
        <v>14996.272647748023</v>
      </c>
      <c r="C628" s="293">
        <f>'HNDL PIP'!I628</f>
        <v>12168.238458277452</v>
      </c>
    </row>
    <row r="629" spans="1:3">
      <c r="A629" s="264">
        <f>'HNDL PIP'!A629</f>
        <v>40792</v>
      </c>
      <c r="B629" s="293">
        <f>'HNDL PIP'!J629</f>
        <v>15036.673396796506</v>
      </c>
      <c r="C629" s="293">
        <f>'HNDL PIP'!I629</f>
        <v>12170.11487862341</v>
      </c>
    </row>
    <row r="630" spans="1:3">
      <c r="A630" s="264">
        <f>'HNDL PIP'!A630</f>
        <v>40793</v>
      </c>
      <c r="B630" s="293">
        <f>'HNDL PIP'!J630</f>
        <v>15086.067519679496</v>
      </c>
      <c r="C630" s="293">
        <f>'HNDL PIP'!I630</f>
        <v>12145.999402325378</v>
      </c>
    </row>
    <row r="631" spans="1:3">
      <c r="A631" s="264">
        <f>'HNDL PIP'!A631</f>
        <v>40794</v>
      </c>
      <c r="B631" s="293">
        <f>'HNDL PIP'!J631</f>
        <v>15048.650685602172</v>
      </c>
      <c r="C631" s="293">
        <f>'HNDL PIP'!I631</f>
        <v>12161.219256242581</v>
      </c>
    </row>
    <row r="632" spans="1:3">
      <c r="A632" s="264">
        <f>'HNDL PIP'!A632</f>
        <v>40795</v>
      </c>
      <c r="B632" s="293">
        <f>'HNDL PIP'!J632</f>
        <v>15040.65768685862</v>
      </c>
      <c r="C632" s="293">
        <f>'HNDL PIP'!I632</f>
        <v>12190.269023079978</v>
      </c>
    </row>
    <row r="633" spans="1:3">
      <c r="A633" s="264">
        <f>'HNDL PIP'!A633</f>
        <v>40798</v>
      </c>
      <c r="B633" s="293">
        <f>'HNDL PIP'!J633</f>
        <v>15074.241041648396</v>
      </c>
      <c r="C633" s="293">
        <f>'HNDL PIP'!I633</f>
        <v>12171.504819620413</v>
      </c>
    </row>
    <row r="634" spans="1:3">
      <c r="A634" s="264">
        <f>'HNDL PIP'!A634</f>
        <v>40799</v>
      </c>
      <c r="B634" s="293">
        <f>'HNDL PIP'!J634</f>
        <v>15136.752666757382</v>
      </c>
      <c r="C634" s="293">
        <f>'HNDL PIP'!I634</f>
        <v>12145.095940677325</v>
      </c>
    </row>
    <row r="635" spans="1:3">
      <c r="A635" s="264">
        <f>'HNDL PIP'!A635</f>
        <v>40800</v>
      </c>
      <c r="B635" s="293">
        <f>'HNDL PIP'!J635</f>
        <v>15136.049888954996</v>
      </c>
      <c r="C635" s="293">
        <f>'HNDL PIP'!I635</f>
        <v>12146.06889937523</v>
      </c>
    </row>
    <row r="636" spans="1:3">
      <c r="A636" s="264">
        <f>'HNDL PIP'!A636</f>
        <v>40801</v>
      </c>
      <c r="B636" s="293">
        <f>'HNDL PIP'!J636</f>
        <v>15156.982921693292</v>
      </c>
      <c r="C636" s="293">
        <f>'HNDL PIP'!I636</f>
        <v>12122.022920127049</v>
      </c>
    </row>
    <row r="637" spans="1:3">
      <c r="A637" s="264">
        <f>'HNDL PIP'!A637</f>
        <v>40802</v>
      </c>
      <c r="B637" s="293">
        <f>'HNDL PIP'!J637</f>
        <v>15122.733149278904</v>
      </c>
      <c r="C637" s="293">
        <f>'HNDL PIP'!I637</f>
        <v>12127.999666414169</v>
      </c>
    </row>
    <row r="638" spans="1:3">
      <c r="A638" s="264">
        <f>'HNDL PIP'!A638</f>
        <v>40805</v>
      </c>
      <c r="B638" s="293">
        <f>'HNDL PIP'!J638</f>
        <v>15114.252588898635</v>
      </c>
      <c r="C638" s="293">
        <f>'HNDL PIP'!I638</f>
        <v>12183.805797443909</v>
      </c>
    </row>
    <row r="639" spans="1:3">
      <c r="A639" s="264">
        <f>'HNDL PIP'!A639</f>
        <v>40806</v>
      </c>
      <c r="B639" s="293">
        <f>'HNDL PIP'!J639</f>
        <v>15192.060771573897</v>
      </c>
      <c r="C639" s="293">
        <f>'HNDL PIP'!I639</f>
        <v>12175.327157362179</v>
      </c>
    </row>
    <row r="640" spans="1:3">
      <c r="A640" s="264">
        <f>'HNDL PIP'!A640</f>
        <v>40807</v>
      </c>
      <c r="B640" s="293">
        <f>'HNDL PIP'!J640</f>
        <v>15090.002104692972</v>
      </c>
      <c r="C640" s="293">
        <f>'HNDL PIP'!I640</f>
        <v>12215.218463976213</v>
      </c>
    </row>
    <row r="641" spans="1:3">
      <c r="A641" s="264">
        <f>'HNDL PIP'!A641</f>
        <v>40808</v>
      </c>
      <c r="B641" s="293">
        <f>'HNDL PIP'!J641</f>
        <v>14985.522491868325</v>
      </c>
      <c r="C641" s="293">
        <f>'HNDL PIP'!I641</f>
        <v>12272.901015351907</v>
      </c>
    </row>
    <row r="642" spans="1:3">
      <c r="A642" s="264">
        <f>'HNDL PIP'!A642</f>
        <v>40809</v>
      </c>
      <c r="B642" s="293">
        <f>'HNDL PIP'!J642</f>
        <v>14984.340673856115</v>
      </c>
      <c r="C642" s="293">
        <f>'HNDL PIP'!I642</f>
        <v>12210.562161636246</v>
      </c>
    </row>
    <row r="643" spans="1:3">
      <c r="A643" s="264">
        <f>'HNDL PIP'!A643</f>
        <v>40812</v>
      </c>
      <c r="B643" s="293">
        <f>'HNDL PIP'!J643</f>
        <v>15034.43605231049</v>
      </c>
      <c r="C643" s="293">
        <f>'HNDL PIP'!I643</f>
        <v>12161.983723790932</v>
      </c>
    </row>
    <row r="644" spans="1:3">
      <c r="A644" s="264">
        <f>'HNDL PIP'!A644</f>
        <v>40813</v>
      </c>
      <c r="B644" s="293">
        <f>'HNDL PIP'!J644</f>
        <v>15078.937564356786</v>
      </c>
      <c r="C644" s="293">
        <f>'HNDL PIP'!I644</f>
        <v>12116.463156139029</v>
      </c>
    </row>
    <row r="645" spans="1:3">
      <c r="A645" s="264">
        <f>'HNDL PIP'!A645</f>
        <v>40814</v>
      </c>
      <c r="B645" s="293">
        <f>'HNDL PIP'!J645</f>
        <v>15041.544919626156</v>
      </c>
      <c r="C645" s="293">
        <f>'HNDL PIP'!I645</f>
        <v>12126.957210666415</v>
      </c>
    </row>
    <row r="646" spans="1:3">
      <c r="A646" s="264">
        <f>'HNDL PIP'!A646</f>
        <v>40815</v>
      </c>
      <c r="B646" s="293">
        <f>'HNDL PIP'!J646</f>
        <v>15098.677163137711</v>
      </c>
      <c r="C646" s="293">
        <f>'HNDL PIP'!I646</f>
        <v>12148.014816771036</v>
      </c>
    </row>
    <row r="647" spans="1:3">
      <c r="A647" s="264">
        <f>'HNDL PIP'!A647</f>
        <v>40816</v>
      </c>
      <c r="B647" s="293">
        <f>'HNDL PIP'!J647</f>
        <v>15051.325052962062</v>
      </c>
      <c r="C647" s="293">
        <f>'HNDL PIP'!I647</f>
        <v>12163.304167738088</v>
      </c>
    </row>
    <row r="648" spans="1:3">
      <c r="A648" s="264">
        <f>'HNDL PIP'!A648</f>
        <v>40819</v>
      </c>
      <c r="B648" s="293">
        <f>'HNDL PIP'!J648</f>
        <v>14980.652850180335</v>
      </c>
      <c r="C648" s="293">
        <f>'HNDL PIP'!I648</f>
        <v>12219.805269266326</v>
      </c>
    </row>
    <row r="649" spans="1:3">
      <c r="A649" s="264">
        <f>'HNDL PIP'!A649</f>
        <v>40820</v>
      </c>
      <c r="B649" s="293">
        <f>'HNDL PIP'!J649</f>
        <v>14926.022013391432</v>
      </c>
      <c r="C649" s="293">
        <f>'HNDL PIP'!I649</f>
        <v>12194.716834270392</v>
      </c>
    </row>
    <row r="650" spans="1:3">
      <c r="A650" s="264">
        <f>'HNDL PIP'!A650</f>
        <v>40821</v>
      </c>
      <c r="B650" s="293">
        <f>'HNDL PIP'!J650</f>
        <v>14880.142084593199</v>
      </c>
      <c r="C650" s="293">
        <f>'HNDL PIP'!I650</f>
        <v>12147.111355122979</v>
      </c>
    </row>
    <row r="651" spans="1:3">
      <c r="A651" s="264">
        <f>'HNDL PIP'!A651</f>
        <v>40822</v>
      </c>
      <c r="B651" s="293">
        <f>'HNDL PIP'!J651</f>
        <v>14915.404741963051</v>
      </c>
      <c r="C651" s="293">
        <f>'HNDL PIP'!I651</f>
        <v>12120.49398503034</v>
      </c>
    </row>
    <row r="652" spans="1:3">
      <c r="A652" s="264">
        <f>'HNDL PIP'!A652</f>
        <v>40823</v>
      </c>
      <c r="B652" s="293">
        <f>'HNDL PIP'!J652</f>
        <v>14932.931086904848</v>
      </c>
      <c r="C652" s="293">
        <f>'HNDL PIP'!I652</f>
        <v>12088.177856849983</v>
      </c>
    </row>
    <row r="653" spans="1:3">
      <c r="A653" s="264">
        <f>'HNDL PIP'!A653</f>
        <v>40826</v>
      </c>
      <c r="B653" s="293">
        <f>'HNDL PIP'!J653</f>
        <v>15032.801137950582</v>
      </c>
      <c r="C653" s="293">
        <f>'HNDL PIP'!I653</f>
        <v>12088.177856849983</v>
      </c>
    </row>
    <row r="654" spans="1:3">
      <c r="A654" s="264">
        <f>'HNDL PIP'!A654</f>
        <v>40827</v>
      </c>
      <c r="B654" s="293">
        <f>'HNDL PIP'!J654</f>
        <v>14956.805588266485</v>
      </c>
      <c r="C654" s="293">
        <f>'HNDL PIP'!I654</f>
        <v>12071.846050135178</v>
      </c>
    </row>
    <row r="655" spans="1:3">
      <c r="A655" s="264">
        <f>'HNDL PIP'!A655</f>
        <v>40828</v>
      </c>
      <c r="B655" s="293">
        <f>'HNDL PIP'!J655</f>
        <v>14992.786670895715</v>
      </c>
      <c r="C655" s="293">
        <f>'HNDL PIP'!I655</f>
        <v>12052.317379127262</v>
      </c>
    </row>
    <row r="656" spans="1:3">
      <c r="A656" s="264">
        <f>'HNDL PIP'!A656</f>
        <v>40829</v>
      </c>
      <c r="B656" s="293">
        <f>'HNDL PIP'!J656</f>
        <v>14992.090577228853</v>
      </c>
      <c r="C656" s="293">
        <f>'HNDL PIP'!I656</f>
        <v>12089.289809647586</v>
      </c>
    </row>
    <row r="657" spans="1:3">
      <c r="A657" s="264">
        <f>'HNDL PIP'!A657</f>
        <v>40830</v>
      </c>
      <c r="B657" s="293">
        <f>'HNDL PIP'!J657</f>
        <v>14977.551403620952</v>
      </c>
      <c r="C657" s="293">
        <f>'HNDL PIP'!I657</f>
        <v>12066.98125664566</v>
      </c>
    </row>
    <row r="658" spans="1:3">
      <c r="A658" s="264">
        <f>'HNDL PIP'!A658</f>
        <v>40833</v>
      </c>
      <c r="B658" s="293">
        <f>'HNDL PIP'!J658</f>
        <v>14996.526894234363</v>
      </c>
      <c r="C658" s="293">
        <f>'HNDL PIP'!I658</f>
        <v>12103.328213717332</v>
      </c>
    </row>
    <row r="659" spans="1:3">
      <c r="A659" s="264">
        <f>'HNDL PIP'!A659</f>
        <v>40834</v>
      </c>
      <c r="B659" s="293">
        <f>'HNDL PIP'!J659</f>
        <v>15071.35357832075</v>
      </c>
      <c r="C659" s="293">
        <f>'HNDL PIP'!I659</f>
        <v>12104.231675365385</v>
      </c>
    </row>
    <row r="660" spans="1:3">
      <c r="A660" s="264">
        <f>'HNDL PIP'!A660</f>
        <v>40835</v>
      </c>
      <c r="B660" s="293">
        <f>'HNDL PIP'!J660</f>
        <v>15092.751171606822</v>
      </c>
      <c r="C660" s="293">
        <f>'HNDL PIP'!I660</f>
        <v>12112.571321347414</v>
      </c>
    </row>
    <row r="661" spans="1:3">
      <c r="A661" s="264">
        <f>'HNDL PIP'!A661</f>
        <v>40836</v>
      </c>
      <c r="B661" s="293">
        <f>'HNDL PIP'!J661</f>
        <v>15083.551855863094</v>
      </c>
      <c r="C661" s="293">
        <f>'HNDL PIP'!I661</f>
        <v>12107.706527857896</v>
      </c>
    </row>
    <row r="662" spans="1:3">
      <c r="A662" s="264">
        <f>'HNDL PIP'!A662</f>
        <v>40837</v>
      </c>
      <c r="B662" s="293">
        <f>'HNDL PIP'!J662</f>
        <v>15230.962791008704</v>
      </c>
      <c r="C662" s="293">
        <f>'HNDL PIP'!I662</f>
        <v>12101.868775670475</v>
      </c>
    </row>
    <row r="663" spans="1:3">
      <c r="A663" s="264">
        <f>'HNDL PIP'!A663</f>
        <v>40840</v>
      </c>
      <c r="B663" s="293">
        <f>'HNDL PIP'!J663</f>
        <v>15290.711383202344</v>
      </c>
      <c r="C663" s="293">
        <f>'HNDL PIP'!I663</f>
        <v>12090.471259495036</v>
      </c>
    </row>
    <row r="664" spans="1:3">
      <c r="A664" s="264">
        <f>'HNDL PIP'!A664</f>
        <v>40841</v>
      </c>
      <c r="B664" s="293">
        <f>'HNDL PIP'!J664</f>
        <v>15297.042162134227</v>
      </c>
      <c r="C664" s="293">
        <f>'HNDL PIP'!I664</f>
        <v>12152.045645662341</v>
      </c>
    </row>
    <row r="665" spans="1:3">
      <c r="A665" s="264">
        <f>'HNDL PIP'!A665</f>
        <v>40842</v>
      </c>
      <c r="B665" s="293">
        <f>'HNDL PIP'!J665</f>
        <v>15314.539816659502</v>
      </c>
      <c r="C665" s="293">
        <f>'HNDL PIP'!I665</f>
        <v>12123.482358173897</v>
      </c>
    </row>
    <row r="666" spans="1:3">
      <c r="A666" s="264">
        <f>'HNDL PIP'!A666</f>
        <v>40843</v>
      </c>
      <c r="B666" s="293">
        <f>'HNDL PIP'!J666</f>
        <v>15401.708049154224</v>
      </c>
      <c r="C666" s="293">
        <f>'HNDL PIP'!I666</f>
        <v>12066.911759595805</v>
      </c>
    </row>
    <row r="667" spans="1:3">
      <c r="A667" s="264">
        <f>'HNDL PIP'!A667</f>
        <v>40844</v>
      </c>
      <c r="B667" s="293">
        <f>'HNDL PIP'!J667</f>
        <v>15394.924240026594</v>
      </c>
      <c r="C667" s="293">
        <f>'HNDL PIP'!I667</f>
        <v>12119.938008631534</v>
      </c>
    </row>
    <row r="668" spans="1:3">
      <c r="A668" s="264">
        <f>'HNDL PIP'!A668</f>
        <v>40847</v>
      </c>
      <c r="B668" s="293">
        <f>'HNDL PIP'!J668</f>
        <v>15443.242535137628</v>
      </c>
      <c r="C668" s="293">
        <f>'HNDL PIP'!I668</f>
        <v>12176.369613109922</v>
      </c>
    </row>
    <row r="669" spans="1:3">
      <c r="A669" s="264">
        <f>'HNDL PIP'!A669</f>
        <v>40848</v>
      </c>
      <c r="B669" s="293">
        <f>'HNDL PIP'!J669</f>
        <v>15378.931136272116</v>
      </c>
      <c r="C669" s="293">
        <f>'HNDL PIP'!I669</f>
        <v>12239.403437324085</v>
      </c>
    </row>
    <row r="670" spans="1:3">
      <c r="A670" s="264">
        <f>'HNDL PIP'!A670</f>
        <v>40849</v>
      </c>
      <c r="B670" s="293">
        <f>'HNDL PIP'!J670</f>
        <v>15407.585673976462</v>
      </c>
      <c r="C670" s="293">
        <f>'HNDL PIP'!I670</f>
        <v>12234.538643834569</v>
      </c>
    </row>
    <row r="671" spans="1:3">
      <c r="A671" s="264">
        <f>'HNDL PIP'!A671</f>
        <v>40850</v>
      </c>
      <c r="B671" s="293">
        <f>'HNDL PIP'!J671</f>
        <v>15483.079415583248</v>
      </c>
      <c r="C671" s="293">
        <f>'HNDL PIP'!I671</f>
        <v>12210.006185237437</v>
      </c>
    </row>
    <row r="672" spans="1:3">
      <c r="A672" s="264">
        <f>'HNDL PIP'!A672</f>
        <v>40851</v>
      </c>
      <c r="B672" s="293">
        <f>'HNDL PIP'!J672</f>
        <v>15521.676809329017</v>
      </c>
      <c r="C672" s="293">
        <f>'HNDL PIP'!I672</f>
        <v>12221.681689612273</v>
      </c>
    </row>
    <row r="673" spans="1:3">
      <c r="A673" s="264">
        <f>'HNDL PIP'!A673</f>
        <v>40854</v>
      </c>
      <c r="B673" s="293">
        <f>'HNDL PIP'!J673</f>
        <v>15511.491574993099</v>
      </c>
      <c r="C673" s="293">
        <f>'HNDL PIP'!I673</f>
        <v>12237.249028778724</v>
      </c>
    </row>
    <row r="674" spans="1:3">
      <c r="A674" s="264">
        <f>'HNDL PIP'!A674</f>
        <v>40855</v>
      </c>
      <c r="B674" s="293">
        <f>'HNDL PIP'!J674</f>
        <v>15511.256739386248</v>
      </c>
      <c r="C674" s="293">
        <f>'HNDL PIP'!I674</f>
        <v>12202.292012704056</v>
      </c>
    </row>
    <row r="675" spans="1:3">
      <c r="A675" s="264">
        <f>'HNDL PIP'!A675</f>
        <v>40856</v>
      </c>
      <c r="B675" s="293">
        <f>'HNDL PIP'!J675</f>
        <v>15511.021892149505</v>
      </c>
      <c r="C675" s="293">
        <f>'HNDL PIP'!I675</f>
        <v>12228.909382796695</v>
      </c>
    </row>
    <row r="676" spans="1:3">
      <c r="A676" s="264">
        <f>'HNDL PIP'!A676</f>
        <v>40857</v>
      </c>
      <c r="B676" s="293">
        <f>'HNDL PIP'!J676</f>
        <v>15536.993002315685</v>
      </c>
      <c r="C676" s="293">
        <f>'HNDL PIP'!I676</f>
        <v>12191.658964076969</v>
      </c>
    </row>
    <row r="677" spans="1:3">
      <c r="A677" s="264">
        <f>'HNDL PIP'!A677</f>
        <v>40858</v>
      </c>
      <c r="B677" s="293">
        <f>'HNDL PIP'!J677</f>
        <v>15536.271641926292</v>
      </c>
      <c r="C677" s="293">
        <f>'HNDL PIP'!I677</f>
        <v>12191.658964076969</v>
      </c>
    </row>
    <row r="678" spans="1:3">
      <c r="A678" s="264">
        <f>'HNDL PIP'!A678</f>
        <v>40861</v>
      </c>
      <c r="B678" s="293">
        <f>'HNDL PIP'!J678</f>
        <v>15463.733211520959</v>
      </c>
      <c r="C678" s="293">
        <f>'HNDL PIP'!I678</f>
        <v>12198.956154311243</v>
      </c>
    </row>
    <row r="679" spans="1:3">
      <c r="A679" s="264">
        <f>'HNDL PIP'!A679</f>
        <v>40862</v>
      </c>
      <c r="B679" s="293">
        <f>'HNDL PIP'!J679</f>
        <v>15504.744866090683</v>
      </c>
      <c r="C679" s="293">
        <f>'HNDL PIP'!I679</f>
        <v>12184.848253191647</v>
      </c>
    </row>
    <row r="680" spans="1:3">
      <c r="A680" s="264">
        <f>'HNDL PIP'!A680</f>
        <v>40863</v>
      </c>
      <c r="B680" s="293">
        <f>'HNDL PIP'!J680</f>
        <v>15516.155142872103</v>
      </c>
      <c r="C680" s="293">
        <f>'HNDL PIP'!I680</f>
        <v>12198.261183812743</v>
      </c>
    </row>
    <row r="681" spans="1:3">
      <c r="A681" s="264">
        <f>'HNDL PIP'!A681</f>
        <v>40864</v>
      </c>
      <c r="B681" s="293">
        <f>'HNDL PIP'!J681</f>
        <v>15452.84613164861</v>
      </c>
      <c r="C681" s="293">
        <f>'HNDL PIP'!I681</f>
        <v>12213.203049530543</v>
      </c>
    </row>
    <row r="682" spans="1:3">
      <c r="A682" s="264">
        <f>'HNDL PIP'!A682</f>
        <v>40865</v>
      </c>
      <c r="B682" s="293">
        <f>'HNDL PIP'!J682</f>
        <v>15477.842182991008</v>
      </c>
      <c r="C682" s="293">
        <f>'HNDL PIP'!I682</f>
        <v>12192.979408024126</v>
      </c>
    </row>
    <row r="683" spans="1:3">
      <c r="A683" s="264">
        <f>'HNDL PIP'!A683</f>
        <v>40868</v>
      </c>
      <c r="B683" s="293">
        <f>'HNDL PIP'!J683</f>
        <v>15439.282806280786</v>
      </c>
      <c r="C683" s="293">
        <f>'HNDL PIP'!I683</f>
        <v>12203.125977302259</v>
      </c>
    </row>
    <row r="684" spans="1:3">
      <c r="A684" s="264">
        <f>'HNDL PIP'!A684</f>
        <v>40869</v>
      </c>
      <c r="B684" s="293">
        <f>'HNDL PIP'!J684</f>
        <v>15323.351074295328</v>
      </c>
      <c r="C684" s="293">
        <f>'HNDL PIP'!I684</f>
        <v>12206.878817994171</v>
      </c>
    </row>
    <row r="685" spans="1:3">
      <c r="A685" s="264">
        <f>'HNDL PIP'!A685</f>
        <v>40870</v>
      </c>
      <c r="B685" s="293">
        <f>'HNDL PIP'!J685</f>
        <v>15250.845911894552</v>
      </c>
      <c r="C685" s="293">
        <f>'HNDL PIP'!I685</f>
        <v>12220.778227964218</v>
      </c>
    </row>
    <row r="686" spans="1:3">
      <c r="A686" s="264">
        <f>'HNDL PIP'!A686</f>
        <v>40872</v>
      </c>
      <c r="B686" s="293">
        <f>'HNDL PIP'!J686</f>
        <v>15282.880067438153</v>
      </c>
      <c r="C686" s="293">
        <f>'HNDL PIP'!I686</f>
        <v>12179.913962652279</v>
      </c>
    </row>
    <row r="687" spans="1:3">
      <c r="A687" s="264">
        <f>'HNDL PIP'!A687</f>
        <v>40875</v>
      </c>
      <c r="B687" s="293">
        <f>'HNDL PIP'!J687</f>
        <v>15339.406123022793</v>
      </c>
      <c r="C687" s="293">
        <f>'HNDL PIP'!I687</f>
        <v>12197.357722164688</v>
      </c>
    </row>
    <row r="688" spans="1:3">
      <c r="A688" s="264">
        <f>'HNDL PIP'!A688</f>
        <v>40876</v>
      </c>
      <c r="B688" s="293">
        <f>'HNDL PIP'!J688</f>
        <v>15382.588714471376</v>
      </c>
      <c r="C688" s="293">
        <f>'HNDL PIP'!I688</f>
        <v>12186.099200088951</v>
      </c>
    </row>
    <row r="689" spans="1:3">
      <c r="A689" s="264">
        <f>'HNDL PIP'!A689</f>
        <v>40877</v>
      </c>
      <c r="B689" s="293">
        <f>'HNDL PIP'!J689</f>
        <v>15442.257361278915</v>
      </c>
      <c r="C689" s="293">
        <f>'HNDL PIP'!I689</f>
        <v>12165.806061532683</v>
      </c>
    </row>
    <row r="690" spans="1:3">
      <c r="A690" s="264">
        <f>'HNDL PIP'!A690</f>
        <v>40878</v>
      </c>
      <c r="B690" s="293">
        <f>'HNDL PIP'!J690</f>
        <v>15372.43070824045</v>
      </c>
      <c r="C690" s="293">
        <f>'HNDL PIP'!I690</f>
        <v>12145.582420026265</v>
      </c>
    </row>
    <row r="691" spans="1:3">
      <c r="A691" s="264">
        <f>'HNDL PIP'!A691</f>
        <v>40879</v>
      </c>
      <c r="B691" s="293">
        <f>'HNDL PIP'!J691</f>
        <v>15375.596649604729</v>
      </c>
      <c r="C691" s="293">
        <f>'HNDL PIP'!I691</f>
        <v>12189.991034880562</v>
      </c>
    </row>
    <row r="692" spans="1:3">
      <c r="A692" s="264">
        <f>'HNDL PIP'!A692</f>
        <v>40882</v>
      </c>
      <c r="B692" s="293">
        <f>'HNDL PIP'!J692</f>
        <v>15362.759403618164</v>
      </c>
      <c r="C692" s="293">
        <f>'HNDL PIP'!I692</f>
        <v>12202.222515654204</v>
      </c>
    </row>
    <row r="693" spans="1:3">
      <c r="A693" s="264">
        <f>'HNDL PIP'!A693</f>
        <v>40883</v>
      </c>
      <c r="B693" s="293">
        <f>'HNDL PIP'!J693</f>
        <v>15361.803676332174</v>
      </c>
      <c r="C693" s="293">
        <f>'HNDL PIP'!I693</f>
        <v>12187.141655836704</v>
      </c>
    </row>
    <row r="694" spans="1:3">
      <c r="A694" s="264">
        <f>'HNDL PIP'!A694</f>
        <v>40884</v>
      </c>
      <c r="B694" s="293">
        <f>'HNDL PIP'!J694</f>
        <v>15322.056795620207</v>
      </c>
      <c r="C694" s="293">
        <f>'HNDL PIP'!I694</f>
        <v>12225.226039154632</v>
      </c>
    </row>
    <row r="695" spans="1:3">
      <c r="A695" s="264">
        <f>'HNDL PIP'!A695</f>
        <v>40885</v>
      </c>
      <c r="B695" s="293">
        <f>'HNDL PIP'!J695</f>
        <v>15267.525117128129</v>
      </c>
      <c r="C695" s="293">
        <f>'HNDL PIP'!I695</f>
        <v>12248.994030203414</v>
      </c>
    </row>
    <row r="696" spans="1:3">
      <c r="A696" s="264">
        <f>'HNDL PIP'!A696</f>
        <v>40886</v>
      </c>
      <c r="B696" s="293">
        <f>'HNDL PIP'!J696</f>
        <v>15376.876071859795</v>
      </c>
      <c r="C696" s="293">
        <f>'HNDL PIP'!I696</f>
        <v>12208.894232439829</v>
      </c>
    </row>
    <row r="697" spans="1:3">
      <c r="A697" s="264">
        <f>'HNDL PIP'!A697</f>
        <v>40889</v>
      </c>
      <c r="B697" s="293">
        <f>'HNDL PIP'!J697</f>
        <v>15333.255345150417</v>
      </c>
      <c r="C697" s="293">
        <f>'HNDL PIP'!I697</f>
        <v>12229.256868045948</v>
      </c>
    </row>
    <row r="698" spans="1:3">
      <c r="A698" s="264">
        <f>'HNDL PIP'!A698</f>
        <v>40890</v>
      </c>
      <c r="B698" s="293">
        <f>'HNDL PIP'!J698</f>
        <v>15332.543444009392</v>
      </c>
      <c r="C698" s="293">
        <f>'HNDL PIP'!I698</f>
        <v>12247.951574455659</v>
      </c>
    </row>
    <row r="699" spans="1:3">
      <c r="A699" s="264">
        <f>'HNDL PIP'!A699</f>
        <v>40891</v>
      </c>
      <c r="B699" s="293">
        <f>'HNDL PIP'!J699</f>
        <v>15346.859679081548</v>
      </c>
      <c r="C699" s="293">
        <f>'HNDL PIP'!I699</f>
        <v>12272.345038953094</v>
      </c>
    </row>
    <row r="700" spans="1:3">
      <c r="A700" s="264">
        <f>'HNDL PIP'!A700</f>
        <v>40892</v>
      </c>
      <c r="B700" s="293">
        <f>'HNDL PIP'!J700</f>
        <v>15382.746151515279</v>
      </c>
      <c r="C700" s="293">
        <f>'HNDL PIP'!I700</f>
        <v>12261.989978525409</v>
      </c>
    </row>
    <row r="701" spans="1:3">
      <c r="A701" s="264">
        <f>'HNDL PIP'!A701</f>
        <v>40893</v>
      </c>
      <c r="B701" s="293">
        <f>'HNDL PIP'!J701</f>
        <v>15422.022390674701</v>
      </c>
      <c r="C701" s="293">
        <f>'HNDL PIP'!I701</f>
        <v>12285.966460723739</v>
      </c>
    </row>
    <row r="702" spans="1:3">
      <c r="A702" s="264">
        <f>'HNDL PIP'!A702</f>
        <v>40896</v>
      </c>
      <c r="B702" s="293">
        <f>'HNDL PIP'!J702</f>
        <v>15418.398107391777</v>
      </c>
      <c r="C702" s="293">
        <f>'HNDL PIP'!I702</f>
        <v>12301.811788089593</v>
      </c>
    </row>
    <row r="703" spans="1:3">
      <c r="A703" s="264">
        <f>'HNDL PIP'!A703</f>
        <v>40897</v>
      </c>
      <c r="B703" s="293">
        <f>'HNDL PIP'!J703</f>
        <v>15482.145707605399</v>
      </c>
      <c r="C703" s="293">
        <f>'HNDL PIP'!I703</f>
        <v>12260.739031628107</v>
      </c>
    </row>
    <row r="704" spans="1:3">
      <c r="A704" s="264">
        <f>'HNDL PIP'!A704</f>
        <v>40898</v>
      </c>
      <c r="B704" s="293">
        <f>'HNDL PIP'!J704</f>
        <v>15444.107671950565</v>
      </c>
      <c r="C704" s="293">
        <f>'HNDL PIP'!I704</f>
        <v>12237.527016978127</v>
      </c>
    </row>
    <row r="705" spans="1:3">
      <c r="A705" s="264">
        <f>'HNDL PIP'!A705</f>
        <v>40899</v>
      </c>
      <c r="B705" s="293">
        <f>'HNDL PIP'!J705</f>
        <v>15522.872020466786</v>
      </c>
      <c r="C705" s="293">
        <f>'HNDL PIP'!I705</f>
        <v>12245.588674760755</v>
      </c>
    </row>
    <row r="706" spans="1:3">
      <c r="A706" s="264">
        <f>'HNDL PIP'!A706</f>
        <v>40900</v>
      </c>
      <c r="B706" s="293">
        <f>'HNDL PIP'!J706</f>
        <v>15487.258655912521</v>
      </c>
      <c r="C706" s="293">
        <f>'HNDL PIP'!I706</f>
        <v>12208.824735389981</v>
      </c>
    </row>
    <row r="707" spans="1:3">
      <c r="A707" s="264">
        <f>'HNDL PIP'!A707</f>
        <v>40904</v>
      </c>
      <c r="B707" s="293">
        <f>'HNDL PIP'!J707</f>
        <v>15473.940063798178</v>
      </c>
      <c r="C707" s="293">
        <f>'HNDL PIP'!I707</f>
        <v>12225.434530304188</v>
      </c>
    </row>
    <row r="708" spans="1:3">
      <c r="A708" s="264">
        <f>'HNDL PIP'!A708</f>
        <v>40905</v>
      </c>
      <c r="B708" s="293">
        <f>'HNDL PIP'!J708</f>
        <v>15456.74607385136</v>
      </c>
      <c r="C708" s="293">
        <f>'HNDL PIP'!I708</f>
        <v>12277.418323592163</v>
      </c>
    </row>
    <row r="709" spans="1:3">
      <c r="A709" s="264">
        <f>'HNDL PIP'!A709</f>
        <v>40906</v>
      </c>
      <c r="B709" s="293">
        <f>'HNDL PIP'!J709</f>
        <v>15470.56501973874</v>
      </c>
      <c r="C709" s="293">
        <f>'HNDL PIP'!I709</f>
        <v>12285.271490225239</v>
      </c>
    </row>
    <row r="710" spans="1:3">
      <c r="A710" s="264">
        <f>'HNDL PIP'!A710</f>
        <v>40907</v>
      </c>
      <c r="B710" s="293">
        <f>'HNDL PIP'!J710</f>
        <v>15497.464965376868</v>
      </c>
      <c r="C710" s="293">
        <f>'HNDL PIP'!I710</f>
        <v>12299.518385444535</v>
      </c>
    </row>
    <row r="711" spans="1:3">
      <c r="A711" s="264">
        <f>'HNDL PIP'!A711</f>
        <v>40911</v>
      </c>
      <c r="B711" s="293">
        <f>'HNDL PIP'!J711</f>
        <v>15480.998938267698</v>
      </c>
      <c r="C711" s="293">
        <f>'HNDL PIP'!I711</f>
        <v>12271.44157730504</v>
      </c>
    </row>
    <row r="712" spans="1:3">
      <c r="A712" s="264">
        <f>'HNDL PIP'!A712</f>
        <v>40912</v>
      </c>
      <c r="B712" s="293">
        <f>'HNDL PIP'!J712</f>
        <v>15529.455428897059</v>
      </c>
      <c r="C712" s="293">
        <f>'HNDL PIP'!I712</f>
        <v>12264.005392971067</v>
      </c>
    </row>
    <row r="713" spans="1:3">
      <c r="A713" s="264">
        <f>'HNDL PIP'!A713</f>
        <v>40913</v>
      </c>
      <c r="B713" s="293">
        <f>'HNDL PIP'!J713</f>
        <v>15504.995740693355</v>
      </c>
      <c r="C713" s="293">
        <f>'HNDL PIP'!I713</f>
        <v>12263.379919522415</v>
      </c>
    </row>
    <row r="714" spans="1:3">
      <c r="A714" s="264">
        <f>'HNDL PIP'!A714</f>
        <v>40914</v>
      </c>
      <c r="B714" s="293">
        <f>'HNDL PIP'!J714</f>
        <v>15551.508793614586</v>
      </c>
      <c r="C714" s="293">
        <f>'HNDL PIP'!I714</f>
        <v>12282.422111181379</v>
      </c>
    </row>
    <row r="715" spans="1:3">
      <c r="A715" s="264">
        <f>'HNDL PIP'!A715</f>
        <v>40917</v>
      </c>
      <c r="B715" s="293">
        <f>'HNDL PIP'!J715</f>
        <v>15590.751232792252</v>
      </c>
      <c r="C715" s="293">
        <f>'HNDL PIP'!I715</f>
        <v>12291.178739462508</v>
      </c>
    </row>
    <row r="716" spans="1:3">
      <c r="A716" s="264">
        <f>'HNDL PIP'!A716</f>
        <v>40918</v>
      </c>
      <c r="B716" s="293">
        <f>'HNDL PIP'!J716</f>
        <v>15611.340775299497</v>
      </c>
      <c r="C716" s="293">
        <f>'HNDL PIP'!I716</f>
        <v>12291.595721761612</v>
      </c>
    </row>
    <row r="717" spans="1:3">
      <c r="A717" s="264">
        <f>'HNDL PIP'!A717</f>
        <v>40919</v>
      </c>
      <c r="B717" s="293">
        <f>'HNDL PIP'!J717</f>
        <v>15606.256606332563</v>
      </c>
      <c r="C717" s="293">
        <f>'HNDL PIP'!I717</f>
        <v>12320.159009250057</v>
      </c>
    </row>
    <row r="718" spans="1:3">
      <c r="A718" s="264">
        <f>'HNDL PIP'!A718</f>
        <v>40920</v>
      </c>
      <c r="B718" s="293">
        <f>'HNDL PIP'!J718</f>
        <v>15645.733119432685</v>
      </c>
      <c r="C718" s="293">
        <f>'HNDL PIP'!I718</f>
        <v>12315.22471871069</v>
      </c>
    </row>
    <row r="719" spans="1:3">
      <c r="A719" s="264">
        <f>'HNDL PIP'!A719</f>
        <v>40921</v>
      </c>
      <c r="B719" s="293">
        <f>'HNDL PIP'!J719</f>
        <v>15644.764546373213</v>
      </c>
      <c r="C719" s="293">
        <f>'HNDL PIP'!I719</f>
        <v>12349.347770187156</v>
      </c>
    </row>
    <row r="720" spans="1:3">
      <c r="A720" s="264">
        <f>'HNDL PIP'!A720</f>
        <v>40925</v>
      </c>
      <c r="B720" s="293">
        <f>'HNDL PIP'!J720</f>
        <v>15698.280404639838</v>
      </c>
      <c r="C720" s="293">
        <f>'HNDL PIP'!I720</f>
        <v>12355.672001723528</v>
      </c>
    </row>
    <row r="721" spans="1:3">
      <c r="A721" s="264">
        <f>'HNDL PIP'!A721</f>
        <v>40926</v>
      </c>
      <c r="B721" s="293">
        <f>'HNDL PIP'!J721</f>
        <v>15713.775041386105</v>
      </c>
      <c r="C721" s="293">
        <f>'HNDL PIP'!I721</f>
        <v>12333.224454621904</v>
      </c>
    </row>
    <row r="722" spans="1:3">
      <c r="A722" s="264">
        <f>'HNDL PIP'!A722</f>
        <v>40927</v>
      </c>
      <c r="B722" s="293">
        <f>'HNDL PIP'!J722</f>
        <v>15732.415900750182</v>
      </c>
      <c r="C722" s="293">
        <f>'HNDL PIP'!I722</f>
        <v>12308.483504875219</v>
      </c>
    </row>
    <row r="723" spans="1:3">
      <c r="A723" s="264">
        <f>'HNDL PIP'!A723</f>
        <v>40928</v>
      </c>
      <c r="B723" s="293">
        <f>'HNDL PIP'!J723</f>
        <v>15730.474871576229</v>
      </c>
      <c r="C723" s="293">
        <f>'HNDL PIP'!I723</f>
        <v>12287.842881069699</v>
      </c>
    </row>
    <row r="724" spans="1:3">
      <c r="A724" s="264">
        <f>'HNDL PIP'!A724</f>
        <v>40931</v>
      </c>
      <c r="B724" s="293">
        <f>'HNDL PIP'!J724</f>
        <v>15740.155166664958</v>
      </c>
      <c r="C724" s="293">
        <f>'HNDL PIP'!I724</f>
        <v>12278.738767539318</v>
      </c>
    </row>
    <row r="725" spans="1:3">
      <c r="A725" s="264">
        <f>'HNDL PIP'!A725</f>
        <v>40932</v>
      </c>
      <c r="B725" s="293">
        <f>'HNDL PIP'!J725</f>
        <v>15756.129041928181</v>
      </c>
      <c r="C725" s="293">
        <f>'HNDL PIP'!I725</f>
        <v>12280.615187885274</v>
      </c>
    </row>
    <row r="726" spans="1:3">
      <c r="A726" s="264">
        <f>'HNDL PIP'!A726</f>
        <v>40933</v>
      </c>
      <c r="B726" s="293">
        <f>'HNDL PIP'!J726</f>
        <v>15834.317351687077</v>
      </c>
      <c r="C726" s="293">
        <f>'HNDL PIP'!I726</f>
        <v>12307.232557977915</v>
      </c>
    </row>
    <row r="727" spans="1:3">
      <c r="A727" s="264">
        <f>'HNDL PIP'!A727</f>
        <v>40934</v>
      </c>
      <c r="B727" s="293">
        <f>'HNDL PIP'!J727</f>
        <v>15860.452426301583</v>
      </c>
      <c r="C727" s="293">
        <f>'HNDL PIP'!I727</f>
        <v>12348.791793788356</v>
      </c>
    </row>
    <row r="728" spans="1:3">
      <c r="A728" s="264">
        <f>'HNDL PIP'!A728</f>
        <v>40935</v>
      </c>
      <c r="B728" s="293">
        <f>'HNDL PIP'!J728</f>
        <v>15871.819198565527</v>
      </c>
      <c r="C728" s="293">
        <f>'HNDL PIP'!I728</f>
        <v>12362.2742214593</v>
      </c>
    </row>
    <row r="729" spans="1:3">
      <c r="A729" s="264">
        <f>'HNDL PIP'!A729</f>
        <v>40938</v>
      </c>
      <c r="B729" s="293">
        <f>'HNDL PIP'!J729</f>
        <v>15876.16538001586</v>
      </c>
      <c r="C729" s="293">
        <f>'HNDL PIP'!I729</f>
        <v>12388.613603352538</v>
      </c>
    </row>
    <row r="730" spans="1:3">
      <c r="A730" s="264">
        <f>'HNDL PIP'!A730</f>
        <v>40939</v>
      </c>
      <c r="B730" s="293">
        <f>'HNDL PIP'!J730</f>
        <v>15943.441665104789</v>
      </c>
      <c r="C730" s="293">
        <f>'HNDL PIP'!I730</f>
        <v>12407.516800911802</v>
      </c>
    </row>
    <row r="731" spans="1:3">
      <c r="A731" s="264">
        <f>'HNDL PIP'!A731</f>
        <v>40940</v>
      </c>
      <c r="B731" s="293">
        <f>'HNDL PIP'!J731</f>
        <v>15966.178281222194</v>
      </c>
      <c r="C731" s="293">
        <f>'HNDL PIP'!I731</f>
        <v>12389.934047299694</v>
      </c>
    </row>
    <row r="732" spans="1:3">
      <c r="A732" s="264">
        <f>'HNDL PIP'!A732</f>
        <v>40941</v>
      </c>
      <c r="B732" s="293">
        <f>'HNDL PIP'!J732</f>
        <v>15957.208377836434</v>
      </c>
      <c r="C732" s="293">
        <f>'HNDL PIP'!I732</f>
        <v>12399.524640179026</v>
      </c>
    </row>
    <row r="733" spans="1:3">
      <c r="A733" s="264">
        <f>'HNDL PIP'!A733</f>
        <v>40942</v>
      </c>
      <c r="B733" s="293">
        <f>'HNDL PIP'!J733</f>
        <v>15968.56785200199</v>
      </c>
      <c r="C733" s="293">
        <f>'HNDL PIP'!I733</f>
        <v>12354.351557776376</v>
      </c>
    </row>
    <row r="734" spans="1:3">
      <c r="A734" s="264">
        <f>'HNDL PIP'!A734</f>
        <v>40945</v>
      </c>
      <c r="B734" s="293">
        <f>'HNDL PIP'!J734</f>
        <v>15975.570315443107</v>
      </c>
      <c r="C734" s="293">
        <f>'HNDL PIP'!I734</f>
        <v>12385.972715458232</v>
      </c>
    </row>
    <row r="735" spans="1:3">
      <c r="A735" s="264">
        <f>'HNDL PIP'!A735</f>
        <v>40946</v>
      </c>
      <c r="B735" s="293">
        <f>'HNDL PIP'!J735</f>
        <v>16014.998008497121</v>
      </c>
      <c r="C735" s="293">
        <f>'HNDL PIP'!I735</f>
        <v>12362.899694907956</v>
      </c>
    </row>
    <row r="736" spans="1:3">
      <c r="A736" s="264">
        <f>'HNDL PIP'!A736</f>
        <v>40947</v>
      </c>
      <c r="B736" s="293">
        <f>'HNDL PIP'!J736</f>
        <v>16024.175357312457</v>
      </c>
      <c r="C736" s="293">
        <f>'HNDL PIP'!I736</f>
        <v>12367.13901494882</v>
      </c>
    </row>
    <row r="737" spans="1:3">
      <c r="A737" s="264">
        <f>'HNDL PIP'!A737</f>
        <v>40948</v>
      </c>
      <c r="B737" s="293">
        <f>'HNDL PIP'!J737</f>
        <v>16034.803591703487</v>
      </c>
      <c r="C737" s="293">
        <f>'HNDL PIP'!I737</f>
        <v>12348.027326240004</v>
      </c>
    </row>
    <row r="738" spans="1:3">
      <c r="A738" s="264">
        <f>'HNDL PIP'!A738</f>
        <v>40949</v>
      </c>
      <c r="B738" s="293">
        <f>'HNDL PIP'!J738</f>
        <v>16022.203530793215</v>
      </c>
      <c r="C738" s="293">
        <f>'HNDL PIP'!I738</f>
        <v>12377.494075376502</v>
      </c>
    </row>
    <row r="739" spans="1:3">
      <c r="A739" s="264">
        <f>'HNDL PIP'!A739</f>
        <v>40952</v>
      </c>
      <c r="B739" s="293">
        <f>'HNDL PIP'!J739</f>
        <v>16020.975763709241</v>
      </c>
      <c r="C739" s="293">
        <f>'HNDL PIP'!I739</f>
        <v>12372.907270086387</v>
      </c>
    </row>
    <row r="740" spans="1:3">
      <c r="A740" s="264">
        <f>'HNDL PIP'!A740</f>
        <v>40953</v>
      </c>
      <c r="B740" s="293">
        <f>'HNDL PIP'!J740</f>
        <v>16036.92498526776</v>
      </c>
      <c r="C740" s="293">
        <f>'HNDL PIP'!I740</f>
        <v>12402.443516272737</v>
      </c>
    </row>
    <row r="741" spans="1:3">
      <c r="A741" s="264">
        <f>'HNDL PIP'!A741</f>
        <v>40954</v>
      </c>
      <c r="B741" s="293">
        <f>'HNDL PIP'!J741</f>
        <v>16043.921760230935</v>
      </c>
      <c r="C741" s="293">
        <f>'HNDL PIP'!I741</f>
        <v>12398.343190331572</v>
      </c>
    </row>
    <row r="742" spans="1:3">
      <c r="A742" s="264">
        <f>'HNDL PIP'!A742</f>
        <v>40955</v>
      </c>
      <c r="B742" s="293">
        <f>'HNDL PIP'!J742</f>
        <v>16093.251375034095</v>
      </c>
      <c r="C742" s="293">
        <f>'HNDL PIP'!I742</f>
        <v>12360.189309963795</v>
      </c>
    </row>
    <row r="743" spans="1:3">
      <c r="A743" s="264">
        <f>'HNDL PIP'!A743</f>
        <v>40956</v>
      </c>
      <c r="B743" s="293">
        <f>'HNDL PIP'!J743</f>
        <v>16096.616397492464</v>
      </c>
      <c r="C743" s="293">
        <f>'HNDL PIP'!I743</f>
        <v>12358.66037486709</v>
      </c>
    </row>
    <row r="744" spans="1:3">
      <c r="A744" s="264">
        <f>'HNDL PIP'!A744</f>
        <v>40960</v>
      </c>
      <c r="B744" s="293">
        <f>'HNDL PIP'!J744</f>
        <v>16088.854435213607</v>
      </c>
      <c r="C744" s="293">
        <f>'HNDL PIP'!I744</f>
        <v>12347.540846891052</v>
      </c>
    </row>
    <row r="745" spans="1:3">
      <c r="A745" s="264">
        <f>'HNDL PIP'!A745</f>
        <v>40961</v>
      </c>
      <c r="B745" s="293">
        <f>'HNDL PIP'!J745</f>
        <v>16104.312889517783</v>
      </c>
      <c r="C745" s="293">
        <f>'HNDL PIP'!I745</f>
        <v>12370.752861541028</v>
      </c>
    </row>
    <row r="746" spans="1:3">
      <c r="A746" s="264">
        <f>'HNDL PIP'!A746</f>
        <v>40962</v>
      </c>
      <c r="B746" s="293">
        <f>'HNDL PIP'!J746</f>
        <v>16123.397789065331</v>
      </c>
      <c r="C746" s="293">
        <f>'HNDL PIP'!I746</f>
        <v>12380.065466220962</v>
      </c>
    </row>
    <row r="747" spans="1:3">
      <c r="A747" s="264">
        <f>'HNDL PIP'!A747</f>
        <v>40963</v>
      </c>
      <c r="B747" s="293">
        <f>'HNDL PIP'!J747</f>
        <v>16130.630244739788</v>
      </c>
      <c r="C747" s="293">
        <f>'HNDL PIP'!I747</f>
        <v>12384.999756760328</v>
      </c>
    </row>
    <row r="748" spans="1:3">
      <c r="A748" s="264">
        <f>'HNDL PIP'!A748</f>
        <v>40966</v>
      </c>
      <c r="B748" s="293">
        <f>'HNDL PIP'!J748</f>
        <v>16177.281675364447</v>
      </c>
      <c r="C748" s="293">
        <f>'HNDL PIP'!I748</f>
        <v>12413.007067849971</v>
      </c>
    </row>
    <row r="749" spans="1:3">
      <c r="A749" s="264">
        <f>'HNDL PIP'!A749</f>
        <v>40967</v>
      </c>
      <c r="B749" s="293">
        <f>'HNDL PIP'!J749</f>
        <v>16190.314745614451</v>
      </c>
      <c r="C749" s="293">
        <f>'HNDL PIP'!I749</f>
        <v>12414.536002946676</v>
      </c>
    </row>
    <row r="750" spans="1:3">
      <c r="A750" s="264">
        <f>'HNDL PIP'!A750</f>
        <v>40968</v>
      </c>
      <c r="B750" s="293">
        <f>'HNDL PIP'!J750</f>
        <v>16156.434243860402</v>
      </c>
      <c r="C750" s="293">
        <f>'HNDL PIP'!I750</f>
        <v>12404.667421867944</v>
      </c>
    </row>
    <row r="751" spans="1:3">
      <c r="A751" s="264">
        <f>'HNDL PIP'!A751</f>
        <v>40969</v>
      </c>
      <c r="B751" s="293">
        <f>'HNDL PIP'!J751</f>
        <v>16197.99997607988</v>
      </c>
      <c r="C751" s="293">
        <f>'HNDL PIP'!I751</f>
        <v>12383.12333641437</v>
      </c>
    </row>
    <row r="752" spans="1:3">
      <c r="A752" s="264">
        <f>'HNDL PIP'!A752</f>
        <v>40970</v>
      </c>
      <c r="B752" s="293">
        <f>'HNDL PIP'!J752</f>
        <v>16192.170258939173</v>
      </c>
      <c r="C752" s="293">
        <f>'HNDL PIP'!I752</f>
        <v>12408.628753709405</v>
      </c>
    </row>
    <row r="753" spans="1:3">
      <c r="A753" s="264">
        <f>'HNDL PIP'!A753</f>
        <v>40973</v>
      </c>
      <c r="B753" s="293">
        <f>'HNDL PIP'!J753</f>
        <v>16177.878662754883</v>
      </c>
      <c r="C753" s="293">
        <f>'HNDL PIP'!I753</f>
        <v>12396.536267035464</v>
      </c>
    </row>
    <row r="754" spans="1:3">
      <c r="A754" s="264">
        <f>'HNDL PIP'!A754</f>
        <v>40974</v>
      </c>
      <c r="B754" s="293">
        <f>'HNDL PIP'!J754</f>
        <v>16129.982161252245</v>
      </c>
      <c r="C754" s="293">
        <f>'HNDL PIP'!I754</f>
        <v>12416.690411492033</v>
      </c>
    </row>
    <row r="755" spans="1:3">
      <c r="A755" s="264">
        <f>'HNDL PIP'!A755</f>
        <v>40975</v>
      </c>
      <c r="B755" s="293">
        <f>'HNDL PIP'!J755</f>
        <v>16167.189581507935</v>
      </c>
      <c r="C755" s="293">
        <f>'HNDL PIP'!I755</f>
        <v>12398.829669680521</v>
      </c>
    </row>
    <row r="756" spans="1:3">
      <c r="A756" s="264">
        <f>'HNDL PIP'!A756</f>
        <v>40976</v>
      </c>
      <c r="B756" s="293">
        <f>'HNDL PIP'!J756</f>
        <v>16209.228491208813</v>
      </c>
      <c r="C756" s="293">
        <f>'HNDL PIP'!I756</f>
        <v>12386.73718300658</v>
      </c>
    </row>
    <row r="757" spans="1:3">
      <c r="A757" s="264">
        <f>'HNDL PIP'!A757</f>
        <v>40977</v>
      </c>
      <c r="B757" s="293">
        <f>'HNDL PIP'!J757</f>
        <v>16244.011340944091</v>
      </c>
      <c r="C757" s="293">
        <f>'HNDL PIP'!I757</f>
        <v>12379.995969171106</v>
      </c>
    </row>
    <row r="758" spans="1:3">
      <c r="A758" s="264">
        <f>'HNDL PIP'!A758</f>
        <v>40980</v>
      </c>
      <c r="B758" s="293">
        <f>'HNDL PIP'!J758</f>
        <v>16274.923307763731</v>
      </c>
      <c r="C758" s="293">
        <f>'HNDL PIP'!I758</f>
        <v>12387.015171205981</v>
      </c>
    </row>
    <row r="759" spans="1:3">
      <c r="A759" s="264">
        <f>'HNDL PIP'!A759</f>
        <v>40981</v>
      </c>
      <c r="B759" s="293">
        <f>'HNDL PIP'!J759</f>
        <v>16273.925971166376</v>
      </c>
      <c r="C759" s="293">
        <f>'HNDL PIP'!I759</f>
        <v>12354.838037125322</v>
      </c>
    </row>
    <row r="760" spans="1:3">
      <c r="A760" s="264">
        <f>'HNDL PIP'!A760</f>
        <v>40982</v>
      </c>
      <c r="B760" s="293">
        <f>'HNDL PIP'!J760</f>
        <v>16231.597319141454</v>
      </c>
      <c r="C760" s="293">
        <f>'HNDL PIP'!I760</f>
        <v>12284.437525627034</v>
      </c>
    </row>
    <row r="761" spans="1:3">
      <c r="A761" s="264">
        <f>'HNDL PIP'!A761</f>
        <v>40983</v>
      </c>
      <c r="B761" s="293">
        <f>'HNDL PIP'!J761</f>
        <v>16239.786338599855</v>
      </c>
      <c r="C761" s="293">
        <f>'HNDL PIP'!I761</f>
        <v>12294.167112606066</v>
      </c>
    </row>
    <row r="762" spans="1:3">
      <c r="A762" s="264">
        <f>'HNDL PIP'!A762</f>
        <v>40984</v>
      </c>
      <c r="B762" s="293">
        <f>'HNDL PIP'!J762</f>
        <v>16212.205705412704</v>
      </c>
      <c r="C762" s="293">
        <f>'HNDL PIP'!I762</f>
        <v>12294.584094905167</v>
      </c>
    </row>
    <row r="763" spans="1:3">
      <c r="A763" s="264">
        <f>'HNDL PIP'!A763</f>
        <v>40987</v>
      </c>
      <c r="B763" s="293">
        <f>'HNDL PIP'!J763</f>
        <v>16166.260662862987</v>
      </c>
      <c r="C763" s="293">
        <f>'HNDL PIP'!I763</f>
        <v>12260.947522777655</v>
      </c>
    </row>
    <row r="764" spans="1:3">
      <c r="A764" s="264">
        <f>'HNDL PIP'!A764</f>
        <v>40988</v>
      </c>
      <c r="B764" s="293">
        <f>'HNDL PIP'!J764</f>
        <v>16182.426214947202</v>
      </c>
      <c r="C764" s="293">
        <f>'HNDL PIP'!I764</f>
        <v>12262.54595492421</v>
      </c>
    </row>
    <row r="765" spans="1:3">
      <c r="A765" s="264">
        <f>'HNDL PIP'!A765</f>
        <v>40989</v>
      </c>
      <c r="B765" s="293">
        <f>'HNDL PIP'!J765</f>
        <v>16210.189324878189</v>
      </c>
      <c r="C765" s="293">
        <f>'HNDL PIP'!I765</f>
        <v>12301.811788089592</v>
      </c>
    </row>
    <row r="766" spans="1:3">
      <c r="A766" s="264">
        <f>'HNDL PIP'!A766</f>
        <v>40990</v>
      </c>
      <c r="B766" s="293">
        <f>'HNDL PIP'!J766</f>
        <v>16204.845614107762</v>
      </c>
      <c r="C766" s="293">
        <f>'HNDL PIP'!I766</f>
        <v>12305.564628781505</v>
      </c>
    </row>
    <row r="767" spans="1:3">
      <c r="A767" s="264">
        <f>'HNDL PIP'!A767</f>
        <v>40991</v>
      </c>
      <c r="B767" s="293">
        <f>'HNDL PIP'!J767</f>
        <v>16235.504541564411</v>
      </c>
      <c r="C767" s="293">
        <f>'HNDL PIP'!I767</f>
        <v>12321.479453197207</v>
      </c>
    </row>
    <row r="768" spans="1:3">
      <c r="A768" s="264">
        <f>'HNDL PIP'!A768</f>
        <v>40994</v>
      </c>
      <c r="B768" s="293">
        <f>'HNDL PIP'!J768</f>
        <v>16306.026925050881</v>
      </c>
      <c r="C768" s="293">
        <f>'HNDL PIP'!I768</f>
        <v>12323.911849941966</v>
      </c>
    </row>
    <row r="769" spans="1:3">
      <c r="A769" s="264">
        <f>'HNDL PIP'!A769</f>
        <v>40995</v>
      </c>
      <c r="B769" s="293">
        <f>'HNDL PIP'!J769</f>
        <v>16283.042385079898</v>
      </c>
      <c r="C769" s="293">
        <f>'HNDL PIP'!I769</f>
        <v>12350.598717084456</v>
      </c>
    </row>
    <row r="770" spans="1:3">
      <c r="A770" s="264">
        <f>'HNDL PIP'!A770</f>
        <v>40996</v>
      </c>
      <c r="B770" s="293">
        <f>'HNDL PIP'!J770</f>
        <v>16269.482023912349</v>
      </c>
      <c r="C770" s="293">
        <f>'HNDL PIP'!I770</f>
        <v>12348.652799688649</v>
      </c>
    </row>
    <row r="771" spans="1:3">
      <c r="A771" s="264">
        <f>'HNDL PIP'!A771</f>
        <v>40997</v>
      </c>
      <c r="B771" s="293">
        <f>'HNDL PIP'!J771</f>
        <v>16280.080939770205</v>
      </c>
      <c r="C771" s="293">
        <f>'HNDL PIP'!I771</f>
        <v>12363.177683107348</v>
      </c>
    </row>
    <row r="772" spans="1:3">
      <c r="A772" s="264">
        <f>'HNDL PIP'!A772</f>
        <v>40998</v>
      </c>
      <c r="B772" s="293">
        <f>'HNDL PIP'!J772</f>
        <v>16272.561138010386</v>
      </c>
      <c r="C772" s="293">
        <f>'HNDL PIP'!I772</f>
        <v>12336.699307114408</v>
      </c>
    </row>
    <row r="773" spans="1:3">
      <c r="A773" s="264">
        <f>'HNDL PIP'!A773</f>
        <v>41001</v>
      </c>
      <c r="B773" s="293">
        <f>'HNDL PIP'!J773</f>
        <v>16291.854948212462</v>
      </c>
      <c r="C773" s="293">
        <f>'HNDL PIP'!I773</f>
        <v>12347.610343940896</v>
      </c>
    </row>
    <row r="774" spans="1:3">
      <c r="A774" s="264">
        <f>'HNDL PIP'!A774</f>
        <v>41002</v>
      </c>
      <c r="B774" s="293">
        <f>'HNDL PIP'!J774</f>
        <v>16287.958431031257</v>
      </c>
      <c r="C774" s="293">
        <f>'HNDL PIP'!I774</f>
        <v>12306.120605180307</v>
      </c>
    </row>
    <row r="775" spans="1:3">
      <c r="A775" s="264">
        <f>'HNDL PIP'!A775</f>
        <v>41003</v>
      </c>
      <c r="B775" s="293">
        <f>'HNDL PIP'!J775</f>
        <v>16269.811635589722</v>
      </c>
      <c r="C775" s="293">
        <f>'HNDL PIP'!I775</f>
        <v>12322.313417795413</v>
      </c>
    </row>
    <row r="776" spans="1:3">
      <c r="A776" s="264">
        <f>'HNDL PIP'!A776</f>
        <v>41004</v>
      </c>
      <c r="B776" s="293">
        <f>'HNDL PIP'!J776</f>
        <v>16288.13668315735</v>
      </c>
      <c r="C776" s="293">
        <f>'HNDL PIP'!I776</f>
        <v>12346.984870492244</v>
      </c>
    </row>
    <row r="777" spans="1:3">
      <c r="A777" s="264">
        <f>'HNDL PIP'!A777</f>
        <v>41008</v>
      </c>
      <c r="B777" s="293">
        <f>'HNDL PIP'!J777</f>
        <v>16325.298028668372</v>
      </c>
      <c r="C777" s="293">
        <f>'HNDL PIP'!I777</f>
        <v>12413.424050149069</v>
      </c>
    </row>
    <row r="778" spans="1:3">
      <c r="A778" s="264">
        <f>'HNDL PIP'!A778</f>
        <v>41009</v>
      </c>
      <c r="B778" s="293">
        <f>'HNDL PIP'!J778</f>
        <v>16285.899738152501</v>
      </c>
      <c r="C778" s="293">
        <f>'HNDL PIP'!I778</f>
        <v>12432.049259508931</v>
      </c>
    </row>
    <row r="779" spans="1:3">
      <c r="A779" s="264">
        <f>'HNDL PIP'!A779</f>
        <v>41010</v>
      </c>
      <c r="B779" s="293">
        <f>'HNDL PIP'!J779</f>
        <v>16280.555281420773</v>
      </c>
      <c r="C779" s="293">
        <f>'HNDL PIP'!I779</f>
        <v>12413.215558999518</v>
      </c>
    </row>
    <row r="780" spans="1:3">
      <c r="A780" s="264">
        <f>'HNDL PIP'!A780</f>
        <v>41011</v>
      </c>
      <c r="B780" s="293">
        <f>'HNDL PIP'!J780</f>
        <v>16333.649351445029</v>
      </c>
      <c r="C780" s="293">
        <f>'HNDL PIP'!I780</f>
        <v>12409.393221257755</v>
      </c>
    </row>
    <row r="781" spans="1:3">
      <c r="A781" s="264">
        <f>'HNDL PIP'!A781</f>
        <v>41012</v>
      </c>
      <c r="B781" s="293">
        <f>'HNDL PIP'!J781</f>
        <v>16332.891003439427</v>
      </c>
      <c r="C781" s="293">
        <f>'HNDL PIP'!I781</f>
        <v>12436.288579549795</v>
      </c>
    </row>
    <row r="782" spans="1:3">
      <c r="A782" s="264">
        <f>'HNDL PIP'!A782</f>
        <v>41015</v>
      </c>
      <c r="B782" s="293">
        <f>'HNDL PIP'!J782</f>
        <v>16376.077905411936</v>
      </c>
      <c r="C782" s="293">
        <f>'HNDL PIP'!I782</f>
        <v>12448.242072124034</v>
      </c>
    </row>
    <row r="783" spans="1:3">
      <c r="A783" s="264">
        <f>'HNDL PIP'!A783</f>
        <v>41016</v>
      </c>
      <c r="B783" s="293">
        <f>'HNDL PIP'!J783</f>
        <v>16395.599055169409</v>
      </c>
      <c r="C783" s="293">
        <f>'HNDL PIP'!I783</f>
        <v>12433.508697555784</v>
      </c>
    </row>
    <row r="784" spans="1:3">
      <c r="A784" s="264">
        <f>'HNDL PIP'!A784</f>
        <v>41017</v>
      </c>
      <c r="B784" s="293">
        <f>'HNDL PIP'!J784</f>
        <v>16350.413818997607</v>
      </c>
      <c r="C784" s="293">
        <f>'HNDL PIP'!I784</f>
        <v>12446.018166528826</v>
      </c>
    </row>
    <row r="785" spans="1:3">
      <c r="A785" s="264">
        <f>'HNDL PIP'!A785</f>
        <v>41018</v>
      </c>
      <c r="B785" s="293">
        <f>'HNDL PIP'!J785</f>
        <v>16362.691567447571</v>
      </c>
      <c r="C785" s="293">
        <f>'HNDL PIP'!I785</f>
        <v>12456.720712205763</v>
      </c>
    </row>
    <row r="786" spans="1:3">
      <c r="A786" s="264">
        <f>'HNDL PIP'!A786</f>
        <v>41019</v>
      </c>
      <c r="B786" s="293">
        <f>'HNDL PIP'!J786</f>
        <v>16379.554976800338</v>
      </c>
      <c r="C786" s="293">
        <f>'HNDL PIP'!I786</f>
        <v>12447.477604575681</v>
      </c>
    </row>
    <row r="787" spans="1:3">
      <c r="A787" s="264">
        <f>'HNDL PIP'!A787</f>
        <v>41022</v>
      </c>
      <c r="B787" s="293">
        <f>'HNDL PIP'!J787</f>
        <v>16315.064577726893</v>
      </c>
      <c r="C787" s="293">
        <f>'HNDL PIP'!I787</f>
        <v>12461.93299094453</v>
      </c>
    </row>
    <row r="788" spans="1:3">
      <c r="A788" s="264">
        <f>'HNDL PIP'!A788</f>
        <v>41023</v>
      </c>
      <c r="B788" s="293">
        <f>'HNDL PIP'!J788</f>
        <v>16348.584466824366</v>
      </c>
      <c r="C788" s="293">
        <f>'HNDL PIP'!I788</f>
        <v>12450.396480669389</v>
      </c>
    </row>
    <row r="789" spans="1:3">
      <c r="A789" s="264">
        <f>'HNDL PIP'!A789</f>
        <v>41024</v>
      </c>
      <c r="B789" s="293">
        <f>'HNDL PIP'!J789</f>
        <v>16427.721800103991</v>
      </c>
      <c r="C789" s="293">
        <f>'HNDL PIP'!I789</f>
        <v>12443.724763883767</v>
      </c>
    </row>
    <row r="790" spans="1:3">
      <c r="A790" s="264">
        <f>'HNDL PIP'!A790</f>
        <v>41025</v>
      </c>
      <c r="B790" s="293">
        <f>'HNDL PIP'!J790</f>
        <v>16420.924893869909</v>
      </c>
      <c r="C790" s="293">
        <f>'HNDL PIP'!I790</f>
        <v>12453.732339062202</v>
      </c>
    </row>
    <row r="791" spans="1:3">
      <c r="A791" s="264">
        <f>'HNDL PIP'!A791</f>
        <v>41026</v>
      </c>
      <c r="B791" s="293">
        <f>'HNDL PIP'!J791</f>
        <v>16423.78283997592</v>
      </c>
      <c r="C791" s="293">
        <f>'HNDL PIP'!I791</f>
        <v>12463.531423091086</v>
      </c>
    </row>
    <row r="792" spans="1:3">
      <c r="A792" s="264">
        <f>'HNDL PIP'!A792</f>
        <v>41029</v>
      </c>
      <c r="B792" s="293">
        <f>'HNDL PIP'!J792</f>
        <v>16471.289349066796</v>
      </c>
      <c r="C792" s="293">
        <f>'HNDL PIP'!I792</f>
        <v>12473.469501219668</v>
      </c>
    </row>
    <row r="793" spans="1:3">
      <c r="A793" s="264">
        <f>'HNDL PIP'!A793</f>
        <v>41030</v>
      </c>
      <c r="B793" s="293">
        <f>'HNDL PIP'!J793</f>
        <v>16487.659327249101</v>
      </c>
      <c r="C793" s="293">
        <f>'HNDL PIP'!I793</f>
        <v>12456.859706305462</v>
      </c>
    </row>
    <row r="794" spans="1:3">
      <c r="A794" s="264">
        <f>'HNDL PIP'!A794</f>
        <v>41031</v>
      </c>
      <c r="B794" s="293">
        <f>'HNDL PIP'!J794</f>
        <v>16459.865670285973</v>
      </c>
      <c r="C794" s="293">
        <f>'HNDL PIP'!I794</f>
        <v>12477.847815360232</v>
      </c>
    </row>
    <row r="795" spans="1:3">
      <c r="A795" s="264">
        <f>'HNDL PIP'!A795</f>
        <v>41032</v>
      </c>
      <c r="B795" s="293">
        <f>'HNDL PIP'!J795</f>
        <v>16438.831286070686</v>
      </c>
      <c r="C795" s="293">
        <f>'HNDL PIP'!I795</f>
        <v>12483.685567547653</v>
      </c>
    </row>
    <row r="796" spans="1:3">
      <c r="A796" s="264">
        <f>'HNDL PIP'!A796</f>
        <v>41033</v>
      </c>
      <c r="B796" s="293">
        <f>'HNDL PIP'!J796</f>
        <v>16404.285998133812</v>
      </c>
      <c r="C796" s="293">
        <f>'HNDL PIP'!I796</f>
        <v>12502.380273957368</v>
      </c>
    </row>
    <row r="797" spans="1:3">
      <c r="A797" s="264">
        <f>'HNDL PIP'!A797</f>
        <v>41036</v>
      </c>
      <c r="B797" s="293">
        <f>'HNDL PIP'!J797</f>
        <v>16403.283081392456</v>
      </c>
      <c r="C797" s="293">
        <f>'HNDL PIP'!I797</f>
        <v>12503.283735605419</v>
      </c>
    </row>
    <row r="798" spans="1:3">
      <c r="A798" s="264">
        <f>'HNDL PIP'!A798</f>
        <v>41037</v>
      </c>
      <c r="B798" s="293">
        <f>'HNDL PIP'!J798</f>
        <v>16457.291600553697</v>
      </c>
      <c r="C798" s="293">
        <f>'HNDL PIP'!I798</f>
        <v>12517.252642625317</v>
      </c>
    </row>
    <row r="799" spans="1:3">
      <c r="A799" s="264">
        <f>'HNDL PIP'!A799</f>
        <v>41038</v>
      </c>
      <c r="B799" s="293">
        <f>'HNDL PIP'!J799</f>
        <v>16461.594115011812</v>
      </c>
      <c r="C799" s="293">
        <f>'HNDL PIP'!I799</f>
        <v>12506.967079247484</v>
      </c>
    </row>
    <row r="800" spans="1:3">
      <c r="A800" s="264">
        <f>'HNDL PIP'!A800</f>
        <v>41039</v>
      </c>
      <c r="B800" s="293">
        <f>'HNDL PIP'!J800</f>
        <v>16476.270185826666</v>
      </c>
      <c r="C800" s="293">
        <f>'HNDL PIP'!I800</f>
        <v>12499.322403763957</v>
      </c>
    </row>
    <row r="801" spans="1:3">
      <c r="A801" s="264">
        <f>'HNDL PIP'!A801</f>
        <v>41040</v>
      </c>
      <c r="B801" s="293">
        <f>'HNDL PIP'!J801</f>
        <v>16475.505216139467</v>
      </c>
      <c r="C801" s="293">
        <f>'HNDL PIP'!I801</f>
        <v>12513.221813734004</v>
      </c>
    </row>
    <row r="802" spans="1:3">
      <c r="A802" s="264">
        <f>'HNDL PIP'!A802</f>
        <v>41043</v>
      </c>
      <c r="B802" s="293">
        <f>'HNDL PIP'!J802</f>
        <v>16441.208864409477</v>
      </c>
      <c r="C802" s="293">
        <f>'HNDL PIP'!I802</f>
        <v>12529.762111598362</v>
      </c>
    </row>
    <row r="803" spans="1:3">
      <c r="A803" s="264">
        <f>'HNDL PIP'!A803</f>
        <v>41044</v>
      </c>
      <c r="B803" s="293">
        <f>'HNDL PIP'!J803</f>
        <v>16422.353872802174</v>
      </c>
      <c r="C803" s="293">
        <f>'HNDL PIP'!I803</f>
        <v>12529.206135199558</v>
      </c>
    </row>
    <row r="804" spans="1:3">
      <c r="A804" s="264">
        <f>'HNDL PIP'!A804</f>
        <v>41045</v>
      </c>
      <c r="B804" s="293">
        <f>'HNDL PIP'!J804</f>
        <v>16372.384406239415</v>
      </c>
      <c r="C804" s="293">
        <f>'HNDL PIP'!I804</f>
        <v>12528.163679451805</v>
      </c>
    </row>
    <row r="805" spans="1:3">
      <c r="A805" s="264">
        <f>'HNDL PIP'!A805</f>
        <v>41046</v>
      </c>
      <c r="B805" s="293">
        <f>'HNDL PIP'!J805</f>
        <v>16233.17571683699</v>
      </c>
      <c r="C805" s="293">
        <f>'HNDL PIP'!I805</f>
        <v>12545.537941914365</v>
      </c>
    </row>
    <row r="806" spans="1:3">
      <c r="A806" s="264">
        <f>'HNDL PIP'!A806</f>
        <v>41047</v>
      </c>
      <c r="B806" s="293">
        <f>'HNDL PIP'!J806</f>
        <v>16195.279041918915</v>
      </c>
      <c r="C806" s="293">
        <f>'HNDL PIP'!I806</f>
        <v>12537.893266430838</v>
      </c>
    </row>
    <row r="807" spans="1:3">
      <c r="A807" s="264">
        <f>'HNDL PIP'!A807</f>
        <v>41050</v>
      </c>
      <c r="B807" s="293">
        <f>'HNDL PIP'!J807</f>
        <v>16250.239013212453</v>
      </c>
      <c r="C807" s="293">
        <f>'HNDL PIP'!I807</f>
        <v>12529.345129299258</v>
      </c>
    </row>
    <row r="808" spans="1:3">
      <c r="A808" s="264">
        <f>'HNDL PIP'!A808</f>
        <v>41051</v>
      </c>
      <c r="B808" s="293">
        <f>'HNDL PIP'!J808</f>
        <v>16242.249561569028</v>
      </c>
      <c r="C808" s="293">
        <f>'HNDL PIP'!I808</f>
        <v>12499.252906714108</v>
      </c>
    </row>
    <row r="809" spans="1:3">
      <c r="A809" s="264">
        <f>'HNDL PIP'!A809</f>
        <v>41052</v>
      </c>
      <c r="B809" s="293">
        <f>'HNDL PIP'!J809</f>
        <v>16233.537352903521</v>
      </c>
      <c r="C809" s="293">
        <f>'HNDL PIP'!I809</f>
        <v>12529.275632249408</v>
      </c>
    </row>
    <row r="810" spans="1:3">
      <c r="A810" s="264">
        <f>'HNDL PIP'!A810</f>
        <v>41053</v>
      </c>
      <c r="B810" s="293">
        <f>'HNDL PIP'!J810</f>
        <v>16247.493404711955</v>
      </c>
      <c r="C810" s="293">
        <f>'HNDL PIP'!I810</f>
        <v>12510.719919939396</v>
      </c>
    </row>
    <row r="811" spans="1:3">
      <c r="A811" s="264">
        <f>'HNDL PIP'!A811</f>
        <v>41054</v>
      </c>
      <c r="B811" s="293">
        <f>'HNDL PIP'!J811</f>
        <v>16232.512251952619</v>
      </c>
      <c r="C811" s="293">
        <f>'HNDL PIP'!I811</f>
        <v>12515.932198678163</v>
      </c>
    </row>
    <row r="812" spans="1:3">
      <c r="A812" s="264">
        <f>'HNDL PIP'!A812</f>
        <v>41058</v>
      </c>
      <c r="B812" s="293">
        <f>'HNDL PIP'!J812</f>
        <v>16253.459496831849</v>
      </c>
      <c r="C812" s="293">
        <f>'HNDL PIP'!I812</f>
        <v>12523.298885962287</v>
      </c>
    </row>
    <row r="813" spans="1:3">
      <c r="A813" s="264">
        <f>'HNDL PIP'!A813</f>
        <v>41059</v>
      </c>
      <c r="B813" s="293">
        <f>'HNDL PIP'!J813</f>
        <v>16214.368397760756</v>
      </c>
      <c r="C813" s="293">
        <f>'HNDL PIP'!I813</f>
        <v>12570.556879860447</v>
      </c>
    </row>
    <row r="814" spans="1:3">
      <c r="A814" s="264">
        <f>'HNDL PIP'!A814</f>
        <v>41060</v>
      </c>
      <c r="B814" s="293">
        <f>'HNDL PIP'!J814</f>
        <v>16159.609483578019</v>
      </c>
      <c r="C814" s="293">
        <f>'HNDL PIP'!I814</f>
        <v>12586.33271017645</v>
      </c>
    </row>
    <row r="815" spans="1:3">
      <c r="A815" s="264">
        <f>'HNDL PIP'!A815</f>
        <v>41061</v>
      </c>
      <c r="B815" s="293">
        <f>'HNDL PIP'!J815</f>
        <v>16066.763810750377</v>
      </c>
      <c r="C815" s="293">
        <f>'HNDL PIP'!I815</f>
        <v>12622.40167904872</v>
      </c>
    </row>
    <row r="816" spans="1:3">
      <c r="A816" s="264">
        <f>'HNDL PIP'!A816</f>
        <v>41064</v>
      </c>
      <c r="B816" s="293">
        <f>'HNDL PIP'!J816</f>
        <v>16122.911834883336</v>
      </c>
      <c r="C816" s="293">
        <f>'HNDL PIP'!I816</f>
        <v>12594.255373859376</v>
      </c>
    </row>
    <row r="817" spans="1:3">
      <c r="A817" s="264">
        <f>'HNDL PIP'!A817</f>
        <v>41065</v>
      </c>
      <c r="B817" s="293">
        <f>'HNDL PIP'!J817</f>
        <v>16136.145043291805</v>
      </c>
      <c r="C817" s="293">
        <f>'HNDL PIP'!I817</f>
        <v>12579.313508141575</v>
      </c>
    </row>
    <row r="818" spans="1:3">
      <c r="A818" s="264">
        <f>'HNDL PIP'!A818</f>
        <v>41066</v>
      </c>
      <c r="B818" s="293">
        <f>'HNDL PIP'!J818</f>
        <v>16199.516190517719</v>
      </c>
      <c r="C818" s="293">
        <f>'HNDL PIP'!I818</f>
        <v>12548.943297357024</v>
      </c>
    </row>
    <row r="819" spans="1:3">
      <c r="A819" s="264">
        <f>'HNDL PIP'!A819</f>
        <v>41067</v>
      </c>
      <c r="B819" s="293">
        <f>'HNDL PIP'!J819</f>
        <v>16207.200564880595</v>
      </c>
      <c r="C819" s="293">
        <f>'HNDL PIP'!I819</f>
        <v>12553.113120348036</v>
      </c>
    </row>
    <row r="820" spans="1:3">
      <c r="A820" s="264">
        <f>'HNDL PIP'!A820</f>
        <v>41068</v>
      </c>
      <c r="B820" s="293">
        <f>'HNDL PIP'!J820</f>
        <v>16238.505280125799</v>
      </c>
      <c r="C820" s="293">
        <f>'HNDL PIP'!I820</f>
        <v>12555.267528893393</v>
      </c>
    </row>
    <row r="821" spans="1:3">
      <c r="A821" s="264">
        <f>'HNDL PIP'!A821</f>
        <v>41071</v>
      </c>
      <c r="B821" s="293">
        <f>'HNDL PIP'!J821</f>
        <v>16239.679512349538</v>
      </c>
      <c r="C821" s="293">
        <f>'HNDL PIP'!I821</f>
        <v>12581.050934387829</v>
      </c>
    </row>
    <row r="822" spans="1:3">
      <c r="A822" s="264">
        <f>'HNDL PIP'!A822</f>
        <v>41072</v>
      </c>
      <c r="B822" s="293">
        <f>'HNDL PIP'!J822</f>
        <v>16251.216994611261</v>
      </c>
      <c r="C822" s="293">
        <f>'HNDL PIP'!I822</f>
        <v>12554.155576095789</v>
      </c>
    </row>
    <row r="823" spans="1:3">
      <c r="A823" s="264">
        <f>'HNDL PIP'!A823</f>
        <v>41073</v>
      </c>
      <c r="B823" s="293">
        <f>'HNDL PIP'!J823</f>
        <v>16250.462473822225</v>
      </c>
      <c r="C823" s="293">
        <f>'HNDL PIP'!I823</f>
        <v>12579.313508141571</v>
      </c>
    </row>
    <row r="824" spans="1:3">
      <c r="A824" s="264">
        <f>'HNDL PIP'!A824</f>
        <v>41074</v>
      </c>
      <c r="B824" s="293">
        <f>'HNDL PIP'!J824</f>
        <v>16221.753519970796</v>
      </c>
      <c r="C824" s="293">
        <f>'HNDL PIP'!I824</f>
        <v>12574.379217602203</v>
      </c>
    </row>
    <row r="825" spans="1:3">
      <c r="A825" s="264">
        <f>'HNDL PIP'!A825</f>
        <v>41075</v>
      </c>
      <c r="B825" s="293">
        <f>'HNDL PIP'!J825</f>
        <v>16251.604266545535</v>
      </c>
      <c r="C825" s="293">
        <f>'HNDL PIP'!I825</f>
        <v>12592.170462363865</v>
      </c>
    </row>
    <row r="826" spans="1:3">
      <c r="A826" s="264">
        <f>'HNDL PIP'!A826</f>
        <v>41078</v>
      </c>
      <c r="B826" s="293">
        <f>'HNDL PIP'!J826</f>
        <v>16270.849774542565</v>
      </c>
      <c r="C826" s="293">
        <f>'HNDL PIP'!I826</f>
        <v>12596.82676470383</v>
      </c>
    </row>
    <row r="827" spans="1:3">
      <c r="A827" s="264">
        <f>'HNDL PIP'!A827</f>
        <v>41079</v>
      </c>
      <c r="B827" s="293">
        <f>'HNDL PIP'!J827</f>
        <v>16337.561250829232</v>
      </c>
      <c r="C827" s="293">
        <f>'HNDL PIP'!I827</f>
        <v>12583.691822282137</v>
      </c>
    </row>
    <row r="828" spans="1:3">
      <c r="A828" s="264">
        <f>'HNDL PIP'!A828</f>
        <v>41080</v>
      </c>
      <c r="B828" s="293">
        <f>'HNDL PIP'!J828</f>
        <v>16335.598010679367</v>
      </c>
      <c r="C828" s="293">
        <f>'HNDL PIP'!I828</f>
        <v>12579.730490440672</v>
      </c>
    </row>
    <row r="829" spans="1:3">
      <c r="A829" s="264">
        <f>'HNDL PIP'!A829</f>
        <v>41081</v>
      </c>
      <c r="B829" s="293">
        <f>'HNDL PIP'!J829</f>
        <v>16309.782756868737</v>
      </c>
      <c r="C829" s="293">
        <f>'HNDL PIP'!I829</f>
        <v>12599.25916144859</v>
      </c>
    </row>
    <row r="830" spans="1:3">
      <c r="A830" s="264">
        <f>'HNDL PIP'!A830</f>
        <v>41082</v>
      </c>
      <c r="B830" s="293">
        <f>'HNDL PIP'!J830</f>
        <v>16293.365735584875</v>
      </c>
      <c r="C830" s="293">
        <f>'HNDL PIP'!I830</f>
        <v>12577.228596646066</v>
      </c>
    </row>
    <row r="831" spans="1:3">
      <c r="A831" s="264">
        <f>'HNDL PIP'!A831</f>
        <v>41085</v>
      </c>
      <c r="B831" s="293">
        <f>'HNDL PIP'!J831</f>
        <v>16299.595604885291</v>
      </c>
      <c r="C831" s="293">
        <f>'HNDL PIP'!I831</f>
        <v>12609.336233676873</v>
      </c>
    </row>
    <row r="832" spans="1:3">
      <c r="A832" s="264">
        <f>'HNDL PIP'!A832</f>
        <v>41086</v>
      </c>
      <c r="B832" s="293">
        <f>'HNDL PIP'!J832</f>
        <v>16298.357043272825</v>
      </c>
      <c r="C832" s="293">
        <f>'HNDL PIP'!I832</f>
        <v>12598.355699800537</v>
      </c>
    </row>
    <row r="833" spans="1:3">
      <c r="A833" s="264">
        <f>'HNDL PIP'!A833</f>
        <v>41087</v>
      </c>
      <c r="B833" s="293">
        <f>'HNDL PIP'!J833</f>
        <v>16350.113514971297</v>
      </c>
      <c r="C833" s="293">
        <f>'HNDL PIP'!I833</f>
        <v>12603.220493290053</v>
      </c>
    </row>
    <row r="834" spans="1:3">
      <c r="A834" s="264">
        <f>'HNDL PIP'!A834</f>
        <v>41088</v>
      </c>
      <c r="B834" s="293">
        <f>'HNDL PIP'!J834</f>
        <v>16407.887028506688</v>
      </c>
      <c r="C834" s="293">
        <f>'HNDL PIP'!I834</f>
        <v>12619.830288204259</v>
      </c>
    </row>
    <row r="835" spans="1:3">
      <c r="A835" s="264">
        <f>'HNDL PIP'!A835</f>
        <v>41089</v>
      </c>
      <c r="B835" s="293">
        <f>'HNDL PIP'!J835</f>
        <v>16482.997349750964</v>
      </c>
      <c r="C835" s="293">
        <f>'HNDL PIP'!I835</f>
        <v>12591.267000715812</v>
      </c>
    </row>
    <row r="836" spans="1:3">
      <c r="A836" s="264">
        <f>'HNDL PIP'!A836</f>
        <v>41092</v>
      </c>
      <c r="B836" s="293">
        <f>'HNDL PIP'!J836</f>
        <v>16554.728739106966</v>
      </c>
      <c r="C836" s="293">
        <f>'HNDL PIP'!I836</f>
        <v>12633.868692274007</v>
      </c>
    </row>
    <row r="837" spans="1:3">
      <c r="A837" s="264">
        <f>'HNDL PIP'!A837</f>
        <v>41093</v>
      </c>
      <c r="B837" s="293">
        <f>'HNDL PIP'!J837</f>
        <v>16552.033393938476</v>
      </c>
      <c r="C837" s="293">
        <f>'HNDL PIP'!I837</f>
        <v>12615.034991764593</v>
      </c>
    </row>
    <row r="838" spans="1:3">
      <c r="A838" s="264">
        <f>'HNDL PIP'!A838</f>
        <v>41095</v>
      </c>
      <c r="B838" s="293">
        <f>'HNDL PIP'!J838</f>
        <v>16485.036543343387</v>
      </c>
      <c r="C838" s="293">
        <f>'HNDL PIP'!I838</f>
        <v>12632.40925422715</v>
      </c>
    </row>
    <row r="839" spans="1:3">
      <c r="A839" s="264">
        <f>'HNDL PIP'!A839</f>
        <v>41096</v>
      </c>
      <c r="B839" s="293">
        <f>'HNDL PIP'!J839</f>
        <v>16506.185712552662</v>
      </c>
      <c r="C839" s="293">
        <f>'HNDL PIP'!I839</f>
        <v>12657.219701023681</v>
      </c>
    </row>
    <row r="840" spans="1:3">
      <c r="A840" s="264">
        <f>'HNDL PIP'!A840</f>
        <v>41099</v>
      </c>
      <c r="B840" s="293">
        <f>'HNDL PIP'!J840</f>
        <v>16468.334918891513</v>
      </c>
      <c r="C840" s="293">
        <f>'HNDL PIP'!I840</f>
        <v>12676.817869081446</v>
      </c>
    </row>
    <row r="841" spans="1:3">
      <c r="A841" s="264">
        <f>'HNDL PIP'!A841</f>
        <v>41100</v>
      </c>
      <c r="B841" s="293">
        <f>'HNDL PIP'!J841</f>
        <v>16460.587210016074</v>
      </c>
      <c r="C841" s="293">
        <f>'HNDL PIP'!I841</f>
        <v>12693.288669895952</v>
      </c>
    </row>
    <row r="842" spans="1:3">
      <c r="A842" s="264">
        <f>'HNDL PIP'!A842</f>
        <v>41101</v>
      </c>
      <c r="B842" s="293">
        <f>'HNDL PIP'!J842</f>
        <v>16500.515739867707</v>
      </c>
      <c r="C842" s="293">
        <f>'HNDL PIP'!I842</f>
        <v>12699.473907332622</v>
      </c>
    </row>
    <row r="843" spans="1:3">
      <c r="A843" s="264">
        <f>'HNDL PIP'!A843</f>
        <v>41102</v>
      </c>
      <c r="B843" s="293">
        <f>'HNDL PIP'!J843</f>
        <v>16489.396341947569</v>
      </c>
      <c r="C843" s="293">
        <f>'HNDL PIP'!I843</f>
        <v>12709.133997261804</v>
      </c>
    </row>
    <row r="844" spans="1:3">
      <c r="A844" s="264">
        <f>'HNDL PIP'!A844</f>
        <v>41103</v>
      </c>
      <c r="B844" s="293">
        <f>'HNDL PIP'!J844</f>
        <v>16488.389999539701</v>
      </c>
      <c r="C844" s="293">
        <f>'HNDL PIP'!I844</f>
        <v>12705.103168370491</v>
      </c>
    </row>
    <row r="845" spans="1:3">
      <c r="A845" s="264">
        <f>'HNDL PIP'!A845</f>
        <v>41106</v>
      </c>
      <c r="B845" s="293">
        <f>'HNDL PIP'!J845</f>
        <v>16516.755472884368</v>
      </c>
      <c r="C845" s="293">
        <f>'HNDL PIP'!I845</f>
        <v>12729.357638768222</v>
      </c>
    </row>
    <row r="846" spans="1:3">
      <c r="A846" s="264">
        <f>'HNDL PIP'!A846</f>
        <v>41107</v>
      </c>
      <c r="B846" s="293">
        <f>'HNDL PIP'!J846</f>
        <v>16543.673833402176</v>
      </c>
      <c r="C846" s="293">
        <f>'HNDL PIP'!I846</f>
        <v>12717.612637343533</v>
      </c>
    </row>
    <row r="847" spans="1:3">
      <c r="A847" s="264">
        <f>'HNDL PIP'!A847</f>
        <v>41108</v>
      </c>
      <c r="B847" s="293">
        <f>'HNDL PIP'!J847</f>
        <v>16577.089365421867</v>
      </c>
      <c r="C847" s="293">
        <f>'HNDL PIP'!I847</f>
        <v>12741.728113641564</v>
      </c>
    </row>
    <row r="848" spans="1:3">
      <c r="A848" s="264">
        <f>'HNDL PIP'!A848</f>
        <v>41109</v>
      </c>
      <c r="B848" s="293">
        <f>'HNDL PIP'!J848</f>
        <v>16546.711321727991</v>
      </c>
      <c r="C848" s="293">
        <f>'HNDL PIP'!I848</f>
        <v>12735.334385055343</v>
      </c>
    </row>
    <row r="849" spans="1:3">
      <c r="A849" s="264">
        <f>'HNDL PIP'!A849</f>
        <v>41110</v>
      </c>
      <c r="B849" s="293">
        <f>'HNDL PIP'!J849</f>
        <v>16560.385528379531</v>
      </c>
      <c r="C849" s="293">
        <f>'HNDL PIP'!I849</f>
        <v>12760.075334802026</v>
      </c>
    </row>
    <row r="850" spans="1:3">
      <c r="A850" s="264">
        <f>'HNDL PIP'!A850</f>
        <v>41113</v>
      </c>
      <c r="B850" s="293">
        <f>'HNDL PIP'!J850</f>
        <v>16514.125056219855</v>
      </c>
      <c r="C850" s="293">
        <f>'HNDL PIP'!I850</f>
        <v>12765.148619441094</v>
      </c>
    </row>
    <row r="851" spans="1:3">
      <c r="A851" s="264">
        <f>'HNDL PIP'!A851</f>
        <v>41114</v>
      </c>
      <c r="B851" s="293">
        <f>'HNDL PIP'!J851</f>
        <v>16468.109534870731</v>
      </c>
      <c r="C851" s="293">
        <f>'HNDL PIP'!I851</f>
        <v>12777.519094314433</v>
      </c>
    </row>
    <row r="852" spans="1:3">
      <c r="A852" s="264">
        <f>'HNDL PIP'!A852</f>
        <v>41115</v>
      </c>
      <c r="B852" s="293">
        <f>'HNDL PIP'!J852</f>
        <v>16455.551924455132</v>
      </c>
      <c r="C852" s="293">
        <f>'HNDL PIP'!I852</f>
        <v>12779.673502859794</v>
      </c>
    </row>
    <row r="853" spans="1:3">
      <c r="A853" s="264">
        <f>'HNDL PIP'!A853</f>
        <v>41116</v>
      </c>
      <c r="B853" s="293">
        <f>'HNDL PIP'!J853</f>
        <v>16559.957511149987</v>
      </c>
      <c r="C853" s="293">
        <f>'HNDL PIP'!I853</f>
        <v>12775.57317691863</v>
      </c>
    </row>
    <row r="854" spans="1:3">
      <c r="A854" s="264">
        <f>'HNDL PIP'!A854</f>
        <v>41117</v>
      </c>
      <c r="B854" s="293">
        <f>'HNDL PIP'!J854</f>
        <v>16583.013162884101</v>
      </c>
      <c r="C854" s="293">
        <f>'HNDL PIP'!I854</f>
        <v>12721.226483935747</v>
      </c>
    </row>
    <row r="855" spans="1:3">
      <c r="A855" s="264">
        <f>'HNDL PIP'!A855</f>
        <v>41120</v>
      </c>
      <c r="B855" s="293">
        <f>'HNDL PIP'!J855</f>
        <v>16614.729695030535</v>
      </c>
      <c r="C855" s="293">
        <f>'HNDL PIP'!I855</f>
        <v>12756.044505910713</v>
      </c>
    </row>
    <row r="856" spans="1:3">
      <c r="A856" s="264">
        <f>'HNDL PIP'!A856</f>
        <v>41121</v>
      </c>
      <c r="B856" s="293">
        <f>'HNDL PIP'!J856</f>
        <v>16657.752825295971</v>
      </c>
      <c r="C856" s="293">
        <f>'HNDL PIP'!I856</f>
        <v>12764.940128291542</v>
      </c>
    </row>
    <row r="857" spans="1:3">
      <c r="A857" s="264">
        <f>'HNDL PIP'!A857</f>
        <v>41122</v>
      </c>
      <c r="B857" s="293">
        <f>'HNDL PIP'!J857</f>
        <v>16663.476119257462</v>
      </c>
      <c r="C857" s="293">
        <f>'HNDL PIP'!I857</f>
        <v>12744.369001535872</v>
      </c>
    </row>
    <row r="858" spans="1:3">
      <c r="A858" s="264">
        <f>'HNDL PIP'!A858</f>
        <v>41123</v>
      </c>
      <c r="B858" s="293">
        <f>'HNDL PIP'!J858</f>
        <v>16616.024706232623</v>
      </c>
      <c r="C858" s="293">
        <f>'HNDL PIP'!I858</f>
        <v>12772.237318525815</v>
      </c>
    </row>
    <row r="859" spans="1:3">
      <c r="A859" s="264">
        <f>'HNDL PIP'!A859</f>
        <v>41124</v>
      </c>
      <c r="B859" s="293">
        <f>'HNDL PIP'!J859</f>
        <v>16625.839461592372</v>
      </c>
      <c r="C859" s="293">
        <f>'HNDL PIP'!I859</f>
        <v>12728.94065646912</v>
      </c>
    </row>
    <row r="860" spans="1:3">
      <c r="A860" s="264">
        <f>'HNDL PIP'!A860</f>
        <v>41127</v>
      </c>
      <c r="B860" s="293">
        <f>'HNDL PIP'!J860</f>
        <v>16617.850009576567</v>
      </c>
      <c r="C860" s="293">
        <f>'HNDL PIP'!I860</f>
        <v>12744.716486785122</v>
      </c>
    </row>
    <row r="861" spans="1:3">
      <c r="A861" s="264">
        <f>'HNDL PIP'!A861</f>
        <v>41128</v>
      </c>
      <c r="B861" s="293">
        <f>'HNDL PIP'!J861</f>
        <v>16583.157613402556</v>
      </c>
      <c r="C861" s="293">
        <f>'HNDL PIP'!I861</f>
        <v>12712.122370405365</v>
      </c>
    </row>
    <row r="862" spans="1:3">
      <c r="A862" s="264">
        <f>'HNDL PIP'!A862</f>
        <v>41129</v>
      </c>
      <c r="B862" s="293">
        <f>'HNDL PIP'!J862</f>
        <v>16618.472016212236</v>
      </c>
      <c r="C862" s="293">
        <f>'HNDL PIP'!I862</f>
        <v>12704.547191971689</v>
      </c>
    </row>
    <row r="863" spans="1:3">
      <c r="A863" s="264">
        <f>'HNDL PIP'!A863</f>
        <v>41130</v>
      </c>
      <c r="B863" s="293">
        <f>'HNDL PIP'!J863</f>
        <v>16671.343337249578</v>
      </c>
      <c r="C863" s="293">
        <f>'HNDL PIP'!I863</f>
        <v>12702.948759825134</v>
      </c>
    </row>
    <row r="864" spans="1:3">
      <c r="A864" s="264">
        <f>'HNDL PIP'!A864</f>
        <v>41131</v>
      </c>
      <c r="B864" s="293">
        <f>'HNDL PIP'!J864</f>
        <v>16684.03954818461</v>
      </c>
      <c r="C864" s="293">
        <f>'HNDL PIP'!I864</f>
        <v>12718.377104891886</v>
      </c>
    </row>
    <row r="865" spans="1:3">
      <c r="A865" s="264">
        <f>'HNDL PIP'!A865</f>
        <v>41134</v>
      </c>
      <c r="B865" s="293">
        <f>'HNDL PIP'!J865</f>
        <v>16683.024403264677</v>
      </c>
      <c r="C865" s="293">
        <f>'HNDL PIP'!I865</f>
        <v>12717.543140293685</v>
      </c>
    </row>
    <row r="866" spans="1:3">
      <c r="A866" s="264">
        <f>'HNDL PIP'!A866</f>
        <v>41135</v>
      </c>
      <c r="B866" s="293">
        <f>'HNDL PIP'!J866</f>
        <v>16653.387718616439</v>
      </c>
      <c r="C866" s="293">
        <f>'HNDL PIP'!I866</f>
        <v>12682.933609468268</v>
      </c>
    </row>
    <row r="867" spans="1:3">
      <c r="A867" s="264">
        <f>'HNDL PIP'!A867</f>
        <v>41136</v>
      </c>
      <c r="B867" s="293">
        <f>'HNDL PIP'!J867</f>
        <v>16622.310713640785</v>
      </c>
      <c r="C867" s="293">
        <f>'HNDL PIP'!I867</f>
        <v>12642.20833825603</v>
      </c>
    </row>
    <row r="868" spans="1:3">
      <c r="A868" s="264">
        <f>'HNDL PIP'!A868</f>
        <v>41137</v>
      </c>
      <c r="B868" s="293">
        <f>'HNDL PIP'!J868</f>
        <v>16662.423157278001</v>
      </c>
      <c r="C868" s="293">
        <f>'HNDL PIP'!I868</f>
        <v>12625.459549242125</v>
      </c>
    </row>
    <row r="869" spans="1:3">
      <c r="A869" s="264">
        <f>'HNDL PIP'!A869</f>
        <v>41138</v>
      </c>
      <c r="B869" s="293">
        <f>'HNDL PIP'!J869</f>
        <v>16694.355384966369</v>
      </c>
      <c r="C869" s="293">
        <f>'HNDL PIP'!I869</f>
        <v>12637.899521165316</v>
      </c>
    </row>
    <row r="870" spans="1:3">
      <c r="A870" s="264">
        <f>'HNDL PIP'!A870</f>
        <v>41141</v>
      </c>
      <c r="B870" s="293">
        <f>'HNDL PIP'!J870</f>
        <v>16703.439681894459</v>
      </c>
      <c r="C870" s="293">
        <f>'HNDL PIP'!I870</f>
        <v>12644.293249751538</v>
      </c>
    </row>
    <row r="871" spans="1:3">
      <c r="A871" s="264">
        <f>'HNDL PIP'!A871</f>
        <v>41142</v>
      </c>
      <c r="B871" s="293">
        <f>'HNDL PIP'!J871</f>
        <v>16696.171695983056</v>
      </c>
      <c r="C871" s="293">
        <f>'HNDL PIP'!I871</f>
        <v>12651.451445886112</v>
      </c>
    </row>
    <row r="872" spans="1:3">
      <c r="A872" s="264">
        <f>'HNDL PIP'!A872</f>
        <v>41143</v>
      </c>
      <c r="B872" s="293">
        <f>'HNDL PIP'!J872</f>
        <v>16711.266259399177</v>
      </c>
      <c r="C872" s="293">
        <f>'HNDL PIP'!I872</f>
        <v>12697.388995837115</v>
      </c>
    </row>
    <row r="873" spans="1:3">
      <c r="A873" s="264">
        <f>'HNDL PIP'!A873</f>
        <v>41144</v>
      </c>
      <c r="B873" s="293">
        <f>'HNDL PIP'!J873</f>
        <v>16708.807302711124</v>
      </c>
      <c r="C873" s="293">
        <f>'HNDL PIP'!I873</f>
        <v>12719.280566539939</v>
      </c>
    </row>
    <row r="874" spans="1:3">
      <c r="A874" s="264">
        <f>'HNDL PIP'!A874</f>
        <v>41145</v>
      </c>
      <c r="B874" s="293">
        <f>'HNDL PIP'!J874</f>
        <v>16735.921223073037</v>
      </c>
      <c r="C874" s="293">
        <f>'HNDL PIP'!I874</f>
        <v>12709.828967760306</v>
      </c>
    </row>
    <row r="875" spans="1:3">
      <c r="A875" s="264">
        <f>'HNDL PIP'!A875</f>
        <v>41148</v>
      </c>
      <c r="B875" s="293">
        <f>'HNDL PIP'!J875</f>
        <v>16730.816688792689</v>
      </c>
      <c r="C875" s="293">
        <f>'HNDL PIP'!I875</f>
        <v>12727.064236123164</v>
      </c>
    </row>
    <row r="876" spans="1:3">
      <c r="A876" s="264">
        <f>'HNDL PIP'!A876</f>
        <v>41149</v>
      </c>
      <c r="B876" s="293">
        <f>'HNDL PIP'!J876</f>
        <v>16713.692291385127</v>
      </c>
      <c r="C876" s="293">
        <f>'HNDL PIP'!I876</f>
        <v>12734.569917506991</v>
      </c>
    </row>
    <row r="877" spans="1:3">
      <c r="A877" s="264">
        <f>'HNDL PIP'!A877</f>
        <v>41150</v>
      </c>
      <c r="B877" s="293">
        <f>'HNDL PIP'!J877</f>
        <v>16738.878942251515</v>
      </c>
      <c r="C877" s="293">
        <f>'HNDL PIP'!I877</f>
        <v>12724.145360029455</v>
      </c>
    </row>
    <row r="878" spans="1:3">
      <c r="A878" s="264">
        <f>'HNDL PIP'!A878</f>
        <v>41151</v>
      </c>
      <c r="B878" s="293">
        <f>'HNDL PIP'!J878</f>
        <v>16741.226768185192</v>
      </c>
      <c r="C878" s="293">
        <f>'HNDL PIP'!I878</f>
        <v>12741.658616591714</v>
      </c>
    </row>
    <row r="879" spans="1:3">
      <c r="A879" s="264">
        <f>'HNDL PIP'!A879</f>
        <v>41152</v>
      </c>
      <c r="B879" s="293">
        <f>'HNDL PIP'!J879</f>
        <v>16771.93830057545</v>
      </c>
      <c r="C879" s="293">
        <f>'HNDL PIP'!I879</f>
        <v>12773.279774273569</v>
      </c>
    </row>
    <row r="880" spans="1:3">
      <c r="A880" s="264">
        <f>'HNDL PIP'!A880</f>
        <v>41156</v>
      </c>
      <c r="B880" s="293">
        <f>'HNDL PIP'!J880</f>
        <v>16775.96683159237</v>
      </c>
      <c r="C880" s="293">
        <f>'HNDL PIP'!I880</f>
        <v>12770.152407030308</v>
      </c>
    </row>
    <row r="881" spans="1:3">
      <c r="A881" s="264">
        <f>'HNDL PIP'!A881</f>
        <v>41157</v>
      </c>
      <c r="B881" s="293">
        <f>'HNDL PIP'!J881</f>
        <v>16807.154530824471</v>
      </c>
      <c r="C881" s="293">
        <f>'HNDL PIP'!I881</f>
        <v>12765.357110590641</v>
      </c>
    </row>
    <row r="882" spans="1:3">
      <c r="A882" s="264">
        <f>'HNDL PIP'!A882</f>
        <v>41158</v>
      </c>
      <c r="B882" s="293">
        <f>'HNDL PIP'!J882</f>
        <v>16821.275223673223</v>
      </c>
      <c r="C882" s="293">
        <f>'HNDL PIP'!I882</f>
        <v>12729.288141718371</v>
      </c>
    </row>
    <row r="883" spans="1:3">
      <c r="A883" s="264">
        <f>'HNDL PIP'!A883</f>
        <v>41159</v>
      </c>
      <c r="B883" s="293">
        <f>'HNDL PIP'!J883</f>
        <v>16853.178839075579</v>
      </c>
      <c r="C883" s="293">
        <f>'HNDL PIP'!I883</f>
        <v>12739.365213946654</v>
      </c>
    </row>
    <row r="884" spans="1:3">
      <c r="A884" s="264">
        <f>'HNDL PIP'!A884</f>
        <v>41162</v>
      </c>
      <c r="B884" s="293">
        <f>'HNDL PIP'!J884</f>
        <v>16851.194785917462</v>
      </c>
      <c r="C884" s="293">
        <f>'HNDL PIP'!I884</f>
        <v>12732.832491260733</v>
      </c>
    </row>
    <row r="885" spans="1:3">
      <c r="A885" s="264">
        <f>'HNDL PIP'!A885</f>
        <v>41163</v>
      </c>
      <c r="B885" s="293">
        <f>'HNDL PIP'!J885</f>
        <v>16861.466469825427</v>
      </c>
      <c r="C885" s="293">
        <f>'HNDL PIP'!I885</f>
        <v>12731.85953256283</v>
      </c>
    </row>
    <row r="886" spans="1:3">
      <c r="A886" s="264">
        <f>'HNDL PIP'!A886</f>
        <v>41164</v>
      </c>
      <c r="B886" s="293">
        <f>'HNDL PIP'!J886</f>
        <v>16855.877725624636</v>
      </c>
      <c r="C886" s="293">
        <f>'HNDL PIP'!I886</f>
        <v>12706.701600517046</v>
      </c>
    </row>
    <row r="887" spans="1:3">
      <c r="A887" s="264">
        <f>'HNDL PIP'!A887</f>
        <v>41165</v>
      </c>
      <c r="B887" s="293">
        <f>'HNDL PIP'!J887</f>
        <v>16873.356666685089</v>
      </c>
      <c r="C887" s="293">
        <f>'HNDL PIP'!I887</f>
        <v>12723.241898381402</v>
      </c>
    </row>
    <row r="888" spans="1:3">
      <c r="A888" s="264">
        <f>'HNDL PIP'!A888</f>
        <v>41166</v>
      </c>
      <c r="B888" s="293">
        <f>'HNDL PIP'!J888</f>
        <v>16872.332988623482</v>
      </c>
      <c r="C888" s="293">
        <f>'HNDL PIP'!I888</f>
        <v>12688.979852805236</v>
      </c>
    </row>
    <row r="889" spans="1:3">
      <c r="A889" s="264">
        <f>'HNDL PIP'!A889</f>
        <v>41169</v>
      </c>
      <c r="B889" s="293">
        <f>'HNDL PIP'!J889</f>
        <v>16871.069108184725</v>
      </c>
      <c r="C889" s="293">
        <f>'HNDL PIP'!I889</f>
        <v>12706.284618217944</v>
      </c>
    </row>
    <row r="890" spans="1:3">
      <c r="A890" s="264">
        <f>'HNDL PIP'!A890</f>
        <v>41170</v>
      </c>
      <c r="B890" s="293">
        <f>'HNDL PIP'!J890</f>
        <v>16867.883309493376</v>
      </c>
      <c r="C890" s="293">
        <f>'HNDL PIP'!I890</f>
        <v>12714.415773050421</v>
      </c>
    </row>
    <row r="891" spans="1:3">
      <c r="A891" s="264">
        <f>'HNDL PIP'!A891</f>
        <v>41171</v>
      </c>
      <c r="B891" s="293">
        <f>'HNDL PIP'!J891</f>
        <v>16929.321993855043</v>
      </c>
      <c r="C891" s="293">
        <f>'HNDL PIP'!I891</f>
        <v>12730.539088615675</v>
      </c>
    </row>
    <row r="892" spans="1:3">
      <c r="A892" s="264">
        <f>'HNDL PIP'!A892</f>
        <v>41172</v>
      </c>
      <c r="B892" s="293">
        <f>'HNDL PIP'!J892</f>
        <v>16925.172802709723</v>
      </c>
      <c r="C892" s="293">
        <f>'HNDL PIP'!I892</f>
        <v>12736.515834902797</v>
      </c>
    </row>
    <row r="893" spans="1:3">
      <c r="A893" s="264">
        <f>'HNDL PIP'!A893</f>
        <v>41173</v>
      </c>
      <c r="B893" s="293">
        <f>'HNDL PIP'!J893</f>
        <v>16892.438199171738</v>
      </c>
      <c r="C893" s="293">
        <f>'HNDL PIP'!I893</f>
        <v>12746.314918931679</v>
      </c>
    </row>
    <row r="894" spans="1:3">
      <c r="A894" s="264">
        <f>'HNDL PIP'!A894</f>
        <v>41176</v>
      </c>
      <c r="B894" s="293">
        <f>'HNDL PIP'!J894</f>
        <v>16884.92815880842</v>
      </c>
      <c r="C894" s="293">
        <f>'HNDL PIP'!I894</f>
        <v>12765.982584039297</v>
      </c>
    </row>
    <row r="895" spans="1:3">
      <c r="A895" s="264">
        <f>'HNDL PIP'!A895</f>
        <v>41177</v>
      </c>
      <c r="B895" s="293">
        <f>'HNDL PIP'!J895</f>
        <v>16850.757228872732</v>
      </c>
      <c r="C895" s="293">
        <f>'HNDL PIP'!I895</f>
        <v>12779.673502859794</v>
      </c>
    </row>
    <row r="896" spans="1:3">
      <c r="A896" s="264">
        <f>'HNDL PIP'!A896</f>
        <v>41178</v>
      </c>
      <c r="B896" s="293">
        <f>'HNDL PIP'!J896</f>
        <v>16899.452565339183</v>
      </c>
      <c r="C896" s="293">
        <f>'HNDL PIP'!I896</f>
        <v>12800.661611914566</v>
      </c>
    </row>
    <row r="897" spans="1:3">
      <c r="A897" s="264">
        <f>'HNDL PIP'!A897</f>
        <v>41179</v>
      </c>
      <c r="B897" s="293">
        <f>'HNDL PIP'!J897</f>
        <v>16912.357743763358</v>
      </c>
      <c r="C897" s="293">
        <f>'HNDL PIP'!I897</f>
        <v>12788.291137041222</v>
      </c>
    </row>
    <row r="898" spans="1:3">
      <c r="A898" s="264">
        <f>'HNDL PIP'!A898</f>
        <v>41180</v>
      </c>
      <c r="B898" s="293">
        <f>'HNDL PIP'!J898</f>
        <v>16909.891402145568</v>
      </c>
      <c r="C898" s="293">
        <f>'HNDL PIP'!I898</f>
        <v>12790.862527885682</v>
      </c>
    </row>
    <row r="899" spans="1:3">
      <c r="A899" s="264">
        <f>'HNDL PIP'!A899</f>
        <v>41183</v>
      </c>
      <c r="B899" s="293">
        <f>'HNDL PIP'!J899</f>
        <v>16917.991833914148</v>
      </c>
      <c r="C899" s="293">
        <f>'HNDL PIP'!I899</f>
        <v>12799.758150266511</v>
      </c>
    </row>
    <row r="900" spans="1:3">
      <c r="A900" s="264">
        <f>'HNDL PIP'!A900</f>
        <v>41184</v>
      </c>
      <c r="B900" s="293">
        <f>'HNDL PIP'!J900</f>
        <v>16951.065872954856</v>
      </c>
      <c r="C900" s="293">
        <f>'HNDL PIP'!I900</f>
        <v>12805.178920154829</v>
      </c>
    </row>
    <row r="901" spans="1:3">
      <c r="A901" s="264">
        <f>'HNDL PIP'!A901</f>
        <v>41185</v>
      </c>
      <c r="B901" s="293">
        <f>'HNDL PIP'!J901</f>
        <v>16967.327896990715</v>
      </c>
      <c r="C901" s="293">
        <f>'HNDL PIP'!I901</f>
        <v>12804.692440805879</v>
      </c>
    </row>
    <row r="902" spans="1:3">
      <c r="A902" s="264">
        <f>'HNDL PIP'!A902</f>
        <v>41186</v>
      </c>
      <c r="B902" s="293">
        <f>'HNDL PIP'!J902</f>
        <v>16998.955809189705</v>
      </c>
      <c r="C902" s="293">
        <f>'HNDL PIP'!I902</f>
        <v>12786.136728495865</v>
      </c>
    </row>
    <row r="903" spans="1:3">
      <c r="A903" s="264">
        <f>'HNDL PIP'!A903</f>
        <v>41187</v>
      </c>
      <c r="B903" s="293">
        <f>'HNDL PIP'!J903</f>
        <v>16988.802475843411</v>
      </c>
      <c r="C903" s="293">
        <f>'HNDL PIP'!I903</f>
        <v>12763.202702045288</v>
      </c>
    </row>
    <row r="904" spans="1:3">
      <c r="A904" s="264">
        <f>'HNDL PIP'!A904</f>
        <v>41190</v>
      </c>
      <c r="B904" s="293">
        <f>'HNDL PIP'!J904</f>
        <v>16957.281694059908</v>
      </c>
      <c r="C904" s="293">
        <f>'HNDL PIP'!I904</f>
        <v>12763.202702045288</v>
      </c>
    </row>
    <row r="905" spans="1:3">
      <c r="A905" s="264">
        <f>'HNDL PIP'!A905</f>
        <v>41191</v>
      </c>
      <c r="B905" s="293">
        <f>'HNDL PIP'!J905</f>
        <v>16905.836940470916</v>
      </c>
      <c r="C905" s="293">
        <f>'HNDL PIP'!I905</f>
        <v>12773.974744772073</v>
      </c>
    </row>
    <row r="906" spans="1:3">
      <c r="A906" s="264">
        <f>'HNDL PIP'!A906</f>
        <v>41192</v>
      </c>
      <c r="B906" s="293">
        <f>'HNDL PIP'!J906</f>
        <v>16928.098893217411</v>
      </c>
      <c r="C906" s="293">
        <f>'HNDL PIP'!I906</f>
        <v>12787.248681293468</v>
      </c>
    </row>
    <row r="907" spans="1:3">
      <c r="A907" s="264">
        <f>'HNDL PIP'!A907</f>
        <v>41193</v>
      </c>
      <c r="B907" s="293">
        <f>'HNDL PIP'!J907</f>
        <v>16927.072885372672</v>
      </c>
      <c r="C907" s="293">
        <f>'HNDL PIP'!I907</f>
        <v>12800.939600113965</v>
      </c>
    </row>
    <row r="908" spans="1:3">
      <c r="A908" s="264">
        <f>'HNDL PIP'!A908</f>
        <v>41194</v>
      </c>
      <c r="B908" s="293">
        <f>'HNDL PIP'!J908</f>
        <v>16930.12777356504</v>
      </c>
      <c r="C908" s="293">
        <f>'HNDL PIP'!I908</f>
        <v>12811.0861693921</v>
      </c>
    </row>
    <row r="909" spans="1:3">
      <c r="A909" s="264">
        <f>'HNDL PIP'!A909</f>
        <v>41197</v>
      </c>
      <c r="B909" s="293">
        <f>'HNDL PIP'!J909</f>
        <v>16972.548591302821</v>
      </c>
      <c r="C909" s="293">
        <f>'HNDL PIP'!I909</f>
        <v>12811.642145790902</v>
      </c>
    </row>
    <row r="910" spans="1:3">
      <c r="A910" s="264">
        <f>'HNDL PIP'!A910</f>
        <v>41198</v>
      </c>
      <c r="B910" s="293">
        <f>'HNDL PIP'!J910</f>
        <v>17016.165573533552</v>
      </c>
      <c r="C910" s="293">
        <f>'HNDL PIP'!I910</f>
        <v>12793.22542758059</v>
      </c>
    </row>
    <row r="911" spans="1:3">
      <c r="A911" s="264">
        <f>'HNDL PIP'!A911</f>
        <v>41199</v>
      </c>
      <c r="B911" s="293">
        <f>'HNDL PIP'!J911</f>
        <v>17039.617140791579</v>
      </c>
      <c r="C911" s="293">
        <f>'HNDL PIP'!I911</f>
        <v>12763.68918139424</v>
      </c>
    </row>
    <row r="912" spans="1:3">
      <c r="A912" s="264">
        <f>'HNDL PIP'!A912</f>
        <v>41200</v>
      </c>
      <c r="B912" s="293">
        <f>'HNDL PIP'!J912</f>
        <v>17021.065664309019</v>
      </c>
      <c r="C912" s="293">
        <f>'HNDL PIP'!I912</f>
        <v>12760.770305300532</v>
      </c>
    </row>
    <row r="913" spans="1:3">
      <c r="A913" s="264">
        <f>'HNDL PIP'!A913</f>
        <v>41201</v>
      </c>
      <c r="B913" s="293">
        <f>'HNDL PIP'!J913</f>
        <v>16959.317027680609</v>
      </c>
      <c r="C913" s="293">
        <f>'HNDL PIP'!I913</f>
        <v>12787.52666949287</v>
      </c>
    </row>
    <row r="914" spans="1:3">
      <c r="A914" s="264">
        <f>'HNDL PIP'!A914</f>
        <v>41204</v>
      </c>
      <c r="B914" s="293">
        <f>'HNDL PIP'!J914</f>
        <v>16893.494397342809</v>
      </c>
      <c r="C914" s="293">
        <f>'HNDL PIP'!I914</f>
        <v>12774.808709370278</v>
      </c>
    </row>
    <row r="915" spans="1:3">
      <c r="A915" s="264">
        <f>'HNDL PIP'!A915</f>
        <v>41205</v>
      </c>
      <c r="B915" s="293">
        <f>'HNDL PIP'!J915</f>
        <v>16837.036732002631</v>
      </c>
      <c r="C915" s="293">
        <f>'HNDL PIP'!I915</f>
        <v>12782.453384853805</v>
      </c>
    </row>
    <row r="916" spans="1:3">
      <c r="A916" s="264">
        <f>'HNDL PIP'!A916</f>
        <v>41206</v>
      </c>
      <c r="B916" s="293">
        <f>'HNDL PIP'!J916</f>
        <v>16827.856410758061</v>
      </c>
      <c r="C916" s="293">
        <f>'HNDL PIP'!I916</f>
        <v>12781.063443856799</v>
      </c>
    </row>
    <row r="917" spans="1:3">
      <c r="A917" s="264">
        <f>'HNDL PIP'!A917</f>
        <v>41207</v>
      </c>
      <c r="B917" s="293">
        <f>'HNDL PIP'!J917</f>
        <v>16839.79240920395</v>
      </c>
      <c r="C917" s="293">
        <f>'HNDL PIP'!I917</f>
        <v>12754.098588514909</v>
      </c>
    </row>
    <row r="918" spans="1:3">
      <c r="A918" s="264">
        <f>'HNDL PIP'!A918</f>
        <v>41208</v>
      </c>
      <c r="B918" s="293">
        <f>'HNDL PIP'!J918</f>
        <v>16868.522907338302</v>
      </c>
      <c r="C918" s="293">
        <f>'HNDL PIP'!I918</f>
        <v>12784.399302249609</v>
      </c>
    </row>
    <row r="919" spans="1:3">
      <c r="A919" s="264">
        <f>'HNDL PIP'!A919</f>
        <v>41213</v>
      </c>
      <c r="B919" s="293">
        <f>'HNDL PIP'!J919</f>
        <v>16916.204909004387</v>
      </c>
      <c r="C919" s="293">
        <f>'HNDL PIP'!I919</f>
        <v>12816.020459931464</v>
      </c>
    </row>
    <row r="920" spans="1:3">
      <c r="A920" s="264">
        <f>'HNDL PIP'!A920</f>
        <v>41214</v>
      </c>
      <c r="B920" s="293">
        <f>'HNDL PIP'!J920</f>
        <v>16937.251828044427</v>
      </c>
      <c r="C920" s="293">
        <f>'HNDL PIP'!I920</f>
        <v>12799.341167967408</v>
      </c>
    </row>
    <row r="921" spans="1:3">
      <c r="A921" s="264">
        <f>'HNDL PIP'!A921</f>
        <v>41215</v>
      </c>
      <c r="B921" s="293">
        <f>'HNDL PIP'!J921</f>
        <v>16885.365814853798</v>
      </c>
      <c r="C921" s="293">
        <f>'HNDL PIP'!I921</f>
        <v>12796.005309574597</v>
      </c>
    </row>
    <row r="922" spans="1:3">
      <c r="A922" s="264">
        <f>'HNDL PIP'!A922</f>
        <v>41218</v>
      </c>
      <c r="B922" s="293">
        <f>'HNDL PIP'!J922</f>
        <v>16813.813344253816</v>
      </c>
      <c r="C922" s="293">
        <f>'HNDL PIP'!I922</f>
        <v>12815.533980582513</v>
      </c>
    </row>
    <row r="923" spans="1:3">
      <c r="A923" s="264">
        <f>'HNDL PIP'!A923</f>
        <v>41219</v>
      </c>
      <c r="B923" s="293">
        <f>'HNDL PIP'!J923</f>
        <v>16831.263739474263</v>
      </c>
      <c r="C923" s="293">
        <f>'HNDL PIP'!I923</f>
        <v>12783.356846501856</v>
      </c>
    </row>
    <row r="924" spans="1:3">
      <c r="A924" s="264">
        <f>'HNDL PIP'!A924</f>
        <v>41220</v>
      </c>
      <c r="B924" s="293">
        <f>'HNDL PIP'!J924</f>
        <v>16739.57120372761</v>
      </c>
      <c r="C924" s="293">
        <f>'HNDL PIP'!I924</f>
        <v>12825.402561661247</v>
      </c>
    </row>
    <row r="925" spans="1:3">
      <c r="A925" s="264">
        <f>'HNDL PIP'!A925</f>
        <v>41221</v>
      </c>
      <c r="B925" s="293">
        <f>'HNDL PIP'!J925</f>
        <v>16681.947251619371</v>
      </c>
      <c r="C925" s="293">
        <f>'HNDL PIP'!I925</f>
        <v>12841.456380176651</v>
      </c>
    </row>
    <row r="926" spans="1:3">
      <c r="A926" s="264">
        <f>'HNDL PIP'!A926</f>
        <v>41222</v>
      </c>
      <c r="B926" s="293">
        <f>'HNDL PIP'!J926</f>
        <v>16653.35029933543</v>
      </c>
      <c r="C926" s="293">
        <f>'HNDL PIP'!I926</f>
        <v>12838.329012933389</v>
      </c>
    </row>
    <row r="927" spans="1:3">
      <c r="A927" s="264">
        <f>'HNDL PIP'!A927</f>
        <v>41225</v>
      </c>
      <c r="B927" s="293">
        <f>'HNDL PIP'!J927</f>
        <v>16679.678735236474</v>
      </c>
      <c r="C927" s="293">
        <f>'HNDL PIP'!I927</f>
        <v>12838.329012933389</v>
      </c>
    </row>
    <row r="928" spans="1:3">
      <c r="A928" s="264">
        <f>'HNDL PIP'!A928</f>
        <v>41226</v>
      </c>
      <c r="B928" s="293">
        <f>'HNDL PIP'!J928</f>
        <v>16678.904321580911</v>
      </c>
      <c r="C928" s="293">
        <f>'HNDL PIP'!I928</f>
        <v>12843.193806422907</v>
      </c>
    </row>
    <row r="929" spans="1:3">
      <c r="A929" s="264">
        <f>'HNDL PIP'!A929</f>
        <v>41227</v>
      </c>
      <c r="B929" s="293">
        <f>'HNDL PIP'!J929</f>
        <v>16633.524324765483</v>
      </c>
      <c r="C929" s="293">
        <f>'HNDL PIP'!I929</f>
        <v>12839.440965730993</v>
      </c>
    </row>
    <row r="930" spans="1:3">
      <c r="A930" s="264">
        <f>'HNDL PIP'!A930</f>
        <v>41228</v>
      </c>
      <c r="B930" s="293">
        <f>'HNDL PIP'!J930</f>
        <v>16583.352431559088</v>
      </c>
      <c r="C930" s="293">
        <f>'HNDL PIP'!I930</f>
        <v>12836.035610288332</v>
      </c>
    </row>
    <row r="931" spans="1:3">
      <c r="A931" s="264">
        <f>'HNDL PIP'!A931</f>
        <v>41229</v>
      </c>
      <c r="B931" s="293">
        <f>'HNDL PIP'!J931</f>
        <v>16660.754951301911</v>
      </c>
      <c r="C931" s="293">
        <f>'HNDL PIP'!I931</f>
        <v>12839.788450980244</v>
      </c>
    </row>
    <row r="932" spans="1:3">
      <c r="A932" s="264">
        <f>'HNDL PIP'!A932</f>
        <v>41232</v>
      </c>
      <c r="B932" s="293">
        <f>'HNDL PIP'!J932</f>
        <v>16711.05492782361</v>
      </c>
      <c r="C932" s="293">
        <f>'HNDL PIP'!I932</f>
        <v>12829.363893502708</v>
      </c>
    </row>
    <row r="933" spans="1:3">
      <c r="A933" s="264">
        <f>'HNDL PIP'!A933</f>
        <v>41233</v>
      </c>
      <c r="B933" s="293">
        <f>'HNDL PIP'!J933</f>
        <v>16646.979606932066</v>
      </c>
      <c r="C933" s="293">
        <f>'HNDL PIP'!I933</f>
        <v>12812.26761923955</v>
      </c>
    </row>
    <row r="934" spans="1:3">
      <c r="A934" s="264">
        <f>'HNDL PIP'!A934</f>
        <v>41234</v>
      </c>
      <c r="B934" s="293">
        <f>'HNDL PIP'!J934</f>
        <v>16603.05000662764</v>
      </c>
      <c r="C934" s="293">
        <f>'HNDL PIP'!I934</f>
        <v>12801.078594213663</v>
      </c>
    </row>
    <row r="935" spans="1:3">
      <c r="A935" s="264">
        <f>'HNDL PIP'!A935</f>
        <v>41236</v>
      </c>
      <c r="B935" s="293">
        <f>'HNDL PIP'!J935</f>
        <v>16631.768192939977</v>
      </c>
      <c r="C935" s="293">
        <f>'HNDL PIP'!I935</f>
        <v>12801.009097163813</v>
      </c>
    </row>
    <row r="936" spans="1:3">
      <c r="A936" s="264">
        <f>'HNDL PIP'!A936</f>
        <v>41239</v>
      </c>
      <c r="B936" s="293">
        <f>'HNDL PIP'!J936</f>
        <v>16646.818658848162</v>
      </c>
      <c r="C936" s="293">
        <f>'HNDL PIP'!I936</f>
        <v>12815.950962881612</v>
      </c>
    </row>
    <row r="937" spans="1:3">
      <c r="A937" s="264">
        <f>'HNDL PIP'!A937</f>
        <v>41240</v>
      </c>
      <c r="B937" s="293">
        <f>'HNDL PIP'!J937</f>
        <v>16640.052618861479</v>
      </c>
      <c r="C937" s="293">
        <f>'HNDL PIP'!I937</f>
        <v>12824.916082312293</v>
      </c>
    </row>
    <row r="938" spans="1:3">
      <c r="A938" s="264">
        <f>'HNDL PIP'!A938</f>
        <v>41241</v>
      </c>
      <c r="B938" s="293">
        <f>'HNDL PIP'!J938</f>
        <v>16616.507125219348</v>
      </c>
      <c r="C938" s="293">
        <f>'HNDL PIP'!I938</f>
        <v>12832.213272546569</v>
      </c>
    </row>
    <row r="939" spans="1:3">
      <c r="A939" s="264">
        <f>'HNDL PIP'!A939</f>
        <v>41242</v>
      </c>
      <c r="B939" s="293">
        <f>'HNDL PIP'!J939</f>
        <v>16625.803204134674</v>
      </c>
      <c r="C939" s="293">
        <f>'HNDL PIP'!I939</f>
        <v>12830.892828599413</v>
      </c>
    </row>
    <row r="940" spans="1:3">
      <c r="A940" s="264">
        <f>'HNDL PIP'!A940</f>
        <v>41243</v>
      </c>
      <c r="B940" s="293">
        <f>'HNDL PIP'!J940</f>
        <v>16648.041788903403</v>
      </c>
      <c r="C940" s="293">
        <f>'HNDL PIP'!I940</f>
        <v>12836.24410143788</v>
      </c>
    </row>
    <row r="941" spans="1:3">
      <c r="A941" s="264">
        <f>'HNDL PIP'!A941</f>
        <v>41246</v>
      </c>
      <c r="B941" s="293">
        <f>'HNDL PIP'!J941</f>
        <v>16718.933631892844</v>
      </c>
      <c r="C941" s="293">
        <f>'HNDL PIP'!I941</f>
        <v>12831.726793197615</v>
      </c>
    </row>
    <row r="942" spans="1:3">
      <c r="A942" s="264">
        <f>'HNDL PIP'!A942</f>
        <v>41247</v>
      </c>
      <c r="B942" s="293">
        <f>'HNDL PIP'!J942</f>
        <v>16707.372223902687</v>
      </c>
      <c r="C942" s="293">
        <f>'HNDL PIP'!I942</f>
        <v>12844.93123266916</v>
      </c>
    </row>
    <row r="943" spans="1:3">
      <c r="A943" s="264">
        <f>'HNDL PIP'!A943</f>
        <v>41248</v>
      </c>
      <c r="B943" s="293">
        <f>'HNDL PIP'!J943</f>
        <v>16722.174382188241</v>
      </c>
      <c r="C943" s="293">
        <f>'HNDL PIP'!I943</f>
        <v>12850.768984856577</v>
      </c>
    </row>
    <row r="944" spans="1:3">
      <c r="A944" s="264">
        <f>'HNDL PIP'!A944</f>
        <v>41249</v>
      </c>
      <c r="B944" s="293">
        <f>'HNDL PIP'!J944</f>
        <v>16776.037792578863</v>
      </c>
      <c r="C944" s="293">
        <f>'HNDL PIP'!I944</f>
        <v>12852.645405202535</v>
      </c>
    </row>
    <row r="945" spans="1:3">
      <c r="A945" s="264">
        <f>'HNDL PIP'!A945</f>
        <v>41250</v>
      </c>
      <c r="B945" s="293">
        <f>'HNDL PIP'!J945</f>
        <v>16781.489470812965</v>
      </c>
      <c r="C945" s="293">
        <f>'HNDL PIP'!I945</f>
        <v>12834.159189942371</v>
      </c>
    </row>
    <row r="946" spans="1:3">
      <c r="A946" s="264">
        <f>'HNDL PIP'!A946</f>
        <v>41253</v>
      </c>
      <c r="B946" s="293">
        <f>'HNDL PIP'!J946</f>
        <v>16774.000801655129</v>
      </c>
      <c r="C946" s="293">
        <f>'HNDL PIP'!I946</f>
        <v>12843.263303472751</v>
      </c>
    </row>
    <row r="947" spans="1:3">
      <c r="A947" s="264">
        <f>'HNDL PIP'!A947</f>
        <v>41254</v>
      </c>
      <c r="B947" s="293">
        <f>'HNDL PIP'!J947</f>
        <v>16806.528478554352</v>
      </c>
      <c r="C947" s="293">
        <f>'HNDL PIP'!I947</f>
        <v>12832.560757795816</v>
      </c>
    </row>
    <row r="948" spans="1:3">
      <c r="A948" s="264">
        <f>'HNDL PIP'!A948</f>
        <v>41255</v>
      </c>
      <c r="B948" s="293">
        <f>'HNDL PIP'!J948</f>
        <v>16828.750139062766</v>
      </c>
      <c r="C948" s="293">
        <f>'HNDL PIP'!I948</f>
        <v>12814.283033685204</v>
      </c>
    </row>
    <row r="949" spans="1:3">
      <c r="A949" s="264">
        <f>'HNDL PIP'!A949</f>
        <v>41256</v>
      </c>
      <c r="B949" s="293">
        <f>'HNDL PIP'!J949</f>
        <v>16827.968804234883</v>
      </c>
      <c r="C949" s="293">
        <f>'HNDL PIP'!I949</f>
        <v>12805.387411304373</v>
      </c>
    </row>
    <row r="950" spans="1:3">
      <c r="A950" s="264">
        <f>'HNDL PIP'!A950</f>
        <v>41257</v>
      </c>
      <c r="B950" s="293">
        <f>'HNDL PIP'!J950</f>
        <v>16813.53135707862</v>
      </c>
      <c r="C950" s="293">
        <f>'HNDL PIP'!I950</f>
        <v>12815.811968781907</v>
      </c>
    </row>
    <row r="951" spans="1:3">
      <c r="A951" s="264">
        <f>'HNDL PIP'!A951</f>
        <v>41260</v>
      </c>
      <c r="B951" s="293">
        <f>'HNDL PIP'!J951</f>
        <v>16822.812686561203</v>
      </c>
      <c r="C951" s="293">
        <f>'HNDL PIP'!I951</f>
        <v>12791.765989533726</v>
      </c>
    </row>
    <row r="952" spans="1:3">
      <c r="A952" s="264">
        <f>'HNDL PIP'!A952</f>
        <v>41261</v>
      </c>
      <c r="B952" s="293">
        <f>'HNDL PIP'!J952</f>
        <v>16813.407492393973</v>
      </c>
      <c r="C952" s="293">
        <f>'HNDL PIP'!I952</f>
        <v>12763.828175493931</v>
      </c>
    </row>
    <row r="953" spans="1:3">
      <c r="A953" s="264">
        <f>'HNDL PIP'!A953</f>
        <v>41262</v>
      </c>
      <c r="B953" s="293">
        <f>'HNDL PIP'!J953</f>
        <v>16828.676597805323</v>
      </c>
      <c r="C953" s="293">
        <f>'HNDL PIP'!I953</f>
        <v>12784.19081110005</v>
      </c>
    </row>
    <row r="954" spans="1:3">
      <c r="A954" s="264">
        <f>'HNDL PIP'!A954</f>
        <v>41263</v>
      </c>
      <c r="B954" s="293">
        <f>'HNDL PIP'!J954</f>
        <v>16834.123230117464</v>
      </c>
      <c r="C954" s="293">
        <f>'HNDL PIP'!I954</f>
        <v>12786.831698994361</v>
      </c>
    </row>
    <row r="955" spans="1:3">
      <c r="A955" s="264">
        <f>'HNDL PIP'!A955</f>
        <v>41264</v>
      </c>
      <c r="B955" s="293">
        <f>'HNDL PIP'!J955</f>
        <v>16829.030178740475</v>
      </c>
      <c r="C955" s="293">
        <f>'HNDL PIP'!I955</f>
        <v>12806.568861151827</v>
      </c>
    </row>
    <row r="956" spans="1:3">
      <c r="A956" s="264">
        <f>'HNDL PIP'!A956</f>
        <v>41267</v>
      </c>
      <c r="B956" s="293">
        <f>'HNDL PIP'!J956</f>
        <v>16852.679343103959</v>
      </c>
      <c r="C956" s="293">
        <f>'HNDL PIP'!I956</f>
        <v>12798.785191568602</v>
      </c>
    </row>
    <row r="957" spans="1:3">
      <c r="A957" s="264">
        <f>'HNDL PIP'!A957</f>
        <v>41269</v>
      </c>
      <c r="B957" s="293">
        <f>'HNDL PIP'!J957</f>
        <v>16830.341562368209</v>
      </c>
      <c r="C957" s="293">
        <f>'HNDL PIP'!I957</f>
        <v>12806.360370002278</v>
      </c>
    </row>
    <row r="958" spans="1:3">
      <c r="A958" s="264">
        <f>'HNDL PIP'!A958</f>
        <v>41270</v>
      </c>
      <c r="B958" s="293">
        <f>'HNDL PIP'!J958</f>
        <v>16797.228654386789</v>
      </c>
      <c r="C958" s="293">
        <f>'HNDL PIP'!I958</f>
        <v>12829.502887602406</v>
      </c>
    </row>
    <row r="959" spans="1:3">
      <c r="A959" s="264">
        <f>'HNDL PIP'!A959</f>
        <v>41271</v>
      </c>
      <c r="B959" s="293">
        <f>'HNDL PIP'!J959</f>
        <v>16775.613897214778</v>
      </c>
      <c r="C959" s="293">
        <f>'HNDL PIP'!I959</f>
        <v>12830.823331549562</v>
      </c>
    </row>
    <row r="960" spans="1:3">
      <c r="A960" s="264">
        <f>'HNDL PIP'!A960</f>
        <v>41274</v>
      </c>
      <c r="B960" s="293">
        <f>'HNDL PIP'!J960</f>
        <v>16821.771210944316</v>
      </c>
      <c r="C960" s="293">
        <f>'HNDL PIP'!I960</f>
        <v>12817.96637732727</v>
      </c>
    </row>
    <row r="961" spans="1:3">
      <c r="A961" s="264">
        <f>'HNDL PIP'!A961</f>
        <v>41276</v>
      </c>
      <c r="B961" s="293">
        <f>'HNDL PIP'!J961</f>
        <v>16924.436586038642</v>
      </c>
      <c r="C961" s="293">
        <f>'HNDL PIP'!I961</f>
        <v>12790.237054437026</v>
      </c>
    </row>
    <row r="962" spans="1:3">
      <c r="A962" s="264">
        <f>'HNDL PIP'!A962</f>
        <v>41277</v>
      </c>
      <c r="B962" s="293">
        <f>'HNDL PIP'!J962</f>
        <v>16898.029853705641</v>
      </c>
      <c r="C962" s="293">
        <f>'HNDL PIP'!I962</f>
        <v>12766.121578138995</v>
      </c>
    </row>
    <row r="963" spans="1:3">
      <c r="A963" s="264">
        <f>'HNDL PIP'!A963</f>
        <v>41278</v>
      </c>
      <c r="B963" s="293">
        <f>'HNDL PIP'!J963</f>
        <v>16927.653806746428</v>
      </c>
      <c r="C963" s="293">
        <f>'HNDL PIP'!I963</f>
        <v>12762.299240397231</v>
      </c>
    </row>
    <row r="964" spans="1:3">
      <c r="A964" s="264">
        <f>'HNDL PIP'!A964</f>
        <v>41281</v>
      </c>
      <c r="B964" s="293">
        <f>'HNDL PIP'!J964</f>
        <v>16893.587673471295</v>
      </c>
      <c r="C964" s="293">
        <f>'HNDL PIP'!I964</f>
        <v>12771.333856877762</v>
      </c>
    </row>
    <row r="965" spans="1:3">
      <c r="A965" s="264">
        <f>'HNDL PIP'!A965</f>
        <v>41282</v>
      </c>
      <c r="B965" s="293">
        <f>'HNDL PIP'!J965</f>
        <v>16904.7740687232</v>
      </c>
      <c r="C965" s="293">
        <f>'HNDL PIP'!I965</f>
        <v>12782.453384853799</v>
      </c>
    </row>
    <row r="966" spans="1:3">
      <c r="A966" s="264">
        <f>'HNDL PIP'!A966</f>
        <v>41283</v>
      </c>
      <c r="B966" s="293">
        <f>'HNDL PIP'!J966</f>
        <v>16897.764708011277</v>
      </c>
      <c r="C966" s="293">
        <f>'HNDL PIP'!I966</f>
        <v>12790.098060337325</v>
      </c>
    </row>
    <row r="967" spans="1:3">
      <c r="A967" s="264">
        <f>'HNDL PIP'!A967</f>
        <v>41284</v>
      </c>
      <c r="B967" s="293">
        <f>'HNDL PIP'!J967</f>
        <v>16891.952924738849</v>
      </c>
      <c r="C967" s="293">
        <f>'HNDL PIP'!I967</f>
        <v>12773.557762472967</v>
      </c>
    </row>
    <row r="968" spans="1:3">
      <c r="A968" s="264">
        <f>'HNDL PIP'!A968</f>
        <v>41285</v>
      </c>
      <c r="B968" s="293">
        <f>'HNDL PIP'!J968</f>
        <v>16875.369478949004</v>
      </c>
      <c r="C968" s="293">
        <f>'HNDL PIP'!I968</f>
        <v>12783.773828800953</v>
      </c>
    </row>
    <row r="969" spans="1:3">
      <c r="A969" s="264">
        <f>'HNDL PIP'!A969</f>
        <v>41288</v>
      </c>
      <c r="B969" s="293">
        <f>'HNDL PIP'!J969</f>
        <v>16874.346609313478</v>
      </c>
      <c r="C969" s="293">
        <f>'HNDL PIP'!I969</f>
        <v>12791.001521985376</v>
      </c>
    </row>
    <row r="970" spans="1:3">
      <c r="A970" s="264">
        <f>'HNDL PIP'!A970</f>
        <v>41289</v>
      </c>
      <c r="B970" s="293">
        <f>'HNDL PIP'!J970</f>
        <v>16967.631332737976</v>
      </c>
      <c r="C970" s="293">
        <f>'HNDL PIP'!I970</f>
        <v>12798.646197468903</v>
      </c>
    </row>
    <row r="971" spans="1:3">
      <c r="A971" s="264">
        <f>'HNDL PIP'!A971</f>
        <v>41290</v>
      </c>
      <c r="B971" s="293">
        <f>'HNDL PIP'!J971</f>
        <v>16935.488939190571</v>
      </c>
      <c r="C971" s="293">
        <f>'HNDL PIP'!I971</f>
        <v>12798.507203369201</v>
      </c>
    </row>
    <row r="972" spans="1:3">
      <c r="A972" s="264">
        <f>'HNDL PIP'!A972</f>
        <v>41291</v>
      </c>
      <c r="B972" s="293">
        <f>'HNDL PIP'!J972</f>
        <v>16940.68607462872</v>
      </c>
      <c r="C972" s="293">
        <f>'HNDL PIP'!I972</f>
        <v>12774.669715270571</v>
      </c>
    </row>
    <row r="973" spans="1:3">
      <c r="A973" s="264">
        <f>'HNDL PIP'!A973</f>
        <v>41292</v>
      </c>
      <c r="B973" s="293">
        <f>'HNDL PIP'!J973</f>
        <v>16965.268091534323</v>
      </c>
      <c r="C973" s="293">
        <f>'HNDL PIP'!I973</f>
        <v>12788.56912524062</v>
      </c>
    </row>
    <row r="974" spans="1:3">
      <c r="A974" s="264">
        <f>'HNDL PIP'!A974</f>
        <v>41296</v>
      </c>
      <c r="B974" s="293">
        <f>'HNDL PIP'!J974</f>
        <v>16983.625605312354</v>
      </c>
      <c r="C974" s="293">
        <f>'HNDL PIP'!I974</f>
        <v>12795.518830225643</v>
      </c>
    </row>
    <row r="975" spans="1:3">
      <c r="A975" s="264">
        <f>'HNDL PIP'!A975</f>
        <v>41297</v>
      </c>
      <c r="B975" s="293">
        <f>'HNDL PIP'!J975</f>
        <v>16995.759481701778</v>
      </c>
      <c r="C975" s="293">
        <f>'HNDL PIP'!I975</f>
        <v>12794.962853826841</v>
      </c>
    </row>
    <row r="976" spans="1:3">
      <c r="A976" s="264">
        <f>'HNDL PIP'!A976</f>
        <v>41298</v>
      </c>
      <c r="B976" s="293">
        <f>'HNDL PIP'!J976</f>
        <v>17016.028144848842</v>
      </c>
      <c r="C976" s="293">
        <f>'HNDL PIP'!I976</f>
        <v>12788.291137041218</v>
      </c>
    </row>
    <row r="977" spans="1:3">
      <c r="A977" s="264">
        <f>'HNDL PIP'!A977</f>
        <v>41299</v>
      </c>
      <c r="B977" s="293">
        <f>'HNDL PIP'!J977</f>
        <v>17014.041707271335</v>
      </c>
      <c r="C977" s="293">
        <f>'HNDL PIP'!I977</f>
        <v>12739.921190345458</v>
      </c>
    </row>
    <row r="978" spans="1:3">
      <c r="A978" s="264">
        <f>'HNDL PIP'!A978</f>
        <v>41302</v>
      </c>
      <c r="B978" s="293">
        <f>'HNDL PIP'!J978</f>
        <v>16992.195971816738</v>
      </c>
      <c r="C978" s="293">
        <f>'HNDL PIP'!I978</f>
        <v>12731.79003551298</v>
      </c>
    </row>
    <row r="979" spans="1:3">
      <c r="A979" s="264">
        <f>'HNDL PIP'!A979</f>
        <v>41303</v>
      </c>
      <c r="B979" s="293">
        <f>'HNDL PIP'!J979</f>
        <v>16994.038900807576</v>
      </c>
      <c r="C979" s="293">
        <f>'HNDL PIP'!I979</f>
        <v>12725.118318727358</v>
      </c>
    </row>
    <row r="980" spans="1:3">
      <c r="A980" s="264">
        <f>'HNDL PIP'!A980</f>
        <v>41304</v>
      </c>
      <c r="B980" s="293">
        <f>'HNDL PIP'!J980</f>
        <v>16977.220262452378</v>
      </c>
      <c r="C980" s="293">
        <f>'HNDL PIP'!I980</f>
        <v>12718.377104891886</v>
      </c>
    </row>
    <row r="981" spans="1:3">
      <c r="A981" s="264">
        <f>'HNDL PIP'!A981</f>
        <v>41305</v>
      </c>
      <c r="B981" s="293">
        <f>'HNDL PIP'!J981</f>
        <v>16978.824405185296</v>
      </c>
      <c r="C981" s="293">
        <f>'HNDL PIP'!I981</f>
        <v>12728.315183020472</v>
      </c>
    </row>
    <row r="982" spans="1:3">
      <c r="A982" s="264">
        <f>'HNDL PIP'!A982</f>
        <v>41306</v>
      </c>
      <c r="B982" s="293">
        <f>'HNDL PIP'!J982</f>
        <v>16991.193531291661</v>
      </c>
      <c r="C982" s="293">
        <f>'HNDL PIP'!I982</f>
        <v>12717.751631443236</v>
      </c>
    </row>
    <row r="983" spans="1:3">
      <c r="A983" s="264">
        <f>'HNDL PIP'!A983</f>
        <v>41309</v>
      </c>
      <c r="B983" s="293">
        <f>'HNDL PIP'!J983</f>
        <v>16992.079158591379</v>
      </c>
      <c r="C983" s="293">
        <f>'HNDL PIP'!I983</f>
        <v>12737.766781800101</v>
      </c>
    </row>
    <row r="984" spans="1:3">
      <c r="A984" s="264">
        <f>'HNDL PIP'!A984</f>
        <v>41310</v>
      </c>
      <c r="B984" s="293">
        <f>'HNDL PIP'!J984</f>
        <v>17020.473100832991</v>
      </c>
      <c r="C984" s="293">
        <f>'HNDL PIP'!I984</f>
        <v>12719.14157244024</v>
      </c>
    </row>
    <row r="985" spans="1:3">
      <c r="A985" s="264">
        <f>'HNDL PIP'!A985</f>
        <v>41311</v>
      </c>
      <c r="B985" s="293">
        <f>'HNDL PIP'!J985</f>
        <v>17005.092110778362</v>
      </c>
      <c r="C985" s="293">
        <f>'HNDL PIP'!I985</f>
        <v>12740.129681495011</v>
      </c>
    </row>
    <row r="986" spans="1:3">
      <c r="A986" s="264">
        <f>'HNDL PIP'!A986</f>
        <v>41312</v>
      </c>
      <c r="B986" s="293">
        <f>'HNDL PIP'!J986</f>
        <v>16982.05870259738</v>
      </c>
      <c r="C986" s="293">
        <f>'HNDL PIP'!I986</f>
        <v>12745.341960233778</v>
      </c>
    </row>
    <row r="987" spans="1:3">
      <c r="A987" s="264">
        <f>'HNDL PIP'!A987</f>
        <v>41313</v>
      </c>
      <c r="B987" s="293">
        <f>'HNDL PIP'!J987</f>
        <v>16988.684533852811</v>
      </c>
      <c r="C987" s="293">
        <f>'HNDL PIP'!I987</f>
        <v>12739.92119034546</v>
      </c>
    </row>
    <row r="988" spans="1:3">
      <c r="A988" s="264">
        <f>'HNDL PIP'!A988</f>
        <v>41316</v>
      </c>
      <c r="B988" s="293">
        <f>'HNDL PIP'!J988</f>
        <v>17000.810378480492</v>
      </c>
      <c r="C988" s="293">
        <f>'HNDL PIP'!I988</f>
        <v>12746.03693073228</v>
      </c>
    </row>
    <row r="989" spans="1:3">
      <c r="A989" s="264">
        <f>'HNDL PIP'!A989</f>
        <v>41317</v>
      </c>
      <c r="B989" s="293">
        <f>'HNDL PIP'!J989</f>
        <v>16983.998121982237</v>
      </c>
      <c r="C989" s="293">
        <f>'HNDL PIP'!I989</f>
        <v>12728.73216531957</v>
      </c>
    </row>
    <row r="990" spans="1:3">
      <c r="A990" s="264">
        <f>'HNDL PIP'!A990</f>
        <v>41318</v>
      </c>
      <c r="B990" s="293">
        <f>'HNDL PIP'!J990</f>
        <v>16983.209579212289</v>
      </c>
      <c r="C990" s="293">
        <f>'HNDL PIP'!I990</f>
        <v>12716.50068454593</v>
      </c>
    </row>
    <row r="991" spans="1:3">
      <c r="A991" s="264">
        <f>'HNDL PIP'!A991</f>
        <v>41319</v>
      </c>
      <c r="B991" s="293">
        <f>'HNDL PIP'!J991</f>
        <v>16998.203391661966</v>
      </c>
      <c r="C991" s="293">
        <f>'HNDL PIP'!I991</f>
        <v>12738.322758198903</v>
      </c>
    </row>
    <row r="992" spans="1:3">
      <c r="A992" s="264">
        <f>'HNDL PIP'!A992</f>
        <v>41320</v>
      </c>
      <c r="B992" s="293">
        <f>'HNDL PIP'!J992</f>
        <v>16970.633315235678</v>
      </c>
      <c r="C992" s="293">
        <f>'HNDL PIP'!I992</f>
        <v>12734.500420457141</v>
      </c>
    </row>
    <row r="993" spans="1:3">
      <c r="A993" s="264">
        <f>'HNDL PIP'!A993</f>
        <v>41324</v>
      </c>
      <c r="B993" s="293">
        <f>'HNDL PIP'!J993</f>
        <v>17020.296300739417</v>
      </c>
      <c r="C993" s="293">
        <f>'HNDL PIP'!I993</f>
        <v>12727.411721372417</v>
      </c>
    </row>
    <row r="994" spans="1:3">
      <c r="A994" s="264">
        <f>'HNDL PIP'!A994</f>
        <v>41325</v>
      </c>
      <c r="B994" s="293">
        <f>'HNDL PIP'!J994</f>
        <v>17014.485124738469</v>
      </c>
      <c r="C994" s="293">
        <f>'HNDL PIP'!I994</f>
        <v>12729.913615167025</v>
      </c>
    </row>
    <row r="995" spans="1:3">
      <c r="A995" s="264">
        <f>'HNDL PIP'!A995</f>
        <v>41326</v>
      </c>
      <c r="B995" s="293">
        <f>'HNDL PIP'!J995</f>
        <v>17002.93649198443</v>
      </c>
      <c r="C995" s="293">
        <f>'HNDL PIP'!I995</f>
        <v>12745.202966134075</v>
      </c>
    </row>
    <row r="996" spans="1:3">
      <c r="A996" s="264">
        <f>'HNDL PIP'!A996</f>
        <v>41327</v>
      </c>
      <c r="B996" s="293">
        <f>'HNDL PIP'!J996</f>
        <v>17072.194740693431</v>
      </c>
      <c r="C996" s="293">
        <f>'HNDL PIP'!I996</f>
        <v>12750.832227171944</v>
      </c>
    </row>
    <row r="997" spans="1:3">
      <c r="A997" s="264">
        <f>'HNDL PIP'!A997</f>
        <v>41330</v>
      </c>
      <c r="B997" s="293">
        <f>'HNDL PIP'!J997</f>
        <v>17042.236844750667</v>
      </c>
      <c r="C997" s="293">
        <f>'HNDL PIP'!I997</f>
        <v>12783.773828800955</v>
      </c>
    </row>
    <row r="998" spans="1:3">
      <c r="A998" s="264">
        <f>'HNDL PIP'!A998</f>
        <v>41331</v>
      </c>
      <c r="B998" s="293">
        <f>'HNDL PIP'!J998</f>
        <v>17052.20277497451</v>
      </c>
      <c r="C998" s="293">
        <f>'HNDL PIP'!I998</f>
        <v>12790.515042636427</v>
      </c>
    </row>
    <row r="999" spans="1:3">
      <c r="A999" s="264">
        <f>'HNDL PIP'!A999</f>
        <v>41332</v>
      </c>
      <c r="B999" s="293">
        <f>'HNDL PIP'!J999</f>
        <v>17092.047403950215</v>
      </c>
      <c r="C999" s="293">
        <f>'HNDL PIP'!I999</f>
        <v>12782.522881903649</v>
      </c>
    </row>
    <row r="1000" spans="1:3">
      <c r="A1000" s="264">
        <f>'HNDL PIP'!A1000</f>
        <v>41333</v>
      </c>
      <c r="B1000" s="293">
        <f>'HNDL PIP'!J1000</f>
        <v>17100.57586690853</v>
      </c>
      <c r="C1000" s="293">
        <f>'HNDL PIP'!I1000</f>
        <v>12792.113474782984</v>
      </c>
    </row>
    <row r="1001" spans="1:3">
      <c r="A1001" s="264">
        <f>'HNDL PIP'!A1001</f>
        <v>41334</v>
      </c>
      <c r="B1001" s="293">
        <f>'HNDL PIP'!J1001</f>
        <v>17117.230015453668</v>
      </c>
      <c r="C1001" s="293">
        <f>'HNDL PIP'!I1001</f>
        <v>12802.538032260518</v>
      </c>
    </row>
    <row r="1002" spans="1:3">
      <c r="A1002" s="264">
        <f>'HNDL PIP'!A1002</f>
        <v>41337</v>
      </c>
      <c r="B1002" s="293">
        <f>'HNDL PIP'!J1002</f>
        <v>17145.593779243089</v>
      </c>
      <c r="C1002" s="293">
        <f>'HNDL PIP'!I1002</f>
        <v>12795.310339076093</v>
      </c>
    </row>
    <row r="1003" spans="1:3">
      <c r="A1003" s="264">
        <f>'HNDL PIP'!A1003</f>
        <v>41338</v>
      </c>
      <c r="B1003" s="293">
        <f>'HNDL PIP'!J1003</f>
        <v>17130.936142270308</v>
      </c>
      <c r="C1003" s="293">
        <f>'HNDL PIP'!I1003</f>
        <v>12789.889569187773</v>
      </c>
    </row>
    <row r="1004" spans="1:3">
      <c r="A1004" s="264">
        <f>'HNDL PIP'!A1004</f>
        <v>41339</v>
      </c>
      <c r="B1004" s="293">
        <f>'HNDL PIP'!J1004</f>
        <v>17103.852773588391</v>
      </c>
      <c r="C1004" s="293">
        <f>'HNDL PIP'!I1004</f>
        <v>12770.986371628511</v>
      </c>
    </row>
    <row r="1005" spans="1:3">
      <c r="A1005" s="264">
        <f>'HNDL PIP'!A1005</f>
        <v>41340</v>
      </c>
      <c r="B1005" s="293">
        <f>'HNDL PIP'!J1005</f>
        <v>17110.94470055799</v>
      </c>
      <c r="C1005" s="293">
        <f>'HNDL PIP'!I1005</f>
        <v>12745.689445483025</v>
      </c>
    </row>
    <row r="1006" spans="1:3">
      <c r="A1006" s="264">
        <f>'HNDL PIP'!A1006</f>
        <v>41341</v>
      </c>
      <c r="B1006" s="293">
        <f>'HNDL PIP'!J1006</f>
        <v>17106.326909439158</v>
      </c>
      <c r="C1006" s="293">
        <f>'HNDL PIP'!I1006</f>
        <v>12719.906039988589</v>
      </c>
    </row>
    <row r="1007" spans="1:3">
      <c r="A1007" s="264">
        <f>'HNDL PIP'!A1007</f>
        <v>41344</v>
      </c>
      <c r="B1007" s="293">
        <f>'HNDL PIP'!J1007</f>
        <v>17113.656937920445</v>
      </c>
      <c r="C1007" s="293">
        <f>'HNDL PIP'!I1007</f>
        <v>12723.033407231851</v>
      </c>
    </row>
    <row r="1008" spans="1:3">
      <c r="A1008" s="264">
        <f>'HNDL PIP'!A1008</f>
        <v>41345</v>
      </c>
      <c r="B1008" s="293">
        <f>'HNDL PIP'!J1008</f>
        <v>17150.614494625042</v>
      </c>
      <c r="C1008" s="293">
        <f>'HNDL PIP'!I1008</f>
        <v>12740.407669694408</v>
      </c>
    </row>
    <row r="1009" spans="1:3">
      <c r="A1009" s="264">
        <f>'HNDL PIP'!A1009</f>
        <v>41346</v>
      </c>
      <c r="B1009" s="293">
        <f>'HNDL PIP'!J1009</f>
        <v>17149.818216094936</v>
      </c>
      <c r="C1009" s="293">
        <f>'HNDL PIP'!I1009</f>
        <v>12742.562078239767</v>
      </c>
    </row>
    <row r="1010" spans="1:3">
      <c r="A1010" s="264">
        <f>'HNDL PIP'!A1010</f>
        <v>41347</v>
      </c>
      <c r="B1010" s="293">
        <f>'HNDL PIP'!J1010</f>
        <v>17205.167070530864</v>
      </c>
      <c r="C1010" s="293">
        <f>'HNDL PIP'!I1010</f>
        <v>12738.739740498004</v>
      </c>
    </row>
    <row r="1011" spans="1:3">
      <c r="A1011" s="264">
        <f>'HNDL PIP'!A1011</f>
        <v>41348</v>
      </c>
      <c r="B1011" s="293">
        <f>'HNDL PIP'!J1011</f>
        <v>17216.552375738924</v>
      </c>
      <c r="C1011" s="293">
        <f>'HNDL PIP'!I1011</f>
        <v>12753.959594415206</v>
      </c>
    </row>
    <row r="1012" spans="1:3">
      <c r="A1012" s="264">
        <f>'HNDL PIP'!A1012</f>
        <v>41351</v>
      </c>
      <c r="B1012" s="293">
        <f>'HNDL PIP'!J1012</f>
        <v>17252.064796382099</v>
      </c>
      <c r="C1012" s="293">
        <f>'HNDL PIP'!I1012</f>
        <v>12769.526933581657</v>
      </c>
    </row>
    <row r="1013" spans="1:3">
      <c r="A1013" s="264">
        <f>'HNDL PIP'!A1013</f>
        <v>41352</v>
      </c>
      <c r="B1013" s="293">
        <f>'HNDL PIP'!J1013</f>
        <v>17241.947406010851</v>
      </c>
      <c r="C1013" s="293">
        <f>'HNDL PIP'!I1013</f>
        <v>12790.793030835828</v>
      </c>
    </row>
    <row r="1014" spans="1:3">
      <c r="A1014" s="264">
        <f>'HNDL PIP'!A1014</f>
        <v>41353</v>
      </c>
      <c r="B1014" s="293">
        <f>'HNDL PIP'!J1014</f>
        <v>17254.284791837468</v>
      </c>
      <c r="C1014" s="293">
        <f>'HNDL PIP'!I1014</f>
        <v>12774.183235921622</v>
      </c>
    </row>
    <row r="1015" spans="1:3">
      <c r="A1015" s="264">
        <f>'HNDL PIP'!A1015</f>
        <v>41354</v>
      </c>
      <c r="B1015" s="293">
        <f>'HNDL PIP'!J1015</f>
        <v>17231.030868070131</v>
      </c>
      <c r="C1015" s="293">
        <f>'HNDL PIP'!I1015</f>
        <v>12776.337644466981</v>
      </c>
    </row>
    <row r="1016" spans="1:3">
      <c r="A1016" s="264">
        <f>'HNDL PIP'!A1016</f>
        <v>41355</v>
      </c>
      <c r="B1016" s="293">
        <f>'HNDL PIP'!J1016</f>
        <v>17262.714294114827</v>
      </c>
      <c r="C1016" s="293">
        <f>'HNDL PIP'!I1016</f>
        <v>12782.80087010305</v>
      </c>
    </row>
    <row r="1017" spans="1:3">
      <c r="A1017" s="264">
        <f>'HNDL PIP'!A1017</f>
        <v>41358</v>
      </c>
      <c r="B1017" s="293">
        <f>'HNDL PIP'!J1017</f>
        <v>17253.792327733598</v>
      </c>
      <c r="C1017" s="293">
        <f>'HNDL PIP'!I1017</f>
        <v>12785.094272748109</v>
      </c>
    </row>
    <row r="1018" spans="1:3">
      <c r="A1018" s="264">
        <f>'HNDL PIP'!A1018</f>
        <v>41359</v>
      </c>
      <c r="B1018" s="293">
        <f>'HNDL PIP'!J1018</f>
        <v>17282.128109808793</v>
      </c>
      <c r="C1018" s="293">
        <f>'HNDL PIP'!I1018</f>
        <v>12787.526669492867</v>
      </c>
    </row>
    <row r="1019" spans="1:3">
      <c r="A1019" s="264">
        <f>'HNDL PIP'!A1019</f>
        <v>41360</v>
      </c>
      <c r="B1019" s="293">
        <f>'HNDL PIP'!J1019</f>
        <v>17298.7592624756</v>
      </c>
      <c r="C1019" s="293">
        <f>'HNDL PIP'!I1019</f>
        <v>12807.124837550633</v>
      </c>
    </row>
    <row r="1020" spans="1:3">
      <c r="A1020" s="264">
        <f>'HNDL PIP'!A1020</f>
        <v>41361</v>
      </c>
      <c r="B1020" s="293">
        <f>'HNDL PIP'!J1020</f>
        <v>17319.448510903618</v>
      </c>
      <c r="C1020" s="293">
        <f>'HNDL PIP'!I1020</f>
        <v>12802.329541110968</v>
      </c>
    </row>
    <row r="1021" spans="1:3">
      <c r="A1021" s="264">
        <f>'HNDL PIP'!A1021</f>
        <v>41365</v>
      </c>
      <c r="B1021" s="293">
        <f>'HNDL PIP'!J1021</f>
        <v>17296.436604883882</v>
      </c>
      <c r="C1021" s="293">
        <f>'HNDL PIP'!I1021</f>
        <v>12814.422027784909</v>
      </c>
    </row>
    <row r="1022" spans="1:3">
      <c r="A1022" s="264">
        <f>'HNDL PIP'!A1022</f>
        <v>41366</v>
      </c>
      <c r="B1022" s="293">
        <f>'HNDL PIP'!J1022</f>
        <v>17303.27459049063</v>
      </c>
      <c r="C1022" s="293">
        <f>'HNDL PIP'!I1022</f>
        <v>12808.375784447939</v>
      </c>
    </row>
    <row r="1023" spans="1:3">
      <c r="A1023" s="264">
        <f>'HNDL PIP'!A1023</f>
        <v>41367</v>
      </c>
      <c r="B1023" s="293">
        <f>'HNDL PIP'!J1023</f>
        <v>17305.57525035676</v>
      </c>
      <c r="C1023" s="293">
        <f>'HNDL PIP'!I1023</f>
        <v>12834.020195842677</v>
      </c>
    </row>
    <row r="1024" spans="1:3">
      <c r="A1024" s="264">
        <f>'HNDL PIP'!A1024</f>
        <v>41368</v>
      </c>
      <c r="B1024" s="293">
        <f>'HNDL PIP'!J1024</f>
        <v>17307.875659316891</v>
      </c>
      <c r="C1024" s="293">
        <f>'HNDL PIP'!I1024</f>
        <v>12867.448276820638</v>
      </c>
    </row>
    <row r="1025" spans="1:3">
      <c r="A1025" s="264">
        <f>'HNDL PIP'!A1025</f>
        <v>41369</v>
      </c>
      <c r="B1025" s="293">
        <f>'HNDL PIP'!J1025</f>
        <v>17369.146839651203</v>
      </c>
      <c r="C1025" s="293">
        <f>'HNDL PIP'!I1025</f>
        <v>12904.281713241262</v>
      </c>
    </row>
    <row r="1026" spans="1:3">
      <c r="A1026" s="264">
        <f>'HNDL PIP'!A1026</f>
        <v>41372</v>
      </c>
      <c r="B1026" s="293">
        <f>'HNDL PIP'!J1026</f>
        <v>17365.714296615504</v>
      </c>
      <c r="C1026" s="293">
        <f>'HNDL PIP'!I1026</f>
        <v>12888.227894725858</v>
      </c>
    </row>
    <row r="1027" spans="1:3">
      <c r="A1027" s="264">
        <f>'HNDL PIP'!A1027</f>
        <v>41373</v>
      </c>
      <c r="B1027" s="293">
        <f>'HNDL PIP'!J1027</f>
        <v>17394.987626615279</v>
      </c>
      <c r="C1027" s="293">
        <f>'HNDL PIP'!I1027</f>
        <v>12883.571592385893</v>
      </c>
    </row>
    <row r="1028" spans="1:3">
      <c r="A1028" s="264">
        <f>'HNDL PIP'!A1028</f>
        <v>41374</v>
      </c>
      <c r="B1028" s="293">
        <f>'HNDL PIP'!J1028</f>
        <v>17436.432713355149</v>
      </c>
      <c r="C1028" s="293">
        <f>'HNDL PIP'!I1028</f>
        <v>12858.90013968906</v>
      </c>
    </row>
    <row r="1029" spans="1:3">
      <c r="A1029" s="264">
        <f>'HNDL PIP'!A1029</f>
        <v>41375</v>
      </c>
      <c r="B1029" s="293">
        <f>'HNDL PIP'!J1029</f>
        <v>17435.623164693458</v>
      </c>
      <c r="C1029" s="293">
        <f>'HNDL PIP'!I1029</f>
        <v>12867.44827682064</v>
      </c>
    </row>
    <row r="1030" spans="1:3">
      <c r="A1030" s="264">
        <f>'HNDL PIP'!A1030</f>
        <v>41376</v>
      </c>
      <c r="B1030" s="293">
        <f>'HNDL PIP'!J1030</f>
        <v>17441.735772170319</v>
      </c>
      <c r="C1030" s="293">
        <f>'HNDL PIP'!I1030</f>
        <v>12899.625410901299</v>
      </c>
    </row>
    <row r="1031" spans="1:3">
      <c r="A1031" s="264">
        <f>'HNDL PIP'!A1031</f>
        <v>41379</v>
      </c>
      <c r="B1031" s="293">
        <f>'HNDL PIP'!J1031</f>
        <v>17408.465134804384</v>
      </c>
      <c r="C1031" s="293">
        <f>'HNDL PIP'!I1031</f>
        <v>12910.536447727787</v>
      </c>
    </row>
    <row r="1032" spans="1:3">
      <c r="A1032" s="264">
        <f>'HNDL PIP'!A1032</f>
        <v>41380</v>
      </c>
      <c r="B1032" s="293">
        <f>'HNDL PIP'!J1032</f>
        <v>17429.375996871844</v>
      </c>
      <c r="C1032" s="293">
        <f>'HNDL PIP'!I1032</f>
        <v>12901.710322396808</v>
      </c>
    </row>
    <row r="1033" spans="1:3">
      <c r="A1033" s="264">
        <f>'HNDL PIP'!A1033</f>
        <v>41381</v>
      </c>
      <c r="B1033" s="293">
        <f>'HNDL PIP'!J1033</f>
        <v>17424.509547417474</v>
      </c>
      <c r="C1033" s="293">
        <f>'HNDL PIP'!I1033</f>
        <v>12908.243045082731</v>
      </c>
    </row>
    <row r="1034" spans="1:3">
      <c r="A1034" s="264">
        <f>'HNDL PIP'!A1034</f>
        <v>41382</v>
      </c>
      <c r="B1034" s="293">
        <f>'HNDL PIP'!J1034</f>
        <v>17430.621385290884</v>
      </c>
      <c r="C1034" s="293">
        <f>'HNDL PIP'!I1034</f>
        <v>12916.374199915206</v>
      </c>
    </row>
    <row r="1035" spans="1:3">
      <c r="A1035" s="264">
        <f>'HNDL PIP'!A1035</f>
        <v>41383</v>
      </c>
      <c r="B1035" s="293">
        <f>'HNDL PIP'!J1035</f>
        <v>17568.46098003213</v>
      </c>
      <c r="C1035" s="293">
        <f>'HNDL PIP'!I1035</f>
        <v>12908.799021481531</v>
      </c>
    </row>
    <row r="1036" spans="1:3">
      <c r="A1036" s="264">
        <f>'HNDL PIP'!A1036</f>
        <v>41386</v>
      </c>
      <c r="B1036" s="293">
        <f>'HNDL PIP'!J1036</f>
        <v>17493.9094520533</v>
      </c>
      <c r="C1036" s="293">
        <f>'HNDL PIP'!I1036</f>
        <v>12913.524820871349</v>
      </c>
    </row>
    <row r="1037" spans="1:3">
      <c r="A1037" s="264">
        <f>'HNDL PIP'!A1037</f>
        <v>41387</v>
      </c>
      <c r="B1037" s="293">
        <f>'HNDL PIP'!J1037</f>
        <v>17552.98990570286</v>
      </c>
      <c r="C1037" s="293">
        <f>'HNDL PIP'!I1037</f>
        <v>12914.358785469551</v>
      </c>
    </row>
    <row r="1038" spans="1:3">
      <c r="A1038" s="264">
        <f>'HNDL PIP'!A1038</f>
        <v>41388</v>
      </c>
      <c r="B1038" s="293">
        <f>'HNDL PIP'!J1038</f>
        <v>17578.660120194316</v>
      </c>
      <c r="C1038" s="293">
        <f>'HNDL PIP'!I1038</f>
        <v>12916.582691064757</v>
      </c>
    </row>
    <row r="1039" spans="1:3">
      <c r="A1039" s="264">
        <f>'HNDL PIP'!A1039</f>
        <v>41389</v>
      </c>
      <c r="B1039" s="293">
        <f>'HNDL PIP'!J1039</f>
        <v>17631.766238424651</v>
      </c>
      <c r="C1039" s="293">
        <f>'HNDL PIP'!I1039</f>
        <v>12911.161921176439</v>
      </c>
    </row>
    <row r="1040" spans="1:3">
      <c r="A1040" s="264">
        <f>'HNDL PIP'!A1040</f>
        <v>41390</v>
      </c>
      <c r="B1040" s="293">
        <f>'HNDL PIP'!J1040</f>
        <v>17557.941200461279</v>
      </c>
      <c r="C1040" s="293">
        <f>'HNDL PIP'!I1040</f>
        <v>12934.582426975969</v>
      </c>
    </row>
    <row r="1041" spans="1:3">
      <c r="A1041" s="264">
        <f>'HNDL PIP'!A1041</f>
        <v>41393</v>
      </c>
      <c r="B1041" s="293">
        <f>'HNDL PIP'!J1041</f>
        <v>17614.860422129746</v>
      </c>
      <c r="C1041" s="293">
        <f>'HNDL PIP'!I1041</f>
        <v>12935.068906324919</v>
      </c>
    </row>
    <row r="1042" spans="1:3">
      <c r="A1042" s="264">
        <f>'HNDL PIP'!A1042</f>
        <v>41394</v>
      </c>
      <c r="B1042" s="293">
        <f>'HNDL PIP'!J1042</f>
        <v>17572.771552012637</v>
      </c>
      <c r="C1042" s="293">
        <f>'HNDL PIP'!I1042</f>
        <v>12931.87204203181</v>
      </c>
    </row>
    <row r="1043" spans="1:3">
      <c r="A1043" s="264">
        <f>'HNDL PIP'!A1043</f>
        <v>41395</v>
      </c>
      <c r="B1043" s="293">
        <f>'HNDL PIP'!J1043</f>
        <v>17525.915560531721</v>
      </c>
      <c r="C1043" s="293">
        <f>'HNDL PIP'!I1043</f>
        <v>12949.593789743618</v>
      </c>
    </row>
    <row r="1044" spans="1:3">
      <c r="A1044" s="264">
        <f>'HNDL PIP'!A1044</f>
        <v>41396</v>
      </c>
      <c r="B1044" s="293">
        <f>'HNDL PIP'!J1044</f>
        <v>17617.177796529177</v>
      </c>
      <c r="C1044" s="293">
        <f>'HNDL PIP'!I1044</f>
        <v>12951.678701239127</v>
      </c>
    </row>
    <row r="1045" spans="1:3">
      <c r="A1045" s="264">
        <f>'HNDL PIP'!A1045</f>
        <v>41397</v>
      </c>
      <c r="B1045" s="293">
        <f>'HNDL PIP'!J1045</f>
        <v>17616.12132844597</v>
      </c>
      <c r="C1045" s="293">
        <f>'HNDL PIP'!I1045</f>
        <v>12897.540499405794</v>
      </c>
    </row>
    <row r="1046" spans="1:3">
      <c r="A1046" s="264">
        <f>'HNDL PIP'!A1046</f>
        <v>41400</v>
      </c>
      <c r="B1046" s="293">
        <f>'HNDL PIP'!J1046</f>
        <v>17639.632131406517</v>
      </c>
      <c r="C1046" s="293">
        <f>'HNDL PIP'!I1046</f>
        <v>12888.366888825563</v>
      </c>
    </row>
    <row r="1047" spans="1:3">
      <c r="A1047" s="264">
        <f>'HNDL PIP'!A1047</f>
        <v>41401</v>
      </c>
      <c r="B1047" s="293">
        <f>'HNDL PIP'!J1047</f>
        <v>17659.086120418815</v>
      </c>
      <c r="C1047" s="293">
        <f>'HNDL PIP'!I1047</f>
        <v>12884.892036333051</v>
      </c>
    </row>
    <row r="1048" spans="1:3">
      <c r="A1048" s="264">
        <f>'HNDL PIP'!A1048</f>
        <v>41402</v>
      </c>
      <c r="B1048" s="293">
        <f>'HNDL PIP'!J1048</f>
        <v>17670.190958846968</v>
      </c>
      <c r="C1048" s="293">
        <f>'HNDL PIP'!I1048</f>
        <v>12897.401505306092</v>
      </c>
    </row>
    <row r="1049" spans="1:3">
      <c r="A1049" s="264">
        <f>'HNDL PIP'!A1049</f>
        <v>41403</v>
      </c>
      <c r="B1049" s="293">
        <f>'HNDL PIP'!J1049</f>
        <v>17655.777001847415</v>
      </c>
      <c r="C1049" s="293">
        <f>'HNDL PIP'!I1049</f>
        <v>12889.131356373915</v>
      </c>
    </row>
    <row r="1050" spans="1:3">
      <c r="A1050" s="264">
        <f>'HNDL PIP'!A1050</f>
        <v>41404</v>
      </c>
      <c r="B1050" s="293">
        <f>'HNDL PIP'!J1050</f>
        <v>17674.035056938446</v>
      </c>
      <c r="C1050" s="293">
        <f>'HNDL PIP'!I1050</f>
        <v>12845.556706117815</v>
      </c>
    </row>
    <row r="1051" spans="1:3">
      <c r="A1051" s="264">
        <f>'HNDL PIP'!A1051</f>
        <v>41407</v>
      </c>
      <c r="B1051" s="293">
        <f>'HNDL PIP'!J1051</f>
        <v>17672.97601545442</v>
      </c>
      <c r="C1051" s="293">
        <f>'HNDL PIP'!I1051</f>
        <v>12837.286557185638</v>
      </c>
    </row>
    <row r="1052" spans="1:3">
      <c r="A1052" s="264">
        <f>'HNDL PIP'!A1052</f>
        <v>41408</v>
      </c>
      <c r="B1052" s="293">
        <f>'HNDL PIP'!J1052</f>
        <v>17650.218064793447</v>
      </c>
      <c r="C1052" s="293">
        <f>'HNDL PIP'!I1052</f>
        <v>12821.997206218586</v>
      </c>
    </row>
    <row r="1053" spans="1:3">
      <c r="A1053" s="264">
        <f>'HNDL PIP'!A1053</f>
        <v>41409</v>
      </c>
      <c r="B1053" s="293">
        <f>'HNDL PIP'!J1053</f>
        <v>17707.100859534919</v>
      </c>
      <c r="C1053" s="293">
        <f>'HNDL PIP'!I1053</f>
        <v>12824.777088212593</v>
      </c>
    </row>
    <row r="1054" spans="1:3">
      <c r="A1054" s="264">
        <f>'HNDL PIP'!A1054</f>
        <v>41410</v>
      </c>
      <c r="B1054" s="293">
        <f>'HNDL PIP'!J1054</f>
        <v>17724.637707407524</v>
      </c>
      <c r="C1054" s="293">
        <f>'HNDL PIP'!I1054</f>
        <v>12864.181915477677</v>
      </c>
    </row>
    <row r="1055" spans="1:3">
      <c r="A1055" s="264">
        <f>'HNDL PIP'!A1055</f>
        <v>41411</v>
      </c>
      <c r="B1055" s="293">
        <f>'HNDL PIP'!J1055</f>
        <v>17747.418064363763</v>
      </c>
      <c r="C1055" s="293">
        <f>'HNDL PIP'!I1055</f>
        <v>12819.147827174726</v>
      </c>
    </row>
    <row r="1056" spans="1:3">
      <c r="A1056" s="264">
        <f>'HNDL PIP'!A1056</f>
        <v>41414</v>
      </c>
      <c r="B1056" s="293">
        <f>'HNDL PIP'!J1056</f>
        <v>17739.203491674347</v>
      </c>
      <c r="C1056" s="293">
        <f>'HNDL PIP'!I1056</f>
        <v>12813.379572037156</v>
      </c>
    </row>
    <row r="1057" spans="1:3">
      <c r="A1057" s="264">
        <f>'HNDL PIP'!A1057</f>
        <v>41415</v>
      </c>
      <c r="B1057" s="293">
        <f>'HNDL PIP'!J1057</f>
        <v>17779.860599772379</v>
      </c>
      <c r="C1057" s="293">
        <f>'HNDL PIP'!I1057</f>
        <v>12826.236526259449</v>
      </c>
    </row>
    <row r="1058" spans="1:3">
      <c r="A1058" s="264">
        <f>'HNDL PIP'!A1058</f>
        <v>41416</v>
      </c>
      <c r="B1058" s="293">
        <f>'HNDL PIP'!J1058</f>
        <v>17683.681560090361</v>
      </c>
      <c r="C1058" s="293">
        <f>'HNDL PIP'!I1058</f>
        <v>12787.457172443019</v>
      </c>
    </row>
    <row r="1059" spans="1:3">
      <c r="A1059" s="264">
        <f>'HNDL PIP'!A1059</f>
        <v>41417</v>
      </c>
      <c r="B1059" s="293">
        <f>'HNDL PIP'!J1059</f>
        <v>17658.546512753532</v>
      </c>
      <c r="C1059" s="293">
        <f>'HNDL PIP'!I1059</f>
        <v>12784.260308149909</v>
      </c>
    </row>
    <row r="1060" spans="1:3">
      <c r="A1060" s="264">
        <f>'HNDL PIP'!A1060</f>
        <v>41418</v>
      </c>
      <c r="B1060" s="293">
        <f>'HNDL PIP'!J1060</f>
        <v>17652.959418558585</v>
      </c>
      <c r="C1060" s="293">
        <f>'HNDL PIP'!I1060</f>
        <v>12789.889569187777</v>
      </c>
    </row>
    <row r="1061" spans="1:3">
      <c r="A1061" s="264">
        <f>'HNDL PIP'!A1061</f>
        <v>41422</v>
      </c>
      <c r="B1061" s="293">
        <f>'HNDL PIP'!J1061</f>
        <v>17614.71877493789</v>
      </c>
      <c r="C1061" s="293">
        <f>'HNDL PIP'!I1061</f>
        <v>12724.770833478109</v>
      </c>
    </row>
    <row r="1062" spans="1:3">
      <c r="A1062" s="264">
        <f>'HNDL PIP'!A1062</f>
        <v>41423</v>
      </c>
      <c r="B1062" s="293">
        <f>'HNDL PIP'!J1062</f>
        <v>17599.362239466624</v>
      </c>
      <c r="C1062" s="293">
        <f>'HNDL PIP'!I1062</f>
        <v>12724.840330527959</v>
      </c>
    </row>
    <row r="1063" spans="1:3">
      <c r="A1063" s="264">
        <f>'HNDL PIP'!A1063</f>
        <v>41424</v>
      </c>
      <c r="B1063" s="293">
        <f>'HNDL PIP'!J1063</f>
        <v>17609.984890421758</v>
      </c>
      <c r="C1063" s="293">
        <f>'HNDL PIP'!I1063</f>
        <v>12722.963910182003</v>
      </c>
    </row>
    <row r="1064" spans="1:3">
      <c r="A1064" s="264">
        <f>'HNDL PIP'!A1064</f>
        <v>41425</v>
      </c>
      <c r="B1064" s="293">
        <f>'HNDL PIP'!J1064</f>
        <v>17553.639338444736</v>
      </c>
      <c r="C1064" s="293">
        <f>'HNDL PIP'!I1064</f>
        <v>12701.141836529028</v>
      </c>
    </row>
    <row r="1065" spans="1:3">
      <c r="A1065" s="264">
        <f>'HNDL PIP'!A1065</f>
        <v>41428</v>
      </c>
      <c r="B1065" s="293">
        <f>'HNDL PIP'!J1065</f>
        <v>17532.568315685112</v>
      </c>
      <c r="C1065" s="293">
        <f>'HNDL PIP'!I1065</f>
        <v>12706.979588716449</v>
      </c>
    </row>
    <row r="1066" spans="1:3">
      <c r="A1066" s="264">
        <f>'HNDL PIP'!A1066</f>
        <v>41429</v>
      </c>
      <c r="B1066" s="293">
        <f>'HNDL PIP'!J1066</f>
        <v>17523.175676885934</v>
      </c>
      <c r="C1066" s="293">
        <f>'HNDL PIP'!I1066</f>
        <v>12688.562870506137</v>
      </c>
    </row>
    <row r="1067" spans="1:3">
      <c r="A1067" s="264">
        <f>'HNDL PIP'!A1067</f>
        <v>41430</v>
      </c>
      <c r="B1067" s="293">
        <f>'HNDL PIP'!J1067</f>
        <v>17417.517089411373</v>
      </c>
      <c r="C1067" s="293">
        <f>'HNDL PIP'!I1067</f>
        <v>12693.080178746402</v>
      </c>
    </row>
    <row r="1068" spans="1:3">
      <c r="A1068" s="264">
        <f>'HNDL PIP'!A1068</f>
        <v>41431</v>
      </c>
      <c r="B1068" s="293">
        <f>'HNDL PIP'!J1068</f>
        <v>17440.535717692452</v>
      </c>
      <c r="C1068" s="293">
        <f>'HNDL PIP'!I1068</f>
        <v>12706.632103467196</v>
      </c>
    </row>
    <row r="1069" spans="1:3">
      <c r="A1069" s="264">
        <f>'HNDL PIP'!A1069</f>
        <v>41432</v>
      </c>
      <c r="B1069" s="293">
        <f>'HNDL PIP'!J1069</f>
        <v>17454.974742669328</v>
      </c>
      <c r="C1069" s="293">
        <f>'HNDL PIP'!I1069</f>
        <v>12667.505264401516</v>
      </c>
    </row>
    <row r="1070" spans="1:3">
      <c r="A1070" s="264">
        <f>'HNDL PIP'!A1070</f>
        <v>41435</v>
      </c>
      <c r="B1070" s="293">
        <f>'HNDL PIP'!J1070</f>
        <v>17407.705410140377</v>
      </c>
      <c r="C1070" s="293">
        <f>'HNDL PIP'!I1070</f>
        <v>12646.030675997794</v>
      </c>
    </row>
    <row r="1071" spans="1:3">
      <c r="A1071" s="264">
        <f>'HNDL PIP'!A1071</f>
        <v>41436</v>
      </c>
      <c r="B1071" s="293">
        <f>'HNDL PIP'!J1071</f>
        <v>17322.083827889765</v>
      </c>
      <c r="C1071" s="293">
        <f>'HNDL PIP'!I1071</f>
        <v>12647.003634695695</v>
      </c>
    </row>
    <row r="1072" spans="1:3">
      <c r="A1072" s="264">
        <f>'HNDL PIP'!A1072</f>
        <v>41437</v>
      </c>
      <c r="B1072" s="293">
        <f>'HNDL PIP'!J1072</f>
        <v>17236.708406650439</v>
      </c>
      <c r="C1072" s="293">
        <f>'HNDL PIP'!I1072</f>
        <v>12627.335969588079</v>
      </c>
    </row>
    <row r="1073" spans="1:3">
      <c r="A1073" s="264">
        <f>'HNDL PIP'!A1073</f>
        <v>41438</v>
      </c>
      <c r="B1073" s="293">
        <f>'HNDL PIP'!J1073</f>
        <v>17235.90813090299</v>
      </c>
      <c r="C1073" s="293">
        <f>'HNDL PIP'!I1073</f>
        <v>12659.026624319784</v>
      </c>
    </row>
    <row r="1074" spans="1:3">
      <c r="A1074" s="264">
        <f>'HNDL PIP'!A1074</f>
        <v>41439</v>
      </c>
      <c r="B1074" s="293">
        <f>'HNDL PIP'!J1074</f>
        <v>17248.447456628823</v>
      </c>
      <c r="C1074" s="293">
        <f>'HNDL PIP'!I1074</f>
        <v>12692.802190546998</v>
      </c>
    </row>
    <row r="1075" spans="1:3">
      <c r="A1075" s="264">
        <f>'HNDL PIP'!A1075</f>
        <v>41442</v>
      </c>
      <c r="B1075" s="293">
        <f>'HNDL PIP'!J1075</f>
        <v>17241.453554033491</v>
      </c>
      <c r="C1075" s="293">
        <f>'HNDL PIP'!I1075</f>
        <v>12676.331389732492</v>
      </c>
    </row>
    <row r="1076" spans="1:3">
      <c r="A1076" s="264">
        <f>'HNDL PIP'!A1076</f>
        <v>41443</v>
      </c>
      <c r="B1076" s="293">
        <f>'HNDL PIP'!J1076</f>
        <v>17226.600178871809</v>
      </c>
      <c r="C1076" s="293">
        <f>'HNDL PIP'!I1076</f>
        <v>12674.107484137285</v>
      </c>
    </row>
    <row r="1077" spans="1:3">
      <c r="A1077" s="264">
        <f>'HNDL PIP'!A1077</f>
        <v>41444</v>
      </c>
      <c r="B1077" s="293">
        <f>'HNDL PIP'!J1077</f>
        <v>17135.294509311781</v>
      </c>
      <c r="C1077" s="293">
        <f>'HNDL PIP'!I1077</f>
        <v>12598.008214551279</v>
      </c>
    </row>
    <row r="1078" spans="1:3">
      <c r="A1078" s="264">
        <f>'HNDL PIP'!A1078</f>
        <v>41445</v>
      </c>
      <c r="B1078" s="293">
        <f>'HNDL PIP'!J1078</f>
        <v>16959.926043927419</v>
      </c>
      <c r="C1078" s="293">
        <f>'HNDL PIP'!I1078</f>
        <v>12520.310512818716</v>
      </c>
    </row>
    <row r="1079" spans="1:3">
      <c r="A1079" s="264">
        <f>'HNDL PIP'!A1079</f>
        <v>41446</v>
      </c>
      <c r="B1079" s="293">
        <f>'HNDL PIP'!J1079</f>
        <v>16904.125729424402</v>
      </c>
      <c r="C1079" s="293">
        <f>'HNDL PIP'!I1079</f>
        <v>12462.697458492872</v>
      </c>
    </row>
    <row r="1080" spans="1:3">
      <c r="A1080" s="264">
        <f>'HNDL PIP'!A1080</f>
        <v>41449</v>
      </c>
      <c r="B1080" s="293">
        <f>'HNDL PIP'!J1080</f>
        <v>16800.940719431565</v>
      </c>
      <c r="C1080" s="293">
        <f>'HNDL PIP'!I1080</f>
        <v>12431.979762459068</v>
      </c>
    </row>
    <row r="1081" spans="1:3">
      <c r="A1081" s="264">
        <f>'HNDL PIP'!A1081</f>
        <v>41450</v>
      </c>
      <c r="B1081" s="293">
        <f>'HNDL PIP'!J1081</f>
        <v>16815.87717783148</v>
      </c>
      <c r="C1081" s="293">
        <f>'HNDL PIP'!I1081</f>
        <v>12410.227185855945</v>
      </c>
    </row>
    <row r="1082" spans="1:3">
      <c r="A1082" s="264">
        <f>'HNDL PIP'!A1082</f>
        <v>41451</v>
      </c>
      <c r="B1082" s="293">
        <f>'HNDL PIP'!J1082</f>
        <v>16985.826884410937</v>
      </c>
      <c r="C1082" s="293">
        <f>'HNDL PIP'!I1082</f>
        <v>12443.863757983458</v>
      </c>
    </row>
    <row r="1083" spans="1:3">
      <c r="A1083" s="264">
        <f>'HNDL PIP'!A1083</f>
        <v>41452</v>
      </c>
      <c r="B1083" s="293">
        <f>'HNDL PIP'!J1083</f>
        <v>17037.421759188295</v>
      </c>
      <c r="C1083" s="293">
        <f>'HNDL PIP'!I1083</f>
        <v>12491.191248931467</v>
      </c>
    </row>
    <row r="1084" spans="1:3">
      <c r="A1084" s="264">
        <f>'HNDL PIP'!A1084</f>
        <v>41453</v>
      </c>
      <c r="B1084" s="293">
        <f>'HNDL PIP'!J1084</f>
        <v>17048.535526453448</v>
      </c>
      <c r="C1084" s="293">
        <f>'HNDL PIP'!I1084</f>
        <v>12504.673676602413</v>
      </c>
    </row>
    <row r="1085" spans="1:3">
      <c r="A1085" s="264">
        <f>'HNDL PIP'!A1085</f>
        <v>41456</v>
      </c>
      <c r="B1085" s="293">
        <f>'HNDL PIP'!J1085</f>
        <v>17086.551803450639</v>
      </c>
      <c r="C1085" s="293">
        <f>'HNDL PIP'!I1085</f>
        <v>12512.387849135792</v>
      </c>
    </row>
    <row r="1086" spans="1:3">
      <c r="A1086" s="264">
        <f>'HNDL PIP'!A1086</f>
        <v>41457</v>
      </c>
      <c r="B1086" s="293">
        <f>'HNDL PIP'!J1086</f>
        <v>17004.337282640281</v>
      </c>
      <c r="C1086" s="293">
        <f>'HNDL PIP'!I1086</f>
        <v>12522.047939064974</v>
      </c>
    </row>
    <row r="1087" spans="1:3">
      <c r="A1087" s="264">
        <f>'HNDL PIP'!A1087</f>
        <v>41458</v>
      </c>
      <c r="B1087" s="293">
        <f>'HNDL PIP'!J1087</f>
        <v>16836.427831778659</v>
      </c>
      <c r="C1087" s="293">
        <f>'HNDL PIP'!I1087</f>
        <v>12501.059830010205</v>
      </c>
    </row>
    <row r="1088" spans="1:3">
      <c r="A1088" s="264">
        <f>'HNDL PIP'!A1088</f>
        <v>41460</v>
      </c>
      <c r="B1088" s="293">
        <f>'HNDL PIP'!J1088</f>
        <v>16712.335482215662</v>
      </c>
      <c r="C1088" s="293">
        <f>'HNDL PIP'!I1088</f>
        <v>12375.200672731431</v>
      </c>
    </row>
    <row r="1089" spans="1:3">
      <c r="A1089" s="264">
        <f>'HNDL PIP'!A1089</f>
        <v>41463</v>
      </c>
      <c r="B1089" s="293">
        <f>'HNDL PIP'!J1089</f>
        <v>16681.804511115424</v>
      </c>
      <c r="C1089" s="293">
        <f>'HNDL PIP'!I1089</f>
        <v>12428.157424717308</v>
      </c>
    </row>
    <row r="1090" spans="1:3">
      <c r="A1090" s="264">
        <f>'HNDL PIP'!A1090</f>
        <v>41464</v>
      </c>
      <c r="B1090" s="293">
        <f>'HNDL PIP'!J1090</f>
        <v>16752.676805518626</v>
      </c>
      <c r="C1090" s="293">
        <f>'HNDL PIP'!I1090</f>
        <v>12446.435148827921</v>
      </c>
    </row>
    <row r="1091" spans="1:3">
      <c r="A1091" s="264">
        <f>'HNDL PIP'!A1091</f>
        <v>41465</v>
      </c>
      <c r="B1091" s="293">
        <f>'HNDL PIP'!J1091</f>
        <v>16814.259785274437</v>
      </c>
      <c r="C1091" s="293">
        <f>'HNDL PIP'!I1091</f>
        <v>12417.246387890822</v>
      </c>
    </row>
    <row r="1092" spans="1:3">
      <c r="A1092" s="264">
        <f>'HNDL PIP'!A1092</f>
        <v>41466</v>
      </c>
      <c r="B1092" s="293">
        <f>'HNDL PIP'!J1092</f>
        <v>16973.419991424969</v>
      </c>
      <c r="C1092" s="293">
        <f>'HNDL PIP'!I1092</f>
        <v>12483.060094098995</v>
      </c>
    </row>
    <row r="1093" spans="1:3">
      <c r="A1093" s="264">
        <f>'HNDL PIP'!A1093</f>
        <v>41467</v>
      </c>
      <c r="B1093" s="293">
        <f>'HNDL PIP'!J1093</f>
        <v>16972.63193978251</v>
      </c>
      <c r="C1093" s="293">
        <f>'HNDL PIP'!I1093</f>
        <v>12470.759116275503</v>
      </c>
    </row>
    <row r="1094" spans="1:3">
      <c r="A1094" s="264">
        <f>'HNDL PIP'!A1094</f>
        <v>41470</v>
      </c>
      <c r="B1094" s="293">
        <f>'HNDL PIP'!J1094</f>
        <v>17050.379056674214</v>
      </c>
      <c r="C1094" s="293">
        <f>'HNDL PIP'!I1094</f>
        <v>12503.631220854662</v>
      </c>
    </row>
    <row r="1095" spans="1:3">
      <c r="A1095" s="264">
        <f>'HNDL PIP'!A1095</f>
        <v>41471</v>
      </c>
      <c r="B1095" s="293">
        <f>'HNDL PIP'!J1095</f>
        <v>17038.164667937206</v>
      </c>
      <c r="C1095" s="293">
        <f>'HNDL PIP'!I1095</f>
        <v>12518.990068871564</v>
      </c>
    </row>
    <row r="1096" spans="1:3">
      <c r="A1096" s="264">
        <f>'HNDL PIP'!A1096</f>
        <v>41472</v>
      </c>
      <c r="B1096" s="293">
        <f>'HNDL PIP'!J1096</f>
        <v>17061.407892854222</v>
      </c>
      <c r="C1096" s="293">
        <f>'HNDL PIP'!I1096</f>
        <v>12543.383533368999</v>
      </c>
    </row>
    <row r="1097" spans="1:3">
      <c r="A1097" s="264">
        <f>'HNDL PIP'!A1097</f>
        <v>41473</v>
      </c>
      <c r="B1097" s="293">
        <f>'HNDL PIP'!J1097</f>
        <v>17030.157879456565</v>
      </c>
      <c r="C1097" s="293">
        <f>'HNDL PIP'!I1097</f>
        <v>12523.85486236108</v>
      </c>
    </row>
    <row r="1098" spans="1:3">
      <c r="A1098" s="264">
        <f>'HNDL PIP'!A1098</f>
        <v>41474</v>
      </c>
      <c r="B1098" s="293">
        <f>'HNDL PIP'!J1098</f>
        <v>17087.186879256442</v>
      </c>
      <c r="C1098" s="293">
        <f>'HNDL PIP'!I1098</f>
        <v>12557.004955139642</v>
      </c>
    </row>
    <row r="1099" spans="1:3">
      <c r="A1099" s="264">
        <f>'HNDL PIP'!A1099</f>
        <v>41477</v>
      </c>
      <c r="B1099" s="293">
        <f>'HNDL PIP'!J1099</f>
        <v>17137.310583456714</v>
      </c>
      <c r="C1099" s="293">
        <f>'HNDL PIP'!I1099</f>
        <v>12566.248062769724</v>
      </c>
    </row>
    <row r="1100" spans="1:3">
      <c r="A1100" s="264">
        <f>'HNDL PIP'!A1100</f>
        <v>41478</v>
      </c>
      <c r="B1100" s="293">
        <f>'HNDL PIP'!J1100</f>
        <v>17138.418275165015</v>
      </c>
      <c r="C1100" s="293">
        <f>'HNDL PIP'!I1100</f>
        <v>12553.043623298179</v>
      </c>
    </row>
    <row r="1101" spans="1:3">
      <c r="A1101" s="264">
        <f>'HNDL PIP'!A1101</f>
        <v>41479</v>
      </c>
      <c r="B1101" s="293">
        <f>'HNDL PIP'!J1101</f>
        <v>17172.595042502177</v>
      </c>
      <c r="C1101" s="293">
        <f>'HNDL PIP'!I1101</f>
        <v>12514.542257681149</v>
      </c>
    </row>
    <row r="1102" spans="1:3">
      <c r="A1102" s="264">
        <f>'HNDL PIP'!A1102</f>
        <v>41480</v>
      </c>
      <c r="B1102" s="293">
        <f>'HNDL PIP'!J1102</f>
        <v>17174.17671346014</v>
      </c>
      <c r="C1102" s="293">
        <f>'HNDL PIP'!I1102</f>
        <v>12505.021161851666</v>
      </c>
    </row>
    <row r="1103" spans="1:3">
      <c r="A1103" s="264">
        <f>'HNDL PIP'!A1103</f>
        <v>41481</v>
      </c>
      <c r="B1103" s="293">
        <f>'HNDL PIP'!J1103</f>
        <v>17209.538006534607</v>
      </c>
      <c r="C1103" s="293">
        <f>'HNDL PIP'!I1103</f>
        <v>12533.445455240411</v>
      </c>
    </row>
    <row r="1104" spans="1:3">
      <c r="A1104" s="264">
        <f>'HNDL PIP'!A1104</f>
        <v>41484</v>
      </c>
      <c r="B1104" s="293">
        <f>'HNDL PIP'!J1104</f>
        <v>17188.519622696222</v>
      </c>
      <c r="C1104" s="293">
        <f>'HNDL PIP'!I1104</f>
        <v>12521.839447915421</v>
      </c>
    </row>
    <row r="1105" spans="1:3">
      <c r="A1105" s="264">
        <f>'HNDL PIP'!A1105</f>
        <v>41485</v>
      </c>
      <c r="B1105" s="293">
        <f>'HNDL PIP'!J1105</f>
        <v>17220.784663463084</v>
      </c>
      <c r="C1105" s="293">
        <f>'HNDL PIP'!I1105</f>
        <v>12513.916784232497</v>
      </c>
    </row>
    <row r="1106" spans="1:3">
      <c r="A1106" s="264">
        <f>'HNDL PIP'!A1106</f>
        <v>41486</v>
      </c>
      <c r="B1106" s="293">
        <f>'HNDL PIP'!J1106</f>
        <v>17210.233159915777</v>
      </c>
      <c r="C1106" s="293">
        <f>'HNDL PIP'!I1106</f>
        <v>12521.769950865573</v>
      </c>
    </row>
    <row r="1107" spans="1:3">
      <c r="A1107" s="264">
        <f>'HNDL PIP'!A1107</f>
        <v>41487</v>
      </c>
      <c r="B1107" s="293">
        <f>'HNDL PIP'!J1107</f>
        <v>17242.494124559576</v>
      </c>
      <c r="C1107" s="293">
        <f>'HNDL PIP'!I1107</f>
        <v>12454.079824311446</v>
      </c>
    </row>
    <row r="1108" spans="1:3">
      <c r="A1108" s="264">
        <f>'HNDL PIP'!A1108</f>
        <v>41488</v>
      </c>
      <c r="B1108" s="293">
        <f>'HNDL PIP'!J1108</f>
        <v>18141.407442080137</v>
      </c>
      <c r="C1108" s="293">
        <f>'HNDL PIP'!I1108</f>
        <v>12522.603915463777</v>
      </c>
    </row>
    <row r="1109" spans="1:3">
      <c r="A1109" s="264">
        <f>'HNDL PIP'!A1109</f>
        <v>41491</v>
      </c>
      <c r="B1109" s="293">
        <f>'HNDL PIP'!J1109</f>
        <v>17238.750618777154</v>
      </c>
      <c r="C1109" s="293">
        <f>'HNDL PIP'!I1109</f>
        <v>12507.940037945376</v>
      </c>
    </row>
    <row r="1110" spans="1:3">
      <c r="A1110" s="264">
        <f>'HNDL PIP'!A1110</f>
        <v>41492</v>
      </c>
      <c r="B1110" s="293">
        <f>'HNDL PIP'!J1110</f>
        <v>17116.905634266546</v>
      </c>
      <c r="C1110" s="293">
        <f>'HNDL PIP'!I1110</f>
        <v>12505.160155951367</v>
      </c>
    </row>
    <row r="1111" spans="1:3">
      <c r="A1111" s="264">
        <f>'HNDL PIP'!A1111</f>
        <v>41493</v>
      </c>
      <c r="B1111" s="293">
        <f>'HNDL PIP'!J1111</f>
        <v>17133.945737236259</v>
      </c>
      <c r="C1111" s="293">
        <f>'HNDL PIP'!I1111</f>
        <v>12525.592288607337</v>
      </c>
    </row>
    <row r="1112" spans="1:3">
      <c r="A1112" s="264">
        <f>'HNDL PIP'!A1112</f>
        <v>41494</v>
      </c>
      <c r="B1112" s="293">
        <f>'HNDL PIP'!J1112</f>
        <v>17161.209042385613</v>
      </c>
      <c r="C1112" s="293">
        <f>'HNDL PIP'!I1112</f>
        <v>12536.294834284272</v>
      </c>
    </row>
    <row r="1113" spans="1:3">
      <c r="A1113" s="264">
        <f>'HNDL PIP'!A1113</f>
        <v>41495</v>
      </c>
      <c r="B1113" s="293">
        <f>'HNDL PIP'!J1113</f>
        <v>17143.292435860658</v>
      </c>
      <c r="C1113" s="293">
        <f>'HNDL PIP'!I1113</f>
        <v>12540.742645474686</v>
      </c>
    </row>
    <row r="1114" spans="1:3">
      <c r="A1114" s="264">
        <f>'HNDL PIP'!A1114</f>
        <v>41498</v>
      </c>
      <c r="B1114" s="293">
        <f>'HNDL PIP'!J1114</f>
        <v>17146.300728497026</v>
      </c>
      <c r="C1114" s="293">
        <f>'HNDL PIP'!I1114</f>
        <v>12529.831608648199</v>
      </c>
    </row>
    <row r="1115" spans="1:3">
      <c r="A1115" s="264">
        <f>'HNDL PIP'!A1115</f>
        <v>41499</v>
      </c>
      <c r="B1115" s="293">
        <f>'HNDL PIP'!J1115</f>
        <v>17145.504650248917</v>
      </c>
      <c r="C1115" s="293">
        <f>'HNDL PIP'!I1115</f>
        <v>12471.523583823851</v>
      </c>
    </row>
    <row r="1116" spans="1:3">
      <c r="A1116" s="264">
        <f>'HNDL PIP'!A1116</f>
        <v>41500</v>
      </c>
      <c r="B1116" s="293">
        <f>'HNDL PIP'!J1116</f>
        <v>17113.564357745763</v>
      </c>
      <c r="C1116" s="293">
        <f>'HNDL PIP'!I1116</f>
        <v>12474.511956967412</v>
      </c>
    </row>
    <row r="1117" spans="1:3">
      <c r="A1117" s="264">
        <f>'HNDL PIP'!A1117</f>
        <v>41501</v>
      </c>
      <c r="B1117" s="293">
        <f>'HNDL PIP'!J1117</f>
        <v>17031.227957474865</v>
      </c>
      <c r="C1117" s="293">
        <f>'HNDL PIP'!I1117</f>
        <v>12441.987337637502</v>
      </c>
    </row>
    <row r="1118" spans="1:3">
      <c r="A1118" s="264">
        <f>'HNDL PIP'!A1118</f>
        <v>41502</v>
      </c>
      <c r="B1118" s="293">
        <f>'HNDL PIP'!J1118</f>
        <v>16990.024783267225</v>
      </c>
      <c r="C1118" s="293">
        <f>'HNDL PIP'!I1118</f>
        <v>12398.134699182005</v>
      </c>
    </row>
    <row r="1119" spans="1:3">
      <c r="A1119" s="264">
        <f>'HNDL PIP'!A1119</f>
        <v>41505</v>
      </c>
      <c r="B1119" s="293">
        <f>'HNDL PIP'!J1119</f>
        <v>16889.160402670324</v>
      </c>
      <c r="C1119" s="293">
        <f>'HNDL PIP'!I1119</f>
        <v>12364.08114475539</v>
      </c>
    </row>
    <row r="1120" spans="1:3">
      <c r="A1120" s="264">
        <f>'HNDL PIP'!A1120</f>
        <v>41506</v>
      </c>
      <c r="B1120" s="293">
        <f>'HNDL PIP'!J1120</f>
        <v>16942.096025102968</v>
      </c>
      <c r="C1120" s="293">
        <f>'HNDL PIP'!I1120</f>
        <v>12399.941622478111</v>
      </c>
    </row>
    <row r="1121" spans="1:3">
      <c r="A1121" s="264">
        <f>'HNDL PIP'!A1121</f>
        <v>41507</v>
      </c>
      <c r="B1121" s="293">
        <f>'HNDL PIP'!J1121</f>
        <v>16934.416503016855</v>
      </c>
      <c r="C1121" s="293">
        <f>'HNDL PIP'!I1121</f>
        <v>12375.548157980678</v>
      </c>
    </row>
    <row r="1122" spans="1:3">
      <c r="A1122" s="264">
        <f>'HNDL PIP'!A1122</f>
        <v>41508</v>
      </c>
      <c r="B1122" s="293">
        <f>'HNDL PIP'!J1122</f>
        <v>16975.461241963359</v>
      </c>
      <c r="C1122" s="293">
        <f>'HNDL PIP'!I1122</f>
        <v>12353.309102028603</v>
      </c>
    </row>
    <row r="1123" spans="1:3">
      <c r="A1123" s="264">
        <f>'HNDL PIP'!A1123</f>
        <v>41509</v>
      </c>
      <c r="B1123" s="293">
        <f>'HNDL PIP'!J1123</f>
        <v>17024.107418320771</v>
      </c>
      <c r="C1123" s="293">
        <f>'HNDL PIP'!I1123</f>
        <v>12402.999492671521</v>
      </c>
    </row>
    <row r="1124" spans="1:3">
      <c r="A1124" s="264">
        <f>'HNDL PIP'!A1124</f>
        <v>41512</v>
      </c>
      <c r="B1124" s="293">
        <f>'HNDL PIP'!J1124</f>
        <v>16991.471375870067</v>
      </c>
      <c r="C1124" s="293">
        <f>'HNDL PIP'!I1124</f>
        <v>12423.153637128089</v>
      </c>
    </row>
    <row r="1125" spans="1:3">
      <c r="A1125" s="264">
        <f>'HNDL PIP'!A1125</f>
        <v>41513</v>
      </c>
      <c r="B1125" s="293">
        <f>'HNDL PIP'!J1125</f>
        <v>16903.942807075971</v>
      </c>
      <c r="C1125" s="293">
        <f>'HNDL PIP'!I1125</f>
        <v>12466.102813935533</v>
      </c>
    </row>
    <row r="1126" spans="1:3">
      <c r="A1126" s="264">
        <f>'HNDL PIP'!A1126</f>
        <v>41514</v>
      </c>
      <c r="B1126" s="293">
        <f>'HNDL PIP'!J1126</f>
        <v>16845.888701388998</v>
      </c>
      <c r="C1126" s="293">
        <f>'HNDL PIP'!I1126</f>
        <v>12430.728815561764</v>
      </c>
    </row>
    <row r="1127" spans="1:3">
      <c r="A1127" s="264">
        <f>'HNDL PIP'!A1127</f>
        <v>41515</v>
      </c>
      <c r="B1127" s="293">
        <f>'HNDL PIP'!J1127</f>
        <v>16820.156387277304</v>
      </c>
      <c r="C1127" s="293">
        <f>'HNDL PIP'!I1127</f>
        <v>12453.940830211741</v>
      </c>
    </row>
    <row r="1128" spans="1:3">
      <c r="A1128" s="264">
        <f>'HNDL PIP'!A1128</f>
        <v>41516</v>
      </c>
      <c r="B1128" s="293">
        <f>'HNDL PIP'!J1128</f>
        <v>16762.82433163586</v>
      </c>
      <c r="C1128" s="293">
        <f>'HNDL PIP'!I1128</f>
        <v>12457.763167953502</v>
      </c>
    </row>
    <row r="1129" spans="1:3">
      <c r="A1129" s="264">
        <f>'HNDL PIP'!A1129</f>
        <v>41520</v>
      </c>
      <c r="B1129" s="293">
        <f>'HNDL PIP'!J1129</f>
        <v>16782.004346601101</v>
      </c>
      <c r="C1129" s="293">
        <f>'HNDL PIP'!I1129</f>
        <v>12407.933783210887</v>
      </c>
    </row>
    <row r="1130" spans="1:3">
      <c r="A1130" s="264">
        <f>'HNDL PIP'!A1130</f>
        <v>41521</v>
      </c>
      <c r="B1130" s="293">
        <f>'HNDL PIP'!J1130</f>
        <v>16790.491100843919</v>
      </c>
      <c r="C1130" s="293">
        <f>'HNDL PIP'!I1130</f>
        <v>12379.50948982214</v>
      </c>
    </row>
    <row r="1131" spans="1:3">
      <c r="A1131" s="264">
        <f>'HNDL PIP'!A1131</f>
        <v>41522</v>
      </c>
      <c r="B1131" s="293">
        <f>'HNDL PIP'!J1131</f>
        <v>16790.424272233471</v>
      </c>
      <c r="C1131" s="293">
        <f>'HNDL PIP'!I1131</f>
        <v>12321.479453197195</v>
      </c>
    </row>
    <row r="1132" spans="1:3">
      <c r="A1132" s="264">
        <f>'HNDL PIP'!A1132</f>
        <v>41523</v>
      </c>
      <c r="B1132" s="293">
        <f>'HNDL PIP'!J1132</f>
        <v>16851.411774148968</v>
      </c>
      <c r="C1132" s="293">
        <f>'HNDL PIP'!I1132</f>
        <v>12350.529220034594</v>
      </c>
    </row>
    <row r="1133" spans="1:3">
      <c r="A1133" s="264">
        <f>'HNDL PIP'!A1133</f>
        <v>41526</v>
      </c>
      <c r="B1133" s="293">
        <f>'HNDL PIP'!J1133</f>
        <v>16909.067822636767</v>
      </c>
      <c r="C1133" s="293">
        <f>'HNDL PIP'!I1133</f>
        <v>12387.501650554917</v>
      </c>
    </row>
    <row r="1134" spans="1:3">
      <c r="A1134" s="264">
        <f>'HNDL PIP'!A1134</f>
        <v>41527</v>
      </c>
      <c r="B1134" s="293">
        <f>'HNDL PIP'!J1134</f>
        <v>16890.942074185223</v>
      </c>
      <c r="C1134" s="293">
        <f>'HNDL PIP'!I1134</f>
        <v>12353.031113829202</v>
      </c>
    </row>
    <row r="1135" spans="1:3">
      <c r="A1135" s="264">
        <f>'HNDL PIP'!A1135</f>
        <v>41528</v>
      </c>
      <c r="B1135" s="293">
        <f>'HNDL PIP'!J1135</f>
        <v>16907.260197948908</v>
      </c>
      <c r="C1135" s="293">
        <f>'HNDL PIP'!I1135</f>
        <v>12378.953513423337</v>
      </c>
    </row>
    <row r="1136" spans="1:3">
      <c r="A1136" s="264">
        <f>'HNDL PIP'!A1136</f>
        <v>41529</v>
      </c>
      <c r="B1136" s="293">
        <f>'HNDL PIP'!J1136</f>
        <v>16912.413257191678</v>
      </c>
      <c r="C1136" s="293">
        <f>'HNDL PIP'!I1136</f>
        <v>12385.277744959709</v>
      </c>
    </row>
    <row r="1137" spans="1:3">
      <c r="A1137" s="264">
        <f>'HNDL PIP'!A1137</f>
        <v>41530</v>
      </c>
      <c r="B1137" s="293">
        <f>'HNDL PIP'!J1137</f>
        <v>16911.628038004736</v>
      </c>
      <c r="C1137" s="293">
        <f>'HNDL PIP'!I1137</f>
        <v>12390.003544349524</v>
      </c>
    </row>
    <row r="1138" spans="1:3">
      <c r="A1138" s="264">
        <f>'HNDL PIP'!A1138</f>
        <v>41533</v>
      </c>
      <c r="B1138" s="293">
        <f>'HNDL PIP'!J1138</f>
        <v>16941.242793326339</v>
      </c>
      <c r="C1138" s="293">
        <f>'HNDL PIP'!I1138</f>
        <v>12413.285056049353</v>
      </c>
    </row>
    <row r="1139" spans="1:3">
      <c r="A1139" s="264">
        <f>'HNDL PIP'!A1139</f>
        <v>41534</v>
      </c>
      <c r="B1139" s="293">
        <f>'HNDL PIP'!J1139</f>
        <v>16991.041288053602</v>
      </c>
      <c r="C1139" s="293">
        <f>'HNDL PIP'!I1139</f>
        <v>12426.211507321497</v>
      </c>
    </row>
    <row r="1140" spans="1:3">
      <c r="A1140" s="264">
        <f>'HNDL PIP'!A1140</f>
        <v>41535</v>
      </c>
      <c r="B1140" s="293">
        <f>'HNDL PIP'!J1140</f>
        <v>17078.356576576993</v>
      </c>
      <c r="C1140" s="293">
        <f>'HNDL PIP'!I1140</f>
        <v>12518.573086572456</v>
      </c>
    </row>
    <row r="1141" spans="1:3">
      <c r="A1141" s="264">
        <f>'HNDL PIP'!A1141</f>
        <v>41536</v>
      </c>
      <c r="B1141" s="293">
        <f>'HNDL PIP'!J1141</f>
        <v>17080.175784893174</v>
      </c>
      <c r="C1141" s="293">
        <f>'HNDL PIP'!I1141</f>
        <v>12502.727759206604</v>
      </c>
    </row>
    <row r="1142" spans="1:3">
      <c r="A1142" s="264">
        <f>'HNDL PIP'!A1142</f>
        <v>41537</v>
      </c>
      <c r="B1142" s="293">
        <f>'HNDL PIP'!J1142</f>
        <v>17061.811068013783</v>
      </c>
      <c r="C1142" s="293">
        <f>'HNDL PIP'!I1142</f>
        <v>12511.067405188631</v>
      </c>
    </row>
    <row r="1143" spans="1:3">
      <c r="A1143" s="264">
        <f>'HNDL PIP'!A1143</f>
        <v>41540</v>
      </c>
      <c r="B1143" s="293">
        <f>'HNDL PIP'!J1143</f>
        <v>17078.589804548355</v>
      </c>
      <c r="C1143" s="293">
        <f>'HNDL PIP'!I1143</f>
        <v>12524.966815158677</v>
      </c>
    </row>
    <row r="1144" spans="1:3">
      <c r="A1144" s="264">
        <f>'HNDL PIP'!A1144</f>
        <v>41541</v>
      </c>
      <c r="B1144" s="293">
        <f>'HNDL PIP'!J1144</f>
        <v>17097.97871533503</v>
      </c>
      <c r="C1144" s="293">
        <f>'HNDL PIP'!I1144</f>
        <v>12563.051198476604</v>
      </c>
    </row>
    <row r="1145" spans="1:3">
      <c r="A1145" s="264">
        <f>'HNDL PIP'!A1145</f>
        <v>41542</v>
      </c>
      <c r="B1145" s="293">
        <f>'HNDL PIP'!J1145</f>
        <v>17076.766548740339</v>
      </c>
      <c r="C1145" s="293">
        <f>'HNDL PIP'!I1145</f>
        <v>12583.622325232272</v>
      </c>
    </row>
    <row r="1146" spans="1:3">
      <c r="A1146" s="264">
        <f>'HNDL PIP'!A1146</f>
        <v>41543</v>
      </c>
      <c r="B1146" s="293">
        <f>'HNDL PIP'!J1146</f>
        <v>17101.851544432197</v>
      </c>
      <c r="C1146" s="293">
        <f>'HNDL PIP'!I1146</f>
        <v>12565.900577520462</v>
      </c>
    </row>
    <row r="1147" spans="1:3">
      <c r="A1147" s="264">
        <f>'HNDL PIP'!A1147</f>
        <v>41544</v>
      </c>
      <c r="B1147" s="293">
        <f>'HNDL PIP'!J1147</f>
        <v>17082.302896619181</v>
      </c>
      <c r="C1147" s="293">
        <f>'HNDL PIP'!I1147</f>
        <v>12578.271052393806</v>
      </c>
    </row>
    <row r="1148" spans="1:3">
      <c r="A1148" s="264">
        <f>'HNDL PIP'!A1148</f>
        <v>41547</v>
      </c>
      <c r="B1148" s="293">
        <f>'HNDL PIP'!J1148</f>
        <v>17091.005365177585</v>
      </c>
      <c r="C1148" s="293">
        <f>'HNDL PIP'!I1148</f>
        <v>12575.699661549346</v>
      </c>
    </row>
    <row r="1149" spans="1:3">
      <c r="A1149" s="264">
        <f>'HNDL PIP'!A1149</f>
        <v>41548</v>
      </c>
      <c r="B1149" s="293">
        <f>'HNDL PIP'!J1149</f>
        <v>17221.007336876639</v>
      </c>
      <c r="C1149" s="293">
        <f>'HNDL PIP'!I1149</f>
        <v>12562.703713227353</v>
      </c>
    </row>
    <row r="1150" spans="1:3">
      <c r="A1150" s="264">
        <f>'HNDL PIP'!A1150</f>
        <v>41549</v>
      </c>
      <c r="B1150" s="293">
        <f>'HNDL PIP'!J1150</f>
        <v>17209.526255577315</v>
      </c>
      <c r="C1150" s="293">
        <f>'HNDL PIP'!I1150</f>
        <v>12575.491170399795</v>
      </c>
    </row>
    <row r="1151" spans="1:3">
      <c r="A1151" s="264">
        <f>'HNDL PIP'!A1151</f>
        <v>41550</v>
      </c>
      <c r="B1151" s="293">
        <f>'HNDL PIP'!J1151</f>
        <v>17137.282963492278</v>
      </c>
      <c r="C1151" s="293">
        <f>'HNDL PIP'!I1151</f>
        <v>12586.610698375831</v>
      </c>
    </row>
    <row r="1152" spans="1:3">
      <c r="A1152" s="264">
        <f>'HNDL PIP'!A1152</f>
        <v>41551</v>
      </c>
      <c r="B1152" s="293">
        <f>'HNDL PIP'!J1152</f>
        <v>17166.867507506628</v>
      </c>
      <c r="C1152" s="293">
        <f>'HNDL PIP'!I1152</f>
        <v>12568.471968364922</v>
      </c>
    </row>
    <row r="1153" spans="1:3">
      <c r="A1153" s="264">
        <f>'HNDL PIP'!A1153</f>
        <v>41554</v>
      </c>
      <c r="B1153" s="293">
        <f>'HNDL PIP'!J1153</f>
        <v>17146.134389781429</v>
      </c>
      <c r="C1153" s="293">
        <f>'HNDL PIP'!I1153</f>
        <v>12577.228596646051</v>
      </c>
    </row>
    <row r="1154" spans="1:3">
      <c r="A1154" s="264">
        <f>'HNDL PIP'!A1154</f>
        <v>41555</v>
      </c>
      <c r="B1154" s="293">
        <f>'HNDL PIP'!J1154</f>
        <v>17087.906078608321</v>
      </c>
      <c r="C1154" s="293">
        <f>'HNDL PIP'!I1154</f>
        <v>12573.545253003989</v>
      </c>
    </row>
    <row r="1155" spans="1:3">
      <c r="A1155" s="264">
        <f>'HNDL PIP'!A1155</f>
        <v>41556</v>
      </c>
      <c r="B1155" s="293">
        <f>'HNDL PIP'!J1155</f>
        <v>17107.521565285355</v>
      </c>
      <c r="C1155" s="293">
        <f>'HNDL PIP'!I1155</f>
        <v>12569.027944763724</v>
      </c>
    </row>
    <row r="1156" spans="1:3">
      <c r="A1156" s="264">
        <f>'HNDL PIP'!A1156</f>
        <v>41557</v>
      </c>
      <c r="B1156" s="293">
        <f>'HNDL PIP'!J1156</f>
        <v>17243.650107550133</v>
      </c>
      <c r="C1156" s="293">
        <f>'HNDL PIP'!I1156</f>
        <v>12563.329186676006</v>
      </c>
    </row>
    <row r="1157" spans="1:3">
      <c r="A1157" s="264">
        <f>'HNDL PIP'!A1157</f>
        <v>41558</v>
      </c>
      <c r="B1157" s="293">
        <f>'HNDL PIP'!J1157</f>
        <v>17242.849509509426</v>
      </c>
      <c r="C1157" s="293">
        <f>'HNDL PIP'!I1157</f>
        <v>12570.487382810581</v>
      </c>
    </row>
    <row r="1158" spans="1:3">
      <c r="A1158" s="264">
        <f>'HNDL PIP'!A1158</f>
        <v>41561</v>
      </c>
      <c r="B1158" s="293">
        <f>'HNDL PIP'!J1158</f>
        <v>17283.810105579352</v>
      </c>
      <c r="C1158" s="293">
        <f>'HNDL PIP'!I1158</f>
        <v>12570.487382810581</v>
      </c>
    </row>
    <row r="1159" spans="1:3">
      <c r="A1159" s="264">
        <f>'HNDL PIP'!A1159</f>
        <v>41562</v>
      </c>
      <c r="B1159" s="293">
        <f>'HNDL PIP'!J1159</f>
        <v>17213.962564503123</v>
      </c>
      <c r="C1159" s="293">
        <f>'HNDL PIP'!I1159</f>
        <v>12554.98954069398</v>
      </c>
    </row>
    <row r="1160" spans="1:3">
      <c r="A1160" s="264">
        <f>'HNDL PIP'!A1160</f>
        <v>41563</v>
      </c>
      <c r="B1160" s="293">
        <f>'HNDL PIP'!J1160</f>
        <v>17294.542581789563</v>
      </c>
      <c r="C1160" s="293">
        <f>'HNDL PIP'!I1160</f>
        <v>12588.765106921195</v>
      </c>
    </row>
    <row r="1161" spans="1:3">
      <c r="A1161" s="264">
        <f>'HNDL PIP'!A1161</f>
        <v>41564</v>
      </c>
      <c r="B1161" s="293">
        <f>'HNDL PIP'!J1161</f>
        <v>17404.296390615433</v>
      </c>
      <c r="C1161" s="293">
        <f>'HNDL PIP'!I1161</f>
        <v>12638.872479863214</v>
      </c>
    </row>
    <row r="1162" spans="1:3">
      <c r="A1162" s="264">
        <f>'HNDL PIP'!A1162</f>
        <v>41565</v>
      </c>
      <c r="B1162" s="293">
        <f>'HNDL PIP'!J1162</f>
        <v>17408.233040836065</v>
      </c>
      <c r="C1162" s="293">
        <f>'HNDL PIP'!I1162</f>
        <v>12640.053929710668</v>
      </c>
    </row>
    <row r="1163" spans="1:3">
      <c r="A1163" s="264">
        <f>'HNDL PIP'!A1163</f>
        <v>41568</v>
      </c>
      <c r="B1163" s="293">
        <f>'HNDL PIP'!J1163</f>
        <v>17338.155296955774</v>
      </c>
      <c r="C1163" s="293">
        <f>'HNDL PIP'!I1163</f>
        <v>12629.976857482383</v>
      </c>
    </row>
    <row r="1164" spans="1:3">
      <c r="A1164" s="264">
        <f>'HNDL PIP'!A1164</f>
        <v>41569</v>
      </c>
      <c r="B1164" s="293">
        <f>'HNDL PIP'!J1164</f>
        <v>17401.635108009239</v>
      </c>
      <c r="C1164" s="293">
        <f>'HNDL PIP'!I1164</f>
        <v>12680.223224524101</v>
      </c>
    </row>
    <row r="1165" spans="1:3">
      <c r="A1165" s="264">
        <f>'HNDL PIP'!A1165</f>
        <v>41570</v>
      </c>
      <c r="B1165" s="293">
        <f>'HNDL PIP'!J1165</f>
        <v>17464.871795860152</v>
      </c>
      <c r="C1165" s="293">
        <f>'HNDL PIP'!I1165</f>
        <v>12693.914143344597</v>
      </c>
    </row>
    <row r="1166" spans="1:3">
      <c r="A1166" s="264">
        <f>'HNDL PIP'!A1166</f>
        <v>41571</v>
      </c>
      <c r="B1166" s="293">
        <f>'HNDL PIP'!J1166</f>
        <v>17491.812312081329</v>
      </c>
      <c r="C1166" s="293">
        <f>'HNDL PIP'!I1166</f>
        <v>12676.748372031589</v>
      </c>
    </row>
    <row r="1167" spans="1:3">
      <c r="A1167" s="264">
        <f>'HNDL PIP'!A1167</f>
        <v>41572</v>
      </c>
      <c r="B1167" s="293">
        <f>'HNDL PIP'!J1167</f>
        <v>17544.128586614501</v>
      </c>
      <c r="C1167" s="293">
        <f>'HNDL PIP'!I1167</f>
        <v>12688.006894107328</v>
      </c>
    </row>
    <row r="1168" spans="1:3">
      <c r="A1168" s="264">
        <f>'HNDL PIP'!A1168</f>
        <v>41575</v>
      </c>
      <c r="B1168" s="293">
        <f>'HNDL PIP'!J1168</f>
        <v>17523.154642739584</v>
      </c>
      <c r="C1168" s="293">
        <f>'HNDL PIP'!I1168</f>
        <v>12687.242426558974</v>
      </c>
    </row>
    <row r="1169" spans="1:3">
      <c r="A1169" s="264">
        <f>'HNDL PIP'!A1169</f>
        <v>41576</v>
      </c>
      <c r="B1169" s="293">
        <f>'HNDL PIP'!J1169</f>
        <v>17610.801124568963</v>
      </c>
      <c r="C1169" s="293">
        <f>'HNDL PIP'!I1169</f>
        <v>12687.728905907928</v>
      </c>
    </row>
    <row r="1170" spans="1:3">
      <c r="A1170" s="264">
        <f>'HNDL PIP'!A1170</f>
        <v>41577</v>
      </c>
      <c r="B1170" s="293">
        <f>'HNDL PIP'!J1170</f>
        <v>17618.995080434826</v>
      </c>
      <c r="C1170" s="293">
        <f>'HNDL PIP'!I1170</f>
        <v>12681.613165521107</v>
      </c>
    </row>
    <row r="1171" spans="1:3">
      <c r="A1171" s="264">
        <f>'HNDL PIP'!A1171</f>
        <v>41578</v>
      </c>
      <c r="B1171" s="293">
        <f>'HNDL PIP'!J1171</f>
        <v>17649.241920002416</v>
      </c>
      <c r="C1171" s="293">
        <f>'HNDL PIP'!I1171</f>
        <v>12677.373845480242</v>
      </c>
    </row>
    <row r="1172" spans="1:3">
      <c r="A1172" s="264">
        <f>'HNDL PIP'!A1172</f>
        <v>41579</v>
      </c>
      <c r="B1172" s="293">
        <f>'HNDL PIP'!J1172</f>
        <v>17662.887139000337</v>
      </c>
      <c r="C1172" s="293">
        <f>'HNDL PIP'!I1172</f>
        <v>12641.23537955812</v>
      </c>
    </row>
    <row r="1173" spans="1:3">
      <c r="A1173" s="264">
        <f>'HNDL PIP'!A1173</f>
        <v>41582</v>
      </c>
      <c r="B1173" s="293">
        <f>'HNDL PIP'!J1173</f>
        <v>17728.696216629094</v>
      </c>
      <c r="C1173" s="293">
        <f>'HNDL PIP'!I1173</f>
        <v>12653.675351481312</v>
      </c>
    </row>
    <row r="1174" spans="1:3">
      <c r="A1174" s="264">
        <f>'HNDL PIP'!A1174</f>
        <v>41583</v>
      </c>
      <c r="B1174" s="293">
        <f>'HNDL PIP'!J1174</f>
        <v>17660.298626572341</v>
      </c>
      <c r="C1174" s="293">
        <f>'HNDL PIP'!I1174</f>
        <v>12618.787832456495</v>
      </c>
    </row>
    <row r="1175" spans="1:3">
      <c r="A1175" s="264">
        <f>'HNDL PIP'!A1175</f>
        <v>41584</v>
      </c>
      <c r="B1175" s="293">
        <f>'HNDL PIP'!J1175</f>
        <v>17722.071067201814</v>
      </c>
      <c r="C1175" s="293">
        <f>'HNDL PIP'!I1175</f>
        <v>12630.741325030736</v>
      </c>
    </row>
    <row r="1176" spans="1:3">
      <c r="A1176" s="264">
        <f>'HNDL PIP'!A1176</f>
        <v>41585</v>
      </c>
      <c r="B1176" s="293">
        <f>'HNDL PIP'!J1176</f>
        <v>17678.573606358794</v>
      </c>
      <c r="C1176" s="293">
        <f>'HNDL PIP'!I1176</f>
        <v>12647.42061699479</v>
      </c>
    </row>
    <row r="1177" spans="1:3">
      <c r="A1177" s="264">
        <f>'HNDL PIP'!A1177</f>
        <v>41586</v>
      </c>
      <c r="B1177" s="293">
        <f>'HNDL PIP'!J1177</f>
        <v>17677.752815441356</v>
      </c>
      <c r="C1177" s="293">
        <f>'HNDL PIP'!I1177</f>
        <v>12575.977649748751</v>
      </c>
    </row>
    <row r="1178" spans="1:3">
      <c r="A1178" s="264">
        <f>'HNDL PIP'!A1178</f>
        <v>41589</v>
      </c>
      <c r="B1178" s="293">
        <f>'HNDL PIP'!J1178</f>
        <v>17705.85330337557</v>
      </c>
      <c r="C1178" s="293">
        <f>'HNDL PIP'!I1178</f>
        <v>12575.977649748751</v>
      </c>
    </row>
    <row r="1179" spans="1:3">
      <c r="A1179" s="264">
        <f>'HNDL PIP'!A1179</f>
        <v>41590</v>
      </c>
      <c r="B1179" s="293">
        <f>'HNDL PIP'!J1179</f>
        <v>17648.37668738114</v>
      </c>
      <c r="C1179" s="293">
        <f>'HNDL PIP'!I1179</f>
        <v>12566.804039168521</v>
      </c>
    </row>
    <row r="1180" spans="1:3">
      <c r="A1180" s="264">
        <f>'HNDL PIP'!A1180</f>
        <v>41591</v>
      </c>
      <c r="B1180" s="293">
        <f>'HNDL PIP'!J1180</f>
        <v>17647.557298463511</v>
      </c>
      <c r="C1180" s="293">
        <f>'HNDL PIP'!I1180</f>
        <v>12592.517947613109</v>
      </c>
    </row>
    <row r="1181" spans="1:3">
      <c r="A1181" s="264">
        <f>'HNDL PIP'!A1181</f>
        <v>41592</v>
      </c>
      <c r="B1181" s="293">
        <f>'HNDL PIP'!J1181</f>
        <v>17663.566815993472</v>
      </c>
      <c r="C1181" s="293">
        <f>'HNDL PIP'!I1181</f>
        <v>12623.235643646911</v>
      </c>
    </row>
    <row r="1182" spans="1:3">
      <c r="A1182" s="264">
        <f>'HNDL PIP'!A1182</f>
        <v>41593</v>
      </c>
      <c r="B1182" s="293">
        <f>'HNDL PIP'!J1182</f>
        <v>17718.68233763436</v>
      </c>
      <c r="C1182" s="293">
        <f>'HNDL PIP'!I1182</f>
        <v>12628.934401734632</v>
      </c>
    </row>
    <row r="1183" spans="1:3">
      <c r="A1183" s="264">
        <f>'HNDL PIP'!A1183</f>
        <v>41596</v>
      </c>
      <c r="B1183" s="293">
        <f>'HNDL PIP'!J1183</f>
        <v>17690.604184080035</v>
      </c>
      <c r="C1183" s="293">
        <f>'HNDL PIP'!I1183</f>
        <v>12655.20428657802</v>
      </c>
    </row>
    <row r="1184" spans="1:3">
      <c r="A1184" s="264">
        <f>'HNDL PIP'!A1184</f>
        <v>41597</v>
      </c>
      <c r="B1184" s="293">
        <f>'HNDL PIP'!J1184</f>
        <v>17674.378268086577</v>
      </c>
      <c r="C1184" s="293">
        <f>'HNDL PIP'!I1184</f>
        <v>12634.49416572265</v>
      </c>
    </row>
    <row r="1185" spans="1:3">
      <c r="A1185" s="264">
        <f>'HNDL PIP'!A1185</f>
        <v>41598</v>
      </c>
      <c r="B1185" s="293">
        <f>'HNDL PIP'!J1185</f>
        <v>17574.025098340167</v>
      </c>
      <c r="C1185" s="293">
        <f>'HNDL PIP'!I1185</f>
        <v>12601.205078844388</v>
      </c>
    </row>
    <row r="1186" spans="1:3">
      <c r="A1186" s="264">
        <f>'HNDL PIP'!A1186</f>
        <v>41599</v>
      </c>
      <c r="B1186" s="293">
        <f>'HNDL PIP'!J1186</f>
        <v>17610.887590697479</v>
      </c>
      <c r="C1186" s="293">
        <f>'HNDL PIP'!I1186</f>
        <v>12607.876795630011</v>
      </c>
    </row>
    <row r="1187" spans="1:3">
      <c r="A1187" s="264">
        <f>'HNDL PIP'!A1187</f>
        <v>41600</v>
      </c>
      <c r="B1187" s="293">
        <f>'HNDL PIP'!J1187</f>
        <v>17628.078923196681</v>
      </c>
      <c r="C1187" s="293">
        <f>'HNDL PIP'!I1187</f>
        <v>12621.567714450508</v>
      </c>
    </row>
    <row r="1188" spans="1:3">
      <c r="A1188" s="264">
        <f>'HNDL PIP'!A1188</f>
        <v>41603</v>
      </c>
      <c r="B1188" s="293">
        <f>'HNDL PIP'!J1188</f>
        <v>17609.01538181684</v>
      </c>
      <c r="C1188" s="293">
        <f>'HNDL PIP'!I1188</f>
        <v>12626.918987288976</v>
      </c>
    </row>
    <row r="1189" spans="1:3">
      <c r="A1189" s="264">
        <f>'HNDL PIP'!A1189</f>
        <v>41604</v>
      </c>
      <c r="B1189" s="293">
        <f>'HNDL PIP'!J1189</f>
        <v>17646.344882061356</v>
      </c>
      <c r="C1189" s="293">
        <f>'HNDL PIP'!I1189</f>
        <v>12648.046090443448</v>
      </c>
    </row>
    <row r="1190" spans="1:3">
      <c r="A1190" s="264">
        <f>'HNDL PIP'!A1190</f>
        <v>41605</v>
      </c>
      <c r="B1190" s="293">
        <f>'HNDL PIP'!J1190</f>
        <v>17686.514009397477</v>
      </c>
      <c r="C1190" s="293">
        <f>'HNDL PIP'!I1190</f>
        <v>12628.934401734634</v>
      </c>
    </row>
    <row r="1191" spans="1:3">
      <c r="A1191" s="264">
        <f>'HNDL PIP'!A1191</f>
        <v>41607</v>
      </c>
      <c r="B1191" s="293">
        <f>'HNDL PIP'!J1191</f>
        <v>17699.433996357056</v>
      </c>
      <c r="C1191" s="293">
        <f>'HNDL PIP'!I1191</f>
        <v>12629.907360432537</v>
      </c>
    </row>
    <row r="1192" spans="1:3">
      <c r="A1192" s="264">
        <f>'HNDL PIP'!A1192</f>
        <v>41610</v>
      </c>
      <c r="B1192" s="293">
        <f>'HNDL PIP'!J1192</f>
        <v>17653.126413852613</v>
      </c>
      <c r="C1192" s="293">
        <f>'HNDL PIP'!I1192</f>
        <v>12598.07771160113</v>
      </c>
    </row>
    <row r="1193" spans="1:3">
      <c r="A1193" s="264">
        <f>'HNDL PIP'!A1193</f>
        <v>41611</v>
      </c>
      <c r="B1193" s="293">
        <f>'HNDL PIP'!J1193</f>
        <v>17625.300854101588</v>
      </c>
      <c r="C1193" s="293">
        <f>'HNDL PIP'!I1193</f>
        <v>12608.224280879265</v>
      </c>
    </row>
    <row r="1194" spans="1:3">
      <c r="A1194" s="264">
        <f>'HNDL PIP'!A1194</f>
        <v>41612</v>
      </c>
      <c r="B1194" s="293">
        <f>'HNDL PIP'!J1194</f>
        <v>17583.26484489318</v>
      </c>
      <c r="C1194" s="293">
        <f>'HNDL PIP'!I1194</f>
        <v>12571.182353309092</v>
      </c>
    </row>
    <row r="1195" spans="1:3">
      <c r="A1195" s="264">
        <f>'HNDL PIP'!A1195</f>
        <v>41613</v>
      </c>
      <c r="B1195" s="293">
        <f>'HNDL PIP'!J1195</f>
        <v>17580.790373194744</v>
      </c>
      <c r="C1195" s="293">
        <f>'HNDL PIP'!I1195</f>
        <v>12564.44113947362</v>
      </c>
    </row>
    <row r="1196" spans="1:3">
      <c r="A1196" s="264">
        <f>'HNDL PIP'!A1196</f>
        <v>41614</v>
      </c>
      <c r="B1196" s="293">
        <f>'HNDL PIP'!J1196</f>
        <v>17690.351470697569</v>
      </c>
      <c r="C1196" s="293">
        <f>'HNDL PIP'!I1196</f>
        <v>12566.317559819576</v>
      </c>
    </row>
    <row r="1197" spans="1:3">
      <c r="A1197" s="264">
        <f>'HNDL PIP'!A1197</f>
        <v>41617</v>
      </c>
      <c r="B1197" s="293">
        <f>'HNDL PIP'!J1197</f>
        <v>17702.793751672889</v>
      </c>
      <c r="C1197" s="293">
        <f>'HNDL PIP'!I1197</f>
        <v>12583.900313431684</v>
      </c>
    </row>
    <row r="1198" spans="1:3">
      <c r="A1198" s="264">
        <f>'HNDL PIP'!A1198</f>
        <v>41618</v>
      </c>
      <c r="B1198" s="293">
        <f>'HNDL PIP'!J1198</f>
        <v>17697.235049329895</v>
      </c>
      <c r="C1198" s="293">
        <f>'HNDL PIP'!I1198</f>
        <v>12619.760791154406</v>
      </c>
    </row>
    <row r="1199" spans="1:3">
      <c r="A1199" s="264">
        <f>'HNDL PIP'!A1199</f>
        <v>41619</v>
      </c>
      <c r="B1199" s="293">
        <f>'HNDL PIP'!J1199</f>
        <v>17614.707612312985</v>
      </c>
      <c r="C1199" s="293">
        <f>'HNDL PIP'!I1199</f>
        <v>12592.795935812515</v>
      </c>
    </row>
    <row r="1200" spans="1:3">
      <c r="A1200" s="264">
        <f>'HNDL PIP'!A1200</f>
        <v>41620</v>
      </c>
      <c r="B1200" s="293">
        <f>'HNDL PIP'!J1200</f>
        <v>17613.889786602413</v>
      </c>
      <c r="C1200" s="293">
        <f>'HNDL PIP'!I1200</f>
        <v>12574.726702851456</v>
      </c>
    </row>
    <row r="1201" spans="1:3">
      <c r="A1201" s="264">
        <f>'HNDL PIP'!A1201</f>
        <v>41621</v>
      </c>
      <c r="B1201" s="293">
        <f>'HNDL PIP'!J1201</f>
        <v>17584.655242239092</v>
      </c>
      <c r="C1201" s="293">
        <f>'HNDL PIP'!I1201</f>
        <v>12584.039307531386</v>
      </c>
    </row>
    <row r="1202" spans="1:3">
      <c r="A1202" s="264">
        <f>'HNDL PIP'!A1202</f>
        <v>41624</v>
      </c>
      <c r="B1202" s="293">
        <f>'HNDL PIP'!J1202</f>
        <v>17627.645940994149</v>
      </c>
      <c r="C1202" s="293">
        <f>'HNDL PIP'!I1202</f>
        <v>12584.178301631087</v>
      </c>
    </row>
    <row r="1203" spans="1:3">
      <c r="A1203" s="264">
        <f>'HNDL PIP'!A1203</f>
        <v>41625</v>
      </c>
      <c r="B1203" s="293">
        <f>'HNDL PIP'!J1203</f>
        <v>17595.335199203884</v>
      </c>
      <c r="C1203" s="293">
        <f>'HNDL PIP'!I1203</f>
        <v>12607.807298580166</v>
      </c>
    </row>
    <row r="1204" spans="1:3">
      <c r="A1204" s="264">
        <f>'HNDL PIP'!A1204</f>
        <v>41626</v>
      </c>
      <c r="B1204" s="293">
        <f>'HNDL PIP'!J1204</f>
        <v>17660.104480591381</v>
      </c>
      <c r="C1204" s="293">
        <f>'HNDL PIP'!I1204</f>
        <v>12590.085550868356</v>
      </c>
    </row>
    <row r="1205" spans="1:3">
      <c r="A1205" s="264">
        <f>'HNDL PIP'!A1205</f>
        <v>41627</v>
      </c>
      <c r="B1205" s="293">
        <f>'HNDL PIP'!J1205</f>
        <v>17682.250496151737</v>
      </c>
      <c r="C1205" s="293">
        <f>'HNDL PIP'!I1205</f>
        <v>12573.614750053852</v>
      </c>
    </row>
    <row r="1206" spans="1:3">
      <c r="A1206" s="264">
        <f>'HNDL PIP'!A1206</f>
        <v>41628</v>
      </c>
      <c r="B1206" s="293">
        <f>'HNDL PIP'!J1206</f>
        <v>17750.797689560219</v>
      </c>
      <c r="C1206" s="293">
        <f>'HNDL PIP'!I1206</f>
        <v>12597.174249953081</v>
      </c>
    </row>
    <row r="1207" spans="1:3">
      <c r="A1207" s="264">
        <f>'HNDL PIP'!A1207</f>
        <v>41631</v>
      </c>
      <c r="B1207" s="293">
        <f>'HNDL PIP'!J1207</f>
        <v>17770.333222646408</v>
      </c>
      <c r="C1207" s="293">
        <f>'HNDL PIP'!I1207</f>
        <v>12584.247798680937</v>
      </c>
    </row>
    <row r="1208" spans="1:3">
      <c r="A1208" s="264">
        <f>'HNDL PIP'!A1208</f>
        <v>41632</v>
      </c>
      <c r="B1208" s="293">
        <f>'HNDL PIP'!J1208</f>
        <v>17737.786424573871</v>
      </c>
      <c r="C1208" s="293">
        <f>'HNDL PIP'!I1208</f>
        <v>12551.167202952225</v>
      </c>
    </row>
    <row r="1209" spans="1:3">
      <c r="A1209" s="264">
        <f>'HNDL PIP'!A1209</f>
        <v>41634</v>
      </c>
      <c r="B1209" s="293">
        <f>'HNDL PIP'!J1209</f>
        <v>17712.580884787058</v>
      </c>
      <c r="C1209" s="293">
        <f>'HNDL PIP'!I1209</f>
        <v>12549.012794406868</v>
      </c>
    </row>
    <row r="1210" spans="1:3">
      <c r="A1210" s="264">
        <f>'HNDL PIP'!A1210</f>
        <v>41635</v>
      </c>
      <c r="B1210" s="293">
        <f>'HNDL PIP'!J1210</f>
        <v>17729.274865378873</v>
      </c>
      <c r="C1210" s="293">
        <f>'HNDL PIP'!I1210</f>
        <v>12547.136374060912</v>
      </c>
    </row>
    <row r="1211" spans="1:3">
      <c r="A1211" s="264">
        <f>'HNDL PIP'!A1211</f>
        <v>41638</v>
      </c>
      <c r="B1211" s="293">
        <f>'HNDL PIP'!J1211</f>
        <v>17773.897440594472</v>
      </c>
      <c r="C1211" s="293">
        <f>'HNDL PIP'!I1211</f>
        <v>12571.460341508495</v>
      </c>
    </row>
    <row r="1212" spans="1:3">
      <c r="A1212" s="264">
        <f>'HNDL PIP'!A1212</f>
        <v>41639</v>
      </c>
      <c r="B1212" s="293">
        <f>'HNDL PIP'!J1212</f>
        <v>17783.01301482585</v>
      </c>
      <c r="C1212" s="293">
        <f>'HNDL PIP'!I1212</f>
        <v>12558.533890236351</v>
      </c>
    </row>
    <row r="1213" spans="1:3">
      <c r="A1213" s="264">
        <f>'HNDL PIP'!A1213</f>
        <v>41641</v>
      </c>
      <c r="B1213" s="293">
        <f>'HNDL PIP'!J1213</f>
        <v>17770.82699822784</v>
      </c>
      <c r="C1213" s="293">
        <f>'HNDL PIP'!I1213</f>
        <v>12568.124483115684</v>
      </c>
    </row>
    <row r="1214" spans="1:3">
      <c r="A1214" s="264">
        <f>'HNDL PIP'!A1214</f>
        <v>41642</v>
      </c>
      <c r="B1214" s="293">
        <f>'HNDL PIP'!J1214</f>
        <v>17755.092122403395</v>
      </c>
      <c r="C1214" s="293">
        <f>'HNDL PIP'!I1214</f>
        <v>12564.927618822572</v>
      </c>
    </row>
    <row r="1215" spans="1:3">
      <c r="A1215" s="264">
        <f>'HNDL PIP'!A1215</f>
        <v>41645</v>
      </c>
      <c r="B1215" s="293">
        <f>'HNDL PIP'!J1215</f>
        <v>17798.048495427418</v>
      </c>
      <c r="C1215" s="293">
        <f>'HNDL PIP'!I1215</f>
        <v>12587.444662974047</v>
      </c>
    </row>
    <row r="1216" spans="1:3">
      <c r="A1216" s="264">
        <f>'HNDL PIP'!A1216</f>
        <v>41646</v>
      </c>
      <c r="B1216" s="293">
        <f>'HNDL PIP'!J1216</f>
        <v>17870.581041582001</v>
      </c>
      <c r="C1216" s="293">
        <f>'HNDL PIP'!I1216</f>
        <v>12602.456025741698</v>
      </c>
    </row>
    <row r="1217" spans="1:3">
      <c r="A1217" s="264">
        <f>'HNDL PIP'!A1217</f>
        <v>41647</v>
      </c>
      <c r="B1217" s="293">
        <f>'HNDL PIP'!J1217</f>
        <v>17845.615012809092</v>
      </c>
      <c r="C1217" s="293">
        <f>'HNDL PIP'!I1217</f>
        <v>12567.707500816581</v>
      </c>
    </row>
    <row r="1218" spans="1:3">
      <c r="A1218" s="264">
        <f>'HNDL PIP'!A1218</f>
        <v>41648</v>
      </c>
      <c r="B1218" s="293">
        <f>'HNDL PIP'!J1218</f>
        <v>17867.265330161779</v>
      </c>
      <c r="C1218" s="293">
        <f>'HNDL PIP'!I1218</f>
        <v>12582.510372434681</v>
      </c>
    </row>
    <row r="1219" spans="1:3">
      <c r="A1219" s="264">
        <f>'HNDL PIP'!A1219</f>
        <v>41649</v>
      </c>
      <c r="B1219" s="293">
        <f>'HNDL PIP'!J1219</f>
        <v>17926.297766116171</v>
      </c>
      <c r="C1219" s="293">
        <f>'HNDL PIP'!I1219</f>
        <v>12648.532569792404</v>
      </c>
    </row>
    <row r="1220" spans="1:3">
      <c r="A1220" s="264">
        <f>'HNDL PIP'!A1220</f>
        <v>41652</v>
      </c>
      <c r="B1220" s="293">
        <f>'HNDL PIP'!J1220</f>
        <v>17869.155221653215</v>
      </c>
      <c r="C1220" s="293">
        <f>'HNDL PIP'!I1220</f>
        <v>12672.578549040585</v>
      </c>
    </row>
    <row r="1221" spans="1:3">
      <c r="A1221" s="264">
        <f>'HNDL PIP'!A1221</f>
        <v>41653</v>
      </c>
      <c r="B1221" s="293">
        <f>'HNDL PIP'!J1221</f>
        <v>17868.325582303638</v>
      </c>
      <c r="C1221" s="293">
        <f>'HNDL PIP'!I1221</f>
        <v>12640.887894308878</v>
      </c>
    </row>
    <row r="1222" spans="1:3">
      <c r="A1222" s="264">
        <f>'HNDL PIP'!A1222</f>
        <v>41654</v>
      </c>
      <c r="B1222" s="293">
        <f>'HNDL PIP'!J1222</f>
        <v>17864.657073146591</v>
      </c>
      <c r="C1222" s="293">
        <f>'HNDL PIP'!I1222</f>
        <v>12633.590704074602</v>
      </c>
    </row>
    <row r="1223" spans="1:3">
      <c r="A1223" s="264">
        <f>'HNDL PIP'!A1223</f>
        <v>41655</v>
      </c>
      <c r="B1223" s="293">
        <f>'HNDL PIP'!J1223</f>
        <v>17871.397713303722</v>
      </c>
      <c r="C1223" s="293">
        <f>'HNDL PIP'!I1223</f>
        <v>12656.802718724581</v>
      </c>
    </row>
    <row r="1224" spans="1:3">
      <c r="A1224" s="264">
        <f>'HNDL PIP'!A1224</f>
        <v>41656</v>
      </c>
      <c r="B1224" s="293">
        <f>'HNDL PIP'!J1224</f>
        <v>17871.514184756637</v>
      </c>
      <c r="C1224" s="293">
        <f>'HNDL PIP'!I1224</f>
        <v>12667.435767351666</v>
      </c>
    </row>
    <row r="1225" spans="1:3">
      <c r="A1225" s="264">
        <f>'HNDL PIP'!A1225</f>
        <v>41660</v>
      </c>
      <c r="B1225" s="293">
        <f>'HNDL PIP'!J1225</f>
        <v>17931.475921933074</v>
      </c>
      <c r="C1225" s="293">
        <f>'HNDL PIP'!I1225</f>
        <v>12672.995531339686</v>
      </c>
    </row>
    <row r="1226" spans="1:3">
      <c r="A1226" s="264">
        <f>'HNDL PIP'!A1226</f>
        <v>41661</v>
      </c>
      <c r="B1226" s="293">
        <f>'HNDL PIP'!J1226</f>
        <v>17924.730094068353</v>
      </c>
      <c r="C1226" s="293">
        <f>'HNDL PIP'!I1226</f>
        <v>12648.393575692704</v>
      </c>
    </row>
    <row r="1227" spans="1:3">
      <c r="A1227" s="264">
        <f>'HNDL PIP'!A1227</f>
        <v>41662</v>
      </c>
      <c r="B1227" s="293">
        <f>'HNDL PIP'!J1227</f>
        <v>17892.913647468347</v>
      </c>
      <c r="C1227" s="293">
        <f>'HNDL PIP'!I1227</f>
        <v>12692.871687596855</v>
      </c>
    </row>
    <row r="1228" spans="1:3">
      <c r="A1228" s="264">
        <f>'HNDL PIP'!A1228</f>
        <v>41663</v>
      </c>
      <c r="B1228" s="293">
        <f>'HNDL PIP'!J1228</f>
        <v>17849.038118470115</v>
      </c>
      <c r="C1228" s="293">
        <f>'HNDL PIP'!I1228</f>
        <v>12707.813553314654</v>
      </c>
    </row>
    <row r="1229" spans="1:3">
      <c r="A1229" s="264">
        <f>'HNDL PIP'!A1229</f>
        <v>41666</v>
      </c>
      <c r="B1229" s="293">
        <f>'HNDL PIP'!J1229</f>
        <v>17774.185285888583</v>
      </c>
      <c r="C1229" s="293">
        <f>'HNDL PIP'!I1229</f>
        <v>12690.022308552996</v>
      </c>
    </row>
    <row r="1230" spans="1:3">
      <c r="A1230" s="264">
        <f>'HNDL PIP'!A1230</f>
        <v>41667</v>
      </c>
      <c r="B1230" s="293">
        <f>'HNDL PIP'!J1230</f>
        <v>17832.718489401777</v>
      </c>
      <c r="C1230" s="293">
        <f>'HNDL PIP'!I1230</f>
        <v>12703.713227373493</v>
      </c>
    </row>
    <row r="1231" spans="1:3">
      <c r="A1231" s="264">
        <f>'HNDL PIP'!A1231</f>
        <v>41668</v>
      </c>
      <c r="B1231" s="293">
        <f>'HNDL PIP'!J1231</f>
        <v>17815.573639811351</v>
      </c>
      <c r="C1231" s="293">
        <f>'HNDL PIP'!I1231</f>
        <v>12740.824651993518</v>
      </c>
    </row>
    <row r="1232" spans="1:3">
      <c r="A1232" s="264">
        <f>'HNDL PIP'!A1232</f>
        <v>41669</v>
      </c>
      <c r="B1232" s="293">
        <f>'HNDL PIP'!J1232</f>
        <v>17918.554996531788</v>
      </c>
      <c r="C1232" s="293">
        <f>'HNDL PIP'!I1232</f>
        <v>12730.052609266731</v>
      </c>
    </row>
    <row r="1233" spans="1:3">
      <c r="A1233" s="264">
        <f>'HNDL PIP'!A1233</f>
        <v>41670</v>
      </c>
      <c r="B1233" s="293">
        <f>'HNDL PIP'!J1233</f>
        <v>17911.102325433021</v>
      </c>
      <c r="C1233" s="293">
        <f>'HNDL PIP'!I1233</f>
        <v>12744.09101333648</v>
      </c>
    </row>
    <row r="1234" spans="1:3">
      <c r="A1234" s="264">
        <f>'HNDL PIP'!A1234</f>
        <v>41673</v>
      </c>
      <c r="B1234" s="293">
        <f>'HNDL PIP'!J1234</f>
        <v>17805.526067373343</v>
      </c>
      <c r="C1234" s="293">
        <f>'HNDL PIP'!I1234</f>
        <v>12791.210013134938</v>
      </c>
    </row>
    <row r="1235" spans="1:3">
      <c r="A1235" s="264">
        <f>'HNDL PIP'!A1235</f>
        <v>41674</v>
      </c>
      <c r="B1235" s="293">
        <f>'HNDL PIP'!J1235</f>
        <v>17827.160508745281</v>
      </c>
      <c r="C1235" s="293">
        <f>'HNDL PIP'!I1235</f>
        <v>12768.275986684361</v>
      </c>
    </row>
    <row r="1236" spans="1:3">
      <c r="A1236" s="264">
        <f>'HNDL PIP'!A1236</f>
        <v>41675</v>
      </c>
      <c r="B1236" s="293">
        <f>'HNDL PIP'!J1236</f>
        <v>17801.272092744115</v>
      </c>
      <c r="C1236" s="293">
        <f>'HNDL PIP'!I1236</f>
        <v>12745.202966134084</v>
      </c>
    </row>
    <row r="1237" spans="1:3">
      <c r="A1237" s="264">
        <f>'HNDL PIP'!A1237</f>
        <v>41676</v>
      </c>
      <c r="B1237" s="293">
        <f>'HNDL PIP'!J1237</f>
        <v>17817.23078291921</v>
      </c>
      <c r="C1237" s="293">
        <f>'HNDL PIP'!I1237</f>
        <v>12735.125893905801</v>
      </c>
    </row>
    <row r="1238" spans="1:3">
      <c r="A1238" s="264">
        <f>'HNDL PIP'!A1238</f>
        <v>41677</v>
      </c>
      <c r="B1238" s="293">
        <f>'HNDL PIP'!J1238</f>
        <v>17846.189952981171</v>
      </c>
      <c r="C1238" s="293">
        <f>'HNDL PIP'!I1238</f>
        <v>12761.048293499938</v>
      </c>
    </row>
    <row r="1239" spans="1:3">
      <c r="A1239" s="264">
        <f>'HNDL PIP'!A1239</f>
        <v>41680</v>
      </c>
      <c r="B1239" s="293">
        <f>'HNDL PIP'!J1239</f>
        <v>17914.386977151134</v>
      </c>
      <c r="C1239" s="293">
        <f>'HNDL PIP'!I1239</f>
        <v>12763.272199095147</v>
      </c>
    </row>
    <row r="1240" spans="1:3">
      <c r="A1240" s="264">
        <f>'HNDL PIP'!A1240</f>
        <v>41681</v>
      </c>
      <c r="B1240" s="293">
        <f>'HNDL PIP'!J1240</f>
        <v>17963.194638513178</v>
      </c>
      <c r="C1240" s="293">
        <f>'HNDL PIP'!I1240</f>
        <v>12742.562078239778</v>
      </c>
    </row>
    <row r="1241" spans="1:3">
      <c r="A1241" s="264">
        <f>'HNDL PIP'!A1241</f>
        <v>41682</v>
      </c>
      <c r="B1241" s="293">
        <f>'HNDL PIP'!J1241</f>
        <v>18021.452421666163</v>
      </c>
      <c r="C1241" s="293">
        <f>'HNDL PIP'!I1241</f>
        <v>12717.543140293694</v>
      </c>
    </row>
    <row r="1242" spans="1:3">
      <c r="A1242" s="264">
        <f>'HNDL PIP'!A1242</f>
        <v>41683</v>
      </c>
      <c r="B1242" s="293">
        <f>'HNDL PIP'!J1242</f>
        <v>18020.379355158893</v>
      </c>
      <c r="C1242" s="293">
        <f>'HNDL PIP'!I1242</f>
        <v>12749.720274374351</v>
      </c>
    </row>
    <row r="1243" spans="1:3">
      <c r="A1243" s="264">
        <f>'HNDL PIP'!A1243</f>
        <v>41684</v>
      </c>
      <c r="B1243" s="293">
        <f>'HNDL PIP'!J1243</f>
        <v>17990.708575111028</v>
      </c>
      <c r="C1243" s="293">
        <f>'HNDL PIP'!I1243</f>
        <v>12740.68565789382</v>
      </c>
    </row>
    <row r="1244" spans="1:3">
      <c r="A1244" s="264">
        <f>'HNDL PIP'!A1244</f>
        <v>41688</v>
      </c>
      <c r="B1244" s="293">
        <f>'HNDL PIP'!J1244</f>
        <v>18022.723753196828</v>
      </c>
      <c r="C1244" s="293">
        <f>'HNDL PIP'!I1244</f>
        <v>12763.411193194846</v>
      </c>
    </row>
    <row r="1245" spans="1:3">
      <c r="A1245" s="264">
        <f>'HNDL PIP'!A1245</f>
        <v>41689</v>
      </c>
      <c r="B1245" s="293">
        <f>'HNDL PIP'!J1245</f>
        <v>17974.622324075623</v>
      </c>
      <c r="C1245" s="293">
        <f>'HNDL PIP'!I1245</f>
        <v>12749.5117832248</v>
      </c>
    </row>
    <row r="1246" spans="1:3">
      <c r="A1246" s="264">
        <f>'HNDL PIP'!A1246</f>
        <v>41690</v>
      </c>
      <c r="B1246" s="293">
        <f>'HNDL PIP'!J1246</f>
        <v>18021.286559940589</v>
      </c>
      <c r="C1246" s="293">
        <f>'HNDL PIP'!I1246</f>
        <v>12735.890361454152</v>
      </c>
    </row>
    <row r="1247" spans="1:3">
      <c r="A1247" s="264">
        <f>'HNDL PIP'!A1247</f>
        <v>41691</v>
      </c>
      <c r="B1247" s="293">
        <f>'HNDL PIP'!J1247</f>
        <v>18091.103962582423</v>
      </c>
      <c r="C1247" s="293">
        <f>'HNDL PIP'!I1247</f>
        <v>12750.276250773151</v>
      </c>
    </row>
    <row r="1248" spans="1:3">
      <c r="A1248" s="264">
        <f>'HNDL PIP'!A1248</f>
        <v>41694</v>
      </c>
      <c r="B1248" s="293">
        <f>'HNDL PIP'!J1248</f>
        <v>18104.914024944021</v>
      </c>
      <c r="C1248" s="293">
        <f>'HNDL PIP'!I1248</f>
        <v>12745.967433682437</v>
      </c>
    </row>
    <row r="1249" spans="1:3">
      <c r="A1249" s="264">
        <f>'HNDL PIP'!A1249</f>
        <v>41695</v>
      </c>
      <c r="B1249" s="293">
        <f>'HNDL PIP'!J1249</f>
        <v>18134.080931737026</v>
      </c>
      <c r="C1249" s="293">
        <f>'HNDL PIP'!I1249</f>
        <v>12779.187023510849</v>
      </c>
    </row>
    <row r="1250" spans="1:3">
      <c r="A1250" s="264">
        <f>'HNDL PIP'!A1250</f>
        <v>41696</v>
      </c>
      <c r="B1250" s="293">
        <f>'HNDL PIP'!J1250</f>
        <v>18149.068982655364</v>
      </c>
      <c r="C1250" s="293">
        <f>'HNDL PIP'!I1250</f>
        <v>12797.047765322361</v>
      </c>
    </row>
    <row r="1251" spans="1:3">
      <c r="A1251" s="264">
        <f>'HNDL PIP'!A1251</f>
        <v>41697</v>
      </c>
      <c r="B1251" s="293">
        <f>'HNDL PIP'!J1251</f>
        <v>18209.653311153197</v>
      </c>
      <c r="C1251" s="293">
        <f>'HNDL PIP'!I1251</f>
        <v>12817.688389127879</v>
      </c>
    </row>
    <row r="1252" spans="1:3">
      <c r="A1252" s="264">
        <f>'HNDL PIP'!A1252</f>
        <v>41698</v>
      </c>
      <c r="B1252" s="293">
        <f>'HNDL PIP'!J1252</f>
        <v>18223.218906853534</v>
      </c>
      <c r="C1252" s="293">
        <f>'HNDL PIP'!I1252</f>
        <v>12811.85063694046</v>
      </c>
    </row>
    <row r="1253" spans="1:3">
      <c r="A1253" s="264">
        <f>'HNDL PIP'!A1253</f>
        <v>41701</v>
      </c>
      <c r="B1253" s="293">
        <f>'HNDL PIP'!J1253</f>
        <v>18218.829293914492</v>
      </c>
      <c r="C1253" s="293">
        <f>'HNDL PIP'!I1253</f>
        <v>12836.591586687144</v>
      </c>
    </row>
    <row r="1254" spans="1:3">
      <c r="A1254" s="264">
        <f>'HNDL PIP'!A1254</f>
        <v>41702</v>
      </c>
      <c r="B1254" s="293">
        <f>'HNDL PIP'!J1254</f>
        <v>18219.400767843315</v>
      </c>
      <c r="C1254" s="293">
        <f>'HNDL PIP'!I1254</f>
        <v>12792.808445281496</v>
      </c>
    </row>
    <row r="1255" spans="1:3">
      <c r="A1255" s="264">
        <f>'HNDL PIP'!A1255</f>
        <v>41703</v>
      </c>
      <c r="B1255" s="293">
        <f>'HNDL PIP'!J1255</f>
        <v>18238.160606209054</v>
      </c>
      <c r="C1255" s="293">
        <f>'HNDL PIP'!I1255</f>
        <v>12791.696492483892</v>
      </c>
    </row>
    <row r="1256" spans="1:3">
      <c r="A1256" s="264">
        <f>'HNDL PIP'!A1256</f>
        <v>41704</v>
      </c>
      <c r="B1256" s="293">
        <f>'HNDL PIP'!J1256</f>
        <v>18226.920912630259</v>
      </c>
      <c r="C1256" s="293">
        <f>'HNDL PIP'!I1256</f>
        <v>12769.874418830919</v>
      </c>
    </row>
    <row r="1257" spans="1:3">
      <c r="A1257" s="264">
        <f>'HNDL PIP'!A1257</f>
        <v>41705</v>
      </c>
      <c r="B1257" s="293">
        <f>'HNDL PIP'!J1257</f>
        <v>18234.577567393884</v>
      </c>
      <c r="C1257" s="293">
        <f>'HNDL PIP'!I1257</f>
        <v>12738.461752298614</v>
      </c>
    </row>
    <row r="1258" spans="1:3">
      <c r="A1258" s="264">
        <f>'HNDL PIP'!A1258</f>
        <v>41708</v>
      </c>
      <c r="B1258" s="293">
        <f>'HNDL PIP'!J1258</f>
        <v>18230.896791983661</v>
      </c>
      <c r="C1258" s="293">
        <f>'HNDL PIP'!I1258</f>
        <v>12744.021516286632</v>
      </c>
    </row>
    <row r="1259" spans="1:3">
      <c r="A1259" s="264">
        <f>'HNDL PIP'!A1259</f>
        <v>41709</v>
      </c>
      <c r="B1259" s="293">
        <f>'HNDL PIP'!J1259</f>
        <v>18240.205661814634</v>
      </c>
      <c r="C1259" s="293">
        <f>'HNDL PIP'!I1259</f>
        <v>12751.249209471056</v>
      </c>
    </row>
    <row r="1260" spans="1:3">
      <c r="A1260" s="264">
        <f>'HNDL PIP'!A1260</f>
        <v>41710</v>
      </c>
      <c r="B1260" s="293">
        <f>'HNDL PIP'!J1260</f>
        <v>18294.856138760653</v>
      </c>
      <c r="C1260" s="293">
        <f>'HNDL PIP'!I1260</f>
        <v>12771.194862778075</v>
      </c>
    </row>
    <row r="1261" spans="1:3">
      <c r="A1261" s="264">
        <f>'HNDL PIP'!A1261</f>
        <v>41711</v>
      </c>
      <c r="B1261" s="293">
        <f>'HNDL PIP'!J1261</f>
        <v>18294.006734725641</v>
      </c>
      <c r="C1261" s="293">
        <f>'HNDL PIP'!I1261</f>
        <v>12812.684601538664</v>
      </c>
    </row>
    <row r="1262" spans="1:3">
      <c r="A1262" s="264">
        <f>'HNDL PIP'!A1262</f>
        <v>41712</v>
      </c>
      <c r="B1262" s="293">
        <f>'HNDL PIP'!J1262</f>
        <v>18291.032137002854</v>
      </c>
      <c r="C1262" s="293">
        <f>'HNDL PIP'!I1262</f>
        <v>12810.460695943455</v>
      </c>
    </row>
    <row r="1263" spans="1:3">
      <c r="A1263" s="264">
        <f>'HNDL PIP'!A1263</f>
        <v>41715</v>
      </c>
      <c r="B1263" s="293">
        <f>'HNDL PIP'!J1263</f>
        <v>18349.214422771482</v>
      </c>
      <c r="C1263" s="293">
        <f>'HNDL PIP'!I1263</f>
        <v>12783.078858302462</v>
      </c>
    </row>
    <row r="1264" spans="1:3">
      <c r="A1264" s="264">
        <f>'HNDL PIP'!A1264</f>
        <v>41716</v>
      </c>
      <c r="B1264" s="293">
        <f>'HNDL PIP'!J1264</f>
        <v>18392.752137766263</v>
      </c>
      <c r="C1264" s="293">
        <f>'HNDL PIP'!I1264</f>
        <v>12796.283297774009</v>
      </c>
    </row>
    <row r="1265" spans="1:3">
      <c r="A1265" s="264">
        <f>'HNDL PIP'!A1265</f>
        <v>41717</v>
      </c>
      <c r="B1265" s="293">
        <f>'HNDL PIP'!J1265</f>
        <v>18317.289266010295</v>
      </c>
      <c r="C1265" s="293">
        <f>'HNDL PIP'!I1265</f>
        <v>12741.867107741276</v>
      </c>
    </row>
    <row r="1266" spans="1:3">
      <c r="A1266" s="264">
        <f>'HNDL PIP'!A1266</f>
        <v>41718</v>
      </c>
      <c r="B1266" s="293">
        <f>'HNDL PIP'!J1266</f>
        <v>18287.399359462568</v>
      </c>
      <c r="C1266" s="293">
        <f>'HNDL PIP'!I1266</f>
        <v>12737.62778770041</v>
      </c>
    </row>
    <row r="1267" spans="1:3">
      <c r="A1267" s="264">
        <f>'HNDL PIP'!A1267</f>
        <v>41719</v>
      </c>
      <c r="B1267" s="293">
        <f>'HNDL PIP'!J1267</f>
        <v>18302.839973420076</v>
      </c>
      <c r="C1267" s="293">
        <f>'HNDL PIP'!I1267</f>
        <v>12759.936340702336</v>
      </c>
    </row>
    <row r="1268" spans="1:3">
      <c r="A1268" s="264">
        <f>'HNDL PIP'!A1268</f>
        <v>41722</v>
      </c>
      <c r="B1268" s="293">
        <f>'HNDL PIP'!J1268</f>
        <v>18264.927012680444</v>
      </c>
      <c r="C1268" s="293">
        <f>'HNDL PIP'!I1268</f>
        <v>12768.206489634515</v>
      </c>
    </row>
    <row r="1269" spans="1:3">
      <c r="A1269" s="264">
        <f>'HNDL PIP'!A1269</f>
        <v>41723</v>
      </c>
      <c r="B1269" s="293">
        <f>'HNDL PIP'!J1269</f>
        <v>18303.028942083227</v>
      </c>
      <c r="C1269" s="293">
        <f>'HNDL PIP'!I1269</f>
        <v>12772.16782147598</v>
      </c>
    </row>
    <row r="1270" spans="1:3">
      <c r="A1270" s="264">
        <f>'HNDL PIP'!A1270</f>
        <v>41724</v>
      </c>
      <c r="B1270" s="293">
        <f>'HNDL PIP'!J1270</f>
        <v>18261.578673962595</v>
      </c>
      <c r="C1270" s="293">
        <f>'HNDL PIP'!I1270</f>
        <v>12797.464747621465</v>
      </c>
    </row>
    <row r="1271" spans="1:3">
      <c r="A1271" s="264">
        <f>'HNDL PIP'!A1271</f>
        <v>41725</v>
      </c>
      <c r="B1271" s="293">
        <f>'HNDL PIP'!J1271</f>
        <v>18259.078546534445</v>
      </c>
      <c r="C1271" s="293">
        <f>'HNDL PIP'!I1271</f>
        <v>12813.032086787916</v>
      </c>
    </row>
    <row r="1272" spans="1:3">
      <c r="A1272" s="264">
        <f>'HNDL PIP'!A1272</f>
        <v>41726</v>
      </c>
      <c r="B1272" s="293">
        <f>'HNDL PIP'!J1272</f>
        <v>18306.380390255144</v>
      </c>
      <c r="C1272" s="293">
        <f>'HNDL PIP'!I1272</f>
        <v>12793.225427580599</v>
      </c>
    </row>
    <row r="1273" spans="1:3">
      <c r="A1273" s="264">
        <f>'HNDL PIP'!A1273</f>
        <v>41729</v>
      </c>
      <c r="B1273" s="293">
        <f>'HNDL PIP'!J1273</f>
        <v>18374.447256306572</v>
      </c>
      <c r="C1273" s="293">
        <f>'HNDL PIP'!I1273</f>
        <v>12790.028563287487</v>
      </c>
    </row>
    <row r="1274" spans="1:3">
      <c r="A1274" s="264">
        <f>'HNDL PIP'!A1274</f>
        <v>41730</v>
      </c>
      <c r="B1274" s="293">
        <f>'HNDL PIP'!J1274</f>
        <v>18350.937625210972</v>
      </c>
      <c r="C1274" s="293">
        <f>'HNDL PIP'!I1274</f>
        <v>12776.268147417142</v>
      </c>
    </row>
    <row r="1275" spans="1:3">
      <c r="A1275" s="264">
        <f>'HNDL PIP'!A1275</f>
        <v>41731</v>
      </c>
      <c r="B1275" s="293">
        <f>'HNDL PIP'!J1275</f>
        <v>18364.717280622641</v>
      </c>
      <c r="C1275" s="293">
        <f>'HNDL PIP'!I1275</f>
        <v>12750.693233072256</v>
      </c>
    </row>
    <row r="1276" spans="1:3">
      <c r="A1276" s="264">
        <f>'HNDL PIP'!A1276</f>
        <v>41732</v>
      </c>
      <c r="B1276" s="293">
        <f>'HNDL PIP'!J1276</f>
        <v>18342.154139988721</v>
      </c>
      <c r="C1276" s="293">
        <f>'HNDL PIP'!I1276</f>
        <v>12763.480690244698</v>
      </c>
    </row>
    <row r="1277" spans="1:3">
      <c r="A1277" s="264">
        <f>'HNDL PIP'!A1277</f>
        <v>41733</v>
      </c>
      <c r="B1277" s="293">
        <f>'HNDL PIP'!J1277</f>
        <v>18306.61456032014</v>
      </c>
      <c r="C1277" s="293">
        <f>'HNDL PIP'!I1277</f>
        <v>12806.082381802891</v>
      </c>
    </row>
    <row r="1278" spans="1:3">
      <c r="A1278" s="264">
        <f>'HNDL PIP'!A1278</f>
        <v>41736</v>
      </c>
      <c r="B1278" s="293">
        <f>'HNDL PIP'!J1278</f>
        <v>18265.179202416271</v>
      </c>
      <c r="C1278" s="293">
        <f>'HNDL PIP'!I1278</f>
        <v>12829.78087580182</v>
      </c>
    </row>
    <row r="1279" spans="1:3">
      <c r="A1279" s="264">
        <f>'HNDL PIP'!A1279</f>
        <v>41737</v>
      </c>
      <c r="B1279" s="293">
        <f>'HNDL PIP'!J1279</f>
        <v>18308.925857476268</v>
      </c>
      <c r="C1279" s="293">
        <f>'HNDL PIP'!I1279</f>
        <v>12838.329012933398</v>
      </c>
    </row>
    <row r="1280" spans="1:3">
      <c r="A1280" s="264">
        <f>'HNDL PIP'!A1280</f>
        <v>41738</v>
      </c>
      <c r="B1280" s="293">
        <f>'HNDL PIP'!J1280</f>
        <v>18340.399548174344</v>
      </c>
      <c r="C1280" s="293">
        <f>'HNDL PIP'!I1280</f>
        <v>12843.749782821717</v>
      </c>
    </row>
    <row r="1281" spans="1:3">
      <c r="A1281" s="264">
        <f>'HNDL PIP'!A1281</f>
        <v>41739</v>
      </c>
      <c r="B1281" s="293">
        <f>'HNDL PIP'!J1281</f>
        <v>18271.128668586414</v>
      </c>
      <c r="C1281" s="293">
        <f>'HNDL PIP'!I1281</f>
        <v>12884.753042233355</v>
      </c>
    </row>
    <row r="1282" spans="1:3">
      <c r="A1282" s="264">
        <f>'HNDL PIP'!A1282</f>
        <v>41740</v>
      </c>
      <c r="B1282" s="293">
        <f>'HNDL PIP'!J1282</f>
        <v>18270.044448347635</v>
      </c>
      <c r="C1282" s="293">
        <f>'HNDL PIP'!I1282</f>
        <v>12889.965320972122</v>
      </c>
    </row>
    <row r="1283" spans="1:3">
      <c r="A1283" s="264">
        <f>'HNDL PIP'!A1283</f>
        <v>41743</v>
      </c>
      <c r="B1283" s="293">
        <f>'HNDL PIP'!J1283</f>
        <v>18306.469483772518</v>
      </c>
      <c r="C1283" s="293">
        <f>'HNDL PIP'!I1283</f>
        <v>12878.220319547432</v>
      </c>
    </row>
    <row r="1284" spans="1:3">
      <c r="A1284" s="264">
        <f>'HNDL PIP'!A1284</f>
        <v>41744</v>
      </c>
      <c r="B1284" s="293">
        <f>'HNDL PIP'!J1284</f>
        <v>18335.342430538694</v>
      </c>
      <c r="C1284" s="293">
        <f>'HNDL PIP'!I1284</f>
        <v>12882.807124837549</v>
      </c>
    </row>
    <row r="1285" spans="1:3">
      <c r="A1285" s="264">
        <f>'HNDL PIP'!A1285</f>
        <v>41745</v>
      </c>
      <c r="B1285" s="293">
        <f>'HNDL PIP'!J1285</f>
        <v>18360.91026877219</v>
      </c>
      <c r="C1285" s="293">
        <f>'HNDL PIP'!I1285</f>
        <v>12877.177863799679</v>
      </c>
    </row>
    <row r="1286" spans="1:3">
      <c r="A1286" s="264">
        <f>'HNDL PIP'!A1286</f>
        <v>41746</v>
      </c>
      <c r="B1286" s="293">
        <f>'HNDL PIP'!J1286</f>
        <v>18307.222003634372</v>
      </c>
      <c r="C1286" s="293">
        <f>'HNDL PIP'!I1286</f>
        <v>12836.52208963729</v>
      </c>
    </row>
    <row r="1287" spans="1:3">
      <c r="A1287" s="264">
        <f>'HNDL PIP'!A1287</f>
        <v>41750</v>
      </c>
      <c r="B1287" s="293">
        <f>'HNDL PIP'!J1287</f>
        <v>18306.372025469918</v>
      </c>
      <c r="C1287" s="293">
        <f>'HNDL PIP'!I1287</f>
        <v>12836.313598487739</v>
      </c>
    </row>
    <row r="1288" spans="1:3">
      <c r="A1288" s="264">
        <f>'HNDL PIP'!A1288</f>
        <v>41751</v>
      </c>
      <c r="B1288" s="293">
        <f>'HNDL PIP'!J1288</f>
        <v>18363.070010887044</v>
      </c>
      <c r="C1288" s="293">
        <f>'HNDL PIP'!I1288</f>
        <v>12839.301971631301</v>
      </c>
    </row>
    <row r="1289" spans="1:3">
      <c r="A1289" s="264">
        <f>'HNDL PIP'!A1289</f>
        <v>41752</v>
      </c>
      <c r="B1289" s="293">
        <f>'HNDL PIP'!J1289</f>
        <v>18404.433020318666</v>
      </c>
      <c r="C1289" s="293">
        <f>'HNDL PIP'!I1289</f>
        <v>12866.127832873492</v>
      </c>
    </row>
    <row r="1290" spans="1:3">
      <c r="A1290" s="264">
        <f>'HNDL PIP'!A1290</f>
        <v>41753</v>
      </c>
      <c r="B1290" s="293">
        <f>'HNDL PIP'!J1290</f>
        <v>18355.70497638204</v>
      </c>
      <c r="C1290" s="293">
        <f>'HNDL PIP'!I1290</f>
        <v>12868.838217817651</v>
      </c>
    </row>
    <row r="1291" spans="1:3">
      <c r="A1291" s="264">
        <f>'HNDL PIP'!A1291</f>
        <v>41754</v>
      </c>
      <c r="B1291" s="293">
        <f>'HNDL PIP'!J1291</f>
        <v>18314.999280522243</v>
      </c>
      <c r="C1291" s="293">
        <f>'HNDL PIP'!I1291</f>
        <v>12882.529136638146</v>
      </c>
    </row>
    <row r="1292" spans="1:3">
      <c r="A1292" s="264">
        <f>'HNDL PIP'!A1292</f>
        <v>41757</v>
      </c>
      <c r="B1292" s="293">
        <f>'HNDL PIP'!J1292</f>
        <v>18359.659954172643</v>
      </c>
      <c r="C1292" s="293">
        <f>'HNDL PIP'!I1292</f>
        <v>12878.637301846531</v>
      </c>
    </row>
    <row r="1293" spans="1:3">
      <c r="A1293" s="264">
        <f>'HNDL PIP'!A1293</f>
        <v>41758</v>
      </c>
      <c r="B1293" s="293">
        <f>'HNDL PIP'!J1293</f>
        <v>18408.325002928399</v>
      </c>
      <c r="C1293" s="293">
        <f>'HNDL PIP'!I1293</f>
        <v>12866.683809272292</v>
      </c>
    </row>
    <row r="1294" spans="1:3">
      <c r="A1294" s="264">
        <f>'HNDL PIP'!A1294</f>
        <v>41759</v>
      </c>
      <c r="B1294" s="293">
        <f>'HNDL PIP'!J1294</f>
        <v>18457.457072429657</v>
      </c>
      <c r="C1294" s="293">
        <f>'HNDL PIP'!I1294</f>
        <v>12897.957481704896</v>
      </c>
    </row>
    <row r="1295" spans="1:3">
      <c r="A1295" s="264">
        <f>'HNDL PIP'!A1295</f>
        <v>41760</v>
      </c>
      <c r="B1295" s="293">
        <f>'HNDL PIP'!J1295</f>
        <v>18500.925931870457</v>
      </c>
      <c r="C1295" s="293">
        <f>'HNDL PIP'!I1295</f>
        <v>12926.937751492442</v>
      </c>
    </row>
    <row r="1296" spans="1:3">
      <c r="A1296" s="264">
        <f>'HNDL PIP'!A1296</f>
        <v>41761</v>
      </c>
      <c r="B1296" s="293">
        <f>'HNDL PIP'!J1296</f>
        <v>18508.554488772319</v>
      </c>
      <c r="C1296" s="293">
        <f>'HNDL PIP'!I1296</f>
        <v>12933.817959427615</v>
      </c>
    </row>
    <row r="1297" spans="1:3">
      <c r="A1297" s="264">
        <f>'HNDL PIP'!A1297</f>
        <v>41764</v>
      </c>
      <c r="B1297" s="293">
        <f>'HNDL PIP'!J1297</f>
        <v>18552.4883733108</v>
      </c>
      <c r="C1297" s="293">
        <f>'HNDL PIP'!I1297</f>
        <v>12924.157869498433</v>
      </c>
    </row>
    <row r="1298" spans="1:3">
      <c r="A1298" s="264">
        <f>'HNDL PIP'!A1298</f>
        <v>41765</v>
      </c>
      <c r="B1298" s="293">
        <f>'HNDL PIP'!J1298</f>
        <v>18519.801727207923</v>
      </c>
      <c r="C1298" s="293">
        <f>'HNDL PIP'!I1298</f>
        <v>12937.431806019826</v>
      </c>
    </row>
    <row r="1299" spans="1:3">
      <c r="A1299" s="264">
        <f>'HNDL PIP'!A1299</f>
        <v>41766</v>
      </c>
      <c r="B1299" s="293">
        <f>'HNDL PIP'!J1299</f>
        <v>18573.867401494022</v>
      </c>
      <c r="C1299" s="293">
        <f>'HNDL PIP'!I1299</f>
        <v>12946.674913649909</v>
      </c>
    </row>
    <row r="1300" spans="1:3">
      <c r="A1300" s="264">
        <f>'HNDL PIP'!A1300</f>
        <v>41767</v>
      </c>
      <c r="B1300" s="293">
        <f>'HNDL PIP'!J1300</f>
        <v>18523.267924453616</v>
      </c>
      <c r="C1300" s="293">
        <f>'HNDL PIP'!I1300</f>
        <v>12953.833109784482</v>
      </c>
    </row>
    <row r="1301" spans="1:3">
      <c r="A1301" s="264">
        <f>'HNDL PIP'!A1301</f>
        <v>41768</v>
      </c>
      <c r="B1301" s="293">
        <f>'HNDL PIP'!J1301</f>
        <v>18500.958308394434</v>
      </c>
      <c r="C1301" s="293">
        <f>'HNDL PIP'!I1301</f>
        <v>12937.362308969976</v>
      </c>
    </row>
    <row r="1302" spans="1:3">
      <c r="A1302" s="264">
        <f>'HNDL PIP'!A1302</f>
        <v>41771</v>
      </c>
      <c r="B1302" s="293">
        <f>'HNDL PIP'!J1302</f>
        <v>18545.824943807562</v>
      </c>
      <c r="C1302" s="293">
        <f>'HNDL PIP'!I1302</f>
        <v>12922.142455052775</v>
      </c>
    </row>
    <row r="1303" spans="1:3">
      <c r="A1303" s="264">
        <f>'HNDL PIP'!A1303</f>
        <v>41772</v>
      </c>
      <c r="B1303" s="293">
        <f>'HNDL PIP'!J1303</f>
        <v>18544.963887649457</v>
      </c>
      <c r="C1303" s="293">
        <f>'HNDL PIP'!I1303</f>
        <v>12943.964528705746</v>
      </c>
    </row>
    <row r="1304" spans="1:3">
      <c r="A1304" s="264">
        <f>'HNDL PIP'!A1304</f>
        <v>41773</v>
      </c>
      <c r="B1304" s="293">
        <f>'HNDL PIP'!J1304</f>
        <v>18594.53778240782</v>
      </c>
      <c r="C1304" s="293">
        <f>'HNDL PIP'!I1304</f>
        <v>12991.222522603905</v>
      </c>
    </row>
    <row r="1305" spans="1:3">
      <c r="A1305" s="264">
        <f>'HNDL PIP'!A1305</f>
        <v>41774</v>
      </c>
      <c r="B1305" s="293">
        <f>'HNDL PIP'!J1305</f>
        <v>18597.680790686758</v>
      </c>
      <c r="C1305" s="293">
        <f>'HNDL PIP'!I1305</f>
        <v>13008.249299817213</v>
      </c>
    </row>
    <row r="1306" spans="1:3">
      <c r="A1306" s="264">
        <f>'HNDL PIP'!A1306</f>
        <v>41775</v>
      </c>
      <c r="B1306" s="293">
        <f>'HNDL PIP'!J1306</f>
        <v>18620.618512453308</v>
      </c>
      <c r="C1306" s="293">
        <f>'HNDL PIP'!I1306</f>
        <v>12996.087316093422</v>
      </c>
    </row>
    <row r="1307" spans="1:3">
      <c r="A1307" s="264">
        <f>'HNDL PIP'!A1307</f>
        <v>41778</v>
      </c>
      <c r="B1307" s="293">
        <f>'HNDL PIP'!J1307</f>
        <v>18587.941993111737</v>
      </c>
      <c r="C1307" s="293">
        <f>'HNDL PIP'!I1307</f>
        <v>12988.929119958848</v>
      </c>
    </row>
    <row r="1308" spans="1:3">
      <c r="A1308" s="264">
        <f>'HNDL PIP'!A1308</f>
        <v>41779</v>
      </c>
      <c r="B1308" s="293">
        <f>'HNDL PIP'!J1308</f>
        <v>18594.854884235465</v>
      </c>
      <c r="C1308" s="293">
        <f>'HNDL PIP'!I1308</f>
        <v>13007.484832268859</v>
      </c>
    </row>
    <row r="1309" spans="1:3">
      <c r="A1309" s="264">
        <f>'HNDL PIP'!A1309</f>
        <v>41780</v>
      </c>
      <c r="B1309" s="293">
        <f>'HNDL PIP'!J1309</f>
        <v>18591.635326886309</v>
      </c>
      <c r="C1309" s="293">
        <f>'HNDL PIP'!I1309</f>
        <v>12993.307434099412</v>
      </c>
    </row>
    <row r="1310" spans="1:3">
      <c r="A1310" s="264">
        <f>'HNDL PIP'!A1310</f>
        <v>41781</v>
      </c>
      <c r="B1310" s="293">
        <f>'HNDL PIP'!J1310</f>
        <v>18608.914232327854</v>
      </c>
      <c r="C1310" s="293">
        <f>'HNDL PIP'!I1310</f>
        <v>12983.36935597083</v>
      </c>
    </row>
    <row r="1311" spans="1:3">
      <c r="A1311" s="264">
        <f>'HNDL PIP'!A1311</f>
        <v>41782</v>
      </c>
      <c r="B1311" s="293">
        <f>'HNDL PIP'!J1311</f>
        <v>18657.055174039771</v>
      </c>
      <c r="C1311" s="293">
        <f>'HNDL PIP'!I1311</f>
        <v>12996.643292492223</v>
      </c>
    </row>
    <row r="1312" spans="1:3">
      <c r="A1312" s="264">
        <f>'HNDL PIP'!A1312</f>
        <v>41786</v>
      </c>
      <c r="B1312" s="293">
        <f>'HNDL PIP'!J1312</f>
        <v>18693.88330574612</v>
      </c>
      <c r="C1312" s="293">
        <f>'HNDL PIP'!I1312</f>
        <v>13012.836105107328</v>
      </c>
    </row>
    <row r="1313" spans="1:3">
      <c r="A1313" s="264">
        <f>'HNDL PIP'!A1313</f>
        <v>41787</v>
      </c>
      <c r="B1313" s="293">
        <f>'HNDL PIP'!J1313</f>
        <v>18726.703141668095</v>
      </c>
      <c r="C1313" s="293">
        <f>'HNDL PIP'!I1313</f>
        <v>13060.78906950399</v>
      </c>
    </row>
    <row r="1314" spans="1:3">
      <c r="A1314" s="264">
        <f>'HNDL PIP'!A1314</f>
        <v>41788</v>
      </c>
      <c r="B1314" s="293">
        <f>'HNDL PIP'!J1314</f>
        <v>18724.891416126331</v>
      </c>
      <c r="C1314" s="293">
        <f>'HNDL PIP'!I1314</f>
        <v>13049.044068079302</v>
      </c>
    </row>
    <row r="1315" spans="1:3">
      <c r="A1315" s="264">
        <f>'HNDL PIP'!A1315</f>
        <v>41789</v>
      </c>
      <c r="B1315" s="293">
        <f>'HNDL PIP'!J1315</f>
        <v>18753.466662317976</v>
      </c>
      <c r="C1315" s="293">
        <f>'HNDL PIP'!I1315</f>
        <v>13044.804748038438</v>
      </c>
    </row>
    <row r="1316" spans="1:3">
      <c r="A1316" s="264">
        <f>'HNDL PIP'!A1316</f>
        <v>41792</v>
      </c>
      <c r="B1316" s="293">
        <f>'HNDL PIP'!J1316</f>
        <v>18763.666628112154</v>
      </c>
      <c r="C1316" s="293">
        <f>'HNDL PIP'!I1316</f>
        <v>13003.176015178147</v>
      </c>
    </row>
    <row r="1317" spans="1:3">
      <c r="A1317" s="264">
        <f>'HNDL PIP'!A1317</f>
        <v>41793</v>
      </c>
      <c r="B1317" s="293">
        <f>'HNDL PIP'!J1317</f>
        <v>18713.333091036329</v>
      </c>
      <c r="C1317" s="293">
        <f>'HNDL PIP'!I1317</f>
        <v>12970.99888109749</v>
      </c>
    </row>
    <row r="1318" spans="1:3">
      <c r="A1318" s="264">
        <f>'HNDL PIP'!A1318</f>
        <v>41794</v>
      </c>
      <c r="B1318" s="293">
        <f>'HNDL PIP'!J1318</f>
        <v>18740.96267571731</v>
      </c>
      <c r="C1318" s="293">
        <f>'HNDL PIP'!I1318</f>
        <v>12966.968052206175</v>
      </c>
    </row>
    <row r="1319" spans="1:3">
      <c r="A1319" s="264">
        <f>'HNDL PIP'!A1319</f>
        <v>41795</v>
      </c>
      <c r="B1319" s="293">
        <f>'HNDL PIP'!J1319</f>
        <v>18781.542882319143</v>
      </c>
      <c r="C1319" s="293">
        <f>'HNDL PIP'!I1319</f>
        <v>12983.508350070531</v>
      </c>
    </row>
    <row r="1320" spans="1:3">
      <c r="A1320" s="264">
        <f>'HNDL PIP'!A1320</f>
        <v>41796</v>
      </c>
      <c r="B1320" s="293">
        <f>'HNDL PIP'!J1320</f>
        <v>18795.272023901503</v>
      </c>
      <c r="C1320" s="293">
        <f>'HNDL PIP'!I1320</f>
        <v>12977.809591982812</v>
      </c>
    </row>
    <row r="1321" spans="1:3">
      <c r="A1321" s="264">
        <f>'HNDL PIP'!A1321</f>
        <v>41799</v>
      </c>
      <c r="B1321" s="293">
        <f>'HNDL PIP'!J1321</f>
        <v>18830.429564559283</v>
      </c>
      <c r="C1321" s="293">
        <f>'HNDL PIP'!I1321</f>
        <v>12970.234413549137</v>
      </c>
    </row>
    <row r="1322" spans="1:3">
      <c r="A1322" s="264">
        <f>'HNDL PIP'!A1322</f>
        <v>41800</v>
      </c>
      <c r="B1322" s="293">
        <f>'HNDL PIP'!J1322</f>
        <v>18831.674618653946</v>
      </c>
      <c r="C1322" s="293">
        <f>'HNDL PIP'!I1322</f>
        <v>12956.473997678791</v>
      </c>
    </row>
    <row r="1323" spans="1:3">
      <c r="A1323" s="264">
        <f>'HNDL PIP'!A1323</f>
        <v>41801</v>
      </c>
      <c r="B1323" s="293">
        <f>'HNDL PIP'!J1323</f>
        <v>18832.448577522493</v>
      </c>
      <c r="C1323" s="293">
        <f>'HNDL PIP'!I1323</f>
        <v>12957.238465227145</v>
      </c>
    </row>
    <row r="1324" spans="1:3">
      <c r="A1324" s="264">
        <f>'HNDL PIP'!A1324</f>
        <v>41802</v>
      </c>
      <c r="B1324" s="293">
        <f>'HNDL PIP'!J1324</f>
        <v>18831.574213838536</v>
      </c>
      <c r="C1324" s="293">
        <f>'HNDL PIP'!I1324</f>
        <v>12989.902078656756</v>
      </c>
    </row>
    <row r="1325" spans="1:3">
      <c r="A1325" s="264">
        <f>'HNDL PIP'!A1325</f>
        <v>41803</v>
      </c>
      <c r="B1325" s="293">
        <f>'HNDL PIP'!J1325</f>
        <v>18810.922287864854</v>
      </c>
      <c r="C1325" s="293">
        <f>'HNDL PIP'!I1325</f>
        <v>12978.226574281916</v>
      </c>
    </row>
    <row r="1326" spans="1:3">
      <c r="A1326" s="264">
        <f>'HNDL PIP'!A1326</f>
        <v>41806</v>
      </c>
      <c r="B1326" s="293">
        <f>'HNDL PIP'!J1326</f>
        <v>18807.45911980133</v>
      </c>
      <c r="C1326" s="293">
        <f>'HNDL PIP'!I1326</f>
        <v>12985.662758615892</v>
      </c>
    </row>
    <row r="1327" spans="1:3">
      <c r="A1327" s="264">
        <f>'HNDL PIP'!A1327</f>
        <v>41807</v>
      </c>
      <c r="B1327" s="293">
        <f>'HNDL PIP'!J1327</f>
        <v>18799.052291449112</v>
      </c>
      <c r="C1327" s="293">
        <f>'HNDL PIP'!I1327</f>
        <v>12951.748198288979</v>
      </c>
    </row>
    <row r="1328" spans="1:3">
      <c r="A1328" s="264">
        <f>'HNDL PIP'!A1328</f>
        <v>41808</v>
      </c>
      <c r="B1328" s="293">
        <f>'HNDL PIP'!J1328</f>
        <v>18867.62685700562</v>
      </c>
      <c r="C1328" s="293">
        <f>'HNDL PIP'!I1328</f>
        <v>12974.890715889105</v>
      </c>
    </row>
    <row r="1329" spans="1:3">
      <c r="A1329" s="264">
        <f>'HNDL PIP'!A1329</f>
        <v>41809</v>
      </c>
      <c r="B1329" s="293">
        <f>'HNDL PIP'!J1329</f>
        <v>18898.29498978662</v>
      </c>
      <c r="C1329" s="293">
        <f>'HNDL PIP'!I1329</f>
        <v>12979.825006428473</v>
      </c>
    </row>
    <row r="1330" spans="1:3">
      <c r="A1330" s="264">
        <f>'HNDL PIP'!A1330</f>
        <v>41810</v>
      </c>
      <c r="B1330" s="293">
        <f>'HNDL PIP'!J1330</f>
        <v>18890.355777685618</v>
      </c>
      <c r="C1330" s="293">
        <f>'HNDL PIP'!I1330</f>
        <v>12982.952373671735</v>
      </c>
    </row>
    <row r="1331" spans="1:3">
      <c r="A1331" s="264">
        <f>'HNDL PIP'!A1331</f>
        <v>41813</v>
      </c>
      <c r="B1331" s="293">
        <f>'HNDL PIP'!J1331</f>
        <v>18888.066432798936</v>
      </c>
      <c r="C1331" s="293">
        <f>'HNDL PIP'!I1331</f>
        <v>12986.288232064544</v>
      </c>
    </row>
    <row r="1332" spans="1:3">
      <c r="A1332" s="264">
        <f>'HNDL PIP'!A1332</f>
        <v>41814</v>
      </c>
      <c r="B1332" s="293">
        <f>'HNDL PIP'!J1332</f>
        <v>18900.841015283073</v>
      </c>
      <c r="C1332" s="293">
        <f>'HNDL PIP'!I1332</f>
        <v>13004.843944374557</v>
      </c>
    </row>
    <row r="1333" spans="1:3">
      <c r="A1333" s="264">
        <f>'HNDL PIP'!A1333</f>
        <v>41815</v>
      </c>
      <c r="B1333" s="293">
        <f>'HNDL PIP'!J1333</f>
        <v>18911.025408441728</v>
      </c>
      <c r="C1333" s="293">
        <f>'HNDL PIP'!I1333</f>
        <v>13021.870721587864</v>
      </c>
    </row>
    <row r="1334" spans="1:3">
      <c r="A1334" s="264">
        <f>'HNDL PIP'!A1334</f>
        <v>41816</v>
      </c>
      <c r="B1334" s="293">
        <f>'HNDL PIP'!J1334</f>
        <v>18933.682330412641</v>
      </c>
      <c r="C1334" s="293">
        <f>'HNDL PIP'!I1334</f>
        <v>13043.484304091286</v>
      </c>
    </row>
    <row r="1335" spans="1:3">
      <c r="A1335" s="264">
        <f>'HNDL PIP'!A1335</f>
        <v>41817</v>
      </c>
      <c r="B1335" s="293">
        <f>'HNDL PIP'!J1335</f>
        <v>18948.57094108505</v>
      </c>
      <c r="C1335" s="293">
        <f>'HNDL PIP'!I1335</f>
        <v>13038.758504701471</v>
      </c>
    </row>
    <row r="1336" spans="1:3">
      <c r="A1336" s="264">
        <f>'HNDL PIP'!A1336</f>
        <v>41820</v>
      </c>
      <c r="B1336" s="293">
        <f>'HNDL PIP'!J1336</f>
        <v>18956.868958816154</v>
      </c>
      <c r="C1336" s="293">
        <f>'HNDL PIP'!I1336</f>
        <v>13051.545961873913</v>
      </c>
    </row>
    <row r="1337" spans="1:3">
      <c r="A1337" s="264">
        <f>'HNDL PIP'!A1337</f>
        <v>41821</v>
      </c>
      <c r="B1337" s="293">
        <f>'HNDL PIP'!J1337</f>
        <v>19000.698970064568</v>
      </c>
      <c r="C1337" s="293">
        <f>'HNDL PIP'!I1337</f>
        <v>13022.565692086366</v>
      </c>
    </row>
    <row r="1338" spans="1:3">
      <c r="A1338" s="264">
        <f>'HNDL PIP'!A1338</f>
        <v>41822</v>
      </c>
      <c r="B1338" s="293">
        <f>'HNDL PIP'!J1338</f>
        <v>18965.697470049559</v>
      </c>
      <c r="C1338" s="293">
        <f>'HNDL PIP'!I1338</f>
        <v>12985.384770416491</v>
      </c>
    </row>
    <row r="1339" spans="1:3">
      <c r="A1339" s="264">
        <f>'HNDL PIP'!A1339</f>
        <v>41823</v>
      </c>
      <c r="B1339" s="293">
        <f>'HNDL PIP'!J1339</f>
        <v>18986.22874142884</v>
      </c>
      <c r="C1339" s="293">
        <f>'HNDL PIP'!I1339</f>
        <v>12970.303910598988</v>
      </c>
    </row>
    <row r="1340" spans="1:3">
      <c r="A1340" s="264">
        <f>'HNDL PIP'!A1340</f>
        <v>41827</v>
      </c>
      <c r="B1340" s="293">
        <f>'HNDL PIP'!J1340</f>
        <v>18958.995448881109</v>
      </c>
      <c r="C1340" s="293">
        <f>'HNDL PIP'!I1340</f>
        <v>12987.678173061548</v>
      </c>
    </row>
    <row r="1341" spans="1:3">
      <c r="A1341" s="264">
        <f>'HNDL PIP'!A1341</f>
        <v>41828</v>
      </c>
      <c r="B1341" s="293">
        <f>'HNDL PIP'!J1341</f>
        <v>18950.821750157447</v>
      </c>
      <c r="C1341" s="293">
        <f>'HNDL PIP'!I1341</f>
        <v>13014.990513652689</v>
      </c>
    </row>
    <row r="1342" spans="1:3">
      <c r="A1342" s="264">
        <f>'HNDL PIP'!A1342</f>
        <v>41829</v>
      </c>
      <c r="B1342" s="293">
        <f>'HNDL PIP'!J1342</f>
        <v>19001.699522727282</v>
      </c>
      <c r="C1342" s="293">
        <f>'HNDL PIP'!I1342</f>
        <v>13026.735515077378</v>
      </c>
    </row>
    <row r="1343" spans="1:3">
      <c r="A1343" s="264">
        <f>'HNDL PIP'!A1343</f>
        <v>41830</v>
      </c>
      <c r="B1343" s="293">
        <f>'HNDL PIP'!J1343</f>
        <v>19015.167616306746</v>
      </c>
      <c r="C1343" s="293">
        <f>'HNDL PIP'!I1343</f>
        <v>13033.963208261803</v>
      </c>
    </row>
    <row r="1344" spans="1:3">
      <c r="A1344" s="264">
        <f>'HNDL PIP'!A1344</f>
        <v>41831</v>
      </c>
      <c r="B1344" s="293">
        <f>'HNDL PIP'!J1344</f>
        <v>19052.393674683921</v>
      </c>
      <c r="C1344" s="293">
        <f>'HNDL PIP'!I1344</f>
        <v>13044.596256888886</v>
      </c>
    </row>
    <row r="1345" spans="1:3">
      <c r="A1345" s="264">
        <f>'HNDL PIP'!A1345</f>
        <v>41834</v>
      </c>
      <c r="B1345" s="293">
        <f>'HNDL PIP'!J1345</f>
        <v>19051.273870006262</v>
      </c>
      <c r="C1345" s="293">
        <f>'HNDL PIP'!I1345</f>
        <v>13026.944006226928</v>
      </c>
    </row>
    <row r="1346" spans="1:3">
      <c r="A1346" s="264">
        <f>'HNDL PIP'!A1346</f>
        <v>41835</v>
      </c>
      <c r="B1346" s="293">
        <f>'HNDL PIP'!J1346</f>
        <v>19067.560285072155</v>
      </c>
      <c r="C1346" s="293">
        <f>'HNDL PIP'!I1346</f>
        <v>13022.635189136212</v>
      </c>
    </row>
    <row r="1347" spans="1:3">
      <c r="A1347" s="264">
        <f>'HNDL PIP'!A1347</f>
        <v>41836</v>
      </c>
      <c r="B1347" s="293">
        <f>'HNDL PIP'!J1347</f>
        <v>19062.441271845797</v>
      </c>
      <c r="C1347" s="293">
        <f>'HNDL PIP'!I1347</f>
        <v>13024.789597681571</v>
      </c>
    </row>
    <row r="1348" spans="1:3">
      <c r="A1348" s="264">
        <f>'HNDL PIP'!A1348</f>
        <v>41837</v>
      </c>
      <c r="B1348" s="293">
        <f>'HNDL PIP'!J1348</f>
        <v>19044.622081802263</v>
      </c>
      <c r="C1348" s="293">
        <f>'HNDL PIP'!I1348</f>
        <v>13058.773655058334</v>
      </c>
    </row>
    <row r="1349" spans="1:3">
      <c r="A1349" s="264">
        <f>'HNDL PIP'!A1349</f>
        <v>41838</v>
      </c>
      <c r="B1349" s="293">
        <f>'HNDL PIP'!J1349</f>
        <v>19074.54717716666</v>
      </c>
      <c r="C1349" s="293">
        <f>'HNDL PIP'!I1349</f>
        <v>13053.283388120166</v>
      </c>
    </row>
    <row r="1350" spans="1:3">
      <c r="A1350" s="264">
        <f>'HNDL PIP'!A1350</f>
        <v>41841</v>
      </c>
      <c r="B1350" s="293">
        <f>'HNDL PIP'!J1350</f>
        <v>19062.138014334716</v>
      </c>
      <c r="C1350" s="293">
        <f>'HNDL PIP'!I1350</f>
        <v>13057.939690460133</v>
      </c>
    </row>
    <row r="1351" spans="1:3">
      <c r="A1351" s="264">
        <f>'HNDL PIP'!A1351</f>
        <v>41842</v>
      </c>
      <c r="B1351" s="293">
        <f>'HNDL PIP'!J1351</f>
        <v>19109.696717989631</v>
      </c>
      <c r="C1351" s="293">
        <f>'HNDL PIP'!I1351</f>
        <v>13068.850727286617</v>
      </c>
    </row>
    <row r="1352" spans="1:3">
      <c r="A1352" s="264">
        <f>'HNDL PIP'!A1352</f>
        <v>41843</v>
      </c>
      <c r="B1352" s="293">
        <f>'HNDL PIP'!J1352</f>
        <v>19111.396163469683</v>
      </c>
      <c r="C1352" s="293">
        <f>'HNDL PIP'!I1352</f>
        <v>13068.433744987517</v>
      </c>
    </row>
    <row r="1353" spans="1:3">
      <c r="A1353" s="264">
        <f>'HNDL PIP'!A1353</f>
        <v>41844</v>
      </c>
      <c r="B1353" s="293">
        <f>'HNDL PIP'!J1353</f>
        <v>19125.322790750011</v>
      </c>
      <c r="C1353" s="293">
        <f>'HNDL PIP'!I1353</f>
        <v>13039.93995454892</v>
      </c>
    </row>
    <row r="1354" spans="1:3">
      <c r="A1354" s="264">
        <f>'HNDL PIP'!A1354</f>
        <v>41845</v>
      </c>
      <c r="B1354" s="293">
        <f>'HNDL PIP'!J1354</f>
        <v>19123.964567276162</v>
      </c>
      <c r="C1354" s="293">
        <f>'HNDL PIP'!I1354</f>
        <v>13065.028389544856</v>
      </c>
    </row>
    <row r="1355" spans="1:3">
      <c r="A1355" s="264">
        <f>'HNDL PIP'!A1355</f>
        <v>41848</v>
      </c>
      <c r="B1355" s="293">
        <f>'HNDL PIP'!J1355</f>
        <v>19115.552825330356</v>
      </c>
      <c r="C1355" s="293">
        <f>'HNDL PIP'!I1355</f>
        <v>13055.020814366422</v>
      </c>
    </row>
    <row r="1356" spans="1:3">
      <c r="A1356" s="264">
        <f>'HNDL PIP'!A1356</f>
        <v>41849</v>
      </c>
      <c r="B1356" s="293">
        <f>'HNDL PIP'!J1356</f>
        <v>19128.771869018299</v>
      </c>
      <c r="C1356" s="293">
        <f>'HNDL PIP'!I1356</f>
        <v>13072.812059128082</v>
      </c>
    </row>
    <row r="1357" spans="1:3">
      <c r="A1357" s="264">
        <f>'HNDL PIP'!A1357</f>
        <v>41850</v>
      </c>
      <c r="B1357" s="293">
        <f>'HNDL PIP'!J1357</f>
        <v>19052.652296621229</v>
      </c>
      <c r="C1357" s="293">
        <f>'HNDL PIP'!I1357</f>
        <v>13020.480780590857</v>
      </c>
    </row>
    <row r="1358" spans="1:3">
      <c r="A1358" s="264">
        <f>'HNDL PIP'!A1358</f>
        <v>41851</v>
      </c>
      <c r="B1358" s="293">
        <f>'HNDL PIP'!J1358</f>
        <v>19004.515156764017</v>
      </c>
      <c r="C1358" s="293">
        <f>'HNDL PIP'!I1358</f>
        <v>13018.81285139445</v>
      </c>
    </row>
    <row r="1359" spans="1:3">
      <c r="A1359" s="264">
        <f>'HNDL PIP'!A1359</f>
        <v>41852</v>
      </c>
      <c r="B1359" s="293">
        <f>'HNDL PIP'!J1359</f>
        <v>19002.457422356532</v>
      </c>
      <c r="C1359" s="293">
        <f>'HNDL PIP'!I1359</f>
        <v>13049.808535627655</v>
      </c>
    </row>
    <row r="1360" spans="1:3">
      <c r="A1360" s="264">
        <f>'HNDL PIP'!A1360</f>
        <v>41855</v>
      </c>
      <c r="B1360" s="293">
        <f>'HNDL PIP'!J1360</f>
        <v>19053.289568513657</v>
      </c>
      <c r="C1360" s="293">
        <f>'HNDL PIP'!I1360</f>
        <v>13058.356672759235</v>
      </c>
    </row>
    <row r="1361" spans="1:3">
      <c r="A1361" s="264">
        <f>'HNDL PIP'!A1361</f>
        <v>41856</v>
      </c>
      <c r="B1361" s="293">
        <f>'HNDL PIP'!J1361</f>
        <v>19022.553019260948</v>
      </c>
      <c r="C1361" s="293">
        <f>'HNDL PIP'!I1361</f>
        <v>13060.580578354444</v>
      </c>
    </row>
    <row r="1362" spans="1:3">
      <c r="A1362" s="264">
        <f>'HNDL PIP'!A1362</f>
        <v>41857</v>
      </c>
      <c r="B1362" s="293">
        <f>'HNDL PIP'!J1362</f>
        <v>19005.216773507458</v>
      </c>
      <c r="C1362" s="293">
        <f>'HNDL PIP'!I1362</f>
        <v>13059.816110806092</v>
      </c>
    </row>
    <row r="1363" spans="1:3">
      <c r="A1363" s="264">
        <f>'HNDL PIP'!A1363</f>
        <v>41858</v>
      </c>
      <c r="B1363" s="293">
        <f>'HNDL PIP'!J1363</f>
        <v>19025.252301589349</v>
      </c>
      <c r="C1363" s="293">
        <f>'HNDL PIP'!I1363</f>
        <v>13087.128451397233</v>
      </c>
    </row>
    <row r="1364" spans="1:3">
      <c r="A1364" s="264">
        <f>'HNDL PIP'!A1364</f>
        <v>41859</v>
      </c>
      <c r="B1364" s="293">
        <f>'HNDL PIP'!J1364</f>
        <v>19047.636147646674</v>
      </c>
      <c r="C1364" s="293">
        <f>'HNDL PIP'!I1364</f>
        <v>13085.877504499929</v>
      </c>
    </row>
    <row r="1365" spans="1:3">
      <c r="A1365" s="264">
        <f>'HNDL PIP'!A1365</f>
        <v>41862</v>
      </c>
      <c r="B1365" s="293">
        <f>'HNDL PIP'!J1365</f>
        <v>19094.459012580366</v>
      </c>
      <c r="C1365" s="293">
        <f>'HNDL PIP'!I1365</f>
        <v>13084.835048752175</v>
      </c>
    </row>
    <row r="1366" spans="1:3">
      <c r="A1366" s="264">
        <f>'HNDL PIP'!A1366</f>
        <v>41863</v>
      </c>
      <c r="B1366" s="293">
        <f>'HNDL PIP'!J1366</f>
        <v>19064.90247810139</v>
      </c>
      <c r="C1366" s="293">
        <f>'HNDL PIP'!I1366</f>
        <v>13074.966467673441</v>
      </c>
    </row>
    <row r="1367" spans="1:3">
      <c r="A1367" s="264">
        <f>'HNDL PIP'!A1367</f>
        <v>41864</v>
      </c>
      <c r="B1367" s="293">
        <f>'HNDL PIP'!J1367</f>
        <v>19064.017321914907</v>
      </c>
      <c r="C1367" s="293">
        <f>'HNDL PIP'!I1367</f>
        <v>13096.510553127016</v>
      </c>
    </row>
    <row r="1368" spans="1:3">
      <c r="A1368" s="264">
        <f>'HNDL PIP'!A1368</f>
        <v>41865</v>
      </c>
      <c r="B1368" s="293">
        <f>'HNDL PIP'!J1368</f>
        <v>19103.078502873646</v>
      </c>
      <c r="C1368" s="293">
        <f>'HNDL PIP'!I1368</f>
        <v>13115.76123593553</v>
      </c>
    </row>
    <row r="1369" spans="1:3">
      <c r="A1369" s="264">
        <f>'HNDL PIP'!A1369</f>
        <v>41866</v>
      </c>
      <c r="B1369" s="293">
        <f>'HNDL PIP'!J1369</f>
        <v>19142.840921481635</v>
      </c>
      <c r="C1369" s="293">
        <f>'HNDL PIP'!I1369</f>
        <v>13144.185529324275</v>
      </c>
    </row>
    <row r="1370" spans="1:3">
      <c r="A1370" s="264">
        <f>'HNDL PIP'!A1370</f>
        <v>41869</v>
      </c>
      <c r="B1370" s="293">
        <f>'HNDL PIP'!J1370</f>
        <v>19129.969368329057</v>
      </c>
      <c r="C1370" s="293">
        <f>'HNDL PIP'!I1370</f>
        <v>13117.429165131934</v>
      </c>
    </row>
    <row r="1371" spans="1:3">
      <c r="A1371" s="264">
        <f>'HNDL PIP'!A1371</f>
        <v>41870</v>
      </c>
      <c r="B1371" s="293">
        <f>'HNDL PIP'!J1371</f>
        <v>19140.828467359963</v>
      </c>
      <c r="C1371" s="293">
        <f>'HNDL PIP'!I1371</f>
        <v>13106.865613554699</v>
      </c>
    </row>
    <row r="1372" spans="1:3">
      <c r="A1372" s="264">
        <f>'HNDL PIP'!A1372</f>
        <v>41871</v>
      </c>
      <c r="B1372" s="293">
        <f>'HNDL PIP'!J1372</f>
        <v>19146.048086213184</v>
      </c>
      <c r="C1372" s="293">
        <f>'HNDL PIP'!I1372</f>
        <v>13094.981618030308</v>
      </c>
    </row>
    <row r="1373" spans="1:3">
      <c r="A1373" s="264">
        <f>'HNDL PIP'!A1373</f>
        <v>41872</v>
      </c>
      <c r="B1373" s="293">
        <f>'HNDL PIP'!J1373</f>
        <v>19196.842380492959</v>
      </c>
      <c r="C1373" s="293">
        <f>'HNDL PIP'!I1373</f>
        <v>13111.799904094065</v>
      </c>
    </row>
    <row r="1374" spans="1:3">
      <c r="A1374" s="264">
        <f>'HNDL PIP'!A1374</f>
        <v>41873</v>
      </c>
      <c r="B1374" s="293">
        <f>'HNDL PIP'!J1374</f>
        <v>19209.106217571138</v>
      </c>
      <c r="C1374" s="293">
        <f>'HNDL PIP'!I1374</f>
        <v>13115.066265437024</v>
      </c>
    </row>
    <row r="1375" spans="1:3">
      <c r="A1375" s="264">
        <f>'HNDL PIP'!A1375</f>
        <v>41876</v>
      </c>
      <c r="B1375" s="293">
        <f>'HNDL PIP'!J1375</f>
        <v>19216.435934142737</v>
      </c>
      <c r="C1375" s="293">
        <f>'HNDL PIP'!I1375</f>
        <v>13123.683899618454</v>
      </c>
    </row>
    <row r="1376" spans="1:3">
      <c r="A1376" s="264">
        <f>'HNDL PIP'!A1376</f>
        <v>41877</v>
      </c>
      <c r="B1376" s="293">
        <f>'HNDL PIP'!J1376</f>
        <v>19271.682700893387</v>
      </c>
      <c r="C1376" s="293">
        <f>'HNDL PIP'!I1376</f>
        <v>13124.239876017255</v>
      </c>
    </row>
    <row r="1377" spans="1:3">
      <c r="A1377" s="264">
        <f>'HNDL PIP'!A1377</f>
        <v>41878</v>
      </c>
      <c r="B1377" s="293">
        <f>'HNDL PIP'!J1377</f>
        <v>19319.408138459559</v>
      </c>
      <c r="C1377" s="293">
        <f>'HNDL PIP'!I1377</f>
        <v>13145.158488022176</v>
      </c>
    </row>
    <row r="1378" spans="1:3">
      <c r="A1378" s="264">
        <f>'HNDL PIP'!A1378</f>
        <v>41879</v>
      </c>
      <c r="B1378" s="293">
        <f>'HNDL PIP'!J1378</f>
        <v>19363.371199911395</v>
      </c>
      <c r="C1378" s="293">
        <f>'HNDL PIP'!I1378</f>
        <v>13161.907277036082</v>
      </c>
    </row>
    <row r="1379" spans="1:3">
      <c r="A1379" s="264">
        <f>'HNDL PIP'!A1379</f>
        <v>41880</v>
      </c>
      <c r="B1379" s="293">
        <f>'HNDL PIP'!J1379</f>
        <v>19398.875239555346</v>
      </c>
      <c r="C1379" s="293">
        <f>'HNDL PIP'!I1379</f>
        <v>13162.532750484734</v>
      </c>
    </row>
    <row r="1380" spans="1:3">
      <c r="A1380" s="264">
        <f>'HNDL PIP'!A1380</f>
        <v>41884</v>
      </c>
      <c r="B1380" s="293">
        <f>'HNDL PIP'!J1380</f>
        <v>19366.270161649147</v>
      </c>
      <c r="C1380" s="293">
        <f>'HNDL PIP'!I1380</f>
        <v>13121.668485172795</v>
      </c>
    </row>
    <row r="1381" spans="1:3">
      <c r="A1381" s="264">
        <f>'HNDL PIP'!A1381</f>
        <v>41885</v>
      </c>
      <c r="B1381" s="293">
        <f>'HNDL PIP'!J1381</f>
        <v>19375.938660538675</v>
      </c>
      <c r="C1381" s="293">
        <f>'HNDL PIP'!I1381</f>
        <v>13129.591148855721</v>
      </c>
    </row>
    <row r="1382" spans="1:3">
      <c r="A1382" s="264">
        <f>'HNDL PIP'!A1382</f>
        <v>41886</v>
      </c>
      <c r="B1382" s="293">
        <f>'HNDL PIP'!J1382</f>
        <v>19353.4350984267</v>
      </c>
      <c r="C1382" s="293">
        <f>'HNDL PIP'!I1382</f>
        <v>13107.074104704245</v>
      </c>
    </row>
    <row r="1383" spans="1:3">
      <c r="A1383" s="264">
        <f>'HNDL PIP'!A1383</f>
        <v>41887</v>
      </c>
      <c r="B1383" s="293">
        <f>'HNDL PIP'!J1383</f>
        <v>19368.973581473405</v>
      </c>
      <c r="C1383" s="293">
        <f>'HNDL PIP'!I1383</f>
        <v>13101.444843666377</v>
      </c>
    </row>
    <row r="1384" spans="1:3">
      <c r="A1384" s="264">
        <f>'HNDL PIP'!A1384</f>
        <v>41890</v>
      </c>
      <c r="B1384" s="293">
        <f>'HNDL PIP'!J1384</f>
        <v>19375.118424652872</v>
      </c>
      <c r="C1384" s="293">
        <f>'HNDL PIP'!I1384</f>
        <v>13100.680376118024</v>
      </c>
    </row>
    <row r="1385" spans="1:3">
      <c r="A1385" s="264">
        <f>'HNDL PIP'!A1385</f>
        <v>41891</v>
      </c>
      <c r="B1385" s="293">
        <f>'HNDL PIP'!J1385</f>
        <v>19362.94880154555</v>
      </c>
      <c r="C1385" s="293">
        <f>'HNDL PIP'!I1385</f>
        <v>13080.526231661457</v>
      </c>
    </row>
    <row r="1386" spans="1:3">
      <c r="A1386" s="264">
        <f>'HNDL PIP'!A1386</f>
        <v>41892</v>
      </c>
      <c r="B1386" s="293">
        <f>'HNDL PIP'!J1386</f>
        <v>19351.719395387296</v>
      </c>
      <c r="C1386" s="293">
        <f>'HNDL PIP'!I1386</f>
        <v>13057.800696360431</v>
      </c>
    </row>
    <row r="1387" spans="1:3">
      <c r="A1387" s="264">
        <f>'HNDL PIP'!A1387</f>
        <v>41893</v>
      </c>
      <c r="B1387" s="293">
        <f>'HNDL PIP'!J1387</f>
        <v>19367.020134598519</v>
      </c>
      <c r="C1387" s="293">
        <f>'HNDL PIP'!I1387</f>
        <v>13061.692531152043</v>
      </c>
    </row>
    <row r="1388" spans="1:3">
      <c r="A1388" s="264">
        <f>'HNDL PIP'!A1388</f>
        <v>41894</v>
      </c>
      <c r="B1388" s="293">
        <f>'HNDL PIP'!J1388</f>
        <v>19365.886191224898</v>
      </c>
      <c r="C1388" s="293">
        <f>'HNDL PIP'!I1388</f>
        <v>13017.075425148192</v>
      </c>
    </row>
    <row r="1389" spans="1:3">
      <c r="A1389" s="264">
        <f>'HNDL PIP'!A1389</f>
        <v>41897</v>
      </c>
      <c r="B1389" s="293">
        <f>'HNDL PIP'!J1389</f>
        <v>19334.939138077407</v>
      </c>
      <c r="C1389" s="293">
        <f>'HNDL PIP'!I1389</f>
        <v>13029.098414772281</v>
      </c>
    </row>
    <row r="1390" spans="1:3">
      <c r="A1390" s="264">
        <f>'HNDL PIP'!A1390</f>
        <v>41898</v>
      </c>
      <c r="B1390" s="293">
        <f>'HNDL PIP'!J1390</f>
        <v>19351.177353530024</v>
      </c>
      <c r="C1390" s="293">
        <f>'HNDL PIP'!I1390</f>
        <v>13030.557852819134</v>
      </c>
    </row>
    <row r="1391" spans="1:3">
      <c r="A1391" s="264">
        <f>'HNDL PIP'!A1391</f>
        <v>41899</v>
      </c>
      <c r="B1391" s="293">
        <f>'HNDL PIP'!J1391</f>
        <v>19342.767623088763</v>
      </c>
      <c r="C1391" s="293">
        <f>'HNDL PIP'!I1391</f>
        <v>13021.106254039501</v>
      </c>
    </row>
    <row r="1392" spans="1:3">
      <c r="A1392" s="264">
        <f>'HNDL PIP'!A1392</f>
        <v>41900</v>
      </c>
      <c r="B1392" s="293">
        <f>'HNDL PIP'!J1392</f>
        <v>19364.8718015417</v>
      </c>
      <c r="C1392" s="293">
        <f>'HNDL PIP'!I1392</f>
        <v>13012.836105107324</v>
      </c>
    </row>
    <row r="1393" spans="1:3">
      <c r="A1393" s="264">
        <f>'HNDL PIP'!A1393</f>
        <v>41901</v>
      </c>
      <c r="B1393" s="293">
        <f>'HNDL PIP'!J1393</f>
        <v>19375.473302622417</v>
      </c>
      <c r="C1393" s="293">
        <f>'HNDL PIP'!I1393</f>
        <v>13039.314481100262</v>
      </c>
    </row>
    <row r="1394" spans="1:3">
      <c r="A1394" s="264">
        <f>'HNDL PIP'!A1394</f>
        <v>41904</v>
      </c>
      <c r="B1394" s="293">
        <f>'HNDL PIP'!J1394</f>
        <v>19292.19581233689</v>
      </c>
      <c r="C1394" s="293">
        <f>'HNDL PIP'!I1394</f>
        <v>13055.159808466115</v>
      </c>
    </row>
    <row r="1395" spans="1:3">
      <c r="A1395" s="264">
        <f>'HNDL PIP'!A1395</f>
        <v>41905</v>
      </c>
      <c r="B1395" s="293">
        <f>'HNDL PIP'!J1395</f>
        <v>19286.137055889954</v>
      </c>
      <c r="C1395" s="293">
        <f>'HNDL PIP'!I1395</f>
        <v>13073.020550277623</v>
      </c>
    </row>
    <row r="1396" spans="1:3">
      <c r="A1396" s="264">
        <f>'HNDL PIP'!A1396</f>
        <v>41906</v>
      </c>
      <c r="B1396" s="293">
        <f>'HNDL PIP'!J1396</f>
        <v>19277.497416730221</v>
      </c>
      <c r="C1396" s="293">
        <f>'HNDL PIP'!I1396</f>
        <v>13053.074896970607</v>
      </c>
    </row>
    <row r="1397" spans="1:3">
      <c r="A1397" s="264">
        <f>'HNDL PIP'!A1397</f>
        <v>41907</v>
      </c>
      <c r="B1397" s="293">
        <f>'HNDL PIP'!J1397</f>
        <v>19201.041170731671</v>
      </c>
      <c r="C1397" s="293">
        <f>'HNDL PIP'!I1397</f>
        <v>13084.696054652464</v>
      </c>
    </row>
    <row r="1398" spans="1:3">
      <c r="A1398" s="264">
        <f>'HNDL PIP'!A1398</f>
        <v>41908</v>
      </c>
      <c r="B1398" s="293">
        <f>'HNDL PIP'!J1398</f>
        <v>19197.568530246848</v>
      </c>
      <c r="C1398" s="293">
        <f>'HNDL PIP'!I1398</f>
        <v>13068.22525383796</v>
      </c>
    </row>
    <row r="1399" spans="1:3">
      <c r="A1399" s="264">
        <f>'HNDL PIP'!A1399</f>
        <v>41911</v>
      </c>
      <c r="B1399" s="293">
        <f>'HNDL PIP'!J1399</f>
        <v>19228.119019850703</v>
      </c>
      <c r="C1399" s="293">
        <f>'HNDL PIP'!I1399</f>
        <v>13084.487563502913</v>
      </c>
    </row>
    <row r="1400" spans="1:3">
      <c r="A1400" s="264">
        <f>'HNDL PIP'!A1400</f>
        <v>41912</v>
      </c>
      <c r="B1400" s="293">
        <f>'HNDL PIP'!J1400</f>
        <v>19243.415718614084</v>
      </c>
      <c r="C1400" s="293">
        <f>'HNDL PIP'!I1400</f>
        <v>13073.159544377324</v>
      </c>
    </row>
    <row r="1401" spans="1:3">
      <c r="A1401" s="264">
        <f>'HNDL PIP'!A1401</f>
        <v>41913</v>
      </c>
      <c r="B1401" s="293">
        <f>'HNDL PIP'!J1401</f>
        <v>19261.760997659927</v>
      </c>
      <c r="C1401" s="293">
        <f>'HNDL PIP'!I1401</f>
        <v>13138.000291887594</v>
      </c>
    </row>
    <row r="1402" spans="1:3">
      <c r="A1402" s="264">
        <f>'HNDL PIP'!A1402</f>
        <v>41914</v>
      </c>
      <c r="B1402" s="293">
        <f>'HNDL PIP'!J1402</f>
        <v>19267.670324776649</v>
      </c>
      <c r="C1402" s="293">
        <f>'HNDL PIP'!I1402</f>
        <v>13122.01597042204</v>
      </c>
    </row>
    <row r="1403" spans="1:3">
      <c r="A1403" s="264">
        <f>'HNDL PIP'!A1403</f>
        <v>41915</v>
      </c>
      <c r="B1403" s="293">
        <f>'HNDL PIP'!J1403</f>
        <v>19280.147772346245</v>
      </c>
      <c r="C1403" s="293">
        <f>'HNDL PIP'!I1403</f>
        <v>13121.598988122938</v>
      </c>
    </row>
    <row r="1404" spans="1:3">
      <c r="A1404" s="264">
        <f>'HNDL PIP'!A1404</f>
        <v>41918</v>
      </c>
      <c r="B1404" s="293">
        <f>'HNDL PIP'!J1404</f>
        <v>19270.807529429669</v>
      </c>
      <c r="C1404" s="293">
        <f>'HNDL PIP'!I1404</f>
        <v>13141.822629629358</v>
      </c>
    </row>
    <row r="1405" spans="1:3">
      <c r="A1405" s="264">
        <f>'HNDL PIP'!A1405</f>
        <v>41919</v>
      </c>
      <c r="B1405" s="293">
        <f>'HNDL PIP'!J1405</f>
        <v>19255.369161758725</v>
      </c>
      <c r="C1405" s="293">
        <f>'HNDL PIP'!I1405</f>
        <v>13182.269912642194</v>
      </c>
    </row>
    <row r="1406" spans="1:3">
      <c r="A1406" s="264">
        <f>'HNDL PIP'!A1406</f>
        <v>41920</v>
      </c>
      <c r="B1406" s="293">
        <f>'HNDL PIP'!J1406</f>
        <v>19288.721524976118</v>
      </c>
      <c r="C1406" s="293">
        <f>'HNDL PIP'!I1406</f>
        <v>13199.783169204453</v>
      </c>
    </row>
    <row r="1407" spans="1:3">
      <c r="A1407" s="264">
        <f>'HNDL PIP'!A1407</f>
        <v>41921</v>
      </c>
      <c r="B1407" s="293">
        <f>'HNDL PIP'!J1407</f>
        <v>19233.175068643443</v>
      </c>
      <c r="C1407" s="293">
        <f>'HNDL PIP'!I1407</f>
        <v>13198.393228207449</v>
      </c>
    </row>
    <row r="1408" spans="1:3">
      <c r="A1408" s="264">
        <f>'HNDL PIP'!A1408</f>
        <v>41922</v>
      </c>
      <c r="B1408" s="293">
        <f>'HNDL PIP'!J1408</f>
        <v>19181.15187084637</v>
      </c>
      <c r="C1408" s="293">
        <f>'HNDL PIP'!I1408</f>
        <v>13204.091986295169</v>
      </c>
    </row>
    <row r="1409" spans="1:3">
      <c r="A1409" s="264">
        <f>'HNDL PIP'!A1409</f>
        <v>41925</v>
      </c>
      <c r="B1409" s="293">
        <f>'HNDL PIP'!J1409</f>
        <v>19180.026785950489</v>
      </c>
      <c r="C1409" s="293">
        <f>'HNDL PIP'!I1409</f>
        <v>13204.091986295169</v>
      </c>
    </row>
    <row r="1410" spans="1:3">
      <c r="A1410" s="264">
        <f>'HNDL PIP'!A1410</f>
        <v>41926</v>
      </c>
      <c r="B1410" s="293">
        <f>'HNDL PIP'!J1410</f>
        <v>19149.586698295949</v>
      </c>
      <c r="C1410" s="293">
        <f>'HNDL PIP'!I1410</f>
        <v>13259.411637975956</v>
      </c>
    </row>
    <row r="1411" spans="1:3">
      <c r="A1411" s="264">
        <f>'HNDL PIP'!A1411</f>
        <v>41927</v>
      </c>
      <c r="B1411" s="293">
        <f>'HNDL PIP'!J1411</f>
        <v>19125.246648160446</v>
      </c>
      <c r="C1411" s="293">
        <f>'HNDL PIP'!I1411</f>
        <v>13321.680994641763</v>
      </c>
    </row>
    <row r="1412" spans="1:3">
      <c r="A1412" s="264">
        <f>'HNDL PIP'!A1412</f>
        <v>41928</v>
      </c>
      <c r="B1412" s="293">
        <f>'HNDL PIP'!J1412</f>
        <v>19167.037457414972</v>
      </c>
      <c r="C1412" s="293">
        <f>'HNDL PIP'!I1412</f>
        <v>13276.716403388664</v>
      </c>
    </row>
    <row r="1413" spans="1:3">
      <c r="A1413" s="264">
        <f>'HNDL PIP'!A1413</f>
        <v>41929</v>
      </c>
      <c r="B1413" s="293">
        <f>'HNDL PIP'!J1413</f>
        <v>19246.576894308397</v>
      </c>
      <c r="C1413" s="293">
        <f>'HNDL PIP'!I1413</f>
        <v>13263.581460966969</v>
      </c>
    </row>
    <row r="1414" spans="1:3">
      <c r="A1414" s="264">
        <f>'HNDL PIP'!A1414</f>
        <v>41932</v>
      </c>
      <c r="B1414" s="293">
        <f>'HNDL PIP'!J1414</f>
        <v>19256.703722984566</v>
      </c>
      <c r="C1414" s="293">
        <f>'HNDL PIP'!I1414</f>
        <v>13277.967350285968</v>
      </c>
    </row>
    <row r="1415" spans="1:3">
      <c r="A1415" s="264">
        <f>'HNDL PIP'!A1415</f>
        <v>41933</v>
      </c>
      <c r="B1415" s="293">
        <f>'HNDL PIP'!J1415</f>
        <v>19418.998092170059</v>
      </c>
      <c r="C1415" s="293">
        <f>'HNDL PIP'!I1415</f>
        <v>13269.349716104538</v>
      </c>
    </row>
    <row r="1416" spans="1:3">
      <c r="A1416" s="264">
        <f>'HNDL PIP'!A1416</f>
        <v>41934</v>
      </c>
      <c r="B1416" s="293">
        <f>'HNDL PIP'!J1416</f>
        <v>19322.20426126969</v>
      </c>
      <c r="C1416" s="293">
        <f>'HNDL PIP'!I1416</f>
        <v>13257.46572058015</v>
      </c>
    </row>
    <row r="1417" spans="1:3">
      <c r="A1417" s="264">
        <f>'HNDL PIP'!A1417</f>
        <v>41935</v>
      </c>
      <c r="B1417" s="293">
        <f>'HNDL PIP'!J1417</f>
        <v>19274.418278573554</v>
      </c>
      <c r="C1417" s="293">
        <f>'HNDL PIP'!I1417</f>
        <v>13229.041427191403</v>
      </c>
    </row>
    <row r="1418" spans="1:3">
      <c r="A1418" s="264">
        <f>'HNDL PIP'!A1418</f>
        <v>41936</v>
      </c>
      <c r="B1418" s="293">
        <f>'HNDL PIP'!J1418</f>
        <v>19271.882360435106</v>
      </c>
      <c r="C1418" s="293">
        <f>'HNDL PIP'!I1418</f>
        <v>13229.736397689907</v>
      </c>
    </row>
    <row r="1419" spans="1:3">
      <c r="A1419" s="264">
        <f>'HNDL PIP'!A1419</f>
        <v>41939</v>
      </c>
      <c r="B1419" s="293">
        <f>'HNDL PIP'!J1419</f>
        <v>19281.30218909018</v>
      </c>
      <c r="C1419" s="293">
        <f>'HNDL PIP'!I1419</f>
        <v>13242.176369613097</v>
      </c>
    </row>
    <row r="1420" spans="1:3">
      <c r="A1420" s="264">
        <f>'HNDL PIP'!A1420</f>
        <v>41940</v>
      </c>
      <c r="B1420" s="293">
        <f>'HNDL PIP'!J1420</f>
        <v>19291.189925214265</v>
      </c>
      <c r="C1420" s="293">
        <f>'HNDL PIP'!I1420</f>
        <v>13228.415953742751</v>
      </c>
    </row>
    <row r="1421" spans="1:3">
      <c r="A1421" s="264">
        <f>'HNDL PIP'!A1421</f>
        <v>41941</v>
      </c>
      <c r="B1421" s="293">
        <f>'HNDL PIP'!J1421</f>
        <v>19263.57256596614</v>
      </c>
      <c r="C1421" s="293">
        <f>'HNDL PIP'!I1421</f>
        <v>13205.481927292174</v>
      </c>
    </row>
    <row r="1422" spans="1:3">
      <c r="A1422" s="264">
        <f>'HNDL PIP'!A1422</f>
        <v>41942</v>
      </c>
      <c r="B1422" s="293">
        <f>'HNDL PIP'!J1422</f>
        <v>19301.821307736151</v>
      </c>
      <c r="C1422" s="293">
        <f>'HNDL PIP'!I1422</f>
        <v>13216.04547886941</v>
      </c>
    </row>
    <row r="1423" spans="1:3">
      <c r="A1423" s="264">
        <f>'HNDL PIP'!A1423</f>
        <v>41943</v>
      </c>
      <c r="B1423" s="293">
        <f>'HNDL PIP'!J1423</f>
        <v>19371.004500052488</v>
      </c>
      <c r="C1423" s="293">
        <f>'HNDL PIP'!I1423</f>
        <v>13201.659589550411</v>
      </c>
    </row>
    <row r="1424" spans="1:3">
      <c r="A1424" s="264">
        <f>'HNDL PIP'!A1424</f>
        <v>41946</v>
      </c>
      <c r="B1424" s="293">
        <f>'HNDL PIP'!J1424</f>
        <v>19463.383695009947</v>
      </c>
      <c r="C1424" s="293">
        <f>'HNDL PIP'!I1424</f>
        <v>13192.48597897018</v>
      </c>
    </row>
    <row r="1425" spans="1:3">
      <c r="A1425" s="264">
        <f>'HNDL PIP'!A1425</f>
        <v>41947</v>
      </c>
      <c r="B1425" s="293">
        <f>'HNDL PIP'!J1425</f>
        <v>19425.451565618288</v>
      </c>
      <c r="C1425" s="293">
        <f>'HNDL PIP'!I1425</f>
        <v>13194.153908166587</v>
      </c>
    </row>
    <row r="1426" spans="1:3">
      <c r="A1426" s="264">
        <f>'HNDL PIP'!A1426</f>
        <v>41948</v>
      </c>
      <c r="B1426" s="293">
        <f>'HNDL PIP'!J1426</f>
        <v>19460.17034038061</v>
      </c>
      <c r="C1426" s="293">
        <f>'HNDL PIP'!I1426</f>
        <v>13190.887546823626</v>
      </c>
    </row>
    <row r="1427" spans="1:3">
      <c r="A1427" s="264">
        <f>'HNDL PIP'!A1427</f>
        <v>41949</v>
      </c>
      <c r="B1427" s="293">
        <f>'HNDL PIP'!J1427</f>
        <v>19493.245502807618</v>
      </c>
      <c r="C1427" s="293">
        <f>'HNDL PIP'!I1427</f>
        <v>13176.918639803729</v>
      </c>
    </row>
    <row r="1428" spans="1:3">
      <c r="A1428" s="264">
        <f>'HNDL PIP'!A1428</f>
        <v>41950</v>
      </c>
      <c r="B1428" s="293">
        <f>'HNDL PIP'!J1428</f>
        <v>19532.644324278412</v>
      </c>
      <c r="C1428" s="293">
        <f>'HNDL PIP'!I1428</f>
        <v>13211.806158828547</v>
      </c>
    </row>
    <row r="1429" spans="1:3">
      <c r="A1429" s="264">
        <f>'HNDL PIP'!A1429</f>
        <v>41953</v>
      </c>
      <c r="B1429" s="293">
        <f>'HNDL PIP'!J1429</f>
        <v>19576.257100042254</v>
      </c>
      <c r="C1429" s="293">
        <f>'HNDL PIP'!I1429</f>
        <v>13185.536273985159</v>
      </c>
    </row>
    <row r="1430" spans="1:3">
      <c r="A1430" s="264">
        <f>'HNDL PIP'!A1430</f>
        <v>41954</v>
      </c>
      <c r="B1430" s="293">
        <f>'HNDL PIP'!J1430</f>
        <v>19533.642253164871</v>
      </c>
      <c r="C1430" s="293">
        <f>'HNDL PIP'!I1430</f>
        <v>13185.536273985159</v>
      </c>
    </row>
    <row r="1431" spans="1:3">
      <c r="A1431" s="264">
        <f>'HNDL PIP'!A1431</f>
        <v>41955</v>
      </c>
      <c r="B1431" s="293">
        <f>'HNDL PIP'!J1431</f>
        <v>19555.227383720267</v>
      </c>
      <c r="C1431" s="293">
        <f>'HNDL PIP'!I1431</f>
        <v>13190.470564524525</v>
      </c>
    </row>
    <row r="1432" spans="1:3">
      <c r="A1432" s="264">
        <f>'HNDL PIP'!A1432</f>
        <v>41956</v>
      </c>
      <c r="B1432" s="293">
        <f>'HNDL PIP'!J1432</f>
        <v>19554.319462448879</v>
      </c>
      <c r="C1432" s="293">
        <f>'HNDL PIP'!I1432</f>
        <v>13196.655801961195</v>
      </c>
    </row>
    <row r="1433" spans="1:3">
      <c r="A1433" s="264">
        <f>'HNDL PIP'!A1433</f>
        <v>41957</v>
      </c>
      <c r="B1433" s="293">
        <f>'HNDL PIP'!J1433</f>
        <v>19557.159910391314</v>
      </c>
      <c r="C1433" s="293">
        <f>'HNDL PIP'!I1433</f>
        <v>13210.138229632141</v>
      </c>
    </row>
    <row r="1434" spans="1:3">
      <c r="A1434" s="264">
        <f>'HNDL PIP'!A1434</f>
        <v>41960</v>
      </c>
      <c r="B1434" s="293">
        <f>'HNDL PIP'!J1434</f>
        <v>19557.891716361068</v>
      </c>
      <c r="C1434" s="293">
        <f>'HNDL PIP'!I1434</f>
        <v>13202.841039397867</v>
      </c>
    </row>
    <row r="1435" spans="1:3">
      <c r="A1435" s="264">
        <f>'HNDL PIP'!A1435</f>
        <v>41961</v>
      </c>
      <c r="B1435" s="293">
        <f>'HNDL PIP'!J1435</f>
        <v>19578.534550968663</v>
      </c>
      <c r="C1435" s="293">
        <f>'HNDL PIP'!I1435</f>
        <v>13206.385388940229</v>
      </c>
    </row>
    <row r="1436" spans="1:3">
      <c r="A1436" s="264">
        <f>'HNDL PIP'!A1436</f>
        <v>41962</v>
      </c>
      <c r="B1436" s="293">
        <f>'HNDL PIP'!J1436</f>
        <v>19551.156673102108</v>
      </c>
      <c r="C1436" s="293">
        <f>'HNDL PIP'!I1436</f>
        <v>13189.080623527519</v>
      </c>
    </row>
    <row r="1437" spans="1:3">
      <c r="A1437" s="264">
        <f>'HNDL PIP'!A1437</f>
        <v>41963</v>
      </c>
      <c r="B1437" s="293">
        <f>'HNDL PIP'!J1437</f>
        <v>19592.175562582685</v>
      </c>
      <c r="C1437" s="293">
        <f>'HNDL PIP'!I1437</f>
        <v>13202.702045298165</v>
      </c>
    </row>
    <row r="1438" spans="1:3">
      <c r="A1438" s="264">
        <f>'HNDL PIP'!A1438</f>
        <v>41964</v>
      </c>
      <c r="B1438" s="293">
        <f>'HNDL PIP'!J1438</f>
        <v>19594.310734973267</v>
      </c>
      <c r="C1438" s="293">
        <f>'HNDL PIP'!I1438</f>
        <v>13222.300213355931</v>
      </c>
    </row>
    <row r="1439" spans="1:3">
      <c r="A1439" s="264">
        <f>'HNDL PIP'!A1439</f>
        <v>41967</v>
      </c>
      <c r="B1439" s="293">
        <f>'HNDL PIP'!J1439</f>
        <v>19586.843253153798</v>
      </c>
      <c r="C1439" s="293">
        <f>'HNDL PIP'!I1439</f>
        <v>13233.002759032866</v>
      </c>
    </row>
    <row r="1440" spans="1:3">
      <c r="A1440" s="264">
        <f>'HNDL PIP'!A1440</f>
        <v>41968</v>
      </c>
      <c r="B1440" s="293">
        <f>'HNDL PIP'!J1440</f>
        <v>19613.568795596853</v>
      </c>
      <c r="C1440" s="293">
        <f>'HNDL PIP'!I1440</f>
        <v>13261.913531770564</v>
      </c>
    </row>
    <row r="1441" spans="1:3">
      <c r="A1441" s="264">
        <f>'HNDL PIP'!A1441</f>
        <v>41969</v>
      </c>
      <c r="B1441" s="293">
        <f>'HNDL PIP'!J1441</f>
        <v>19670.969851528054</v>
      </c>
      <c r="C1441" s="293">
        <f>'HNDL PIP'!I1441</f>
        <v>13273.936521394655</v>
      </c>
    </row>
    <row r="1442" spans="1:3">
      <c r="A1442" s="264">
        <f>'HNDL PIP'!A1442</f>
        <v>41971</v>
      </c>
      <c r="B1442" s="293">
        <f>'HNDL PIP'!J1442</f>
        <v>19661.86051420496</v>
      </c>
      <c r="C1442" s="293">
        <f>'HNDL PIP'!I1442</f>
        <v>13295.341612748525</v>
      </c>
    </row>
    <row r="1443" spans="1:3">
      <c r="A1443" s="264">
        <f>'HNDL PIP'!A1443</f>
        <v>41974</v>
      </c>
      <c r="B1443" s="293">
        <f>'HNDL PIP'!J1443</f>
        <v>19595.616511028838</v>
      </c>
      <c r="C1443" s="293">
        <f>'HNDL PIP'!I1443</f>
        <v>13280.399747030726</v>
      </c>
    </row>
    <row r="1444" spans="1:3">
      <c r="A1444" s="264">
        <f>'HNDL PIP'!A1444</f>
        <v>41975</v>
      </c>
      <c r="B1444" s="293">
        <f>'HNDL PIP'!J1444</f>
        <v>19652.776125870201</v>
      </c>
      <c r="C1444" s="293">
        <f>'HNDL PIP'!I1444</f>
        <v>13240.230452217291</v>
      </c>
    </row>
    <row r="1445" spans="1:3">
      <c r="A1445" s="264">
        <f>'HNDL PIP'!A1445</f>
        <v>41976</v>
      </c>
      <c r="B1445" s="293">
        <f>'HNDL PIP'!J1445</f>
        <v>19605.972233014443</v>
      </c>
      <c r="C1445" s="293">
        <f>'HNDL PIP'!I1445</f>
        <v>13239.882966968038</v>
      </c>
    </row>
    <row r="1446" spans="1:3">
      <c r="A1446" s="264">
        <f>'HNDL PIP'!A1446</f>
        <v>41977</v>
      </c>
      <c r="B1446" s="293">
        <f>'HNDL PIP'!J1446</f>
        <v>19641.117839705021</v>
      </c>
      <c r="C1446" s="293">
        <f>'HNDL PIP'!I1446</f>
        <v>13257.882702879249</v>
      </c>
    </row>
    <row r="1447" spans="1:3">
      <c r="A1447" s="264">
        <f>'HNDL PIP'!A1447</f>
        <v>41978</v>
      </c>
      <c r="B1447" s="293">
        <f>'HNDL PIP'!J1447</f>
        <v>19633.416500937434</v>
      </c>
      <c r="C1447" s="293">
        <f>'HNDL PIP'!I1447</f>
        <v>13224.732610100687</v>
      </c>
    </row>
    <row r="1448" spans="1:3">
      <c r="A1448" s="264">
        <f>'HNDL PIP'!A1448</f>
        <v>41981</v>
      </c>
      <c r="B1448" s="293">
        <f>'HNDL PIP'!J1448</f>
        <v>19630.39798292143</v>
      </c>
      <c r="C1448" s="293">
        <f>'HNDL PIP'!I1448</f>
        <v>13253.365394638984</v>
      </c>
    </row>
    <row r="1449" spans="1:3">
      <c r="A1449" s="264">
        <f>'HNDL PIP'!A1449</f>
        <v>41982</v>
      </c>
      <c r="B1449" s="293">
        <f>'HNDL PIP'!J1449</f>
        <v>19672.794428231715</v>
      </c>
      <c r="C1449" s="293">
        <f>'HNDL PIP'!I1449</f>
        <v>13266.77832526008</v>
      </c>
    </row>
    <row r="1450" spans="1:3">
      <c r="A1450" s="264">
        <f>'HNDL PIP'!A1450</f>
        <v>41983</v>
      </c>
      <c r="B1450" s="293">
        <f>'HNDL PIP'!J1450</f>
        <v>19623.8934845896</v>
      </c>
      <c r="C1450" s="293">
        <f>'HNDL PIP'!I1450</f>
        <v>13291.032795657813</v>
      </c>
    </row>
    <row r="1451" spans="1:3">
      <c r="A1451" s="264">
        <f>'HNDL PIP'!A1451</f>
        <v>41984</v>
      </c>
      <c r="B1451" s="293">
        <f>'HNDL PIP'!J1451</f>
        <v>19622.982375249245</v>
      </c>
      <c r="C1451" s="293">
        <f>'HNDL PIP'!I1451</f>
        <v>13281.720190977881</v>
      </c>
    </row>
    <row r="1452" spans="1:3">
      <c r="A1452" s="264">
        <f>'HNDL PIP'!A1452</f>
        <v>41985</v>
      </c>
      <c r="B1452" s="293">
        <f>'HNDL PIP'!J1452</f>
        <v>19539.680810141694</v>
      </c>
      <c r="C1452" s="293">
        <f>'HNDL PIP'!I1452</f>
        <v>13320.15205954506</v>
      </c>
    </row>
    <row r="1453" spans="1:3">
      <c r="A1453" s="264">
        <f>'HNDL PIP'!A1453</f>
        <v>41988</v>
      </c>
      <c r="B1453" s="293">
        <f>'HNDL PIP'!J1453</f>
        <v>19478.621989188679</v>
      </c>
      <c r="C1453" s="293">
        <f>'HNDL PIP'!I1453</f>
        <v>13300.067412138342</v>
      </c>
    </row>
    <row r="1454" spans="1:3">
      <c r="A1454" s="264">
        <f>'HNDL PIP'!A1454</f>
        <v>41989</v>
      </c>
      <c r="B1454" s="293">
        <f>'HNDL PIP'!J1454</f>
        <v>19491.292066488659</v>
      </c>
      <c r="C1454" s="293">
        <f>'HNDL PIP'!I1454</f>
        <v>13314.939780806293</v>
      </c>
    </row>
    <row r="1455" spans="1:3">
      <c r="A1455" s="264">
        <f>'HNDL PIP'!A1455</f>
        <v>41990</v>
      </c>
      <c r="B1455" s="293">
        <f>'HNDL PIP'!J1455</f>
        <v>19551.70329928743</v>
      </c>
      <c r="C1455" s="293">
        <f>'HNDL PIP'!I1455</f>
        <v>13282.832143775484</v>
      </c>
    </row>
    <row r="1456" spans="1:3">
      <c r="A1456" s="264">
        <f>'HNDL PIP'!A1456</f>
        <v>41991</v>
      </c>
      <c r="B1456" s="293">
        <f>'HNDL PIP'!J1456</f>
        <v>19619.597542543801</v>
      </c>
      <c r="C1456" s="293">
        <f>'HNDL PIP'!I1456</f>
        <v>13266.430840010829</v>
      </c>
    </row>
    <row r="1457" spans="1:3">
      <c r="A1457" s="264">
        <f>'HNDL PIP'!A1457</f>
        <v>41992</v>
      </c>
      <c r="B1457" s="293">
        <f>'HNDL PIP'!J1457</f>
        <v>19658.468261958984</v>
      </c>
      <c r="C1457" s="293">
        <f>'HNDL PIP'!I1457</f>
        <v>13283.805102473387</v>
      </c>
    </row>
    <row r="1458" spans="1:3">
      <c r="A1458" s="264">
        <f>'HNDL PIP'!A1458</f>
        <v>41995</v>
      </c>
      <c r="B1458" s="293">
        <f>'HNDL PIP'!J1458</f>
        <v>19669.02148568866</v>
      </c>
      <c r="C1458" s="293">
        <f>'HNDL PIP'!I1458</f>
        <v>13295.480606848225</v>
      </c>
    </row>
    <row r="1459" spans="1:3">
      <c r="A1459" s="264">
        <f>'HNDL PIP'!A1459</f>
        <v>41996</v>
      </c>
      <c r="B1459" s="293">
        <f>'HNDL PIP'!J1459</f>
        <v>19631.606171296131</v>
      </c>
      <c r="C1459" s="293">
        <f>'HNDL PIP'!I1459</f>
        <v>13244.747760457554</v>
      </c>
    </row>
    <row r="1460" spans="1:3">
      <c r="A1460" s="264">
        <f>'HNDL PIP'!A1460</f>
        <v>41997</v>
      </c>
      <c r="B1460" s="293">
        <f>'HNDL PIP'!J1460</f>
        <v>19661.111713809882</v>
      </c>
      <c r="C1460" s="293">
        <f>'HNDL PIP'!I1460</f>
        <v>13248.778589348869</v>
      </c>
    </row>
    <row r="1461" spans="1:3">
      <c r="A1461" s="264">
        <f>'HNDL PIP'!A1461</f>
        <v>41999</v>
      </c>
      <c r="B1461" s="293">
        <f>'HNDL PIP'!J1461</f>
        <v>19647.096771903911</v>
      </c>
      <c r="C1461" s="293">
        <f>'HNDL PIP'!I1461</f>
        <v>13259.133649776551</v>
      </c>
    </row>
    <row r="1462" spans="1:3">
      <c r="A1462" s="264">
        <f>'HNDL PIP'!A1462</f>
        <v>42002</v>
      </c>
      <c r="B1462" s="293">
        <f>'HNDL PIP'!J1462</f>
        <v>19622.08719109929</v>
      </c>
      <c r="C1462" s="293">
        <f>'HNDL PIP'!I1462</f>
        <v>13285.751019869191</v>
      </c>
    </row>
    <row r="1463" spans="1:3">
      <c r="A1463" s="264">
        <f>'HNDL PIP'!A1463</f>
        <v>42003</v>
      </c>
      <c r="B1463" s="293">
        <f>'HNDL PIP'!J1463</f>
        <v>19579.534061062019</v>
      </c>
      <c r="C1463" s="293">
        <f>'HNDL PIP'!I1463</f>
        <v>13297.14853604463</v>
      </c>
    </row>
    <row r="1464" spans="1:3">
      <c r="A1464" s="264">
        <f>'HNDL PIP'!A1464</f>
        <v>42004</v>
      </c>
      <c r="B1464" s="293">
        <f>'HNDL PIP'!J1464</f>
        <v>19607.398834575535</v>
      </c>
      <c r="C1464" s="293">
        <f>'HNDL PIP'!I1464</f>
        <v>13307.781584671713</v>
      </c>
    </row>
    <row r="1465" spans="1:3">
      <c r="A1465" s="264">
        <f>'HNDL PIP'!A1465</f>
        <v>42006</v>
      </c>
      <c r="B1465" s="293">
        <f>'HNDL PIP'!J1465</f>
        <v>19699.589716734197</v>
      </c>
      <c r="C1465" s="293">
        <f>'HNDL PIP'!I1465</f>
        <v>13338.638274805216</v>
      </c>
    </row>
    <row r="1466" spans="1:3">
      <c r="A1466" s="264">
        <f>'HNDL PIP'!A1466</f>
        <v>42009</v>
      </c>
      <c r="B1466" s="293">
        <f>'HNDL PIP'!J1466</f>
        <v>19687.681235120152</v>
      </c>
      <c r="C1466" s="293">
        <f>'HNDL PIP'!I1466</f>
        <v>13380.96197816401</v>
      </c>
    </row>
    <row r="1467" spans="1:3">
      <c r="A1467" s="264">
        <f>'HNDL PIP'!A1467</f>
        <v>42010</v>
      </c>
      <c r="B1467" s="293">
        <f>'HNDL PIP'!J1467</f>
        <v>19697.292709293404</v>
      </c>
      <c r="C1467" s="293">
        <f>'HNDL PIP'!I1467</f>
        <v>13423.494172672352</v>
      </c>
    </row>
    <row r="1468" spans="1:3">
      <c r="A1468" s="264">
        <f>'HNDL PIP'!A1468</f>
        <v>42011</v>
      </c>
      <c r="B1468" s="293">
        <f>'HNDL PIP'!J1468</f>
        <v>19701.055995093167</v>
      </c>
      <c r="C1468" s="293">
        <f>'HNDL PIP'!I1468</f>
        <v>13426.204557616511</v>
      </c>
    </row>
    <row r="1469" spans="1:3">
      <c r="A1469" s="264">
        <f>'HNDL PIP'!A1469</f>
        <v>42012</v>
      </c>
      <c r="B1469" s="293">
        <f>'HNDL PIP'!J1469</f>
        <v>19775.450435056533</v>
      </c>
      <c r="C1469" s="293">
        <f>'HNDL PIP'!I1469</f>
        <v>13397.641270128064</v>
      </c>
    </row>
    <row r="1470" spans="1:3">
      <c r="A1470" s="264">
        <f>'HNDL PIP'!A1470</f>
        <v>42013</v>
      </c>
      <c r="B1470" s="293">
        <f>'HNDL PIP'!J1470</f>
        <v>19764.943681704353</v>
      </c>
      <c r="C1470" s="293">
        <f>'HNDL PIP'!I1470</f>
        <v>13423.63316677205</v>
      </c>
    </row>
    <row r="1471" spans="1:3">
      <c r="A1471" s="264">
        <f>'HNDL PIP'!A1471</f>
        <v>42016</v>
      </c>
      <c r="B1471" s="293">
        <f>'HNDL PIP'!J1471</f>
        <v>19756.776437673816</v>
      </c>
      <c r="C1471" s="293">
        <f>'HNDL PIP'!I1471</f>
        <v>13455.601809703157</v>
      </c>
    </row>
    <row r="1472" spans="1:3">
      <c r="A1472" s="264">
        <f>'HNDL PIP'!A1472</f>
        <v>42017</v>
      </c>
      <c r="B1472" s="293">
        <f>'HNDL PIP'!J1472</f>
        <v>19733.643717610914</v>
      </c>
      <c r="C1472" s="293">
        <f>'HNDL PIP'!I1472</f>
        <v>13466.234858330243</v>
      </c>
    </row>
    <row r="1473" spans="1:3">
      <c r="A1473" s="264">
        <f>'HNDL PIP'!A1473</f>
        <v>42018</v>
      </c>
      <c r="B1473" s="293">
        <f>'HNDL PIP'!J1473</f>
        <v>19732.493676844399</v>
      </c>
      <c r="C1473" s="293">
        <f>'HNDL PIP'!I1473</f>
        <v>13489.933352329172</v>
      </c>
    </row>
    <row r="1474" spans="1:3">
      <c r="A1474" s="264">
        <f>'HNDL PIP'!A1474</f>
        <v>42019</v>
      </c>
      <c r="B1474" s="293">
        <f>'HNDL PIP'!J1474</f>
        <v>19770.860129188142</v>
      </c>
      <c r="C1474" s="293">
        <f>'HNDL PIP'!I1474</f>
        <v>13523.639421506536</v>
      </c>
    </row>
    <row r="1475" spans="1:3">
      <c r="A1475" s="264">
        <f>'HNDL PIP'!A1475</f>
        <v>42020</v>
      </c>
      <c r="B1475" s="293">
        <f>'HNDL PIP'!J1475</f>
        <v>19733.934811407486</v>
      </c>
      <c r="C1475" s="293">
        <f>'HNDL PIP'!I1475</f>
        <v>13487.917937883514</v>
      </c>
    </row>
    <row r="1476" spans="1:3">
      <c r="A1476" s="264">
        <f>'HNDL PIP'!A1476</f>
        <v>42024</v>
      </c>
      <c r="B1476" s="293">
        <f>'HNDL PIP'!J1476</f>
        <v>19736.525642697146</v>
      </c>
      <c r="C1476" s="293">
        <f>'HNDL PIP'!I1476</f>
        <v>13497.647524862547</v>
      </c>
    </row>
    <row r="1477" spans="1:3">
      <c r="A1477" s="264">
        <f>'HNDL PIP'!A1477</f>
        <v>42025</v>
      </c>
      <c r="B1477" s="293">
        <f>'HNDL PIP'!J1477</f>
        <v>19780.263663780519</v>
      </c>
      <c r="C1477" s="293">
        <f>'HNDL PIP'!I1477</f>
        <v>13474.088024963316</v>
      </c>
    </row>
    <row r="1478" spans="1:3">
      <c r="A1478" s="264">
        <f>'HNDL PIP'!A1478</f>
        <v>42026</v>
      </c>
      <c r="B1478" s="293">
        <f>'HNDL PIP'!J1478</f>
        <v>19878.468705262967</v>
      </c>
      <c r="C1478" s="293">
        <f>'HNDL PIP'!I1478</f>
        <v>13462.482017638327</v>
      </c>
    </row>
    <row r="1479" spans="1:3">
      <c r="A1479" s="264">
        <f>'HNDL PIP'!A1479</f>
        <v>42027</v>
      </c>
      <c r="B1479" s="293">
        <f>'HNDL PIP'!J1479</f>
        <v>19882.68873460509</v>
      </c>
      <c r="C1479" s="293">
        <f>'HNDL PIP'!I1479</f>
        <v>13507.377111841575</v>
      </c>
    </row>
    <row r="1480" spans="1:3">
      <c r="A1480" s="264">
        <f>'HNDL PIP'!A1480</f>
        <v>42030</v>
      </c>
      <c r="B1480" s="293">
        <f>'HNDL PIP'!J1480</f>
        <v>19877.324170178745</v>
      </c>
      <c r="C1480" s="293">
        <f>'HNDL PIP'!I1480</f>
        <v>13499.037465859548</v>
      </c>
    </row>
    <row r="1481" spans="1:3">
      <c r="A1481" s="264">
        <f>'HNDL PIP'!A1481</f>
        <v>42031</v>
      </c>
      <c r="B1481" s="293">
        <f>'HNDL PIP'!J1481</f>
        <v>19845.546410181381</v>
      </c>
      <c r="C1481" s="293">
        <f>'HNDL PIP'!I1481</f>
        <v>13503.971756398914</v>
      </c>
    </row>
    <row r="1482" spans="1:3">
      <c r="A1482" s="264">
        <f>'HNDL PIP'!A1482</f>
        <v>42032</v>
      </c>
      <c r="B1482" s="293">
        <f>'HNDL PIP'!J1482</f>
        <v>19852.572110430043</v>
      </c>
      <c r="C1482" s="293">
        <f>'HNDL PIP'!I1482</f>
        <v>13559.36090512955</v>
      </c>
    </row>
    <row r="1483" spans="1:3">
      <c r="A1483" s="264">
        <f>'HNDL PIP'!A1483</f>
        <v>42033</v>
      </c>
      <c r="B1483" s="293">
        <f>'HNDL PIP'!J1483</f>
        <v>19858.428478632282</v>
      </c>
      <c r="C1483" s="293">
        <f>'HNDL PIP'!I1483</f>
        <v>13541.56966036789</v>
      </c>
    </row>
    <row r="1484" spans="1:3">
      <c r="A1484" s="264">
        <f>'HNDL PIP'!A1484</f>
        <v>42034</v>
      </c>
      <c r="B1484" s="293">
        <f>'HNDL PIP'!J1484</f>
        <v>19848.85896753057</v>
      </c>
      <c r="C1484" s="293">
        <f>'HNDL PIP'!I1484</f>
        <v>13586.812239820392</v>
      </c>
    </row>
    <row r="1485" spans="1:3">
      <c r="A1485" s="264">
        <f>'HNDL PIP'!A1485</f>
        <v>42037</v>
      </c>
      <c r="B1485" s="293">
        <f>'HNDL PIP'!J1485</f>
        <v>19901.45601909787</v>
      </c>
      <c r="C1485" s="293">
        <f>'HNDL PIP'!I1485</f>
        <v>13590.495583462454</v>
      </c>
    </row>
    <row r="1486" spans="1:3">
      <c r="A1486" s="264">
        <f>'HNDL PIP'!A1486</f>
        <v>42038</v>
      </c>
      <c r="B1486" s="293">
        <f>'HNDL PIP'!J1486</f>
        <v>19906.140700056349</v>
      </c>
      <c r="C1486" s="293">
        <f>'HNDL PIP'!I1486</f>
        <v>13533.438505535412</v>
      </c>
    </row>
    <row r="1487" spans="1:3">
      <c r="A1487" s="264">
        <f>'HNDL PIP'!A1487</f>
        <v>42039</v>
      </c>
      <c r="B1487" s="293">
        <f>'HNDL PIP'!J1487</f>
        <v>19951.018556924882</v>
      </c>
      <c r="C1487" s="293">
        <f>'HNDL PIP'!I1487</f>
        <v>13527.322765148592</v>
      </c>
    </row>
    <row r="1488" spans="1:3">
      <c r="A1488" s="264">
        <f>'HNDL PIP'!A1488</f>
        <v>42040</v>
      </c>
      <c r="B1488" s="293">
        <f>'HNDL PIP'!J1488</f>
        <v>19988.882012275284</v>
      </c>
      <c r="C1488" s="293">
        <f>'HNDL PIP'!I1488</f>
        <v>13520.234066063867</v>
      </c>
    </row>
    <row r="1489" spans="1:3">
      <c r="A1489" s="264">
        <f>'HNDL PIP'!A1489</f>
        <v>42041</v>
      </c>
      <c r="B1489" s="293">
        <f>'HNDL PIP'!J1489</f>
        <v>19889.582094799178</v>
      </c>
      <c r="C1489" s="293">
        <f>'HNDL PIP'!I1489</f>
        <v>13450.320033914531</v>
      </c>
    </row>
    <row r="1490" spans="1:3">
      <c r="A1490" s="264">
        <f>'HNDL PIP'!A1490</f>
        <v>42044</v>
      </c>
      <c r="B1490" s="293">
        <f>'HNDL PIP'!J1490</f>
        <v>19819.731463802069</v>
      </c>
      <c r="C1490" s="293">
        <f>'HNDL PIP'!I1490</f>
        <v>13449.208081116927</v>
      </c>
    </row>
    <row r="1491" spans="1:3">
      <c r="A1491" s="264">
        <f>'HNDL PIP'!A1491</f>
        <v>42045</v>
      </c>
      <c r="B1491" s="293">
        <f>'HNDL PIP'!J1491</f>
        <v>19842.175321236497</v>
      </c>
      <c r="C1491" s="293">
        <f>'HNDL PIP'!I1491</f>
        <v>13425.023107769046</v>
      </c>
    </row>
    <row r="1492" spans="1:3">
      <c r="A1492" s="264">
        <f>'HNDL PIP'!A1492</f>
        <v>42046</v>
      </c>
      <c r="B1492" s="293">
        <f>'HNDL PIP'!J1492</f>
        <v>19855.271862844136</v>
      </c>
      <c r="C1492" s="293">
        <f>'HNDL PIP'!I1492</f>
        <v>13426.830031065152</v>
      </c>
    </row>
    <row r="1493" spans="1:3">
      <c r="A1493" s="264">
        <f>'HNDL PIP'!A1493</f>
        <v>42047</v>
      </c>
      <c r="B1493" s="293">
        <f>'HNDL PIP'!J1493</f>
        <v>19854.350010936218</v>
      </c>
      <c r="C1493" s="293">
        <f>'HNDL PIP'!I1493</f>
        <v>13436.351126894631</v>
      </c>
    </row>
    <row r="1494" spans="1:3">
      <c r="A1494" s="264">
        <f>'HNDL PIP'!A1494</f>
        <v>42048</v>
      </c>
      <c r="B1494" s="293">
        <f>'HNDL PIP'!J1494</f>
        <v>19871.649631418553</v>
      </c>
      <c r="C1494" s="293">
        <f>'HNDL PIP'!I1494</f>
        <v>13418.768373282523</v>
      </c>
    </row>
    <row r="1495" spans="1:3">
      <c r="A1495" s="264">
        <f>'HNDL PIP'!A1495</f>
        <v>42052</v>
      </c>
      <c r="B1495" s="293">
        <f>'HNDL PIP'!J1495</f>
        <v>19872.128602527377</v>
      </c>
      <c r="C1495" s="293">
        <f>'HNDL PIP'!I1495</f>
        <v>13352.53768477525</v>
      </c>
    </row>
    <row r="1496" spans="1:3">
      <c r="A1496" s="264">
        <f>'HNDL PIP'!A1496</f>
        <v>42053</v>
      </c>
      <c r="B1496" s="293">
        <f>'HNDL PIP'!J1496</f>
        <v>19877.279214143353</v>
      </c>
      <c r="C1496" s="293">
        <f>'HNDL PIP'!I1496</f>
        <v>13401.046625570714</v>
      </c>
    </row>
    <row r="1497" spans="1:3">
      <c r="A1497" s="264">
        <f>'HNDL PIP'!A1497</f>
        <v>42054</v>
      </c>
      <c r="B1497" s="293">
        <f>'HNDL PIP'!J1497</f>
        <v>19856.735994355236</v>
      </c>
      <c r="C1497" s="293">
        <f>'HNDL PIP'!I1497</f>
        <v>13381.239966363399</v>
      </c>
    </row>
    <row r="1498" spans="1:3">
      <c r="A1498" s="264">
        <f>'HNDL PIP'!A1498</f>
        <v>42055</v>
      </c>
      <c r="B1498" s="293">
        <f>'HNDL PIP'!J1498</f>
        <v>19800.926371464779</v>
      </c>
      <c r="C1498" s="293">
        <f>'HNDL PIP'!I1498</f>
        <v>13371.857864633615</v>
      </c>
    </row>
    <row r="1499" spans="1:3">
      <c r="A1499" s="264">
        <f>'HNDL PIP'!A1499</f>
        <v>42058</v>
      </c>
      <c r="B1499" s="293">
        <f>'HNDL PIP'!J1499</f>
        <v>19817.523579203276</v>
      </c>
      <c r="C1499" s="293">
        <f>'HNDL PIP'!I1499</f>
        <v>13415.29352079001</v>
      </c>
    </row>
    <row r="1500" spans="1:3">
      <c r="A1500" s="264">
        <f>'HNDL PIP'!A1500</f>
        <v>42059</v>
      </c>
      <c r="B1500" s="293">
        <f>'HNDL PIP'!J1500</f>
        <v>19881.528429868536</v>
      </c>
      <c r="C1500" s="293">
        <f>'HNDL PIP'!I1500</f>
        <v>13462.273526488767</v>
      </c>
    </row>
    <row r="1501" spans="1:3">
      <c r="A1501" s="264">
        <f>'HNDL PIP'!A1501</f>
        <v>42060</v>
      </c>
      <c r="B1501" s="293">
        <f>'HNDL PIP'!J1501</f>
        <v>19895.551418288709</v>
      </c>
      <c r="C1501" s="293">
        <f>'HNDL PIP'!I1501</f>
        <v>13471.79462231825</v>
      </c>
    </row>
    <row r="1502" spans="1:3">
      <c r="A1502" s="264">
        <f>'HNDL PIP'!A1502</f>
        <v>42061</v>
      </c>
      <c r="B1502" s="293">
        <f>'HNDL PIP'!J1502</f>
        <v>19917.512787915566</v>
      </c>
      <c r="C1502" s="293">
        <f>'HNDL PIP'!I1502</f>
        <v>13444.760269926508</v>
      </c>
    </row>
    <row r="1503" spans="1:3">
      <c r="A1503" s="264">
        <f>'HNDL PIP'!A1503</f>
        <v>42062</v>
      </c>
      <c r="B1503" s="293">
        <f>'HNDL PIP'!J1503</f>
        <v>19933.867824274072</v>
      </c>
      <c r="C1503" s="293">
        <f>'HNDL PIP'!I1503</f>
        <v>13459.076662195659</v>
      </c>
    </row>
    <row r="1504" spans="1:3">
      <c r="A1504" s="264">
        <f>'HNDL PIP'!A1504</f>
        <v>42065</v>
      </c>
      <c r="B1504" s="293">
        <f>'HNDL PIP'!J1504</f>
        <v>19879.7043958469</v>
      </c>
      <c r="C1504" s="293">
        <f>'HNDL PIP'!I1504</f>
        <v>13412.305147646452</v>
      </c>
    </row>
    <row r="1505" spans="1:3">
      <c r="A1505" s="264">
        <f>'HNDL PIP'!A1505</f>
        <v>42066</v>
      </c>
      <c r="B1505" s="293">
        <f>'HNDL PIP'!J1505</f>
        <v>19905.632622903489</v>
      </c>
      <c r="C1505" s="293">
        <f>'HNDL PIP'!I1505</f>
        <v>13391.873014990482</v>
      </c>
    </row>
    <row r="1506" spans="1:3">
      <c r="A1506" s="264">
        <f>'HNDL PIP'!A1506</f>
        <v>42067</v>
      </c>
      <c r="B1506" s="293">
        <f>'HNDL PIP'!J1506</f>
        <v>19873.188904754134</v>
      </c>
      <c r="C1506" s="293">
        <f>'HNDL PIP'!I1506</f>
        <v>13395.556358632542</v>
      </c>
    </row>
    <row r="1507" spans="1:3">
      <c r="A1507" s="264">
        <f>'HNDL PIP'!A1507</f>
        <v>42068</v>
      </c>
      <c r="B1507" s="293">
        <f>'HNDL PIP'!J1507</f>
        <v>19917.792311024052</v>
      </c>
      <c r="C1507" s="293">
        <f>'HNDL PIP'!I1507</f>
        <v>13406.328401359329</v>
      </c>
    </row>
    <row r="1508" spans="1:3">
      <c r="A1508" s="264">
        <f>'HNDL PIP'!A1508</f>
        <v>42069</v>
      </c>
      <c r="B1508" s="293">
        <f>'HNDL PIP'!J1508</f>
        <v>19825.586137746883</v>
      </c>
      <c r="C1508" s="293">
        <f>'HNDL PIP'!I1508</f>
        <v>13327.588243879016</v>
      </c>
    </row>
    <row r="1509" spans="1:3">
      <c r="A1509" s="264">
        <f>'HNDL PIP'!A1509</f>
        <v>42072</v>
      </c>
      <c r="B1509" s="293">
        <f>'HNDL PIP'!J1509</f>
        <v>19884.661138251693</v>
      </c>
      <c r="C1509" s="293">
        <f>'HNDL PIP'!I1509</f>
        <v>13354.483602171054</v>
      </c>
    </row>
    <row r="1510" spans="1:3">
      <c r="A1510" s="264">
        <f>'HNDL PIP'!A1510</f>
        <v>42073</v>
      </c>
      <c r="B1510" s="293">
        <f>'HNDL PIP'!J1510</f>
        <v>19880.236402558818</v>
      </c>
      <c r="C1510" s="293">
        <f>'HNDL PIP'!I1510</f>
        <v>13389.232127096173</v>
      </c>
    </row>
    <row r="1511" spans="1:3">
      <c r="A1511" s="264">
        <f>'HNDL PIP'!A1511</f>
        <v>42074</v>
      </c>
      <c r="B1511" s="293">
        <f>'HNDL PIP'!J1511</f>
        <v>19863.673998395738</v>
      </c>
      <c r="C1511" s="293">
        <f>'HNDL PIP'!I1511</f>
        <v>13399.656684573709</v>
      </c>
    </row>
    <row r="1512" spans="1:3">
      <c r="A1512" s="264">
        <f>'HNDL PIP'!A1512</f>
        <v>42075</v>
      </c>
      <c r="B1512" s="293">
        <f>'HNDL PIP'!J1512</f>
        <v>19862.751756388669</v>
      </c>
      <c r="C1512" s="293">
        <f>'HNDL PIP'!I1512</f>
        <v>13409.177780403192</v>
      </c>
    </row>
    <row r="1513" spans="1:3">
      <c r="A1513" s="264">
        <f>'HNDL PIP'!A1513</f>
        <v>42076</v>
      </c>
      <c r="B1513" s="293">
        <f>'HNDL PIP'!J1513</f>
        <v>19838.722749713786</v>
      </c>
      <c r="C1513" s="293">
        <f>'HNDL PIP'!I1513</f>
        <v>13399.031211125057</v>
      </c>
    </row>
    <row r="1514" spans="1:3">
      <c r="A1514" s="264">
        <f>'HNDL PIP'!A1514</f>
        <v>42079</v>
      </c>
      <c r="B1514" s="293">
        <f>'HNDL PIP'!J1514</f>
        <v>19850.638184724579</v>
      </c>
      <c r="C1514" s="293">
        <f>'HNDL PIP'!I1514</f>
        <v>13404.451981013375</v>
      </c>
    </row>
    <row r="1515" spans="1:3">
      <c r="A1515" s="264">
        <f>'HNDL PIP'!A1515</f>
        <v>42080</v>
      </c>
      <c r="B1515" s="293">
        <f>'HNDL PIP'!J1515</f>
        <v>19839.447809574769</v>
      </c>
      <c r="C1515" s="293">
        <f>'HNDL PIP'!I1515</f>
        <v>13421.687249376233</v>
      </c>
    </row>
    <row r="1516" spans="1:3">
      <c r="A1516" s="264">
        <f>'HNDL PIP'!A1516</f>
        <v>42081</v>
      </c>
      <c r="B1516" s="293">
        <f>'HNDL PIP'!J1516</f>
        <v>19936.308544921259</v>
      </c>
      <c r="C1516" s="293">
        <f>'HNDL PIP'!I1516</f>
        <v>13491.462287425869</v>
      </c>
    </row>
    <row r="1517" spans="1:3">
      <c r="A1517" s="264">
        <f>'HNDL PIP'!A1517</f>
        <v>42082</v>
      </c>
      <c r="B1517" s="293">
        <f>'HNDL PIP'!J1517</f>
        <v>19831.771625769372</v>
      </c>
      <c r="C1517" s="293">
        <f>'HNDL PIP'!I1517</f>
        <v>13477.006901057021</v>
      </c>
    </row>
    <row r="1518" spans="1:3">
      <c r="A1518" s="264">
        <f>'HNDL PIP'!A1518</f>
        <v>42083</v>
      </c>
      <c r="B1518" s="293">
        <f>'HNDL PIP'!J1518</f>
        <v>19910.889195856944</v>
      </c>
      <c r="C1518" s="293">
        <f>'HNDL PIP'!I1518</f>
        <v>13505.292200346066</v>
      </c>
    </row>
    <row r="1519" spans="1:3">
      <c r="A1519" s="264">
        <f>'HNDL PIP'!A1519</f>
        <v>42086</v>
      </c>
      <c r="B1519" s="293">
        <f>'HNDL PIP'!J1519</f>
        <v>19874.964194754364</v>
      </c>
      <c r="C1519" s="293">
        <f>'HNDL PIP'!I1519</f>
        <v>13515.369272574351</v>
      </c>
    </row>
    <row r="1520" spans="1:3">
      <c r="A1520" s="264">
        <f>'HNDL PIP'!A1520</f>
        <v>42087</v>
      </c>
      <c r="B1520" s="293">
        <f>'HNDL PIP'!J1520</f>
        <v>19866.341661963459</v>
      </c>
      <c r="C1520" s="293">
        <f>'HNDL PIP'!I1520</f>
        <v>13538.789778373877</v>
      </c>
    </row>
    <row r="1521" spans="1:3">
      <c r="A1521" s="264">
        <f>'HNDL PIP'!A1521</f>
        <v>42088</v>
      </c>
      <c r="B1521" s="293">
        <f>'HNDL PIP'!J1521</f>
        <v>19846.520746814407</v>
      </c>
      <c r="C1521" s="293">
        <f>'HNDL PIP'!I1521</f>
        <v>13514.743799125697</v>
      </c>
    </row>
    <row r="1522" spans="1:3">
      <c r="A1522" s="264">
        <f>'HNDL PIP'!A1522</f>
        <v>42089</v>
      </c>
      <c r="B1522" s="293">
        <f>'HNDL PIP'!J1522</f>
        <v>19777.70766829163</v>
      </c>
      <c r="C1522" s="293">
        <f>'HNDL PIP'!I1522</f>
        <v>13463.176988136824</v>
      </c>
    </row>
    <row r="1523" spans="1:3">
      <c r="A1523" s="264">
        <f>'HNDL PIP'!A1523</f>
        <v>42090</v>
      </c>
      <c r="B1523" s="293">
        <f>'HNDL PIP'!J1523</f>
        <v>19863.108090755632</v>
      </c>
      <c r="C1523" s="293">
        <f>'HNDL PIP'!I1523</f>
        <v>13505.987170844568</v>
      </c>
    </row>
    <row r="1524" spans="1:3">
      <c r="A1524" s="264">
        <f>'HNDL PIP'!A1524</f>
        <v>42093</v>
      </c>
      <c r="B1524" s="293">
        <f>'HNDL PIP'!J1524</f>
        <v>19913.974684786634</v>
      </c>
      <c r="C1524" s="293">
        <f>'HNDL PIP'!I1524</f>
        <v>13500.635898006098</v>
      </c>
    </row>
    <row r="1525" spans="1:3">
      <c r="A1525" s="264">
        <f>'HNDL PIP'!A1525</f>
        <v>42094</v>
      </c>
      <c r="B1525" s="293">
        <f>'HNDL PIP'!J1525</f>
        <v>20002.160058772675</v>
      </c>
      <c r="C1525" s="293">
        <f>'HNDL PIP'!I1525</f>
        <v>13521.554510011021</v>
      </c>
    </row>
    <row r="1526" spans="1:3">
      <c r="A1526" s="264">
        <f>'HNDL PIP'!A1526</f>
        <v>42095</v>
      </c>
      <c r="B1526" s="293">
        <f>'HNDL PIP'!J1526</f>
        <v>19960.643913583634</v>
      </c>
      <c r="C1526" s="293">
        <f>'HNDL PIP'!I1526</f>
        <v>13562.766260572207</v>
      </c>
    </row>
    <row r="1527" spans="1:3">
      <c r="A1527" s="264">
        <f>'HNDL PIP'!A1527</f>
        <v>42096</v>
      </c>
      <c r="B1527" s="293">
        <f>'HNDL PIP'!J1527</f>
        <v>20030.158817316093</v>
      </c>
      <c r="C1527" s="293">
        <f>'HNDL PIP'!I1527</f>
        <v>13540.249216420731</v>
      </c>
    </row>
    <row r="1528" spans="1:3">
      <c r="A1528" s="264">
        <f>'HNDL PIP'!A1528</f>
        <v>42100</v>
      </c>
      <c r="B1528" s="293">
        <f>'HNDL PIP'!J1528</f>
        <v>20060.016485842629</v>
      </c>
      <c r="C1528" s="293">
        <f>'HNDL PIP'!I1528</f>
        <v>13546.642945006954</v>
      </c>
    </row>
    <row r="1529" spans="1:3">
      <c r="A1529" s="264">
        <f>'HNDL PIP'!A1529</f>
        <v>42101</v>
      </c>
      <c r="B1529" s="293">
        <f>'HNDL PIP'!J1529</f>
        <v>20062.583561224528</v>
      </c>
      <c r="C1529" s="293">
        <f>'HNDL PIP'!I1529</f>
        <v>13557.623478883288</v>
      </c>
    </row>
    <row r="1530" spans="1:3">
      <c r="A1530" s="264">
        <f>'HNDL PIP'!A1530</f>
        <v>42102</v>
      </c>
      <c r="B1530" s="293">
        <f>'HNDL PIP'!J1530</f>
        <v>19973.262439612114</v>
      </c>
      <c r="C1530" s="293">
        <f>'HNDL PIP'!I1530</f>
        <v>13561.932295974004</v>
      </c>
    </row>
    <row r="1531" spans="1:3">
      <c r="A1531" s="264">
        <f>'HNDL PIP'!A1531</f>
        <v>42103</v>
      </c>
      <c r="B1531" s="293">
        <f>'HNDL PIP'!J1531</f>
        <v>19937.587239226043</v>
      </c>
      <c r="C1531" s="293">
        <f>'HNDL PIP'!I1531</f>
        <v>13524.612380204428</v>
      </c>
    </row>
    <row r="1532" spans="1:3">
      <c r="A1532" s="264">
        <f>'HNDL PIP'!A1532</f>
        <v>42104</v>
      </c>
      <c r="B1532" s="293">
        <f>'HNDL PIP'!J1532</f>
        <v>19967.676678376716</v>
      </c>
      <c r="C1532" s="293">
        <f>'HNDL PIP'!I1532</f>
        <v>13527.253268098737</v>
      </c>
    </row>
    <row r="1533" spans="1:3">
      <c r="A1533" s="264">
        <f>'HNDL PIP'!A1533</f>
        <v>42107</v>
      </c>
      <c r="B1533" s="293">
        <f>'HNDL PIP'!J1533</f>
        <v>20014.785826239084</v>
      </c>
      <c r="C1533" s="293">
        <f>'HNDL PIP'!I1533</f>
        <v>13541.222175118632</v>
      </c>
    </row>
    <row r="1534" spans="1:3">
      <c r="A1534" s="264">
        <f>'HNDL PIP'!A1534</f>
        <v>42108</v>
      </c>
      <c r="B1534" s="293">
        <f>'HNDL PIP'!J1534</f>
        <v>20013.623393599195</v>
      </c>
      <c r="C1534" s="293">
        <f>'HNDL PIP'!I1534</f>
        <v>13562.071290073703</v>
      </c>
    </row>
    <row r="1535" spans="1:3">
      <c r="A1535" s="264">
        <f>'HNDL PIP'!A1535</f>
        <v>42109</v>
      </c>
      <c r="B1535" s="293">
        <f>'HNDL PIP'!J1535</f>
        <v>20065.622395054033</v>
      </c>
      <c r="C1535" s="293">
        <f>'HNDL PIP'!I1535</f>
        <v>13563.530728120559</v>
      </c>
    </row>
    <row r="1536" spans="1:3">
      <c r="A1536" s="264">
        <f>'HNDL PIP'!A1536</f>
        <v>42110</v>
      </c>
      <c r="B1536" s="293">
        <f>'HNDL PIP'!J1536</f>
        <v>20057.696183765838</v>
      </c>
      <c r="C1536" s="293">
        <f>'HNDL PIP'!I1536</f>
        <v>13573.329812149443</v>
      </c>
    </row>
    <row r="1537" spans="1:3">
      <c r="A1537" s="264">
        <f>'HNDL PIP'!A1537</f>
        <v>42111</v>
      </c>
      <c r="B1537" s="293">
        <f>'HNDL PIP'!J1537</f>
        <v>20032.284994734106</v>
      </c>
      <c r="C1537" s="293">
        <f>'HNDL PIP'!I1537</f>
        <v>13586.325760471438</v>
      </c>
    </row>
    <row r="1538" spans="1:3">
      <c r="A1538" s="264">
        <f>'HNDL PIP'!A1538</f>
        <v>42114</v>
      </c>
      <c r="B1538" s="293">
        <f>'HNDL PIP'!J1538</f>
        <v>20072.152925849899</v>
      </c>
      <c r="C1538" s="293">
        <f>'HNDL PIP'!I1538</f>
        <v>13559.708390378799</v>
      </c>
    </row>
    <row r="1539" spans="1:3">
      <c r="A1539" s="264">
        <f>'HNDL PIP'!A1539</f>
        <v>42115</v>
      </c>
      <c r="B1539" s="293">
        <f>'HNDL PIP'!J1539</f>
        <v>20081.245191774589</v>
      </c>
      <c r="C1539" s="293">
        <f>'HNDL PIP'!I1539</f>
        <v>13554.42661459018</v>
      </c>
    </row>
    <row r="1540" spans="1:3">
      <c r="A1540" s="264">
        <f>'HNDL PIP'!A1540</f>
        <v>42116</v>
      </c>
      <c r="B1540" s="293">
        <f>'HNDL PIP'!J1540</f>
        <v>20061.197843247821</v>
      </c>
      <c r="C1540" s="293">
        <f>'HNDL PIP'!I1540</f>
        <v>13519.678089665063</v>
      </c>
    </row>
    <row r="1541" spans="1:3">
      <c r="A1541" s="264">
        <f>'HNDL PIP'!A1541</f>
        <v>42117</v>
      </c>
      <c r="B1541" s="293">
        <f>'HNDL PIP'!J1541</f>
        <v>20096.86297094827</v>
      </c>
      <c r="C1541" s="293">
        <f>'HNDL PIP'!I1541</f>
        <v>13535.592914080769</v>
      </c>
    </row>
    <row r="1542" spans="1:3">
      <c r="A1542" s="264">
        <f>'HNDL PIP'!A1542</f>
        <v>42118</v>
      </c>
      <c r="B1542" s="293">
        <f>'HNDL PIP'!J1542</f>
        <v>20114.576956795088</v>
      </c>
      <c r="C1542" s="293">
        <f>'HNDL PIP'!I1542</f>
        <v>13553.801141141528</v>
      </c>
    </row>
    <row r="1543" spans="1:3">
      <c r="A1543" s="264">
        <f>'HNDL PIP'!A1543</f>
        <v>42121</v>
      </c>
      <c r="B1543" s="293">
        <f>'HNDL PIP'!J1543</f>
        <v>20121.334618903722</v>
      </c>
      <c r="C1543" s="293">
        <f>'HNDL PIP'!I1543</f>
        <v>13551.36874439677</v>
      </c>
    </row>
    <row r="1544" spans="1:3">
      <c r="A1544" s="264">
        <f>'HNDL PIP'!A1544</f>
        <v>42122</v>
      </c>
      <c r="B1544" s="293">
        <f>'HNDL PIP'!J1544</f>
        <v>20135.083606847249</v>
      </c>
      <c r="C1544" s="293">
        <f>'HNDL PIP'!I1544</f>
        <v>13517.940663418807</v>
      </c>
    </row>
    <row r="1545" spans="1:3">
      <c r="A1545" s="264">
        <f>'HNDL PIP'!A1545</f>
        <v>42123</v>
      </c>
      <c r="B1545" s="293">
        <f>'HNDL PIP'!J1545</f>
        <v>20091.033452007181</v>
      </c>
      <c r="C1545" s="293">
        <f>'HNDL PIP'!I1545</f>
        <v>13481.176724048033</v>
      </c>
    </row>
    <row r="1546" spans="1:3">
      <c r="A1546" s="264">
        <f>'HNDL PIP'!A1546</f>
        <v>42124</v>
      </c>
      <c r="B1546" s="293">
        <f>'HNDL PIP'!J1546</f>
        <v>20028.34375682232</v>
      </c>
      <c r="C1546" s="293">
        <f>'HNDL PIP'!I1546</f>
        <v>13473.045569215557</v>
      </c>
    </row>
    <row r="1547" spans="1:3">
      <c r="A1547" s="264">
        <f>'HNDL PIP'!A1547</f>
        <v>42125</v>
      </c>
      <c r="B1547" s="293">
        <f>'HNDL PIP'!J1547</f>
        <v>20052.348511906559</v>
      </c>
      <c r="C1547" s="293">
        <f>'HNDL PIP'!I1547</f>
        <v>13429.192930760059</v>
      </c>
    </row>
    <row r="1548" spans="1:3">
      <c r="A1548" s="264">
        <f>'HNDL PIP'!A1548</f>
        <v>42128</v>
      </c>
      <c r="B1548" s="293">
        <f>'HNDL PIP'!J1548</f>
        <v>20046.757045294991</v>
      </c>
      <c r="C1548" s="293">
        <f>'HNDL PIP'!I1548</f>
        <v>13416.405473587616</v>
      </c>
    </row>
    <row r="1549" spans="1:3">
      <c r="A1549" s="264">
        <f>'HNDL PIP'!A1549</f>
        <v>42129</v>
      </c>
      <c r="B1549" s="293">
        <f>'HNDL PIP'!J1549</f>
        <v>19986.175124925474</v>
      </c>
      <c r="C1549" s="293">
        <f>'HNDL PIP'!I1549</f>
        <v>13392.845973688385</v>
      </c>
    </row>
    <row r="1550" spans="1:3">
      <c r="A1550" s="264">
        <f>'HNDL PIP'!A1550</f>
        <v>42130</v>
      </c>
      <c r="B1550" s="293">
        <f>'HNDL PIP'!J1550</f>
        <v>19920.938763799608</v>
      </c>
      <c r="C1550" s="293">
        <f>'HNDL PIP'!I1550</f>
        <v>13357.263484165067</v>
      </c>
    </row>
    <row r="1551" spans="1:3">
      <c r="A1551" s="264">
        <f>'HNDL PIP'!A1551</f>
        <v>42131</v>
      </c>
      <c r="B1551" s="293">
        <f>'HNDL PIP'!J1551</f>
        <v>20015.540054497797</v>
      </c>
      <c r="C1551" s="293">
        <f>'HNDL PIP'!I1551</f>
        <v>13390.344079893779</v>
      </c>
    </row>
    <row r="1552" spans="1:3">
      <c r="A1552" s="264">
        <f>'HNDL PIP'!A1552</f>
        <v>42132</v>
      </c>
      <c r="B1552" s="293">
        <f>'HNDL PIP'!J1552</f>
        <v>20059.575890950804</v>
      </c>
      <c r="C1552" s="293">
        <f>'HNDL PIP'!I1552</f>
        <v>13417.51742638522</v>
      </c>
    </row>
    <row r="1553" spans="1:3">
      <c r="A1553" s="264">
        <f>'HNDL PIP'!A1553</f>
        <v>42135</v>
      </c>
      <c r="B1553" s="293">
        <f>'HNDL PIP'!J1553</f>
        <v>19965.922830877262</v>
      </c>
      <c r="C1553" s="293">
        <f>'HNDL PIP'!I1553</f>
        <v>13342.94709189592</v>
      </c>
    </row>
    <row r="1554" spans="1:3">
      <c r="A1554" s="264">
        <f>'HNDL PIP'!A1554</f>
        <v>42136</v>
      </c>
      <c r="B1554" s="293">
        <f>'HNDL PIP'!J1554</f>
        <v>19917.23939304243</v>
      </c>
      <c r="C1554" s="293">
        <f>'HNDL PIP'!I1554</f>
        <v>13350.244282130196</v>
      </c>
    </row>
    <row r="1555" spans="1:3">
      <c r="A1555" s="264">
        <f>'HNDL PIP'!A1555</f>
        <v>42137</v>
      </c>
      <c r="B1555" s="293">
        <f>'HNDL PIP'!J1555</f>
        <v>19916.314664070611</v>
      </c>
      <c r="C1555" s="293">
        <f>'HNDL PIP'!I1555</f>
        <v>13339.889221702511</v>
      </c>
    </row>
    <row r="1556" spans="1:3">
      <c r="A1556" s="264">
        <f>'HNDL PIP'!A1556</f>
        <v>42138</v>
      </c>
      <c r="B1556" s="293">
        <f>'HNDL PIP'!J1556</f>
        <v>19967.800719420644</v>
      </c>
      <c r="C1556" s="293">
        <f>'HNDL PIP'!I1556</f>
        <v>13364.282686199944</v>
      </c>
    </row>
    <row r="1557" spans="1:3">
      <c r="A1557" s="264">
        <f>'HNDL PIP'!A1557</f>
        <v>42139</v>
      </c>
      <c r="B1557" s="293">
        <f>'HNDL PIP'!J1557</f>
        <v>19995.7564473495</v>
      </c>
      <c r="C1557" s="293">
        <f>'HNDL PIP'!I1557</f>
        <v>13422.173728725187</v>
      </c>
    </row>
    <row r="1558" spans="1:3">
      <c r="A1558" s="264">
        <f>'HNDL PIP'!A1558</f>
        <v>42142</v>
      </c>
      <c r="B1558" s="293">
        <f>'HNDL PIP'!J1558</f>
        <v>19908.882422051087</v>
      </c>
      <c r="C1558" s="293">
        <f>'HNDL PIP'!I1558</f>
        <v>13373.039314481073</v>
      </c>
    </row>
    <row r="1559" spans="1:3">
      <c r="A1559" s="264">
        <f>'HNDL PIP'!A1559</f>
        <v>42143</v>
      </c>
      <c r="B1559" s="293">
        <f>'HNDL PIP'!J1559</f>
        <v>19832.264221777477</v>
      </c>
      <c r="C1559" s="293">
        <f>'HNDL PIP'!I1559</f>
        <v>13349.340820482143</v>
      </c>
    </row>
    <row r="1560" spans="1:3">
      <c r="A1560" s="264">
        <f>'HNDL PIP'!A1560</f>
        <v>42144</v>
      </c>
      <c r="B1560" s="293">
        <f>'HNDL PIP'!J1560</f>
        <v>19872.09977044573</v>
      </c>
      <c r="C1560" s="293">
        <f>'HNDL PIP'!I1560</f>
        <v>13352.746175924805</v>
      </c>
    </row>
    <row r="1561" spans="1:3">
      <c r="A1561" s="264">
        <f>'HNDL PIP'!A1561</f>
        <v>42145</v>
      </c>
      <c r="B1561" s="293">
        <f>'HNDL PIP'!J1561</f>
        <v>19975.275631310953</v>
      </c>
      <c r="C1561" s="293">
        <f>'HNDL PIP'!I1561</f>
        <v>13387.355706750221</v>
      </c>
    </row>
    <row r="1562" spans="1:3">
      <c r="A1562" s="264">
        <f>'HNDL PIP'!A1562</f>
        <v>42146</v>
      </c>
      <c r="B1562" s="293">
        <f>'HNDL PIP'!J1562</f>
        <v>19898.664878971875</v>
      </c>
      <c r="C1562" s="293">
        <f>'HNDL PIP'!I1562</f>
        <v>13358.375436962673</v>
      </c>
    </row>
    <row r="1563" spans="1:3">
      <c r="A1563" s="264">
        <f>'HNDL PIP'!A1563</f>
        <v>42150</v>
      </c>
      <c r="B1563" s="293">
        <f>'HNDL PIP'!J1563</f>
        <v>19892.618071972571</v>
      </c>
      <c r="C1563" s="293">
        <f>'HNDL PIP'!I1563</f>
        <v>13412.235650596605</v>
      </c>
    </row>
    <row r="1564" spans="1:3">
      <c r="A1564" s="264">
        <f>'HNDL PIP'!A1564</f>
        <v>42151</v>
      </c>
      <c r="B1564" s="293">
        <f>'HNDL PIP'!J1564</f>
        <v>19917.30799865142</v>
      </c>
      <c r="C1564" s="293">
        <f>'HNDL PIP'!I1564</f>
        <v>13414.459556191812</v>
      </c>
    </row>
    <row r="1565" spans="1:3">
      <c r="A1565" s="264">
        <f>'HNDL PIP'!A1565</f>
        <v>42152</v>
      </c>
      <c r="B1565" s="293">
        <f>'HNDL PIP'!J1565</f>
        <v>19973.661738427894</v>
      </c>
      <c r="C1565" s="293">
        <f>'HNDL PIP'!I1565</f>
        <v>13419.115858531777</v>
      </c>
    </row>
    <row r="1566" spans="1:3">
      <c r="A1566" s="264">
        <f>'HNDL PIP'!A1566</f>
        <v>42153</v>
      </c>
      <c r="B1566" s="293">
        <f>'HNDL PIP'!J1566</f>
        <v>19998.112700424412</v>
      </c>
      <c r="C1566" s="293">
        <f>'HNDL PIP'!I1566</f>
        <v>13440.590446935499</v>
      </c>
    </row>
    <row r="1567" spans="1:3">
      <c r="A1567" s="264">
        <f>'HNDL PIP'!A1567</f>
        <v>42156</v>
      </c>
      <c r="B1567" s="293">
        <f>'HNDL PIP'!J1567</f>
        <v>19980.654156993354</v>
      </c>
      <c r="C1567" s="293">
        <f>'HNDL PIP'!I1567</f>
        <v>13376.792155172985</v>
      </c>
    </row>
    <row r="1568" spans="1:3">
      <c r="A1568" s="264">
        <f>'HNDL PIP'!A1568</f>
        <v>42157</v>
      </c>
      <c r="B1568" s="293">
        <f>'HNDL PIP'!J1568</f>
        <v>19915.704579970017</v>
      </c>
      <c r="C1568" s="293">
        <f>'HNDL PIP'!I1568</f>
        <v>13333.981972465243</v>
      </c>
    </row>
    <row r="1569" spans="1:3">
      <c r="A1569" s="264">
        <f>'HNDL PIP'!A1569</f>
        <v>42158</v>
      </c>
      <c r="B1569" s="293">
        <f>'HNDL PIP'!J1569</f>
        <v>19869.151890724072</v>
      </c>
      <c r="C1569" s="293">
        <f>'HNDL PIP'!I1569</f>
        <v>13278.592823734607</v>
      </c>
    </row>
    <row r="1570" spans="1:3">
      <c r="A1570" s="264">
        <f>'HNDL PIP'!A1570</f>
        <v>42159</v>
      </c>
      <c r="B1570" s="293">
        <f>'HNDL PIP'!J1570</f>
        <v>19925.49456491278</v>
      </c>
      <c r="C1570" s="293">
        <f>'HNDL PIP'!I1570</f>
        <v>13317.580668700588</v>
      </c>
    </row>
    <row r="1571" spans="1:3">
      <c r="A1571" s="264">
        <f>'HNDL PIP'!A1571</f>
        <v>42160</v>
      </c>
      <c r="B1571" s="293">
        <f>'HNDL PIP'!J1571</f>
        <v>19875.221265191274</v>
      </c>
      <c r="C1571" s="293">
        <f>'HNDL PIP'!I1571</f>
        <v>13258.64717042759</v>
      </c>
    </row>
    <row r="1572" spans="1:3">
      <c r="A1572" s="264">
        <f>'HNDL PIP'!A1572</f>
        <v>42163</v>
      </c>
      <c r="B1572" s="293">
        <f>'HNDL PIP'!J1572</f>
        <v>19838.220123636449</v>
      </c>
      <c r="C1572" s="293">
        <f>'HNDL PIP'!I1572</f>
        <v>13276.785900438501</v>
      </c>
    </row>
    <row r="1573" spans="1:3">
      <c r="A1573" s="264">
        <f>'HNDL PIP'!A1573</f>
        <v>42164</v>
      </c>
      <c r="B1573" s="293">
        <f>'HNDL PIP'!J1573</f>
        <v>19864.996647623389</v>
      </c>
      <c r="C1573" s="293">
        <f>'HNDL PIP'!I1573</f>
        <v>13249.056577548257</v>
      </c>
    </row>
    <row r="1574" spans="1:3">
      <c r="A1574" s="264">
        <f>'HNDL PIP'!A1574</f>
        <v>42165</v>
      </c>
      <c r="B1574" s="293">
        <f>'HNDL PIP'!J1574</f>
        <v>19861.979666053274</v>
      </c>
      <c r="C1574" s="293">
        <f>'HNDL PIP'!I1574</f>
        <v>13210.485714881377</v>
      </c>
    </row>
    <row r="1575" spans="1:3">
      <c r="A1575" s="264">
        <f>'HNDL PIP'!A1575</f>
        <v>42166</v>
      </c>
      <c r="B1575" s="293">
        <f>'HNDL PIP'!J1575</f>
        <v>19860.824771501506</v>
      </c>
      <c r="C1575" s="293">
        <f>'HNDL PIP'!I1575</f>
        <v>13270.044686603029</v>
      </c>
    </row>
    <row r="1576" spans="1:3">
      <c r="A1576" s="264">
        <f>'HNDL PIP'!A1576</f>
        <v>42167</v>
      </c>
      <c r="B1576" s="293">
        <f>'HNDL PIP'!J1576</f>
        <v>19830.579890797231</v>
      </c>
      <c r="C1576" s="293">
        <f>'HNDL PIP'!I1576</f>
        <v>13264.901904914112</v>
      </c>
    </row>
    <row r="1577" spans="1:3">
      <c r="A1577" s="264">
        <f>'HNDL PIP'!A1577</f>
        <v>42170</v>
      </c>
      <c r="B1577" s="293">
        <f>'HNDL PIP'!J1577</f>
        <v>19780.557463126206</v>
      </c>
      <c r="C1577" s="293">
        <f>'HNDL PIP'!I1577</f>
        <v>13274.700988942994</v>
      </c>
    </row>
    <row r="1578" spans="1:3">
      <c r="A1578" s="264">
        <f>'HNDL PIP'!A1578</f>
        <v>42171</v>
      </c>
      <c r="B1578" s="293">
        <f>'HNDL PIP'!J1578</f>
        <v>19778.475586338231</v>
      </c>
      <c r="C1578" s="293">
        <f>'HNDL PIP'!I1578</f>
        <v>13294.924630449412</v>
      </c>
    </row>
    <row r="1579" spans="1:3">
      <c r="A1579" s="264">
        <f>'HNDL PIP'!A1579</f>
        <v>42172</v>
      </c>
      <c r="B1579" s="293">
        <f>'HNDL PIP'!J1579</f>
        <v>19775.9284843352</v>
      </c>
      <c r="C1579" s="293">
        <f>'HNDL PIP'!I1579</f>
        <v>13304.306732179193</v>
      </c>
    </row>
    <row r="1580" spans="1:3">
      <c r="A1580" s="264">
        <f>'HNDL PIP'!A1580</f>
        <v>42173</v>
      </c>
      <c r="B1580" s="293">
        <f>'HNDL PIP'!J1580</f>
        <v>19767.099293337265</v>
      </c>
      <c r="C1580" s="293">
        <f>'HNDL PIP'!I1580</f>
        <v>13283.179629024722</v>
      </c>
    </row>
    <row r="1581" spans="1:3">
      <c r="A1581" s="264">
        <f>'HNDL PIP'!A1581</f>
        <v>42174</v>
      </c>
      <c r="B1581" s="293">
        <f>'HNDL PIP'!J1581</f>
        <v>19733.840914364893</v>
      </c>
      <c r="C1581" s="293">
        <f>'HNDL PIP'!I1581</f>
        <v>13331.549575720484</v>
      </c>
    </row>
    <row r="1582" spans="1:3">
      <c r="A1582" s="264">
        <f>'HNDL PIP'!A1582</f>
        <v>42177</v>
      </c>
      <c r="B1582" s="293">
        <f>'HNDL PIP'!J1582</f>
        <v>19697.09575077266</v>
      </c>
      <c r="C1582" s="293">
        <f>'HNDL PIP'!I1582</f>
        <v>13275.882438790446</v>
      </c>
    </row>
    <row r="1583" spans="1:3">
      <c r="A1583" s="264">
        <f>'HNDL PIP'!A1583</f>
        <v>42178</v>
      </c>
      <c r="B1583" s="293">
        <f>'HNDL PIP'!J1583</f>
        <v>19711.768437323753</v>
      </c>
      <c r="C1583" s="293">
        <f>'HNDL PIP'!I1583</f>
        <v>13248.639595249153</v>
      </c>
    </row>
    <row r="1584" spans="1:3">
      <c r="A1584" s="264">
        <f>'HNDL PIP'!A1584</f>
        <v>42179</v>
      </c>
      <c r="B1584" s="293">
        <f>'HNDL PIP'!J1584</f>
        <v>19758.77583193345</v>
      </c>
      <c r="C1584" s="293">
        <f>'HNDL PIP'!I1584</f>
        <v>13275.048474192243</v>
      </c>
    </row>
    <row r="1585" spans="1:3">
      <c r="A1585" s="264">
        <f>'HNDL PIP'!A1585</f>
        <v>42180</v>
      </c>
      <c r="B1585" s="293">
        <f>'HNDL PIP'!J1585</f>
        <v>19700.865793945868</v>
      </c>
      <c r="C1585" s="293">
        <f>'HNDL PIP'!I1585</f>
        <v>13263.094981618004</v>
      </c>
    </row>
    <row r="1586" spans="1:3">
      <c r="A1586" s="264">
        <f>'HNDL PIP'!A1586</f>
        <v>42181</v>
      </c>
      <c r="B1586" s="293">
        <f>'HNDL PIP'!J1586</f>
        <v>19668.315838640734</v>
      </c>
      <c r="C1586" s="293">
        <f>'HNDL PIP'!I1586</f>
        <v>13211.180685379879</v>
      </c>
    </row>
    <row r="1587" spans="1:3">
      <c r="A1587" s="264">
        <f>'HNDL PIP'!A1587</f>
        <v>42184</v>
      </c>
      <c r="B1587" s="293">
        <f>'HNDL PIP'!J1587</f>
        <v>19654.842186982398</v>
      </c>
      <c r="C1587" s="293">
        <f>'HNDL PIP'!I1587</f>
        <v>13289.503860561093</v>
      </c>
    </row>
    <row r="1588" spans="1:3">
      <c r="A1588" s="264">
        <f>'HNDL PIP'!A1588</f>
        <v>42185</v>
      </c>
      <c r="B1588" s="293">
        <f>'HNDL PIP'!J1588</f>
        <v>19665.09399301689</v>
      </c>
      <c r="C1588" s="293">
        <f>'HNDL PIP'!I1588</f>
        <v>13294.021168801361</v>
      </c>
    </row>
    <row r="1589" spans="1:3">
      <c r="A1589" s="264">
        <f>'HNDL PIP'!A1589</f>
        <v>42186</v>
      </c>
      <c r="B1589" s="293">
        <f>'HNDL PIP'!J1589</f>
        <v>19696.509574081687</v>
      </c>
      <c r="C1589" s="293">
        <f>'HNDL PIP'!I1589</f>
        <v>13243.149328310988</v>
      </c>
    </row>
    <row r="1590" spans="1:3">
      <c r="A1590" s="264">
        <f>'HNDL PIP'!A1590</f>
        <v>42187</v>
      </c>
      <c r="B1590" s="293">
        <f>'HNDL PIP'!J1590</f>
        <v>19740.248360312227</v>
      </c>
      <c r="C1590" s="293">
        <f>'HNDL PIP'!I1590</f>
        <v>13265.874863612014</v>
      </c>
    </row>
    <row r="1591" spans="1:3">
      <c r="A1591" s="264">
        <f>'HNDL PIP'!A1591</f>
        <v>42191</v>
      </c>
      <c r="B1591" s="293">
        <f>'HNDL PIP'!J1591</f>
        <v>19724.448115936473</v>
      </c>
      <c r="C1591" s="293">
        <f>'HNDL PIP'!I1591</f>
        <v>13334.051469515096</v>
      </c>
    </row>
    <row r="1592" spans="1:3">
      <c r="A1592" s="264">
        <f>'HNDL PIP'!A1592</f>
        <v>42192</v>
      </c>
      <c r="B1592" s="293">
        <f>'HNDL PIP'!J1592</f>
        <v>19738.182831760903</v>
      </c>
      <c r="C1592" s="293">
        <f>'HNDL PIP'!I1592</f>
        <v>13359.695880909832</v>
      </c>
    </row>
    <row r="1593" spans="1:3">
      <c r="A1593" s="264">
        <f>'HNDL PIP'!A1593</f>
        <v>42193</v>
      </c>
      <c r="B1593" s="293">
        <f>'HNDL PIP'!J1593</f>
        <v>19675.644182317588</v>
      </c>
      <c r="C1593" s="293">
        <f>'HNDL PIP'!I1593</f>
        <v>13378.251593219844</v>
      </c>
    </row>
    <row r="1594" spans="1:3">
      <c r="A1594" s="264">
        <f>'HNDL PIP'!A1594</f>
        <v>42194</v>
      </c>
      <c r="B1594" s="293">
        <f>'HNDL PIP'!J1594</f>
        <v>19658.686383083077</v>
      </c>
      <c r="C1594" s="293">
        <f>'HNDL PIP'!I1594</f>
        <v>13319.040106747445</v>
      </c>
    </row>
    <row r="1595" spans="1:3">
      <c r="A1595" s="264">
        <f>'HNDL PIP'!A1595</f>
        <v>42195</v>
      </c>
      <c r="B1595" s="293">
        <f>'HNDL PIP'!J1595</f>
        <v>19646.147903530666</v>
      </c>
      <c r="C1595" s="293">
        <f>'HNDL PIP'!I1595</f>
        <v>13251.627968392719</v>
      </c>
    </row>
    <row r="1596" spans="1:3">
      <c r="A1596" s="264">
        <f>'HNDL PIP'!A1596</f>
        <v>42198</v>
      </c>
      <c r="B1596" s="293">
        <f>'HNDL PIP'!J1596</f>
        <v>19663.603600240054</v>
      </c>
      <c r="C1596" s="293">
        <f>'HNDL PIP'!I1596</f>
        <v>13250.377021495413</v>
      </c>
    </row>
    <row r="1597" spans="1:3">
      <c r="A1597" s="264">
        <f>'HNDL PIP'!A1597</f>
        <v>42199</v>
      </c>
      <c r="B1597" s="293">
        <f>'HNDL PIP'!J1597</f>
        <v>19662.690647215757</v>
      </c>
      <c r="C1597" s="293">
        <f>'HNDL PIP'!I1597</f>
        <v>13270.32267480243</v>
      </c>
    </row>
    <row r="1598" spans="1:3">
      <c r="A1598" s="264">
        <f>'HNDL PIP'!A1598</f>
        <v>42200</v>
      </c>
      <c r="B1598" s="293">
        <f>'HNDL PIP'!J1598</f>
        <v>19701.067315534776</v>
      </c>
      <c r="C1598" s="293">
        <f>'HNDL PIP'!I1598</f>
        <v>13300.41489738758</v>
      </c>
    </row>
    <row r="1599" spans="1:3">
      <c r="A1599" s="264">
        <f>'HNDL PIP'!A1599</f>
        <v>42201</v>
      </c>
      <c r="B1599" s="293">
        <f>'HNDL PIP'!J1599</f>
        <v>19716.425659161829</v>
      </c>
      <c r="C1599" s="293">
        <f>'HNDL PIP'!I1599</f>
        <v>13299.372441639827</v>
      </c>
    </row>
    <row r="1600" spans="1:3">
      <c r="A1600" s="264">
        <f>'HNDL PIP'!A1600</f>
        <v>42202</v>
      </c>
      <c r="B1600" s="293">
        <f>'HNDL PIP'!J1600</f>
        <v>19741.545903489383</v>
      </c>
      <c r="C1600" s="293">
        <f>'HNDL PIP'!I1600</f>
        <v>13306.878123023653</v>
      </c>
    </row>
    <row r="1601" spans="1:3">
      <c r="A1601" s="264">
        <f>'HNDL PIP'!A1601</f>
        <v>42205</v>
      </c>
      <c r="B1601" s="293">
        <f>'HNDL PIP'!J1601</f>
        <v>19759.690262905078</v>
      </c>
      <c r="C1601" s="293">
        <f>'HNDL PIP'!I1601</f>
        <v>13289.503860561093</v>
      </c>
    </row>
    <row r="1602" spans="1:3">
      <c r="A1602" s="264">
        <f>'HNDL PIP'!A1602</f>
        <v>42206</v>
      </c>
      <c r="B1602" s="293">
        <f>'HNDL PIP'!J1602</f>
        <v>19702.522465893184</v>
      </c>
      <c r="C1602" s="293">
        <f>'HNDL PIP'!I1602</f>
        <v>13309.796999117361</v>
      </c>
    </row>
    <row r="1603" spans="1:3">
      <c r="A1603" s="264">
        <f>'HNDL PIP'!A1603</f>
        <v>42207</v>
      </c>
      <c r="B1603" s="293">
        <f>'HNDL PIP'!J1603</f>
        <v>19653.030091782119</v>
      </c>
      <c r="C1603" s="293">
        <f>'HNDL PIP'!I1603</f>
        <v>13320.569041844148</v>
      </c>
    </row>
    <row r="1604" spans="1:3">
      <c r="A1604" s="264">
        <f>'HNDL PIP'!A1604</f>
        <v>42208</v>
      </c>
      <c r="B1604" s="293">
        <f>'HNDL PIP'!J1604</f>
        <v>19666.295125095196</v>
      </c>
      <c r="C1604" s="293">
        <f>'HNDL PIP'!I1604</f>
        <v>13344.198038793227</v>
      </c>
    </row>
    <row r="1605" spans="1:3">
      <c r="A1605" s="264">
        <f>'HNDL PIP'!A1605</f>
        <v>42209</v>
      </c>
      <c r="B1605" s="293">
        <f>'HNDL PIP'!J1605</f>
        <v>19676.305184319241</v>
      </c>
      <c r="C1605" s="293">
        <f>'HNDL PIP'!I1605</f>
        <v>13343.433571244876</v>
      </c>
    </row>
    <row r="1606" spans="1:3">
      <c r="A1606" s="264">
        <f>'HNDL PIP'!A1606</f>
        <v>42212</v>
      </c>
      <c r="B1606" s="293">
        <f>'HNDL PIP'!J1606</f>
        <v>19692.588974466675</v>
      </c>
      <c r="C1606" s="293">
        <f>'HNDL PIP'!I1606</f>
        <v>13363.587715701442</v>
      </c>
    </row>
    <row r="1607" spans="1:3">
      <c r="A1607" s="264">
        <f>'HNDL PIP'!A1607</f>
        <v>42213</v>
      </c>
      <c r="B1607" s="293">
        <f>'HNDL PIP'!J1607</f>
        <v>19765.805685273288</v>
      </c>
      <c r="C1607" s="293">
        <f>'HNDL PIP'!I1607</f>
        <v>13355.248069719413</v>
      </c>
    </row>
    <row r="1608" spans="1:3">
      <c r="A1608" s="264">
        <f>'HNDL PIP'!A1608</f>
        <v>42214</v>
      </c>
      <c r="B1608" s="293">
        <f>'HNDL PIP'!J1608</f>
        <v>19836.227069510271</v>
      </c>
      <c r="C1608" s="293">
        <f>'HNDL PIP'!I1608</f>
        <v>13341.626647948768</v>
      </c>
    </row>
    <row r="1609" spans="1:3">
      <c r="A1609" s="264">
        <f>'HNDL PIP'!A1609</f>
        <v>42215</v>
      </c>
      <c r="B1609" s="293">
        <f>'HNDL PIP'!J1609</f>
        <v>19863.88688748622</v>
      </c>
      <c r="C1609" s="293">
        <f>'HNDL PIP'!I1609</f>
        <v>13350.105288030496</v>
      </c>
    </row>
    <row r="1610" spans="1:3">
      <c r="A1610" s="264">
        <f>'HNDL PIP'!A1610</f>
        <v>42216</v>
      </c>
      <c r="B1610" s="293">
        <f>'HNDL PIP'!J1610</f>
        <v>19881.088195978966</v>
      </c>
      <c r="C1610" s="293">
        <f>'HNDL PIP'!I1610</f>
        <v>13386.452245102168</v>
      </c>
    </row>
    <row r="1611" spans="1:3">
      <c r="A1611" s="264">
        <f>'HNDL PIP'!A1611</f>
        <v>42219</v>
      </c>
      <c r="B1611" s="293">
        <f>'HNDL PIP'!J1611</f>
        <v>19875.982979370976</v>
      </c>
      <c r="C1611" s="293">
        <f>'HNDL PIP'!I1611</f>
        <v>13418.351390983426</v>
      </c>
    </row>
    <row r="1612" spans="1:3">
      <c r="A1612" s="264">
        <f>'HNDL PIP'!A1612</f>
        <v>42220</v>
      </c>
      <c r="B1612" s="293">
        <f>'HNDL PIP'!J1612</f>
        <v>19823.017849249216</v>
      </c>
      <c r="C1612" s="293">
        <f>'HNDL PIP'!I1612</f>
        <v>13377.487125671489</v>
      </c>
    </row>
    <row r="1613" spans="1:3">
      <c r="A1613" s="264">
        <f>'HNDL PIP'!A1613</f>
        <v>42221</v>
      </c>
      <c r="B1613" s="293">
        <f>'HNDL PIP'!J1613</f>
        <v>19817.683396694516</v>
      </c>
      <c r="C1613" s="293">
        <f>'HNDL PIP'!I1613</f>
        <v>13344.128541743376</v>
      </c>
    </row>
    <row r="1614" spans="1:3">
      <c r="A1614" s="264">
        <f>'HNDL PIP'!A1614</f>
        <v>42222</v>
      </c>
      <c r="B1614" s="293">
        <f>'HNDL PIP'!J1614</f>
        <v>19751.948753436402</v>
      </c>
      <c r="C1614" s="293">
        <f>'HNDL PIP'!I1614</f>
        <v>13364.282686199944</v>
      </c>
    </row>
    <row r="1615" spans="1:3">
      <c r="A1615" s="264">
        <f>'HNDL PIP'!A1615</f>
        <v>42223</v>
      </c>
      <c r="B1615" s="293">
        <f>'HNDL PIP'!J1615</f>
        <v>19733.144649065489</v>
      </c>
      <c r="C1615" s="293">
        <f>'HNDL PIP'!I1615</f>
        <v>13394.513902884793</v>
      </c>
    </row>
    <row r="1616" spans="1:3">
      <c r="A1616" s="264">
        <f>'HNDL PIP'!A1616</f>
        <v>42226</v>
      </c>
      <c r="B1616" s="293">
        <f>'HNDL PIP'!J1616</f>
        <v>19798.662992777623</v>
      </c>
      <c r="C1616" s="293">
        <f>'HNDL PIP'!I1616</f>
        <v>13359.97386910923</v>
      </c>
    </row>
    <row r="1617" spans="1:3">
      <c r="A1617" s="264">
        <f>'HNDL PIP'!A1617</f>
        <v>42227</v>
      </c>
      <c r="B1617" s="293">
        <f>'HNDL PIP'!J1617</f>
        <v>19793.098213102494</v>
      </c>
      <c r="C1617" s="293">
        <f>'HNDL PIP'!I1617</f>
        <v>13419.324349681328</v>
      </c>
    </row>
    <row r="1618" spans="1:3">
      <c r="A1618" s="264">
        <f>'HNDL PIP'!A1618</f>
        <v>42228</v>
      </c>
      <c r="B1618" s="293">
        <f>'HNDL PIP'!J1618</f>
        <v>19813.780080218785</v>
      </c>
      <c r="C1618" s="293">
        <f>'HNDL PIP'!I1618</f>
        <v>13416.96144998642</v>
      </c>
    </row>
    <row r="1619" spans="1:3">
      <c r="A1619" s="264">
        <f>'HNDL PIP'!A1619</f>
        <v>42229</v>
      </c>
      <c r="B1619" s="293">
        <f>'HNDL PIP'!J1619</f>
        <v>19812.860154715061</v>
      </c>
      <c r="C1619" s="293">
        <f>'HNDL PIP'!I1619</f>
        <v>13381.031475213849</v>
      </c>
    </row>
    <row r="1620" spans="1:3">
      <c r="A1620" s="264">
        <f>'HNDL PIP'!A1620</f>
        <v>42230</v>
      </c>
      <c r="B1620" s="293">
        <f>'HNDL PIP'!J1620</f>
        <v>19812.869253760389</v>
      </c>
      <c r="C1620" s="293">
        <f>'HNDL PIP'!I1620</f>
        <v>13375.680202375381</v>
      </c>
    </row>
    <row r="1621" spans="1:3">
      <c r="A1621" s="264">
        <f>'HNDL PIP'!A1621</f>
        <v>42233</v>
      </c>
      <c r="B1621" s="293">
        <f>'HNDL PIP'!J1621</f>
        <v>19811.020431836088</v>
      </c>
      <c r="C1621" s="293">
        <f>'HNDL PIP'!I1621</f>
        <v>13403.965501664426</v>
      </c>
    </row>
    <row r="1622" spans="1:3">
      <c r="A1622" s="264">
        <f>'HNDL PIP'!A1622</f>
        <v>42234</v>
      </c>
      <c r="B1622" s="293">
        <f>'HNDL PIP'!J1622</f>
        <v>19784.788229968566</v>
      </c>
      <c r="C1622" s="293">
        <f>'HNDL PIP'!I1622</f>
        <v>13377.765113870888</v>
      </c>
    </row>
    <row r="1623" spans="1:3">
      <c r="A1623" s="264">
        <f>'HNDL PIP'!A1623</f>
        <v>42235</v>
      </c>
      <c r="B1623" s="293">
        <f>'HNDL PIP'!J1623</f>
        <v>19743.46457132565</v>
      </c>
      <c r="C1623" s="293">
        <f>'HNDL PIP'!I1623</f>
        <v>13419.602337880729</v>
      </c>
    </row>
    <row r="1624" spans="1:3">
      <c r="A1624" s="264">
        <f>'HNDL PIP'!A1624</f>
        <v>42236</v>
      </c>
      <c r="B1624" s="293">
        <f>'HNDL PIP'!J1624</f>
        <v>19686.354954982758</v>
      </c>
      <c r="C1624" s="293">
        <f>'HNDL PIP'!I1624</f>
        <v>13438.853020689245</v>
      </c>
    </row>
    <row r="1625" spans="1:3">
      <c r="A1625" s="264">
        <f>'HNDL PIP'!A1625</f>
        <v>42237</v>
      </c>
      <c r="B1625" s="293">
        <f>'HNDL PIP'!J1625</f>
        <v>19622.052670564943</v>
      </c>
      <c r="C1625" s="293">
        <f>'HNDL PIP'!I1625</f>
        <v>13454.072874606445</v>
      </c>
    </row>
    <row r="1626" spans="1:3">
      <c r="A1626" s="264">
        <f>'HNDL PIP'!A1626</f>
        <v>42240</v>
      </c>
      <c r="B1626" s="293">
        <f>'HNDL PIP'!J1626</f>
        <v>19441.43380914105</v>
      </c>
      <c r="C1626" s="293">
        <f>'HNDL PIP'!I1626</f>
        <v>13474.296516112861</v>
      </c>
    </row>
    <row r="1627" spans="1:3">
      <c r="A1627" s="264">
        <f>'HNDL PIP'!A1627</f>
        <v>42241</v>
      </c>
      <c r="B1627" s="293">
        <f>'HNDL PIP'!J1627</f>
        <v>19400.133627819658</v>
      </c>
      <c r="C1627" s="293">
        <f>'HNDL PIP'!I1627</f>
        <v>13392.359494339436</v>
      </c>
    </row>
    <row r="1628" spans="1:3">
      <c r="A1628" s="264">
        <f>'HNDL PIP'!A1628</f>
        <v>42242</v>
      </c>
      <c r="B1628" s="293">
        <f>'HNDL PIP'!J1628</f>
        <v>19448.682771658041</v>
      </c>
      <c r="C1628" s="293">
        <f>'HNDL PIP'!I1628</f>
        <v>13371.023900035416</v>
      </c>
    </row>
    <row r="1629" spans="1:3">
      <c r="A1629" s="264">
        <f>'HNDL PIP'!A1629</f>
        <v>42243</v>
      </c>
      <c r="B1629" s="293">
        <f>'HNDL PIP'!J1629</f>
        <v>19519.281453804546</v>
      </c>
      <c r="C1629" s="293">
        <f>'HNDL PIP'!I1629</f>
        <v>13386.313251002468</v>
      </c>
    </row>
    <row r="1630" spans="1:3">
      <c r="A1630" s="264">
        <f>'HNDL PIP'!A1630</f>
        <v>42244</v>
      </c>
      <c r="B1630" s="293">
        <f>'HNDL PIP'!J1630</f>
        <v>19597.534088003598</v>
      </c>
      <c r="C1630" s="293">
        <f>'HNDL PIP'!I1630</f>
        <v>13375.26322007628</v>
      </c>
    </row>
    <row r="1631" spans="1:3">
      <c r="A1631" s="264">
        <f>'HNDL PIP'!A1631</f>
        <v>42247</v>
      </c>
      <c r="B1631" s="293">
        <f>'HNDL PIP'!J1631</f>
        <v>19520.486624247929</v>
      </c>
      <c r="C1631" s="293">
        <f>'HNDL PIP'!I1631</f>
        <v>13367.201562293654</v>
      </c>
    </row>
    <row r="1632" spans="1:3">
      <c r="A1632" s="264">
        <f>'HNDL PIP'!A1632</f>
        <v>42248</v>
      </c>
      <c r="B1632" s="293">
        <f>'HNDL PIP'!J1632</f>
        <v>19476.870982319342</v>
      </c>
      <c r="C1632" s="293">
        <f>'HNDL PIP'!I1632</f>
        <v>13379.085557818044</v>
      </c>
    </row>
    <row r="1633" spans="1:3">
      <c r="A1633" s="264">
        <f>'HNDL PIP'!A1633</f>
        <v>42249</v>
      </c>
      <c r="B1633" s="293">
        <f>'HNDL PIP'!J1633</f>
        <v>19423.743041814905</v>
      </c>
      <c r="C1633" s="293">
        <f>'HNDL PIP'!I1633</f>
        <v>13364.908159648594</v>
      </c>
    </row>
    <row r="1634" spans="1:3">
      <c r="A1634" s="264">
        <f>'HNDL PIP'!A1634</f>
        <v>42250</v>
      </c>
      <c r="B1634" s="293">
        <f>'HNDL PIP'!J1634</f>
        <v>19323.736942904146</v>
      </c>
      <c r="C1634" s="293">
        <f>'HNDL PIP'!I1634</f>
        <v>13387.07771855082</v>
      </c>
    </row>
    <row r="1635" spans="1:3">
      <c r="A1635" s="264">
        <f>'HNDL PIP'!A1635</f>
        <v>42251</v>
      </c>
      <c r="B1635" s="293">
        <f>'HNDL PIP'!J1635</f>
        <v>19160.381314645558</v>
      </c>
      <c r="C1635" s="293">
        <f>'HNDL PIP'!I1635</f>
        <v>13411.957662397201</v>
      </c>
    </row>
    <row r="1636" spans="1:3">
      <c r="A1636" s="264">
        <f>'HNDL PIP'!A1636</f>
        <v>42255</v>
      </c>
      <c r="B1636" s="293">
        <f>'HNDL PIP'!J1636</f>
        <v>19148.120166146586</v>
      </c>
      <c r="C1636" s="293">
        <f>'HNDL PIP'!I1636</f>
        <v>13376.305675824031</v>
      </c>
    </row>
    <row r="1637" spans="1:3">
      <c r="A1637" s="264">
        <f>'HNDL PIP'!A1637</f>
        <v>42256</v>
      </c>
      <c r="B1637" s="293">
        <f>'HNDL PIP'!J1637</f>
        <v>19243.072694021099</v>
      </c>
      <c r="C1637" s="293">
        <f>'HNDL PIP'!I1637</f>
        <v>13396.042837981497</v>
      </c>
    </row>
    <row r="1638" spans="1:3">
      <c r="A1638" s="264">
        <f>'HNDL PIP'!A1638</f>
        <v>42257</v>
      </c>
      <c r="B1638" s="293">
        <f>'HNDL PIP'!J1638</f>
        <v>19344.513817632891</v>
      </c>
      <c r="C1638" s="293">
        <f>'HNDL PIP'!I1638</f>
        <v>13373.178308580769</v>
      </c>
    </row>
    <row r="1639" spans="1:3">
      <c r="A1639" s="264">
        <f>'HNDL PIP'!A1639</f>
        <v>42258</v>
      </c>
      <c r="B1639" s="293">
        <f>'HNDL PIP'!J1639</f>
        <v>19369.604206697266</v>
      </c>
      <c r="C1639" s="293">
        <f>'HNDL PIP'!I1639</f>
        <v>13396.320826180896</v>
      </c>
    </row>
    <row r="1640" spans="1:3">
      <c r="A1640" s="264">
        <f>'HNDL PIP'!A1640</f>
        <v>42261</v>
      </c>
      <c r="B1640" s="293">
        <f>'HNDL PIP'!J1640</f>
        <v>19368.472873982184</v>
      </c>
      <c r="C1640" s="293">
        <f>'HNDL PIP'!I1640</f>
        <v>13397.641270128051</v>
      </c>
    </row>
    <row r="1641" spans="1:3">
      <c r="A1641" s="264">
        <f>'HNDL PIP'!A1641</f>
        <v>42262</v>
      </c>
      <c r="B1641" s="293">
        <f>'HNDL PIP'!J1641</f>
        <v>19263.397141982714</v>
      </c>
      <c r="C1641" s="293">
        <f>'HNDL PIP'!I1641</f>
        <v>13331.132593421378</v>
      </c>
    </row>
    <row r="1642" spans="1:3">
      <c r="A1642" s="264">
        <f>'HNDL PIP'!A1642</f>
        <v>42263</v>
      </c>
      <c r="B1642" s="293">
        <f>'HNDL PIP'!J1642</f>
        <v>19347.649727675373</v>
      </c>
      <c r="C1642" s="293">
        <f>'HNDL PIP'!I1642</f>
        <v>13324.043894336653</v>
      </c>
    </row>
    <row r="1643" spans="1:3">
      <c r="A1643" s="264">
        <f>'HNDL PIP'!A1643</f>
        <v>42264</v>
      </c>
      <c r="B1643" s="293">
        <f>'HNDL PIP'!J1643</f>
        <v>19396.398873571601</v>
      </c>
      <c r="C1643" s="293">
        <f>'HNDL PIP'!I1643</f>
        <v>13389.440618245722</v>
      </c>
    </row>
    <row r="1644" spans="1:3">
      <c r="A1644" s="264">
        <f>'HNDL PIP'!A1644</f>
        <v>42265</v>
      </c>
      <c r="B1644" s="293">
        <f>'HNDL PIP'!J1644</f>
        <v>19411.505401260092</v>
      </c>
      <c r="C1644" s="293">
        <f>'HNDL PIP'!I1644</f>
        <v>13442.536364331301</v>
      </c>
    </row>
    <row r="1645" spans="1:3">
      <c r="A1645" s="264">
        <f>'HNDL PIP'!A1645</f>
        <v>42268</v>
      </c>
      <c r="B1645" s="293">
        <f>'HNDL PIP'!J1645</f>
        <v>19466.742303431452</v>
      </c>
      <c r="C1645" s="293">
        <f>'HNDL PIP'!I1645</f>
        <v>13387.981180198867</v>
      </c>
    </row>
    <row r="1646" spans="1:3">
      <c r="A1646" s="264">
        <f>'HNDL PIP'!A1646</f>
        <v>42269</v>
      </c>
      <c r="B1646" s="293">
        <f>'HNDL PIP'!J1646</f>
        <v>19409.470973567801</v>
      </c>
      <c r="C1646" s="293">
        <f>'HNDL PIP'!I1646</f>
        <v>13439.131008888638</v>
      </c>
    </row>
    <row r="1647" spans="1:3">
      <c r="A1647" s="264">
        <f>'HNDL PIP'!A1647</f>
        <v>42270</v>
      </c>
      <c r="B1647" s="293">
        <f>'HNDL PIP'!J1647</f>
        <v>19403.234870917189</v>
      </c>
      <c r="C1647" s="293">
        <f>'HNDL PIP'!I1647</f>
        <v>13429.053936660355</v>
      </c>
    </row>
    <row r="1648" spans="1:3">
      <c r="A1648" s="264">
        <f>'HNDL PIP'!A1648</f>
        <v>42271</v>
      </c>
      <c r="B1648" s="293">
        <f>'HNDL PIP'!J1648</f>
        <v>19421.817261825145</v>
      </c>
      <c r="C1648" s="293">
        <f>'HNDL PIP'!I1648</f>
        <v>13439.200505938488</v>
      </c>
    </row>
    <row r="1649" spans="1:3">
      <c r="A1649" s="264">
        <f>'HNDL PIP'!A1649</f>
        <v>42272</v>
      </c>
      <c r="B1649" s="293">
        <f>'HNDL PIP'!J1649</f>
        <v>19395.866796679977</v>
      </c>
      <c r="C1649" s="293">
        <f>'HNDL PIP'!I1649</f>
        <v>13410.081242051239</v>
      </c>
    </row>
    <row r="1650" spans="1:3">
      <c r="A1650" s="264">
        <f>'HNDL PIP'!A1650</f>
        <v>42275</v>
      </c>
      <c r="B1650" s="293">
        <f>'HNDL PIP'!J1650</f>
        <v>19329.796198963661</v>
      </c>
      <c r="C1650" s="293">
        <f>'HNDL PIP'!I1650</f>
        <v>13445.733228624411</v>
      </c>
    </row>
    <row r="1651" spans="1:3">
      <c r="A1651" s="264">
        <f>'HNDL PIP'!A1651</f>
        <v>42276</v>
      </c>
      <c r="B1651" s="293">
        <f>'HNDL PIP'!J1651</f>
        <v>19316.37554084387</v>
      </c>
      <c r="C1651" s="293">
        <f>'HNDL PIP'!I1651</f>
        <v>13459.563141544608</v>
      </c>
    </row>
    <row r="1652" spans="1:3">
      <c r="A1652" s="264">
        <f>'HNDL PIP'!A1652</f>
        <v>42277</v>
      </c>
      <c r="B1652" s="293">
        <f>'HNDL PIP'!J1652</f>
        <v>19432.588410045861</v>
      </c>
      <c r="C1652" s="293">
        <f>'HNDL PIP'!I1652</f>
        <v>13457.617224148802</v>
      </c>
    </row>
    <row r="1653" spans="1:3">
      <c r="A1653" s="264">
        <f>'HNDL PIP'!A1653</f>
        <v>42278</v>
      </c>
      <c r="B1653" s="293">
        <f>'HNDL PIP'!J1653</f>
        <v>19407.569654348346</v>
      </c>
      <c r="C1653" s="293">
        <f>'HNDL PIP'!I1653</f>
        <v>13466.23485833023</v>
      </c>
    </row>
    <row r="1654" spans="1:3">
      <c r="A1654" s="264">
        <f>'HNDL PIP'!A1654</f>
        <v>42279</v>
      </c>
      <c r="B1654" s="293">
        <f>'HNDL PIP'!J1654</f>
        <v>19465.797712261105</v>
      </c>
      <c r="C1654" s="293">
        <f>'HNDL PIP'!I1654</f>
        <v>13501.608856703999</v>
      </c>
    </row>
    <row r="1655" spans="1:3">
      <c r="A1655" s="264">
        <f>'HNDL PIP'!A1655</f>
        <v>42282</v>
      </c>
      <c r="B1655" s="293">
        <f>'HNDL PIP'!J1655</f>
        <v>19478.574165887778</v>
      </c>
      <c r="C1655" s="293">
        <f>'HNDL PIP'!I1655</f>
        <v>13469.918201972292</v>
      </c>
    </row>
    <row r="1656" spans="1:3">
      <c r="A1656" s="264">
        <f>'HNDL PIP'!A1656</f>
        <v>42283</v>
      </c>
      <c r="B1656" s="293">
        <f>'HNDL PIP'!J1656</f>
        <v>19484.857383703413</v>
      </c>
      <c r="C1656" s="293">
        <f>'HNDL PIP'!I1656</f>
        <v>13489.933352329159</v>
      </c>
    </row>
    <row r="1657" spans="1:3">
      <c r="A1657" s="264">
        <f>'HNDL PIP'!A1657</f>
        <v>42284</v>
      </c>
      <c r="B1657" s="293">
        <f>'HNDL PIP'!J1657</f>
        <v>19520.816349277062</v>
      </c>
      <c r="C1657" s="293">
        <f>'HNDL PIP'!I1657</f>
        <v>13484.721073590392</v>
      </c>
    </row>
    <row r="1658" spans="1:3">
      <c r="A1658" s="264">
        <f>'HNDL PIP'!A1658</f>
        <v>42285</v>
      </c>
      <c r="B1658" s="293">
        <f>'HNDL PIP'!J1658</f>
        <v>19496.03092584047</v>
      </c>
      <c r="C1658" s="293">
        <f>'HNDL PIP'!I1658</f>
        <v>13456.366277251498</v>
      </c>
    </row>
    <row r="1659" spans="1:3">
      <c r="A1659" s="264">
        <f>'HNDL PIP'!A1659</f>
        <v>42286</v>
      </c>
      <c r="B1659" s="293">
        <f>'HNDL PIP'!J1659</f>
        <v>19415.14607843665</v>
      </c>
      <c r="C1659" s="293">
        <f>'HNDL PIP'!I1659</f>
        <v>13464.983911432928</v>
      </c>
    </row>
    <row r="1660" spans="1:3">
      <c r="A1660" s="264">
        <f>'HNDL PIP'!A1660</f>
        <v>42289</v>
      </c>
      <c r="B1660" s="293">
        <f>'HNDL PIP'!J1660</f>
        <v>19439.744237894149</v>
      </c>
      <c r="C1660" s="293">
        <f>'HNDL PIP'!I1660</f>
        <v>13464.983911432928</v>
      </c>
    </row>
    <row r="1661" spans="1:3">
      <c r="A1661" s="264">
        <f>'HNDL PIP'!A1661</f>
        <v>42290</v>
      </c>
      <c r="B1661" s="293">
        <f>'HNDL PIP'!J1661</f>
        <v>19438.841678340246</v>
      </c>
      <c r="C1661" s="293">
        <f>'HNDL PIP'!I1661</f>
        <v>13490.836813977214</v>
      </c>
    </row>
    <row r="1662" spans="1:3">
      <c r="A1662" s="264">
        <f>'HNDL PIP'!A1662</f>
        <v>42291</v>
      </c>
      <c r="B1662" s="293">
        <f>'HNDL PIP'!J1662</f>
        <v>19466.681470984044</v>
      </c>
      <c r="C1662" s="293">
        <f>'HNDL PIP'!I1662</f>
        <v>13539.345754772676</v>
      </c>
    </row>
    <row r="1663" spans="1:3">
      <c r="A1663" s="264">
        <f>'HNDL PIP'!A1663</f>
        <v>42292</v>
      </c>
      <c r="B1663" s="293">
        <f>'HNDL PIP'!J1663</f>
        <v>19581.205136126817</v>
      </c>
      <c r="C1663" s="293">
        <f>'HNDL PIP'!I1663</f>
        <v>13513.214864028987</v>
      </c>
    </row>
    <row r="1664" spans="1:3">
      <c r="A1664" s="264">
        <f>'HNDL PIP'!A1664</f>
        <v>42293</v>
      </c>
      <c r="B1664" s="293">
        <f>'HNDL PIP'!J1664</f>
        <v>19631.981026741072</v>
      </c>
      <c r="C1664" s="293">
        <f>'HNDL PIP'!I1664</f>
        <v>13515.369272574344</v>
      </c>
    </row>
    <row r="1665" spans="1:3">
      <c r="A1665" s="264">
        <f>'HNDL PIP'!A1665</f>
        <v>42296</v>
      </c>
      <c r="B1665" s="293">
        <f>'HNDL PIP'!J1665</f>
        <v>19637.790600718843</v>
      </c>
      <c r="C1665" s="293">
        <f>'HNDL PIP'!I1665</f>
        <v>13514.674302075842</v>
      </c>
    </row>
    <row r="1666" spans="1:3">
      <c r="A1666" s="264">
        <f>'HNDL PIP'!A1666</f>
        <v>42297</v>
      </c>
      <c r="B1666" s="293">
        <f>'HNDL PIP'!J1666</f>
        <v>19648.698090648631</v>
      </c>
      <c r="C1666" s="293">
        <f>'HNDL PIP'!I1666</f>
        <v>13489.168884780805</v>
      </c>
    </row>
    <row r="1667" spans="1:3">
      <c r="A1667" s="264">
        <f>'HNDL PIP'!A1667</f>
        <v>42298</v>
      </c>
      <c r="B1667" s="293">
        <f>'HNDL PIP'!J1667</f>
        <v>19666.093221621803</v>
      </c>
      <c r="C1667" s="293">
        <f>'HNDL PIP'!I1667</f>
        <v>13518.357645717904</v>
      </c>
    </row>
    <row r="1668" spans="1:3">
      <c r="A1668" s="264">
        <f>'HNDL PIP'!A1668</f>
        <v>42299</v>
      </c>
      <c r="B1668" s="293">
        <f>'HNDL PIP'!J1668</f>
        <v>19708.976818601004</v>
      </c>
      <c r="C1668" s="293">
        <f>'HNDL PIP'!I1668</f>
        <v>13531.97906748855</v>
      </c>
    </row>
    <row r="1669" spans="1:3">
      <c r="A1669" s="264">
        <f>'HNDL PIP'!A1669</f>
        <v>42300</v>
      </c>
      <c r="B1669" s="293">
        <f>'HNDL PIP'!J1669</f>
        <v>19706.439735381711</v>
      </c>
      <c r="C1669" s="293">
        <f>'HNDL PIP'!I1669</f>
        <v>13503.068294750852</v>
      </c>
    </row>
    <row r="1670" spans="1:3">
      <c r="A1670" s="264">
        <f>'HNDL PIP'!A1670</f>
        <v>42303</v>
      </c>
      <c r="B1670" s="293">
        <f>'HNDL PIP'!J1670</f>
        <v>19686.061414334607</v>
      </c>
      <c r="C1670" s="293">
        <f>'HNDL PIP'!I1670</f>
        <v>13523.013948057869</v>
      </c>
    </row>
    <row r="1671" spans="1:3">
      <c r="A1671" s="264">
        <f>'HNDL PIP'!A1671</f>
        <v>42304</v>
      </c>
      <c r="B1671" s="293">
        <f>'HNDL PIP'!J1671</f>
        <v>19710.170600321468</v>
      </c>
      <c r="C1671" s="293">
        <f>'HNDL PIP'!I1671</f>
        <v>13539.484748872374</v>
      </c>
    </row>
    <row r="1672" spans="1:3">
      <c r="A1672" s="264">
        <f>'HNDL PIP'!A1672</f>
        <v>42305</v>
      </c>
      <c r="B1672" s="293">
        <f>'HNDL PIP'!J1672</f>
        <v>19728.022001292651</v>
      </c>
      <c r="C1672" s="293">
        <f>'HNDL PIP'!I1672</f>
        <v>13497.369536663131</v>
      </c>
    </row>
    <row r="1673" spans="1:3">
      <c r="A1673" s="264">
        <f>'HNDL PIP'!A1673</f>
        <v>42306</v>
      </c>
      <c r="B1673" s="293">
        <f>'HNDL PIP'!J1673</f>
        <v>19703.938593758416</v>
      </c>
      <c r="C1673" s="293">
        <f>'HNDL PIP'!I1673</f>
        <v>13444.829766976352</v>
      </c>
    </row>
    <row r="1674" spans="1:3">
      <c r="A1674" s="264">
        <f>'HNDL PIP'!A1674</f>
        <v>42307</v>
      </c>
      <c r="B1674" s="293">
        <f>'HNDL PIP'!J1674</f>
        <v>19736.383364970545</v>
      </c>
      <c r="C1674" s="293">
        <f>'HNDL PIP'!I1674</f>
        <v>13459.910626793853</v>
      </c>
    </row>
    <row r="1675" spans="1:3">
      <c r="A1675" s="264">
        <f>'HNDL PIP'!A1675</f>
        <v>42310</v>
      </c>
      <c r="B1675" s="293">
        <f>'HNDL PIP'!J1675</f>
        <v>19732.687195326416</v>
      </c>
      <c r="C1675" s="293">
        <f>'HNDL PIP'!I1675</f>
        <v>13445.107755175753</v>
      </c>
    </row>
    <row r="1676" spans="1:3">
      <c r="A1676" s="264">
        <f>'HNDL PIP'!A1676</f>
        <v>42311</v>
      </c>
      <c r="B1676" s="293">
        <f>'HNDL PIP'!J1676</f>
        <v>19716.714280597662</v>
      </c>
      <c r="C1676" s="293">
        <f>'HNDL PIP'!I1676</f>
        <v>13424.953610719185</v>
      </c>
    </row>
    <row r="1677" spans="1:3">
      <c r="A1677" s="264">
        <f>'HNDL PIP'!A1677</f>
        <v>42312</v>
      </c>
      <c r="B1677" s="293">
        <f>'HNDL PIP'!J1677</f>
        <v>19790.152608552173</v>
      </c>
      <c r="C1677" s="293">
        <f>'HNDL PIP'!I1677</f>
        <v>13415.015532590602</v>
      </c>
    </row>
    <row r="1678" spans="1:3">
      <c r="A1678" s="264">
        <f>'HNDL PIP'!A1678</f>
        <v>42313</v>
      </c>
      <c r="B1678" s="293">
        <f>'HNDL PIP'!J1678</f>
        <v>19842.738207048053</v>
      </c>
      <c r="C1678" s="293">
        <f>'HNDL PIP'!I1678</f>
        <v>13408.27431875513</v>
      </c>
    </row>
    <row r="1679" spans="1:3">
      <c r="A1679" s="264">
        <f>'HNDL PIP'!A1679</f>
        <v>42314</v>
      </c>
      <c r="B1679" s="293">
        <f>'HNDL PIP'!J1679</f>
        <v>19733.654987055881</v>
      </c>
      <c r="C1679" s="293">
        <f>'HNDL PIP'!I1679</f>
        <v>13352.398690675542</v>
      </c>
    </row>
    <row r="1680" spans="1:3">
      <c r="A1680" s="264">
        <f>'HNDL PIP'!A1680</f>
        <v>42317</v>
      </c>
      <c r="B1680" s="293">
        <f>'HNDL PIP'!J1680</f>
        <v>19714.905630999063</v>
      </c>
      <c r="C1680" s="293">
        <f>'HNDL PIP'!I1680</f>
        <v>13345.935465039471</v>
      </c>
    </row>
    <row r="1681" spans="1:3">
      <c r="A1681" s="264">
        <f>'HNDL PIP'!A1681</f>
        <v>42318</v>
      </c>
      <c r="B1681" s="293">
        <f>'HNDL PIP'!J1681</f>
        <v>19760.308015393712</v>
      </c>
      <c r="C1681" s="293">
        <f>'HNDL PIP'!I1681</f>
        <v>13359.765377959668</v>
      </c>
    </row>
    <row r="1682" spans="1:3">
      <c r="A1682" s="264">
        <f>'HNDL PIP'!A1682</f>
        <v>42319</v>
      </c>
      <c r="B1682" s="293">
        <f>'HNDL PIP'!J1682</f>
        <v>19730.211760981067</v>
      </c>
      <c r="C1682" s="293">
        <f>'HNDL PIP'!I1682</f>
        <v>13359.765377959668</v>
      </c>
    </row>
    <row r="1683" spans="1:3">
      <c r="A1683" s="264">
        <f>'HNDL PIP'!A1683</f>
        <v>42320</v>
      </c>
      <c r="B1683" s="293">
        <f>'HNDL PIP'!J1683</f>
        <v>19729.064148333382</v>
      </c>
      <c r="C1683" s="293">
        <f>'HNDL PIP'!I1683</f>
        <v>13354.970081520003</v>
      </c>
    </row>
    <row r="1684" spans="1:3">
      <c r="A1684" s="264">
        <f>'HNDL PIP'!A1684</f>
        <v>42321</v>
      </c>
      <c r="B1684" s="293">
        <f>'HNDL PIP'!J1684</f>
        <v>19751.535347437886</v>
      </c>
      <c r="C1684" s="293">
        <f>'HNDL PIP'!I1684</f>
        <v>13377.765113870881</v>
      </c>
    </row>
    <row r="1685" spans="1:3">
      <c r="A1685" s="264">
        <f>'HNDL PIP'!A1685</f>
        <v>42324</v>
      </c>
      <c r="B1685" s="293">
        <f>'HNDL PIP'!J1685</f>
        <v>19782.340060723429</v>
      </c>
      <c r="C1685" s="293">
        <f>'HNDL PIP'!I1685</f>
        <v>13381.726445712344</v>
      </c>
    </row>
    <row r="1686" spans="1:3">
      <c r="A1686" s="264">
        <f>'HNDL PIP'!A1686</f>
        <v>42325</v>
      </c>
      <c r="B1686" s="293">
        <f>'HNDL PIP'!J1686</f>
        <v>19770.07638586449</v>
      </c>
      <c r="C1686" s="293">
        <f>'HNDL PIP'!I1686</f>
        <v>13393.818932386286</v>
      </c>
    </row>
    <row r="1687" spans="1:3">
      <c r="A1687" s="264">
        <f>'HNDL PIP'!A1687</f>
        <v>42326</v>
      </c>
      <c r="B1687" s="293">
        <f>'HNDL PIP'!J1687</f>
        <v>19780.27164736417</v>
      </c>
      <c r="C1687" s="293">
        <f>'HNDL PIP'!I1687</f>
        <v>13392.08150614003</v>
      </c>
    </row>
    <row r="1688" spans="1:3">
      <c r="A1688" s="264">
        <f>'HNDL PIP'!A1688</f>
        <v>42327</v>
      </c>
      <c r="B1688" s="293">
        <f>'HNDL PIP'!J1688</f>
        <v>19748.330484730606</v>
      </c>
      <c r="C1688" s="293">
        <f>'HNDL PIP'!I1688</f>
        <v>13409.73375680199</v>
      </c>
    </row>
    <row r="1689" spans="1:3">
      <c r="A1689" s="264">
        <f>'HNDL PIP'!A1689</f>
        <v>42328</v>
      </c>
      <c r="B1689" s="293">
        <f>'HNDL PIP'!J1689</f>
        <v>19692.084473219216</v>
      </c>
      <c r="C1689" s="293">
        <f>'HNDL PIP'!I1689</f>
        <v>13397.919258327451</v>
      </c>
    </row>
    <row r="1690" spans="1:3">
      <c r="A1690" s="264">
        <f>'HNDL PIP'!A1690</f>
        <v>42331</v>
      </c>
      <c r="B1690" s="293">
        <f>'HNDL PIP'!J1690</f>
        <v>19713.856397741427</v>
      </c>
      <c r="C1690" s="293">
        <f>'HNDL PIP'!I1690</f>
        <v>13403.68751346502</v>
      </c>
    </row>
    <row r="1691" spans="1:3">
      <c r="A1691" s="264">
        <f>'HNDL PIP'!A1691</f>
        <v>42332</v>
      </c>
      <c r="B1691" s="293">
        <f>'HNDL PIP'!J1691</f>
        <v>19713.40407375147</v>
      </c>
      <c r="C1691" s="293">
        <f>'HNDL PIP'!I1691</f>
        <v>13407.092868907683</v>
      </c>
    </row>
    <row r="1692" spans="1:3">
      <c r="A1692" s="264">
        <f>'HNDL PIP'!A1692</f>
        <v>42333</v>
      </c>
      <c r="B1692" s="293">
        <f>'HNDL PIP'!J1692</f>
        <v>19675.916492806602</v>
      </c>
      <c r="C1692" s="293">
        <f>'HNDL PIP'!I1692</f>
        <v>13412.513638795999</v>
      </c>
    </row>
    <row r="1693" spans="1:3">
      <c r="A1693" s="264">
        <f>'HNDL PIP'!A1693</f>
        <v>42335</v>
      </c>
      <c r="B1693" s="293">
        <f>'HNDL PIP'!J1693</f>
        <v>19643.524464406506</v>
      </c>
      <c r="C1693" s="293">
        <f>'HNDL PIP'!I1693</f>
        <v>13416.752958836863</v>
      </c>
    </row>
    <row r="1694" spans="1:3">
      <c r="A1694" s="264">
        <f>'HNDL PIP'!A1694</f>
        <v>42338</v>
      </c>
      <c r="B1694" s="293">
        <f>'HNDL PIP'!J1694</f>
        <v>19698.854507498701</v>
      </c>
      <c r="C1694" s="293">
        <f>'HNDL PIP'!I1694</f>
        <v>13424.328137270541</v>
      </c>
    </row>
    <row r="1695" spans="1:3">
      <c r="A1695" s="264">
        <f>'HNDL PIP'!A1695</f>
        <v>42339</v>
      </c>
      <c r="B1695" s="293">
        <f>'HNDL PIP'!J1695</f>
        <v>19754.873692234407</v>
      </c>
      <c r="C1695" s="293">
        <f>'HNDL PIP'!I1695</f>
        <v>13468.389266875587</v>
      </c>
    </row>
    <row r="1696" spans="1:3">
      <c r="A1696" s="264">
        <f>'HNDL PIP'!A1696</f>
        <v>42340</v>
      </c>
      <c r="B1696" s="293">
        <f>'HNDL PIP'!J1696</f>
        <v>19775.016394431375</v>
      </c>
      <c r="C1696" s="293">
        <f>'HNDL PIP'!I1696</f>
        <v>13458.798673996254</v>
      </c>
    </row>
    <row r="1697" spans="1:3">
      <c r="A1697" s="264">
        <f>'HNDL PIP'!A1697</f>
        <v>42341</v>
      </c>
      <c r="B1697" s="293">
        <f>'HNDL PIP'!J1697</f>
        <v>19687.779854646858</v>
      </c>
      <c r="C1697" s="293">
        <f>'HNDL PIP'!I1697</f>
        <v>13361.224816006526</v>
      </c>
    </row>
    <row r="1698" spans="1:3">
      <c r="A1698" s="264">
        <f>'HNDL PIP'!A1698</f>
        <v>42342</v>
      </c>
      <c r="B1698" s="293">
        <f>'HNDL PIP'!J1698</f>
        <v>19780.353749878199</v>
      </c>
      <c r="C1698" s="293">
        <f>'HNDL PIP'!I1698</f>
        <v>13400.07366687281</v>
      </c>
    </row>
    <row r="1699" spans="1:3">
      <c r="A1699" s="264">
        <f>'HNDL PIP'!A1699</f>
        <v>42345</v>
      </c>
      <c r="B1699" s="293">
        <f>'HNDL PIP'!J1699</f>
        <v>19747.734237327662</v>
      </c>
      <c r="C1699" s="293">
        <f>'HNDL PIP'!I1699</f>
        <v>13435.308671146879</v>
      </c>
    </row>
    <row r="1700" spans="1:3">
      <c r="A1700" s="264">
        <f>'HNDL PIP'!A1700</f>
        <v>42346</v>
      </c>
      <c r="B1700" s="293">
        <f>'HNDL PIP'!J1700</f>
        <v>19746.585993823603</v>
      </c>
      <c r="C1700" s="293">
        <f>'HNDL PIP'!I1700</f>
        <v>13417.100444086116</v>
      </c>
    </row>
    <row r="1701" spans="1:3">
      <c r="A1701" s="264">
        <f>'HNDL PIP'!A1701</f>
        <v>42347</v>
      </c>
      <c r="B1701" s="293">
        <f>'HNDL PIP'!J1701</f>
        <v>19718.829842151783</v>
      </c>
      <c r="C1701" s="293">
        <f>'HNDL PIP'!I1701</f>
        <v>13433.918730149873</v>
      </c>
    </row>
    <row r="1702" spans="1:3">
      <c r="A1702" s="264">
        <f>'HNDL PIP'!A1702</f>
        <v>42348</v>
      </c>
      <c r="B1702" s="293">
        <f>'HNDL PIP'!J1702</f>
        <v>19717.220236308392</v>
      </c>
      <c r="C1702" s="293">
        <f>'HNDL PIP'!I1702</f>
        <v>13411.054200749146</v>
      </c>
    </row>
    <row r="1703" spans="1:3">
      <c r="A1703" s="264">
        <f>'HNDL PIP'!A1703</f>
        <v>42349</v>
      </c>
      <c r="B1703" s="293">
        <f>'HNDL PIP'!J1703</f>
        <v>19716.304793940279</v>
      </c>
      <c r="C1703" s="293">
        <f>'HNDL PIP'!I1703</f>
        <v>13463.663467485772</v>
      </c>
    </row>
    <row r="1704" spans="1:3">
      <c r="A1704" s="264">
        <f>'HNDL PIP'!A1704</f>
        <v>42352</v>
      </c>
      <c r="B1704" s="293">
        <f>'HNDL PIP'!J1704</f>
        <v>19726.725124191282</v>
      </c>
      <c r="C1704" s="293">
        <f>'HNDL PIP'!I1704</f>
        <v>13399.656684573707</v>
      </c>
    </row>
    <row r="1705" spans="1:3">
      <c r="A1705" s="264">
        <f>'HNDL PIP'!A1705</f>
        <v>42353</v>
      </c>
      <c r="B1705" s="293">
        <f>'HNDL PIP'!J1705</f>
        <v>19718.869319636786</v>
      </c>
      <c r="C1705" s="293">
        <f>'HNDL PIP'!I1705</f>
        <v>13377.000646322531</v>
      </c>
    </row>
    <row r="1706" spans="1:3">
      <c r="A1706" s="264">
        <f>'HNDL PIP'!A1706</f>
        <v>42354</v>
      </c>
      <c r="B1706" s="293">
        <f>'HNDL PIP'!J1706</f>
        <v>19636.760497505162</v>
      </c>
      <c r="C1706" s="293">
        <f>'HNDL PIP'!I1706</f>
        <v>13363.587715701437</v>
      </c>
    </row>
    <row r="1707" spans="1:3">
      <c r="A1707" s="264">
        <f>'HNDL PIP'!A1707</f>
        <v>42355</v>
      </c>
      <c r="B1707" s="293">
        <f>'HNDL PIP'!J1707</f>
        <v>19751.503374704836</v>
      </c>
      <c r="C1707" s="293">
        <f>'HNDL PIP'!I1707</f>
        <v>13396.876802579698</v>
      </c>
    </row>
    <row r="1708" spans="1:3">
      <c r="A1708" s="264">
        <f>'HNDL PIP'!A1708</f>
        <v>42356</v>
      </c>
      <c r="B1708" s="293">
        <f>'HNDL PIP'!J1708</f>
        <v>19703.86404535656</v>
      </c>
      <c r="C1708" s="293">
        <f>'HNDL PIP'!I1708</f>
        <v>13416.127485388211</v>
      </c>
    </row>
    <row r="1709" spans="1:3">
      <c r="A1709" s="264">
        <f>'HNDL PIP'!A1709</f>
        <v>42359</v>
      </c>
      <c r="B1709" s="293">
        <f>'HNDL PIP'!J1709</f>
        <v>19721.914816717832</v>
      </c>
      <c r="C1709" s="293">
        <f>'HNDL PIP'!I1709</f>
        <v>13413.764585693303</v>
      </c>
    </row>
    <row r="1710" spans="1:3">
      <c r="A1710" s="264">
        <f>'HNDL PIP'!A1710</f>
        <v>42360</v>
      </c>
      <c r="B1710" s="293">
        <f>'HNDL PIP'!J1710</f>
        <v>19688.851653519549</v>
      </c>
      <c r="C1710" s="293">
        <f>'HNDL PIP'!I1710</f>
        <v>13385.96576575321</v>
      </c>
    </row>
    <row r="1711" spans="1:3">
      <c r="A1711" s="264">
        <f>'HNDL PIP'!A1711</f>
        <v>42361</v>
      </c>
      <c r="B1711" s="293">
        <f>'HNDL PIP'!J1711</f>
        <v>19732.340647045858</v>
      </c>
      <c r="C1711" s="293">
        <f>'HNDL PIP'!I1711</f>
        <v>13371.579876434211</v>
      </c>
    </row>
    <row r="1712" spans="1:3">
      <c r="A1712" s="264">
        <f>'HNDL PIP'!A1712</f>
        <v>42362</v>
      </c>
      <c r="B1712" s="293">
        <f>'HNDL PIP'!J1712</f>
        <v>19695.348639907857</v>
      </c>
      <c r="C1712" s="293">
        <f>'HNDL PIP'!I1712</f>
        <v>13385.270795254706</v>
      </c>
    </row>
    <row r="1713" spans="1:3">
      <c r="A1713" s="264">
        <f>'HNDL PIP'!A1713</f>
        <v>42366</v>
      </c>
      <c r="B1713" s="293">
        <f>'HNDL PIP'!J1713</f>
        <v>19685.415666823672</v>
      </c>
      <c r="C1713" s="293">
        <f>'HNDL PIP'!I1713</f>
        <v>13400.629643271608</v>
      </c>
    </row>
    <row r="1714" spans="1:3">
      <c r="A1714" s="264">
        <f>'HNDL PIP'!A1714</f>
        <v>42367</v>
      </c>
      <c r="B1714" s="293">
        <f>'HNDL PIP'!J1714</f>
        <v>19709.012508556269</v>
      </c>
      <c r="C1714" s="293">
        <f>'HNDL PIP'!I1714</f>
        <v>13349.479814581835</v>
      </c>
    </row>
    <row r="1715" spans="1:3">
      <c r="A1715" s="264">
        <f>'HNDL PIP'!A1715</f>
        <v>42368</v>
      </c>
      <c r="B1715" s="293">
        <f>'HNDL PIP'!J1715</f>
        <v>19745.786846811836</v>
      </c>
      <c r="C1715" s="293">
        <f>'HNDL PIP'!I1715</f>
        <v>13356.707507766259</v>
      </c>
    </row>
    <row r="1716" spans="1:3">
      <c r="A1716" s="264">
        <f>'HNDL PIP'!A1716</f>
        <v>42369</v>
      </c>
      <c r="B1716" s="293">
        <f>'HNDL PIP'!J1716</f>
        <v>19709.725763659044</v>
      </c>
      <c r="C1716" s="293">
        <f>'HNDL PIP'!I1716</f>
        <v>13380.961978163992</v>
      </c>
    </row>
    <row r="1717" spans="1:3">
      <c r="A1717" s="264">
        <f>'HNDL PIP'!A1717</f>
        <v>42373</v>
      </c>
      <c r="B1717" s="293">
        <f>'HNDL PIP'!J1717</f>
        <v>19634.826080052575</v>
      </c>
      <c r="C1717" s="293">
        <f>'HNDL PIP'!I1717</f>
        <v>13396.807305529846</v>
      </c>
    </row>
    <row r="1718" spans="1:3">
      <c r="A1718" s="264">
        <f>'HNDL PIP'!A1718</f>
        <v>42374</v>
      </c>
      <c r="B1718" s="293">
        <f>'HNDL PIP'!J1718</f>
        <v>19689.862701201266</v>
      </c>
      <c r="C1718" s="293">
        <f>'HNDL PIP'!I1718</f>
        <v>13394.305411735239</v>
      </c>
    </row>
    <row r="1719" spans="1:3">
      <c r="A1719" s="264">
        <f>'HNDL PIP'!A1719</f>
        <v>42375</v>
      </c>
      <c r="B1719" s="293">
        <f>'HNDL PIP'!J1719</f>
        <v>19698.426923889412</v>
      </c>
      <c r="C1719" s="293">
        <f>'HNDL PIP'!I1719</f>
        <v>13441.980387932501</v>
      </c>
    </row>
    <row r="1720" spans="1:3">
      <c r="A1720" s="264">
        <f>'HNDL PIP'!A1720</f>
        <v>42376</v>
      </c>
      <c r="B1720" s="293">
        <f>'HNDL PIP'!J1720</f>
        <v>19625.387427998219</v>
      </c>
      <c r="C1720" s="293">
        <f>'HNDL PIP'!I1720</f>
        <v>13452.265951310335</v>
      </c>
    </row>
    <row r="1721" spans="1:3">
      <c r="A1721" s="264">
        <f>'HNDL PIP'!A1721</f>
        <v>42377</v>
      </c>
      <c r="B1721" s="293">
        <f>'HNDL PIP'!J1721</f>
        <v>19633.260286071985</v>
      </c>
      <c r="C1721" s="293">
        <f>'HNDL PIP'!I1721</f>
        <v>13466.651840629333</v>
      </c>
    </row>
    <row r="1722" spans="1:3">
      <c r="A1722" s="264">
        <f>'HNDL PIP'!A1722</f>
        <v>42380</v>
      </c>
      <c r="B1722" s="293">
        <f>'HNDL PIP'!J1722</f>
        <v>19588.892892474505</v>
      </c>
      <c r="C1722" s="293">
        <f>'HNDL PIP'!I1722</f>
        <v>13453.79488640704</v>
      </c>
    </row>
    <row r="1723" spans="1:3">
      <c r="A1723" s="264">
        <f>'HNDL PIP'!A1723</f>
        <v>42381</v>
      </c>
      <c r="B1723" s="293">
        <f>'HNDL PIP'!J1723</f>
        <v>19645.074340839412</v>
      </c>
      <c r="C1723" s="293">
        <f>'HNDL PIP'!I1723</f>
        <v>13490.14184347871</v>
      </c>
    </row>
    <row r="1724" spans="1:3">
      <c r="A1724" s="264">
        <f>'HNDL PIP'!A1724</f>
        <v>42382</v>
      </c>
      <c r="B1724" s="293">
        <f>'HNDL PIP'!J1724</f>
        <v>19532.296935432696</v>
      </c>
      <c r="C1724" s="293">
        <f>'HNDL PIP'!I1724</f>
        <v>13504.944715096812</v>
      </c>
    </row>
    <row r="1725" spans="1:3">
      <c r="A1725" s="264">
        <f>'HNDL PIP'!A1725</f>
        <v>42383</v>
      </c>
      <c r="B1725" s="293">
        <f>'HNDL PIP'!J1725</f>
        <v>19531.158962902533</v>
      </c>
      <c r="C1725" s="293">
        <f>'HNDL PIP'!I1725</f>
        <v>13476.798409907467</v>
      </c>
    </row>
    <row r="1726" spans="1:3">
      <c r="A1726" s="264">
        <f>'HNDL PIP'!A1726</f>
        <v>42384</v>
      </c>
      <c r="B1726" s="293">
        <f>'HNDL PIP'!J1726</f>
        <v>19398.753325201411</v>
      </c>
      <c r="C1726" s="293">
        <f>'HNDL PIP'!I1726</f>
        <v>13511.338443683035</v>
      </c>
    </row>
    <row r="1727" spans="1:3">
      <c r="A1727" s="264">
        <f>'HNDL PIP'!A1727</f>
        <v>42388</v>
      </c>
      <c r="B1727" s="293">
        <f>'HNDL PIP'!J1727</f>
        <v>19378.67183744728</v>
      </c>
      <c r="C1727" s="293">
        <f>'HNDL PIP'!I1727</f>
        <v>13506.821135442769</v>
      </c>
    </row>
    <row r="1728" spans="1:3">
      <c r="A1728" s="264">
        <f>'HNDL PIP'!A1728</f>
        <v>42389</v>
      </c>
      <c r="B1728" s="293">
        <f>'HNDL PIP'!J1728</f>
        <v>19330.631056220969</v>
      </c>
      <c r="C1728" s="293">
        <f>'HNDL PIP'!I1728</f>
        <v>13524.056403805627</v>
      </c>
    </row>
    <row r="1729" spans="1:3">
      <c r="A1729" s="264">
        <f>'HNDL PIP'!A1729</f>
        <v>42390</v>
      </c>
      <c r="B1729" s="293">
        <f>'HNDL PIP'!J1729</f>
        <v>19240.077293512499</v>
      </c>
      <c r="C1729" s="293">
        <f>'HNDL PIP'!I1729</f>
        <v>13502.581815401905</v>
      </c>
    </row>
    <row r="1730" spans="1:3">
      <c r="A1730" s="264">
        <f>'HNDL PIP'!A1730</f>
        <v>42391</v>
      </c>
      <c r="B1730" s="293">
        <f>'HNDL PIP'!J1730</f>
        <v>19287.707041050118</v>
      </c>
      <c r="C1730" s="293">
        <f>'HNDL PIP'!I1730</f>
        <v>13495.493116317182</v>
      </c>
    </row>
    <row r="1731" spans="1:3">
      <c r="A1731" s="264">
        <f>'HNDL PIP'!A1731</f>
        <v>42394</v>
      </c>
      <c r="B1731" s="293">
        <f>'HNDL PIP'!J1731</f>
        <v>19242.449675540829</v>
      </c>
      <c r="C1731" s="293">
        <f>'HNDL PIP'!I1731</f>
        <v>13506.682141343068</v>
      </c>
    </row>
    <row r="1732" spans="1:3">
      <c r="A1732" s="264">
        <f>'HNDL PIP'!A1732</f>
        <v>42395</v>
      </c>
      <c r="B1732" s="293">
        <f>'HNDL PIP'!J1732</f>
        <v>19329.813795675411</v>
      </c>
      <c r="C1732" s="293">
        <f>'HNDL PIP'!I1732</f>
        <v>13521.137527711915</v>
      </c>
    </row>
    <row r="1733" spans="1:3">
      <c r="A1733" s="264">
        <f>'HNDL PIP'!A1733</f>
        <v>42396</v>
      </c>
      <c r="B1733" s="293">
        <f>'HNDL PIP'!J1733</f>
        <v>19206.470466920829</v>
      </c>
      <c r="C1733" s="293">
        <f>'HNDL PIP'!I1733</f>
        <v>13518.705130967157</v>
      </c>
    </row>
    <row r="1734" spans="1:3">
      <c r="A1734" s="264">
        <f>'HNDL PIP'!A1734</f>
        <v>42397</v>
      </c>
      <c r="B1734" s="293">
        <f>'HNDL PIP'!J1734</f>
        <v>19308.613280842404</v>
      </c>
      <c r="C1734" s="293">
        <f>'HNDL PIP'!I1734</f>
        <v>13528.85170024529</v>
      </c>
    </row>
    <row r="1735" spans="1:3">
      <c r="A1735" s="264">
        <f>'HNDL PIP'!A1735</f>
        <v>42398</v>
      </c>
      <c r="B1735" s="293">
        <f>'HNDL PIP'!J1735</f>
        <v>19389.262805014681</v>
      </c>
      <c r="C1735" s="293">
        <f>'HNDL PIP'!I1735</f>
        <v>13565.059663217262</v>
      </c>
    </row>
    <row r="1736" spans="1:3">
      <c r="A1736" s="264">
        <f>'HNDL PIP'!A1736</f>
        <v>42401</v>
      </c>
      <c r="B1736" s="293">
        <f>'HNDL PIP'!J1736</f>
        <v>19395.061525602734</v>
      </c>
      <c r="C1736" s="293">
        <f>'HNDL PIP'!I1736</f>
        <v>13534.133476033909</v>
      </c>
    </row>
    <row r="1737" spans="1:3">
      <c r="A1737" s="264">
        <f>'HNDL PIP'!A1737</f>
        <v>42402</v>
      </c>
      <c r="B1737" s="293">
        <f>'HNDL PIP'!J1737</f>
        <v>19369.907396745242</v>
      </c>
      <c r="C1737" s="293">
        <f>'HNDL PIP'!I1737</f>
        <v>13594.109430054659</v>
      </c>
    </row>
    <row r="1738" spans="1:3">
      <c r="A1738" s="264">
        <f>'HNDL PIP'!A1738</f>
        <v>42403</v>
      </c>
      <c r="B1738" s="293">
        <f>'HNDL PIP'!J1738</f>
        <v>19376.861275398289</v>
      </c>
      <c r="C1738" s="293">
        <f>'HNDL PIP'!I1738</f>
        <v>13581.599961081618</v>
      </c>
    </row>
    <row r="1739" spans="1:3">
      <c r="A1739" s="264">
        <f>'HNDL PIP'!A1739</f>
        <v>42404</v>
      </c>
      <c r="B1739" s="293">
        <f>'HNDL PIP'!J1739</f>
        <v>19463.035676781565</v>
      </c>
      <c r="C1739" s="293">
        <f>'HNDL PIP'!I1739</f>
        <v>13592.233009708705</v>
      </c>
    </row>
    <row r="1740" spans="1:3">
      <c r="A1740" s="264">
        <f>'HNDL PIP'!A1740</f>
        <v>42405</v>
      </c>
      <c r="B1740" s="293">
        <f>'HNDL PIP'!J1740</f>
        <v>19315.013731703893</v>
      </c>
      <c r="C1740" s="293">
        <f>'HNDL PIP'!I1740</f>
        <v>13597.653779597022</v>
      </c>
    </row>
    <row r="1741" spans="1:3">
      <c r="A1741" s="264">
        <f>'HNDL PIP'!A1741</f>
        <v>42408</v>
      </c>
      <c r="B1741" s="293">
        <f>'HNDL PIP'!J1741</f>
        <v>19309.267136122871</v>
      </c>
      <c r="C1741" s="293">
        <f>'HNDL PIP'!I1741</f>
        <v>13654.641360474212</v>
      </c>
    </row>
    <row r="1742" spans="1:3">
      <c r="A1742" s="264">
        <f>'HNDL PIP'!A1742</f>
        <v>42409</v>
      </c>
      <c r="B1742" s="293">
        <f>'HNDL PIP'!J1742</f>
        <v>19226.38926967105</v>
      </c>
      <c r="C1742" s="293">
        <f>'HNDL PIP'!I1742</f>
        <v>13647.83064958889</v>
      </c>
    </row>
    <row r="1743" spans="1:3">
      <c r="A1743" s="264">
        <f>'HNDL PIP'!A1743</f>
        <v>42410</v>
      </c>
      <c r="B1743" s="293">
        <f>'HNDL PIP'!J1743</f>
        <v>19302.393859746659</v>
      </c>
      <c r="C1743" s="293">
        <f>'HNDL PIP'!I1743</f>
        <v>13664.370947453244</v>
      </c>
    </row>
    <row r="1744" spans="1:3">
      <c r="A1744" s="264">
        <f>'HNDL PIP'!A1744</f>
        <v>42411</v>
      </c>
      <c r="B1744" s="293">
        <f>'HNDL PIP'!J1744</f>
        <v>19301.266765199056</v>
      </c>
      <c r="C1744" s="293">
        <f>'HNDL PIP'!I1744</f>
        <v>13682.023198115205</v>
      </c>
    </row>
    <row r="1745" spans="1:3">
      <c r="A1745" s="264">
        <f>'HNDL PIP'!A1745</f>
        <v>42412</v>
      </c>
      <c r="B1745" s="293">
        <f>'HNDL PIP'!J1745</f>
        <v>19308.452178864009</v>
      </c>
      <c r="C1745" s="293">
        <f>'HNDL PIP'!I1745</f>
        <v>13619.545350299844</v>
      </c>
    </row>
    <row r="1746" spans="1:3">
      <c r="A1746" s="264">
        <f>'HNDL PIP'!A1746</f>
        <v>42416</v>
      </c>
      <c r="B1746" s="293">
        <f>'HNDL PIP'!J1746</f>
        <v>19297.627421854129</v>
      </c>
      <c r="C1746" s="293">
        <f>'HNDL PIP'!I1746</f>
        <v>13612.456651215121</v>
      </c>
    </row>
    <row r="1747" spans="1:3">
      <c r="A1747" s="264">
        <f>'HNDL PIP'!A1747</f>
        <v>42417</v>
      </c>
      <c r="B1747" s="293">
        <f>'HNDL PIP'!J1747</f>
        <v>19347.294139659087</v>
      </c>
      <c r="C1747" s="293">
        <f>'HNDL PIP'!I1747</f>
        <v>13591.051559861249</v>
      </c>
    </row>
    <row r="1748" spans="1:3">
      <c r="A1748" s="264">
        <f>'HNDL PIP'!A1748</f>
        <v>42418</v>
      </c>
      <c r="B1748" s="293">
        <f>'HNDL PIP'!J1748</f>
        <v>19415.656608951755</v>
      </c>
      <c r="C1748" s="293">
        <f>'HNDL PIP'!I1748</f>
        <v>13635.112689466298</v>
      </c>
    </row>
    <row r="1749" spans="1:3">
      <c r="A1749" s="264">
        <f>'HNDL PIP'!A1749</f>
        <v>42419</v>
      </c>
      <c r="B1749" s="293">
        <f>'HNDL PIP'!J1749</f>
        <v>19300.018522551592</v>
      </c>
      <c r="C1749" s="293">
        <f>'HNDL PIP'!I1749</f>
        <v>13639.560500656713</v>
      </c>
    </row>
    <row r="1750" spans="1:3">
      <c r="A1750" s="264">
        <f>'HNDL PIP'!A1750</f>
        <v>42422</v>
      </c>
      <c r="B1750" s="293">
        <f>'HNDL PIP'!J1750</f>
        <v>19321.052977858795</v>
      </c>
      <c r="C1750" s="293">
        <f>'HNDL PIP'!I1750</f>
        <v>13636.850115712554</v>
      </c>
    </row>
    <row r="1751" spans="1:3">
      <c r="A1751" s="264">
        <f>'HNDL PIP'!A1751</f>
        <v>42423</v>
      </c>
      <c r="B1751" s="293">
        <f>'HNDL PIP'!J1751</f>
        <v>19308.383244360371</v>
      </c>
      <c r="C1751" s="293">
        <f>'HNDL PIP'!I1751</f>
        <v>13653.251419477207</v>
      </c>
    </row>
    <row r="1752" spans="1:3">
      <c r="A1752" s="264">
        <f>'HNDL PIP'!A1752</f>
        <v>42424</v>
      </c>
      <c r="B1752" s="293">
        <f>'HNDL PIP'!J1752</f>
        <v>19355.498639378391</v>
      </c>
      <c r="C1752" s="293">
        <f>'HNDL PIP'!I1752</f>
        <v>13653.320916527055</v>
      </c>
    </row>
    <row r="1753" spans="1:3">
      <c r="A1753" s="264">
        <f>'HNDL PIP'!A1753</f>
        <v>42425</v>
      </c>
      <c r="B1753" s="293">
        <f>'HNDL PIP'!J1753</f>
        <v>19383.221118041765</v>
      </c>
      <c r="C1753" s="293">
        <f>'HNDL PIP'!I1753</f>
        <v>13683.760624361457</v>
      </c>
    </row>
    <row r="1754" spans="1:3">
      <c r="A1754" s="264">
        <f>'HNDL PIP'!A1754</f>
        <v>42426</v>
      </c>
      <c r="B1754" s="293">
        <f>'HNDL PIP'!J1754</f>
        <v>19347.238847367058</v>
      </c>
      <c r="C1754" s="293">
        <f>'HNDL PIP'!I1754</f>
        <v>13642.270885600867</v>
      </c>
    </row>
    <row r="1755" spans="1:3">
      <c r="A1755" s="264">
        <f>'HNDL PIP'!A1755</f>
        <v>42429</v>
      </c>
      <c r="B1755" s="293">
        <f>'HNDL PIP'!J1755</f>
        <v>19417.655960485299</v>
      </c>
      <c r="C1755" s="293">
        <f>'HNDL PIP'!I1755</f>
        <v>13661.313077259832</v>
      </c>
    </row>
    <row r="1756" spans="1:3">
      <c r="A1756" s="264">
        <f>'HNDL PIP'!A1756</f>
        <v>42430</v>
      </c>
      <c r="B1756" s="293">
        <f>'HNDL PIP'!J1756</f>
        <v>19494.759224702448</v>
      </c>
      <c r="C1756" s="293">
        <f>'HNDL PIP'!I1756</f>
        <v>13610.510733819312</v>
      </c>
    </row>
    <row r="1757" spans="1:3">
      <c r="A1757" s="264">
        <f>'HNDL PIP'!A1757</f>
        <v>42431</v>
      </c>
      <c r="B1757" s="293">
        <f>'HNDL PIP'!J1757</f>
        <v>19508.392794426407</v>
      </c>
      <c r="C1757" s="293">
        <f>'HNDL PIP'!I1757</f>
        <v>13614.611059760477</v>
      </c>
    </row>
    <row r="1758" spans="1:3">
      <c r="A1758" s="264">
        <f>'HNDL PIP'!A1758</f>
        <v>42432</v>
      </c>
      <c r="B1758" s="293">
        <f>'HNDL PIP'!J1758</f>
        <v>19542.562878947454</v>
      </c>
      <c r="C1758" s="293">
        <f>'HNDL PIP'!I1758</f>
        <v>13636.433133413449</v>
      </c>
    </row>
    <row r="1759" spans="1:3">
      <c r="A1759" s="264">
        <f>'HNDL PIP'!A1759</f>
        <v>42433</v>
      </c>
      <c r="B1759" s="293">
        <f>'HNDL PIP'!J1759</f>
        <v>19615.957481496713</v>
      </c>
      <c r="C1759" s="293">
        <f>'HNDL PIP'!I1759</f>
        <v>13612.734639414519</v>
      </c>
    </row>
    <row r="1760" spans="1:3">
      <c r="A1760" s="264">
        <f>'HNDL PIP'!A1760</f>
        <v>42436</v>
      </c>
      <c r="B1760" s="293">
        <f>'HNDL PIP'!J1760</f>
        <v>19578.820453756398</v>
      </c>
      <c r="C1760" s="293">
        <f>'HNDL PIP'!I1760</f>
        <v>13611.275201367664</v>
      </c>
    </row>
    <row r="1761" spans="1:3">
      <c r="A1761" s="264">
        <f>'HNDL PIP'!A1761</f>
        <v>42437</v>
      </c>
      <c r="B1761" s="293">
        <f>'HNDL PIP'!J1761</f>
        <v>19616.212608433612</v>
      </c>
      <c r="C1761" s="293">
        <f>'HNDL PIP'!I1761</f>
        <v>13654.154881125258</v>
      </c>
    </row>
    <row r="1762" spans="1:3">
      <c r="A1762" s="264">
        <f>'HNDL PIP'!A1762</f>
        <v>42438</v>
      </c>
      <c r="B1762" s="293">
        <f>'HNDL PIP'!J1762</f>
        <v>19689.132017718708</v>
      </c>
      <c r="C1762" s="293">
        <f>'HNDL PIP'!I1762</f>
        <v>13623.784670340705</v>
      </c>
    </row>
    <row r="1763" spans="1:3">
      <c r="A1763" s="264">
        <f>'HNDL PIP'!A1763</f>
        <v>42439</v>
      </c>
      <c r="B1763" s="293">
        <f>'HNDL PIP'!J1763</f>
        <v>19658.225763462495</v>
      </c>
      <c r="C1763" s="293">
        <f>'HNDL PIP'!I1763</f>
        <v>13614.333071561074</v>
      </c>
    </row>
    <row r="1764" spans="1:3">
      <c r="A1764" s="264">
        <f>'HNDL PIP'!A1764</f>
        <v>42440</v>
      </c>
      <c r="B1764" s="293">
        <f>'HNDL PIP'!J1764</f>
        <v>19657.082362266796</v>
      </c>
      <c r="C1764" s="293">
        <f>'HNDL PIP'!I1764</f>
        <v>13602.310081936983</v>
      </c>
    </row>
    <row r="1765" spans="1:3">
      <c r="A1765" s="264">
        <f>'HNDL PIP'!A1765</f>
        <v>42443</v>
      </c>
      <c r="B1765" s="293">
        <f>'HNDL PIP'!J1765</f>
        <v>19747.983195956269</v>
      </c>
      <c r="C1765" s="293">
        <f>'HNDL PIP'!I1765</f>
        <v>13624.340646739509</v>
      </c>
    </row>
    <row r="1766" spans="1:3">
      <c r="A1766" s="264">
        <f>'HNDL PIP'!A1766</f>
        <v>42444</v>
      </c>
      <c r="B1766" s="293">
        <f>'HNDL PIP'!J1766</f>
        <v>19748.681060702198</v>
      </c>
      <c r="C1766" s="293">
        <f>'HNDL PIP'!I1766</f>
        <v>13625.035617238012</v>
      </c>
    </row>
    <row r="1767" spans="1:3">
      <c r="A1767" s="264">
        <f>'HNDL PIP'!A1767</f>
        <v>42445</v>
      </c>
      <c r="B1767" s="293">
        <f>'HNDL PIP'!J1767</f>
        <v>19801.047951862241</v>
      </c>
      <c r="C1767" s="293">
        <f>'HNDL PIP'!I1767</f>
        <v>13650.054555184095</v>
      </c>
    </row>
    <row r="1768" spans="1:3">
      <c r="A1768" s="264">
        <f>'HNDL PIP'!A1768</f>
        <v>42446</v>
      </c>
      <c r="B1768" s="293">
        <f>'HNDL PIP'!J1768</f>
        <v>19827.80722890898</v>
      </c>
      <c r="C1768" s="293">
        <f>'HNDL PIP'!I1768</f>
        <v>13681.953701065355</v>
      </c>
    </row>
    <row r="1769" spans="1:3">
      <c r="A1769" s="264">
        <f>'HNDL PIP'!A1769</f>
        <v>42447</v>
      </c>
      <c r="B1769" s="293">
        <f>'HNDL PIP'!J1769</f>
        <v>19825.964074540403</v>
      </c>
      <c r="C1769" s="293">
        <f>'HNDL PIP'!I1769</f>
        <v>13706.416662612637</v>
      </c>
    </row>
    <row r="1770" spans="1:3">
      <c r="A1770" s="264">
        <f>'HNDL PIP'!A1770</f>
        <v>42450</v>
      </c>
      <c r="B1770" s="293">
        <f>'HNDL PIP'!J1770</f>
        <v>19809.591125980103</v>
      </c>
      <c r="C1770" s="293">
        <f>'HNDL PIP'!I1770</f>
        <v>13677.644883974641</v>
      </c>
    </row>
    <row r="1771" spans="1:3">
      <c r="A1771" s="264">
        <f>'HNDL PIP'!A1771</f>
        <v>42451</v>
      </c>
      <c r="B1771" s="293">
        <f>'HNDL PIP'!J1771</f>
        <v>19808.671394963541</v>
      </c>
      <c r="C1771" s="293">
        <f>'HNDL PIP'!I1771</f>
        <v>13675.837960678535</v>
      </c>
    </row>
    <row r="1772" spans="1:3">
      <c r="A1772" s="264">
        <f>'HNDL PIP'!A1772</f>
        <v>42452</v>
      </c>
      <c r="B1772" s="293">
        <f>'HNDL PIP'!J1772</f>
        <v>19816.976197379408</v>
      </c>
      <c r="C1772" s="293">
        <f>'HNDL PIP'!I1772</f>
        <v>13719.621102084184</v>
      </c>
    </row>
    <row r="1773" spans="1:3">
      <c r="A1773" s="264">
        <f>'HNDL PIP'!A1773</f>
        <v>42453</v>
      </c>
      <c r="B1773" s="293">
        <f>'HNDL PIP'!J1773</f>
        <v>19869.786288421103</v>
      </c>
      <c r="C1773" s="293">
        <f>'HNDL PIP'!I1773</f>
        <v>13701.06538977417</v>
      </c>
    </row>
    <row r="1774" spans="1:3">
      <c r="A1774" s="264">
        <f>'HNDL PIP'!A1774</f>
        <v>42457</v>
      </c>
      <c r="B1774" s="293">
        <f>'HNDL PIP'!J1774</f>
        <v>19874.859125735347</v>
      </c>
      <c r="C1774" s="293">
        <f>'HNDL PIP'!I1774</f>
        <v>13716.980214189874</v>
      </c>
    </row>
    <row r="1775" spans="1:3">
      <c r="A1775" s="264">
        <f>'HNDL PIP'!A1775</f>
        <v>42458</v>
      </c>
      <c r="B1775" s="293">
        <f>'HNDL PIP'!J1775</f>
        <v>19926.278066623585</v>
      </c>
      <c r="C1775" s="293">
        <f>'HNDL PIP'!I1775</f>
        <v>13758.539450000315</v>
      </c>
    </row>
    <row r="1776" spans="1:3">
      <c r="A1776" s="264">
        <f>'HNDL PIP'!A1776</f>
        <v>42459</v>
      </c>
      <c r="B1776" s="293">
        <f>'HNDL PIP'!J1776</f>
        <v>19999.596299747376</v>
      </c>
      <c r="C1776" s="293">
        <f>'HNDL PIP'!I1776</f>
        <v>13753.466165361247</v>
      </c>
    </row>
    <row r="1777" spans="1:3">
      <c r="A1777" s="264">
        <f>'HNDL PIP'!A1777</f>
        <v>42460</v>
      </c>
      <c r="B1777" s="293">
        <f>'HNDL PIP'!J1777</f>
        <v>20054.232428287698</v>
      </c>
      <c r="C1777" s="293">
        <f>'HNDL PIP'!I1777</f>
        <v>13786.616258139808</v>
      </c>
    </row>
    <row r="1778" spans="1:3">
      <c r="A1778" s="264">
        <f>'HNDL PIP'!A1778</f>
        <v>42461</v>
      </c>
      <c r="B1778" s="293">
        <f>'HNDL PIP'!J1778</f>
        <v>20064.367651008164</v>
      </c>
      <c r="C1778" s="293">
        <f>'HNDL PIP'!I1778</f>
        <v>13780.848003002238</v>
      </c>
    </row>
    <row r="1779" spans="1:3">
      <c r="A1779" s="264">
        <f>'HNDL PIP'!A1779</f>
        <v>42464</v>
      </c>
      <c r="B1779" s="293">
        <f>'HNDL PIP'!J1779</f>
        <v>20054.906204681098</v>
      </c>
      <c r="C1779" s="293">
        <f>'HNDL PIP'!I1779</f>
        <v>13792.870992626329</v>
      </c>
    </row>
    <row r="1780" spans="1:3">
      <c r="A1780" s="264">
        <f>'HNDL PIP'!A1780</f>
        <v>42465</v>
      </c>
      <c r="B1780" s="293">
        <f>'HNDL PIP'!J1780</f>
        <v>20043.601379736709</v>
      </c>
      <c r="C1780" s="293">
        <f>'HNDL PIP'!I1780</f>
        <v>13826.021085404891</v>
      </c>
    </row>
    <row r="1781" spans="1:3">
      <c r="A1781" s="264">
        <f>'HNDL PIP'!A1781</f>
        <v>42466</v>
      </c>
      <c r="B1781" s="293">
        <f>'HNDL PIP'!J1781</f>
        <v>20047.050588977458</v>
      </c>
      <c r="C1781" s="293">
        <f>'HNDL PIP'!I1781</f>
        <v>13809.550284590385</v>
      </c>
    </row>
    <row r="1782" spans="1:3">
      <c r="A1782" s="264">
        <f>'HNDL PIP'!A1782</f>
        <v>42467</v>
      </c>
      <c r="B1782" s="293">
        <f>'HNDL PIP'!J1782</f>
        <v>20054.418025781215</v>
      </c>
      <c r="C1782" s="293">
        <f>'HNDL PIP'!I1782</f>
        <v>13852.22147319843</v>
      </c>
    </row>
    <row r="1783" spans="1:3">
      <c r="A1783" s="264">
        <f>'HNDL PIP'!A1783</f>
        <v>42468</v>
      </c>
      <c r="B1783" s="293">
        <f>'HNDL PIP'!J1783</f>
        <v>20058.327315574032</v>
      </c>
      <c r="C1783" s="293">
        <f>'HNDL PIP'!I1783</f>
        <v>13832.692802190513</v>
      </c>
    </row>
    <row r="1784" spans="1:3">
      <c r="A1784" s="264">
        <f>'HNDL PIP'!A1784</f>
        <v>42471</v>
      </c>
      <c r="B1784" s="293">
        <f>'HNDL PIP'!J1784</f>
        <v>20150.281070714991</v>
      </c>
      <c r="C1784" s="293">
        <f>'HNDL PIP'!I1784</f>
        <v>13839.503513075837</v>
      </c>
    </row>
    <row r="1785" spans="1:3">
      <c r="A1785" s="264">
        <f>'HNDL PIP'!A1785</f>
        <v>42472</v>
      </c>
      <c r="B1785" s="293">
        <f>'HNDL PIP'!J1785</f>
        <v>20165.248180007489</v>
      </c>
      <c r="C1785" s="293">
        <f>'HNDL PIP'!I1785</f>
        <v>13811.07921968709</v>
      </c>
    </row>
    <row r="1786" spans="1:3">
      <c r="A1786" s="264">
        <f>'HNDL PIP'!A1786</f>
        <v>42473</v>
      </c>
      <c r="B1786" s="293">
        <f>'HNDL PIP'!J1786</f>
        <v>20164.081473728929</v>
      </c>
      <c r="C1786" s="293">
        <f>'HNDL PIP'!I1786</f>
        <v>13829.078955598299</v>
      </c>
    </row>
    <row r="1787" spans="1:3">
      <c r="A1787" s="264">
        <f>'HNDL PIP'!A1787</f>
        <v>42474</v>
      </c>
      <c r="B1787" s="293">
        <f>'HNDL PIP'!J1787</f>
        <v>20190.569061865408</v>
      </c>
      <c r="C1787" s="293">
        <f>'HNDL PIP'!I1787</f>
        <v>13821.573274214472</v>
      </c>
    </row>
    <row r="1788" spans="1:3">
      <c r="A1788" s="264">
        <f>'HNDL PIP'!A1788</f>
        <v>42475</v>
      </c>
      <c r="B1788" s="293">
        <f>'HNDL PIP'!J1788</f>
        <v>20197.927526790685</v>
      </c>
      <c r="C1788" s="293">
        <f>'HNDL PIP'!I1788</f>
        <v>13843.603839016996</v>
      </c>
    </row>
    <row r="1789" spans="1:3">
      <c r="A1789" s="264">
        <f>'HNDL PIP'!A1789</f>
        <v>42478</v>
      </c>
      <c r="B1789" s="293">
        <f>'HNDL PIP'!J1789</f>
        <v>20188.463836141309</v>
      </c>
      <c r="C1789" s="293">
        <f>'HNDL PIP'!I1789</f>
        <v>13833.457269738861</v>
      </c>
    </row>
    <row r="1790" spans="1:3">
      <c r="A1790" s="264">
        <f>'HNDL PIP'!A1790</f>
        <v>42479</v>
      </c>
      <c r="B1790" s="293">
        <f>'HNDL PIP'!J1790</f>
        <v>20268.634294809694</v>
      </c>
      <c r="C1790" s="293">
        <f>'HNDL PIP'!I1790</f>
        <v>13834.221737287215</v>
      </c>
    </row>
    <row r="1791" spans="1:3">
      <c r="A1791" s="264">
        <f>'HNDL PIP'!A1791</f>
        <v>42480</v>
      </c>
      <c r="B1791" s="293">
        <f>'HNDL PIP'!J1791</f>
        <v>20232.901465669474</v>
      </c>
      <c r="C1791" s="293">
        <f>'HNDL PIP'!I1791</f>
        <v>13797.179809717041</v>
      </c>
    </row>
    <row r="1792" spans="1:3">
      <c r="A1792" s="264">
        <f>'HNDL PIP'!A1792</f>
        <v>42481</v>
      </c>
      <c r="B1792" s="293">
        <f>'HNDL PIP'!J1792</f>
        <v>20196.019921369374</v>
      </c>
      <c r="C1792" s="293">
        <f>'HNDL PIP'!I1792</f>
        <v>13791.620045729023</v>
      </c>
    </row>
    <row r="1793" spans="1:3">
      <c r="A1793" s="264">
        <f>'HNDL PIP'!A1793</f>
        <v>42482</v>
      </c>
      <c r="B1793" s="293">
        <f>'HNDL PIP'!J1793</f>
        <v>20193.469534816297</v>
      </c>
      <c r="C1793" s="293">
        <f>'HNDL PIP'!I1793</f>
        <v>13784.5313466443</v>
      </c>
    </row>
    <row r="1794" spans="1:3">
      <c r="A1794" s="264">
        <f>'HNDL PIP'!A1794</f>
        <v>42485</v>
      </c>
      <c r="B1794" s="293">
        <f>'HNDL PIP'!J1794</f>
        <v>20192.762357918979</v>
      </c>
      <c r="C1794" s="293">
        <f>'HNDL PIP'!I1794</f>
        <v>13777.095162310326</v>
      </c>
    </row>
    <row r="1795" spans="1:3">
      <c r="A1795" s="264">
        <f>'HNDL PIP'!A1795</f>
        <v>42486</v>
      </c>
      <c r="B1795" s="293">
        <f>'HNDL PIP'!J1795</f>
        <v>20237.207007644138</v>
      </c>
      <c r="C1795" s="293">
        <f>'HNDL PIP'!I1795</f>
        <v>13762.778770041177</v>
      </c>
    </row>
    <row r="1796" spans="1:3">
      <c r="A1796" s="264">
        <f>'HNDL PIP'!A1796</f>
        <v>42487</v>
      </c>
      <c r="B1796" s="293">
        <f>'HNDL PIP'!J1796</f>
        <v>20258.842279459208</v>
      </c>
      <c r="C1796" s="293">
        <f>'HNDL PIP'!I1796</f>
        <v>13804.338005851618</v>
      </c>
    </row>
    <row r="1797" spans="1:3">
      <c r="A1797" s="264">
        <f>'HNDL PIP'!A1797</f>
        <v>42488</v>
      </c>
      <c r="B1797" s="293">
        <f>'HNDL PIP'!J1797</f>
        <v>20265.272730182172</v>
      </c>
      <c r="C1797" s="293">
        <f>'HNDL PIP'!I1797</f>
        <v>13821.017297815673</v>
      </c>
    </row>
    <row r="1798" spans="1:3">
      <c r="A1798" s="264">
        <f>'HNDL PIP'!A1798</f>
        <v>42489</v>
      </c>
      <c r="B1798" s="293">
        <f>'HNDL PIP'!J1798</f>
        <v>20278.842903668588</v>
      </c>
      <c r="C1798" s="293">
        <f>'HNDL PIP'!I1798</f>
        <v>13839.573010125687</v>
      </c>
    </row>
    <row r="1799" spans="1:3">
      <c r="A1799" s="264">
        <f>'HNDL PIP'!A1799</f>
        <v>42492</v>
      </c>
      <c r="B1799" s="293">
        <f>'HNDL PIP'!J1799</f>
        <v>20297.939540685718</v>
      </c>
      <c r="C1799" s="293">
        <f>'HNDL PIP'!I1799</f>
        <v>13809.619781640235</v>
      </c>
    </row>
    <row r="1800" spans="1:3">
      <c r="A1800" s="264">
        <f>'HNDL PIP'!A1800</f>
        <v>42493</v>
      </c>
      <c r="B1800" s="293">
        <f>'HNDL PIP'!J1800</f>
        <v>20275.347720509744</v>
      </c>
      <c r="C1800" s="293">
        <f>'HNDL PIP'!I1800</f>
        <v>13849.094105955168</v>
      </c>
    </row>
    <row r="1801" spans="1:3">
      <c r="A1801" s="264">
        <f>'HNDL PIP'!A1801</f>
        <v>42494</v>
      </c>
      <c r="B1801" s="293">
        <f>'HNDL PIP'!J1801</f>
        <v>20248.151910865341</v>
      </c>
      <c r="C1801" s="293">
        <f>'HNDL PIP'!I1801</f>
        <v>13854.514875843486</v>
      </c>
    </row>
    <row r="1802" spans="1:3">
      <c r="A1802" s="264">
        <f>'HNDL PIP'!A1802</f>
        <v>42495</v>
      </c>
      <c r="B1802" s="293">
        <f>'HNDL PIP'!J1802</f>
        <v>20219.807126803375</v>
      </c>
      <c r="C1802" s="293">
        <f>'HNDL PIP'!I1802</f>
        <v>13878.908340340919</v>
      </c>
    </row>
    <row r="1803" spans="1:3">
      <c r="A1803" s="264">
        <f>'HNDL PIP'!A1803</f>
        <v>42496</v>
      </c>
      <c r="B1803" s="293">
        <f>'HNDL PIP'!J1803</f>
        <v>20203.900096946232</v>
      </c>
      <c r="C1803" s="293">
        <f>'HNDL PIP'!I1803</f>
        <v>13862.715527725815</v>
      </c>
    </row>
    <row r="1804" spans="1:3">
      <c r="A1804" s="264">
        <f>'HNDL PIP'!A1804</f>
        <v>42499</v>
      </c>
      <c r="B1804" s="293">
        <f>'HNDL PIP'!J1804</f>
        <v>20197.435575910866</v>
      </c>
      <c r="C1804" s="293">
        <f>'HNDL PIP'!I1804</f>
        <v>13874.947008499455</v>
      </c>
    </row>
    <row r="1805" spans="1:3">
      <c r="A1805" s="264">
        <f>'HNDL PIP'!A1805</f>
        <v>42500</v>
      </c>
      <c r="B1805" s="293">
        <f>'HNDL PIP'!J1805</f>
        <v>20244.622057304372</v>
      </c>
      <c r="C1805" s="293">
        <f>'HNDL PIP'!I1805</f>
        <v>13877.726890493464</v>
      </c>
    </row>
    <row r="1806" spans="1:3">
      <c r="A1806" s="264">
        <f>'HNDL PIP'!A1806</f>
        <v>42501</v>
      </c>
      <c r="B1806" s="293">
        <f>'HNDL PIP'!J1806</f>
        <v>20221.808496402169</v>
      </c>
      <c r="C1806" s="293">
        <f>'HNDL PIP'!I1806</f>
        <v>13893.502720809467</v>
      </c>
    </row>
    <row r="1807" spans="1:3">
      <c r="A1807" s="264">
        <f>'HNDL PIP'!A1807</f>
        <v>42502</v>
      </c>
      <c r="B1807" s="293">
        <f>'HNDL PIP'!J1807</f>
        <v>20220.639388665546</v>
      </c>
      <c r="C1807" s="293">
        <f>'HNDL PIP'!I1807</f>
        <v>13870.846682558291</v>
      </c>
    </row>
    <row r="1808" spans="1:3">
      <c r="A1808" s="264">
        <f>'HNDL PIP'!A1808</f>
        <v>42503</v>
      </c>
      <c r="B1808" s="293">
        <f>'HNDL PIP'!J1808</f>
        <v>20234.204897366573</v>
      </c>
      <c r="C1808" s="293">
        <f>'HNDL PIP'!I1808</f>
        <v>13901.564378592091</v>
      </c>
    </row>
    <row r="1809" spans="1:3">
      <c r="A1809" s="264">
        <f>'HNDL PIP'!A1809</f>
        <v>42506</v>
      </c>
      <c r="B1809" s="293">
        <f>'HNDL PIP'!J1809</f>
        <v>20245.236719770644</v>
      </c>
      <c r="C1809" s="293">
        <f>'HNDL PIP'!I1809</f>
        <v>13871.402658957089</v>
      </c>
    </row>
    <row r="1810" spans="1:3">
      <c r="A1810" s="264">
        <f>'HNDL PIP'!A1810</f>
        <v>42507</v>
      </c>
      <c r="B1810" s="293">
        <f>'HNDL PIP'!J1810</f>
        <v>20204.010711842555</v>
      </c>
      <c r="C1810" s="293">
        <f>'HNDL PIP'!I1810</f>
        <v>13867.371830065777</v>
      </c>
    </row>
    <row r="1811" spans="1:3">
      <c r="A1811" s="264">
        <f>'HNDL PIP'!A1811</f>
        <v>42508</v>
      </c>
      <c r="B1811" s="293">
        <f>'HNDL PIP'!J1811</f>
        <v>20146.214431003031</v>
      </c>
      <c r="C1811" s="293">
        <f>'HNDL PIP'!I1811</f>
        <v>13788.28418733621</v>
      </c>
    </row>
    <row r="1812" spans="1:3">
      <c r="A1812" s="264">
        <f>'HNDL PIP'!A1812</f>
        <v>42509</v>
      </c>
      <c r="B1812" s="293">
        <f>'HNDL PIP'!J1812</f>
        <v>20162.082545070563</v>
      </c>
      <c r="C1812" s="293">
        <f>'HNDL PIP'!I1812</f>
        <v>13817.681439422859</v>
      </c>
    </row>
    <row r="1813" spans="1:3">
      <c r="A1813" s="264">
        <f>'HNDL PIP'!A1813</f>
        <v>42510</v>
      </c>
      <c r="B1813" s="293">
        <f>'HNDL PIP'!J1813</f>
        <v>20199.355315353761</v>
      </c>
      <c r="C1813" s="293">
        <f>'HNDL PIP'!I1813</f>
        <v>13814.971054478699</v>
      </c>
    </row>
    <row r="1814" spans="1:3">
      <c r="A1814" s="264">
        <f>'HNDL PIP'!A1814</f>
        <v>42513</v>
      </c>
      <c r="B1814" s="293">
        <f>'HNDL PIP'!J1814</f>
        <v>20256.188459122444</v>
      </c>
      <c r="C1814" s="293">
        <f>'HNDL PIP'!I1814</f>
        <v>13818.445906971212</v>
      </c>
    </row>
    <row r="1815" spans="1:3">
      <c r="A1815" s="264">
        <f>'HNDL PIP'!A1815</f>
        <v>42514</v>
      </c>
      <c r="B1815" s="293">
        <f>'HNDL PIP'!J1815</f>
        <v>20239.597618107895</v>
      </c>
      <c r="C1815" s="293">
        <f>'HNDL PIP'!I1815</f>
        <v>13809.758775739932</v>
      </c>
    </row>
    <row r="1816" spans="1:3">
      <c r="A1816" s="264">
        <f>'HNDL PIP'!A1816</f>
        <v>42515</v>
      </c>
      <c r="B1816" s="293">
        <f>'HNDL PIP'!J1816</f>
        <v>20238.657922504197</v>
      </c>
      <c r="C1816" s="293">
        <f>'HNDL PIP'!I1816</f>
        <v>13804.963479300268</v>
      </c>
    </row>
    <row r="1817" spans="1:3">
      <c r="A1817" s="264">
        <f>'HNDL PIP'!A1817</f>
        <v>42516</v>
      </c>
      <c r="B1817" s="293">
        <f>'HNDL PIP'!J1817</f>
        <v>20248.764567948947</v>
      </c>
      <c r="C1817" s="293">
        <f>'HNDL PIP'!I1817</f>
        <v>13843.047862618196</v>
      </c>
    </row>
    <row r="1818" spans="1:3">
      <c r="A1818" s="264">
        <f>'HNDL PIP'!A1818</f>
        <v>42517</v>
      </c>
      <c r="B1818" s="293">
        <f>'HNDL PIP'!J1818</f>
        <v>20284.87385003989</v>
      </c>
      <c r="C1818" s="293">
        <f>'HNDL PIP'!I1818</f>
        <v>13836.098157633172</v>
      </c>
    </row>
    <row r="1819" spans="1:3">
      <c r="A1819" s="264">
        <f>'HNDL PIP'!A1819</f>
        <v>42521</v>
      </c>
      <c r="B1819" s="293">
        <f>'HNDL PIP'!J1819</f>
        <v>20242.512278829265</v>
      </c>
      <c r="C1819" s="293">
        <f>'HNDL PIP'!I1819</f>
        <v>13843.117359668047</v>
      </c>
    </row>
    <row r="1820" spans="1:3">
      <c r="A1820" s="264">
        <f>'HNDL PIP'!A1820</f>
        <v>42522</v>
      </c>
      <c r="B1820" s="293">
        <f>'HNDL PIP'!J1820</f>
        <v>20222.474218682353</v>
      </c>
      <c r="C1820" s="293">
        <f>'HNDL PIP'!I1820</f>
        <v>13835.889666483621</v>
      </c>
    </row>
    <row r="1821" spans="1:3">
      <c r="A1821" s="264">
        <f>'HNDL PIP'!A1821</f>
        <v>42523</v>
      </c>
      <c r="B1821" s="293">
        <f>'HNDL PIP'!J1821</f>
        <v>20227.057440988709</v>
      </c>
      <c r="C1821" s="293">
        <f>'HNDL PIP'!I1821</f>
        <v>13858.962687033902</v>
      </c>
    </row>
    <row r="1822" spans="1:3">
      <c r="A1822" s="264">
        <f>'HNDL PIP'!A1822</f>
        <v>42524</v>
      </c>
      <c r="B1822" s="293">
        <f>'HNDL PIP'!J1822</f>
        <v>20333.10449261036</v>
      </c>
      <c r="C1822" s="293">
        <f>'HNDL PIP'!I1822</f>
        <v>13928.251245734586</v>
      </c>
    </row>
    <row r="1823" spans="1:3">
      <c r="A1823" s="264">
        <f>'HNDL PIP'!A1823</f>
        <v>42527</v>
      </c>
      <c r="B1823" s="293">
        <f>'HNDL PIP'!J1823</f>
        <v>20325.488508317656</v>
      </c>
      <c r="C1823" s="293">
        <f>'HNDL PIP'!I1823</f>
        <v>13918.521658755551</v>
      </c>
    </row>
    <row r="1824" spans="1:3">
      <c r="A1824" s="264">
        <f>'HNDL PIP'!A1824</f>
        <v>42528</v>
      </c>
      <c r="B1824" s="293">
        <f>'HNDL PIP'!J1824</f>
        <v>20407.36515161187</v>
      </c>
      <c r="C1824" s="293">
        <f>'HNDL PIP'!I1824</f>
        <v>13929.710683781437</v>
      </c>
    </row>
    <row r="1825" spans="1:3">
      <c r="A1825" s="264">
        <f>'HNDL PIP'!A1825</f>
        <v>42529</v>
      </c>
      <c r="B1825" s="293">
        <f>'HNDL PIP'!J1825</f>
        <v>20453.347015137737</v>
      </c>
      <c r="C1825" s="293">
        <f>'HNDL PIP'!I1825</f>
        <v>13939.996247159272</v>
      </c>
    </row>
    <row r="1826" spans="1:3">
      <c r="A1826" s="264">
        <f>'HNDL PIP'!A1826</f>
        <v>42530</v>
      </c>
      <c r="B1826" s="293">
        <f>'HNDL PIP'!J1826</f>
        <v>20477.011158536294</v>
      </c>
      <c r="C1826" s="293">
        <f>'HNDL PIP'!I1826</f>
        <v>13960.63687096479</v>
      </c>
    </row>
    <row r="1827" spans="1:3">
      <c r="A1827" s="264">
        <f>'HNDL PIP'!A1827</f>
        <v>42531</v>
      </c>
      <c r="B1827" s="293">
        <f>'HNDL PIP'!J1827</f>
        <v>20458.808602539728</v>
      </c>
      <c r="C1827" s="293">
        <f>'HNDL PIP'!I1827</f>
        <v>13980.652021321657</v>
      </c>
    </row>
    <row r="1828" spans="1:3">
      <c r="A1828" s="264">
        <f>'HNDL PIP'!A1828</f>
        <v>42534</v>
      </c>
      <c r="B1828" s="293">
        <f>'HNDL PIP'!J1828</f>
        <v>20457.398701657374</v>
      </c>
      <c r="C1828" s="293">
        <f>'HNDL PIP'!I1828</f>
        <v>13991.771549297693</v>
      </c>
    </row>
    <row r="1829" spans="1:3">
      <c r="A1829" s="264">
        <f>'HNDL PIP'!A1829</f>
        <v>42535</v>
      </c>
      <c r="B1829" s="293">
        <f>'HNDL PIP'!J1829</f>
        <v>20452.078834324941</v>
      </c>
      <c r="C1829" s="293">
        <f>'HNDL PIP'!I1829</f>
        <v>13985.933797110274</v>
      </c>
    </row>
    <row r="1830" spans="1:3">
      <c r="A1830" s="264">
        <f>'HNDL PIP'!A1830</f>
        <v>42536</v>
      </c>
      <c r="B1830" s="293">
        <f>'HNDL PIP'!J1830</f>
        <v>20490.457982891272</v>
      </c>
      <c r="C1830" s="293">
        <f>'HNDL PIP'!I1830</f>
        <v>14000.250189379421</v>
      </c>
    </row>
    <row r="1831" spans="1:3">
      <c r="A1831" s="264">
        <f>'HNDL PIP'!A1831</f>
        <v>42537</v>
      </c>
      <c r="B1831" s="293">
        <f>'HNDL PIP'!J1831</f>
        <v>20541.482525807241</v>
      </c>
      <c r="C1831" s="293">
        <f>'HNDL PIP'!I1831</f>
        <v>14018.666907589735</v>
      </c>
    </row>
    <row r="1832" spans="1:3">
      <c r="A1832" s="264">
        <f>'HNDL PIP'!A1832</f>
        <v>42538</v>
      </c>
      <c r="B1832" s="293">
        <f>'HNDL PIP'!J1832</f>
        <v>20532.249852933965</v>
      </c>
      <c r="C1832" s="293">
        <f>'HNDL PIP'!I1832</f>
        <v>13987.67122335653</v>
      </c>
    </row>
    <row r="1833" spans="1:3">
      <c r="A1833" s="264">
        <f>'HNDL PIP'!A1833</f>
        <v>42541</v>
      </c>
      <c r="B1833" s="293">
        <f>'HNDL PIP'!J1833</f>
        <v>20556.362260315331</v>
      </c>
      <c r="C1833" s="293">
        <f>'HNDL PIP'!I1833</f>
        <v>13969.810481545021</v>
      </c>
    </row>
    <row r="1834" spans="1:3">
      <c r="A1834" s="264">
        <f>'HNDL PIP'!A1834</f>
        <v>42542</v>
      </c>
      <c r="B1834" s="293">
        <f>'HNDL PIP'!J1834</f>
        <v>20580.242436048095</v>
      </c>
      <c r="C1834" s="293">
        <f>'HNDL PIP'!I1834</f>
        <v>13955.772077475272</v>
      </c>
    </row>
    <row r="1835" spans="1:3">
      <c r="A1835" s="264">
        <f>'HNDL PIP'!A1835</f>
        <v>42543</v>
      </c>
      <c r="B1835" s="293">
        <f>'HNDL PIP'!J1835</f>
        <v>20581.586316146175</v>
      </c>
      <c r="C1835" s="293">
        <f>'HNDL PIP'!I1835</f>
        <v>13962.652285410446</v>
      </c>
    </row>
    <row r="1836" spans="1:3">
      <c r="A1836" s="264">
        <f>'HNDL PIP'!A1836</f>
        <v>42544</v>
      </c>
      <c r="B1836" s="293">
        <f>'HNDL PIP'!J1836</f>
        <v>20574.42267405281</v>
      </c>
      <c r="C1836" s="293">
        <f>'HNDL PIP'!I1836</f>
        <v>13936.729885816309</v>
      </c>
    </row>
    <row r="1837" spans="1:3">
      <c r="A1837" s="264">
        <f>'HNDL PIP'!A1837</f>
        <v>42545</v>
      </c>
      <c r="B1837" s="293">
        <f>'HNDL PIP'!J1837</f>
        <v>20495.985140338042</v>
      </c>
      <c r="C1837" s="293">
        <f>'HNDL PIP'!I1837</f>
        <v>14014.844569847972</v>
      </c>
    </row>
    <row r="1838" spans="1:3">
      <c r="A1838" s="264">
        <f>'HNDL PIP'!A1838</f>
        <v>42548</v>
      </c>
      <c r="B1838" s="293">
        <f>'HNDL PIP'!J1838</f>
        <v>20456.868967860606</v>
      </c>
      <c r="C1838" s="293">
        <f>'HNDL PIP'!I1838</f>
        <v>14090.179371885626</v>
      </c>
    </row>
    <row r="1839" spans="1:3">
      <c r="A1839" s="264">
        <f>'HNDL PIP'!A1839</f>
        <v>42549</v>
      </c>
      <c r="B1839" s="293">
        <f>'HNDL PIP'!J1839</f>
        <v>20559.832345301271</v>
      </c>
      <c r="C1839" s="293">
        <f>'HNDL PIP'!I1839</f>
        <v>14093.376236178736</v>
      </c>
    </row>
    <row r="1840" spans="1:3">
      <c r="A1840" s="264">
        <f>'HNDL PIP'!A1840</f>
        <v>42550</v>
      </c>
      <c r="B1840" s="293">
        <f>'HNDL PIP'!J1840</f>
        <v>20627.153850383169</v>
      </c>
      <c r="C1840" s="293">
        <f>'HNDL PIP'!I1840</f>
        <v>14093.862715527686</v>
      </c>
    </row>
    <row r="1841" spans="1:3">
      <c r="A1841" s="264">
        <f>'HNDL PIP'!A1841</f>
        <v>42551</v>
      </c>
      <c r="B1841" s="293">
        <f>'HNDL PIP'!J1841</f>
        <v>20648.494047285985</v>
      </c>
      <c r="C1841" s="293">
        <f>'HNDL PIP'!I1841</f>
        <v>14091.847301082031</v>
      </c>
    </row>
    <row r="1842" spans="1:3">
      <c r="A1842" s="264">
        <f>'HNDL PIP'!A1842</f>
        <v>42552</v>
      </c>
      <c r="B1842" s="293">
        <f>'HNDL PIP'!J1842</f>
        <v>20658.568861001982</v>
      </c>
      <c r="C1842" s="293">
        <f>'HNDL PIP'!I1842</f>
        <v>14121.52254136808</v>
      </c>
    </row>
    <row r="1843" spans="1:3">
      <c r="A1843" s="264">
        <f>'HNDL PIP'!A1843</f>
        <v>42556</v>
      </c>
      <c r="B1843" s="293">
        <f>'HNDL PIP'!J1843</f>
        <v>20677.606992676312</v>
      </c>
      <c r="C1843" s="293">
        <f>'HNDL PIP'!I1843</f>
        <v>14190.602608919211</v>
      </c>
    </row>
    <row r="1844" spans="1:3">
      <c r="A1844" s="264">
        <f>'HNDL PIP'!A1844</f>
        <v>42557</v>
      </c>
      <c r="B1844" s="293">
        <f>'HNDL PIP'!J1844</f>
        <v>20680.32445094001</v>
      </c>
      <c r="C1844" s="293">
        <f>'HNDL PIP'!I1844</f>
        <v>14176.216719600212</v>
      </c>
    </row>
    <row r="1845" spans="1:3">
      <c r="A1845" s="264">
        <f>'HNDL PIP'!A1845</f>
        <v>42558</v>
      </c>
      <c r="B1845" s="293">
        <f>'HNDL PIP'!J1845</f>
        <v>20707.633685189176</v>
      </c>
      <c r="C1845" s="293">
        <f>'HNDL PIP'!I1845</f>
        <v>14185.598821329995</v>
      </c>
    </row>
    <row r="1846" spans="1:3">
      <c r="A1846" s="264">
        <f>'HNDL PIP'!A1846</f>
        <v>42559</v>
      </c>
      <c r="B1846" s="293">
        <f>'HNDL PIP'!J1846</f>
        <v>20653.123779836616</v>
      </c>
      <c r="C1846" s="293">
        <f>'HNDL PIP'!I1846</f>
        <v>14205.61397168686</v>
      </c>
    </row>
    <row r="1847" spans="1:3">
      <c r="A1847" s="264">
        <f>'HNDL PIP'!A1847</f>
        <v>42562</v>
      </c>
      <c r="B1847" s="293">
        <f>'HNDL PIP'!J1847</f>
        <v>20628.034719043626</v>
      </c>
      <c r="C1847" s="293">
        <f>'HNDL PIP'!I1847</f>
        <v>14176.911690098716</v>
      </c>
    </row>
    <row r="1848" spans="1:3">
      <c r="A1848" s="264">
        <f>'HNDL PIP'!A1848</f>
        <v>42563</v>
      </c>
      <c r="B1848" s="293">
        <f>'HNDL PIP'!J1848</f>
        <v>20706.358133828438</v>
      </c>
      <c r="C1848" s="293">
        <f>'HNDL PIP'!I1848</f>
        <v>14137.020383484682</v>
      </c>
    </row>
    <row r="1849" spans="1:3">
      <c r="A1849" s="264">
        <f>'HNDL PIP'!A1849</f>
        <v>42564</v>
      </c>
      <c r="B1849" s="293">
        <f>'HNDL PIP'!J1849</f>
        <v>20782.146557642463</v>
      </c>
      <c r="C1849" s="293">
        <f>'HNDL PIP'!I1849</f>
        <v>14169.753493964143</v>
      </c>
    </row>
    <row r="1850" spans="1:3">
      <c r="A1850" s="264">
        <f>'HNDL PIP'!A1850</f>
        <v>42565</v>
      </c>
      <c r="B1850" s="293">
        <f>'HNDL PIP'!J1850</f>
        <v>20780.95189310424</v>
      </c>
      <c r="C1850" s="293">
        <f>'HNDL PIP'!I1850</f>
        <v>14132.225087045015</v>
      </c>
    </row>
    <row r="1851" spans="1:3">
      <c r="A1851" s="264">
        <f>'HNDL PIP'!A1851</f>
        <v>42566</v>
      </c>
      <c r="B1851" s="293">
        <f>'HNDL PIP'!J1851</f>
        <v>20752.41484392784</v>
      </c>
      <c r="C1851" s="293">
        <f>'HNDL PIP'!I1851</f>
        <v>14095.391650624391</v>
      </c>
    </row>
    <row r="1852" spans="1:3">
      <c r="A1852" s="264">
        <f>'HNDL PIP'!A1852</f>
        <v>42569</v>
      </c>
      <c r="B1852" s="293">
        <f>'HNDL PIP'!J1852</f>
        <v>20764.088018607246</v>
      </c>
      <c r="C1852" s="293">
        <f>'HNDL PIP'!I1852</f>
        <v>14101.785379210613</v>
      </c>
    </row>
    <row r="1853" spans="1:3">
      <c r="A1853" s="264">
        <f>'HNDL PIP'!A1853</f>
        <v>42570</v>
      </c>
      <c r="B1853" s="293">
        <f>'HNDL PIP'!J1853</f>
        <v>20821.939242335186</v>
      </c>
      <c r="C1853" s="293">
        <f>'HNDL PIP'!I1853</f>
        <v>14119.437629872573</v>
      </c>
    </row>
    <row r="1854" spans="1:3">
      <c r="A1854" s="264">
        <f>'HNDL PIP'!A1854</f>
        <v>42571</v>
      </c>
      <c r="B1854" s="293">
        <f>'HNDL PIP'!J1854</f>
        <v>20826.486185786387</v>
      </c>
      <c r="C1854" s="293">
        <f>'HNDL PIP'!I1854</f>
        <v>14105.607716952376</v>
      </c>
    </row>
    <row r="1855" spans="1:3">
      <c r="A1855" s="264">
        <f>'HNDL PIP'!A1855</f>
        <v>42572</v>
      </c>
      <c r="B1855" s="293">
        <f>'HNDL PIP'!J1855</f>
        <v>20911.436710000442</v>
      </c>
      <c r="C1855" s="293">
        <f>'HNDL PIP'!I1855</f>
        <v>14114.642333432907</v>
      </c>
    </row>
    <row r="1856" spans="1:3">
      <c r="A1856" s="264">
        <f>'HNDL PIP'!A1856</f>
        <v>42573</v>
      </c>
      <c r="B1856" s="293">
        <f>'HNDL PIP'!J1856</f>
        <v>20924.019020367894</v>
      </c>
      <c r="C1856" s="293">
        <f>'HNDL PIP'!I1856</f>
        <v>14113.738871784852</v>
      </c>
    </row>
    <row r="1857" spans="1:3">
      <c r="A1857" s="264">
        <f>'HNDL PIP'!A1857</f>
        <v>42576</v>
      </c>
      <c r="B1857" s="293">
        <f>'HNDL PIP'!J1857</f>
        <v>20900.077091018364</v>
      </c>
      <c r="C1857" s="293">
        <f>'HNDL PIP'!I1857</f>
        <v>14108.457095996235</v>
      </c>
    </row>
    <row r="1858" spans="1:3">
      <c r="A1858" s="264">
        <f>'HNDL PIP'!A1858</f>
        <v>42577</v>
      </c>
      <c r="B1858" s="293">
        <f>'HNDL PIP'!J1858</f>
        <v>20902.092750915715</v>
      </c>
      <c r="C1858" s="293">
        <f>'HNDL PIP'!I1858</f>
        <v>14109.152066494738</v>
      </c>
    </row>
    <row r="1859" spans="1:3">
      <c r="A1859" s="264">
        <f>'HNDL PIP'!A1859</f>
        <v>42578</v>
      </c>
      <c r="B1859" s="293">
        <f>'HNDL PIP'!J1859</f>
        <v>20936.263830947366</v>
      </c>
      <c r="C1859" s="293">
        <f>'HNDL PIP'!I1859</f>
        <v>14141.676685824646</v>
      </c>
    </row>
    <row r="1860" spans="1:3">
      <c r="A1860" s="264">
        <f>'HNDL PIP'!A1860</f>
        <v>42579</v>
      </c>
      <c r="B1860" s="293">
        <f>'HNDL PIP'!J1860</f>
        <v>20899.692539451469</v>
      </c>
      <c r="C1860" s="293">
        <f>'HNDL PIP'!I1860</f>
        <v>14143.414112070901</v>
      </c>
    </row>
    <row r="1861" spans="1:3">
      <c r="A1861" s="264">
        <f>'HNDL PIP'!A1861</f>
        <v>42580</v>
      </c>
      <c r="B1861" s="293">
        <f>'HNDL PIP'!J1861</f>
        <v>20960.730910520095</v>
      </c>
      <c r="C1861" s="293">
        <f>'HNDL PIP'!I1861</f>
        <v>14180.942518990028</v>
      </c>
    </row>
    <row r="1862" spans="1:3">
      <c r="A1862" s="264">
        <f>'HNDL PIP'!A1862</f>
        <v>42583</v>
      </c>
      <c r="B1862" s="293">
        <f>'HNDL PIP'!J1862</f>
        <v>20932.199581071338</v>
      </c>
      <c r="C1862" s="293">
        <f>'HNDL PIP'!I1862</f>
        <v>14151.475769853529</v>
      </c>
    </row>
    <row r="1863" spans="1:3">
      <c r="A1863" s="264">
        <f>'HNDL PIP'!A1863</f>
        <v>42584</v>
      </c>
      <c r="B1863" s="293">
        <f>'HNDL PIP'!J1863</f>
        <v>20925.027432863491</v>
      </c>
      <c r="C1863" s="293">
        <f>'HNDL PIP'!I1863</f>
        <v>14121.592038417928</v>
      </c>
    </row>
    <row r="1864" spans="1:3">
      <c r="A1864" s="264">
        <f>'HNDL PIP'!A1864</f>
        <v>42585</v>
      </c>
      <c r="B1864" s="293">
        <f>'HNDL PIP'!J1864</f>
        <v>20925.892953178089</v>
      </c>
      <c r="C1864" s="293">
        <f>'HNDL PIP'!I1864</f>
        <v>14120.202097420923</v>
      </c>
    </row>
    <row r="1865" spans="1:3">
      <c r="A1865" s="264">
        <f>'HNDL PIP'!A1865</f>
        <v>42586</v>
      </c>
      <c r="B1865" s="293">
        <f>'HNDL PIP'!J1865</f>
        <v>20970.845247906887</v>
      </c>
      <c r="C1865" s="293">
        <f>'HNDL PIP'!I1865</f>
        <v>14154.394645947239</v>
      </c>
    </row>
    <row r="1866" spans="1:3">
      <c r="A1866" s="264">
        <f>'HNDL PIP'!A1866</f>
        <v>42587</v>
      </c>
      <c r="B1866" s="293">
        <f>'HNDL PIP'!J1866</f>
        <v>20942.54817423231</v>
      </c>
      <c r="C1866" s="293">
        <f>'HNDL PIP'!I1866</f>
        <v>14107.41464024848</v>
      </c>
    </row>
    <row r="1867" spans="1:3">
      <c r="A1867" s="264">
        <f>'HNDL PIP'!A1867</f>
        <v>42590</v>
      </c>
      <c r="B1867" s="293">
        <f>'HNDL PIP'!J1867</f>
        <v>20961.550864016193</v>
      </c>
      <c r="C1867" s="293">
        <f>'HNDL PIP'!I1867</f>
        <v>14115.128812781857</v>
      </c>
    </row>
    <row r="1868" spans="1:3">
      <c r="A1868" s="264">
        <f>'HNDL PIP'!A1868</f>
        <v>42591</v>
      </c>
      <c r="B1868" s="293">
        <f>'HNDL PIP'!J1868</f>
        <v>21025.32127018457</v>
      </c>
      <c r="C1868" s="293">
        <f>'HNDL PIP'!I1868</f>
        <v>14146.402485214461</v>
      </c>
    </row>
    <row r="1869" spans="1:3">
      <c r="A1869" s="264">
        <f>'HNDL PIP'!A1869</f>
        <v>42592</v>
      </c>
      <c r="B1869" s="293">
        <f>'HNDL PIP'!J1869</f>
        <v>21045.006995936703</v>
      </c>
      <c r="C1869" s="293">
        <f>'HNDL PIP'!I1869</f>
        <v>14174.201305154555</v>
      </c>
    </row>
    <row r="1870" spans="1:3">
      <c r="A1870" s="264">
        <f>'HNDL PIP'!A1870</f>
        <v>42593</v>
      </c>
      <c r="B1870" s="293">
        <f>'HNDL PIP'!J1870</f>
        <v>21043.800340292601</v>
      </c>
      <c r="C1870" s="293">
        <f>'HNDL PIP'!I1870</f>
        <v>14127.638281754898</v>
      </c>
    </row>
    <row r="1871" spans="1:3">
      <c r="A1871" s="264">
        <f>'HNDL PIP'!A1871</f>
        <v>42594</v>
      </c>
      <c r="B1871" s="293">
        <f>'HNDL PIP'!J1871</f>
        <v>21057.055739957603</v>
      </c>
      <c r="C1871" s="293">
        <f>'HNDL PIP'!I1871</f>
        <v>14166.000653272225</v>
      </c>
    </row>
    <row r="1872" spans="1:3">
      <c r="A1872" s="264">
        <f>'HNDL PIP'!A1872</f>
        <v>42597</v>
      </c>
      <c r="B1872" s="293">
        <f>'HNDL PIP'!J1872</f>
        <v>20991.576023409674</v>
      </c>
      <c r="C1872" s="293">
        <f>'HNDL PIP'!I1872</f>
        <v>14144.595561918355</v>
      </c>
    </row>
    <row r="1873" spans="1:3">
      <c r="A1873" s="264">
        <f>'HNDL PIP'!A1873</f>
        <v>42598</v>
      </c>
      <c r="B1873" s="293">
        <f>'HNDL PIP'!J1873</f>
        <v>20987.847006113298</v>
      </c>
      <c r="C1873" s="293">
        <f>'HNDL PIP'!I1873</f>
        <v>14131.947098845614</v>
      </c>
    </row>
    <row r="1874" spans="1:3">
      <c r="A1874" s="264">
        <f>'HNDL PIP'!A1874</f>
        <v>42599</v>
      </c>
      <c r="B1874" s="293">
        <f>'HNDL PIP'!J1874</f>
        <v>21035.531526028084</v>
      </c>
      <c r="C1874" s="293">
        <f>'HNDL PIP'!I1874</f>
        <v>14147.583935061915</v>
      </c>
    </row>
    <row r="1875" spans="1:3">
      <c r="A1875" s="264">
        <f>'HNDL PIP'!A1875</f>
        <v>42600</v>
      </c>
      <c r="B1875" s="293">
        <f>'HNDL PIP'!J1875</f>
        <v>21063.243969350358</v>
      </c>
      <c r="C1875" s="293">
        <f>'HNDL PIP'!I1875</f>
        <v>14168.294055917286</v>
      </c>
    </row>
    <row r="1876" spans="1:3">
      <c r="A1876" s="264">
        <f>'HNDL PIP'!A1876</f>
        <v>42601</v>
      </c>
      <c r="B1876" s="293">
        <f>'HNDL PIP'!J1876</f>
        <v>21033.807772304961</v>
      </c>
      <c r="C1876" s="293">
        <f>'HNDL PIP'!I1876</f>
        <v>14140.425738927343</v>
      </c>
    </row>
    <row r="1877" spans="1:3">
      <c r="A1877" s="264">
        <f>'HNDL PIP'!A1877</f>
        <v>42604</v>
      </c>
      <c r="B1877" s="293">
        <f>'HNDL PIP'!J1877</f>
        <v>21074.598643409034</v>
      </c>
      <c r="C1877" s="293">
        <f>'HNDL PIP'!I1877</f>
        <v>14171.073937911295</v>
      </c>
    </row>
    <row r="1878" spans="1:3">
      <c r="A1878" s="264">
        <f>'HNDL PIP'!A1878</f>
        <v>42605</v>
      </c>
      <c r="B1878" s="293">
        <f>'HNDL PIP'!J1878</f>
        <v>21091.978643808783</v>
      </c>
      <c r="C1878" s="293">
        <f>'HNDL PIP'!I1878</f>
        <v>14171.768908409798</v>
      </c>
    </row>
    <row r="1879" spans="1:3">
      <c r="A1879" s="264">
        <f>'HNDL PIP'!A1879</f>
        <v>42606</v>
      </c>
      <c r="B1879" s="293">
        <f>'HNDL PIP'!J1879</f>
        <v>21065.298716161833</v>
      </c>
      <c r="C1879" s="293">
        <f>'HNDL PIP'!I1879</f>
        <v>14169.753493964143</v>
      </c>
    </row>
    <row r="1880" spans="1:3">
      <c r="A1880" s="264">
        <f>'HNDL PIP'!A1880</f>
        <v>42607</v>
      </c>
      <c r="B1880" s="293">
        <f>'HNDL PIP'!J1880</f>
        <v>21083.595281317754</v>
      </c>
      <c r="C1880" s="293">
        <f>'HNDL PIP'!I1880</f>
        <v>14156.618551542448</v>
      </c>
    </row>
    <row r="1881" spans="1:3">
      <c r="A1881" s="264">
        <f>'HNDL PIP'!A1881</f>
        <v>42608</v>
      </c>
      <c r="B1881" s="293">
        <f>'HNDL PIP'!J1881</f>
        <v>21052.329152838392</v>
      </c>
      <c r="C1881" s="293">
        <f>'HNDL PIP'!I1881</f>
        <v>14119.437629872573</v>
      </c>
    </row>
    <row r="1882" spans="1:3">
      <c r="A1882" s="264">
        <f>'HNDL PIP'!A1882</f>
        <v>42611</v>
      </c>
      <c r="B1882" s="293">
        <f>'HNDL PIP'!J1882</f>
        <v>21066.953519146526</v>
      </c>
      <c r="C1882" s="293">
        <f>'HNDL PIP'!I1882</f>
        <v>14169.683996914291</v>
      </c>
    </row>
    <row r="1883" spans="1:3">
      <c r="A1883" s="264">
        <f>'HNDL PIP'!A1883</f>
        <v>42612</v>
      </c>
      <c r="B1883" s="293">
        <f>'HNDL PIP'!J1883</f>
        <v>21076.758504502548</v>
      </c>
      <c r="C1883" s="293">
        <f>'HNDL PIP'!I1883</f>
        <v>14163.498759477619</v>
      </c>
    </row>
    <row r="1884" spans="1:3">
      <c r="A1884" s="264">
        <f>'HNDL PIP'!A1884</f>
        <v>42613</v>
      </c>
      <c r="B1884" s="293">
        <f>'HNDL PIP'!J1884</f>
        <v>21076.238774481852</v>
      </c>
      <c r="C1884" s="293">
        <f>'HNDL PIP'!I1884</f>
        <v>14164.749706374925</v>
      </c>
    </row>
    <row r="1885" spans="1:3">
      <c r="A1885" s="264">
        <f>'HNDL PIP'!A1885</f>
        <v>42614</v>
      </c>
      <c r="B1885" s="293">
        <f>'HNDL PIP'!J1885</f>
        <v>21061.725267122372</v>
      </c>
      <c r="C1885" s="293">
        <f>'HNDL PIP'!I1885</f>
        <v>14161.761333231365</v>
      </c>
    </row>
    <row r="1886" spans="1:3">
      <c r="A1886" s="264">
        <f>'HNDL PIP'!A1886</f>
        <v>42615</v>
      </c>
      <c r="B1886" s="293">
        <f>'HNDL PIP'!J1886</f>
        <v>21092.862781721116</v>
      </c>
      <c r="C1886" s="293">
        <f>'HNDL PIP'!I1886</f>
        <v>14143.622603220454</v>
      </c>
    </row>
    <row r="1887" spans="1:3">
      <c r="A1887" s="264">
        <f>'HNDL PIP'!A1887</f>
        <v>42619</v>
      </c>
      <c r="B1887" s="293">
        <f>'HNDL PIP'!J1887</f>
        <v>21139.366152834999</v>
      </c>
      <c r="C1887" s="293">
        <f>'HNDL PIP'!I1887</f>
        <v>14184.973347881343</v>
      </c>
    </row>
    <row r="1888" spans="1:3">
      <c r="A1888" s="264">
        <f>'HNDL PIP'!A1888</f>
        <v>42620</v>
      </c>
      <c r="B1888" s="293">
        <f>'HNDL PIP'!J1888</f>
        <v>21116.823496747329</v>
      </c>
      <c r="C1888" s="293">
        <f>'HNDL PIP'!I1888</f>
        <v>14187.127756426702</v>
      </c>
    </row>
    <row r="1889" spans="1:3">
      <c r="A1889" s="264">
        <f>'HNDL PIP'!A1889</f>
        <v>42621</v>
      </c>
      <c r="B1889" s="293">
        <f>'HNDL PIP'!J1889</f>
        <v>21081.667888411645</v>
      </c>
      <c r="C1889" s="293">
        <f>'HNDL PIP'!I1889</f>
        <v>14132.364081144717</v>
      </c>
    </row>
    <row r="1890" spans="1:3">
      <c r="A1890" s="264">
        <f>'HNDL PIP'!A1890</f>
        <v>42622</v>
      </c>
      <c r="B1890" s="293">
        <f>'HNDL PIP'!J1890</f>
        <v>20923.123594399924</v>
      </c>
      <c r="C1890" s="293">
        <f>'HNDL PIP'!I1890</f>
        <v>14089.692892536674</v>
      </c>
    </row>
    <row r="1891" spans="1:3">
      <c r="A1891" s="264">
        <f>'HNDL PIP'!A1891</f>
        <v>42625</v>
      </c>
      <c r="B1891" s="293">
        <f>'HNDL PIP'!J1891</f>
        <v>21003.56866546486</v>
      </c>
      <c r="C1891" s="293">
        <f>'HNDL PIP'!I1891</f>
        <v>14091.291324683227</v>
      </c>
    </row>
    <row r="1892" spans="1:3">
      <c r="A1892" s="264">
        <f>'HNDL PIP'!A1892</f>
        <v>42626</v>
      </c>
      <c r="B1892" s="293">
        <f>'HNDL PIP'!J1892</f>
        <v>20896.871608278347</v>
      </c>
      <c r="C1892" s="293">
        <f>'HNDL PIP'!I1892</f>
        <v>14049.871082972488</v>
      </c>
    </row>
    <row r="1893" spans="1:3">
      <c r="A1893" s="264">
        <f>'HNDL PIP'!A1893</f>
        <v>42627</v>
      </c>
      <c r="B1893" s="293">
        <f>'HNDL PIP'!J1893</f>
        <v>20895.672075431816</v>
      </c>
      <c r="C1893" s="293">
        <f>'HNDL PIP'!I1893</f>
        <v>14078.920849809883</v>
      </c>
    </row>
    <row r="1894" spans="1:3">
      <c r="A1894" s="264">
        <f>'HNDL PIP'!A1894</f>
        <v>42628</v>
      </c>
      <c r="B1894" s="293">
        <f>'HNDL PIP'!J1894</f>
        <v>20945.608806554879</v>
      </c>
      <c r="C1894" s="293">
        <f>'HNDL PIP'!I1894</f>
        <v>14074.95951796842</v>
      </c>
    </row>
    <row r="1895" spans="1:3">
      <c r="A1895" s="264">
        <f>'HNDL PIP'!A1895</f>
        <v>42629</v>
      </c>
      <c r="B1895" s="293">
        <f>'HNDL PIP'!J1895</f>
        <v>20941.884735669119</v>
      </c>
      <c r="C1895" s="293">
        <f>'HNDL PIP'!I1895</f>
        <v>14074.334044519768</v>
      </c>
    </row>
    <row r="1896" spans="1:3">
      <c r="A1896" s="264">
        <f>'HNDL PIP'!A1896</f>
        <v>42632</v>
      </c>
      <c r="B1896" s="293">
        <f>'HNDL PIP'!J1896</f>
        <v>21000.986161085049</v>
      </c>
      <c r="C1896" s="293">
        <f>'HNDL PIP'!I1896</f>
        <v>14079.198838009283</v>
      </c>
    </row>
    <row r="1897" spans="1:3">
      <c r="A1897" s="264">
        <f>'HNDL PIP'!A1897</f>
        <v>42633</v>
      </c>
      <c r="B1897" s="293">
        <f>'HNDL PIP'!J1897</f>
        <v>21007.577303159993</v>
      </c>
      <c r="C1897" s="293">
        <f>'HNDL PIP'!I1897</f>
        <v>14086.70451939311</v>
      </c>
    </row>
    <row r="1898" spans="1:3">
      <c r="A1898" s="264">
        <f>'HNDL PIP'!A1898</f>
        <v>42634</v>
      </c>
      <c r="B1898" s="293">
        <f>'HNDL PIP'!J1898</f>
        <v>21030.216532572467</v>
      </c>
      <c r="C1898" s="293">
        <f>'HNDL PIP'!I1898</f>
        <v>14102.619343808814</v>
      </c>
    </row>
    <row r="1899" spans="1:3">
      <c r="A1899" s="264">
        <f>'HNDL PIP'!A1899</f>
        <v>42635</v>
      </c>
      <c r="B1899" s="293">
        <f>'HNDL PIP'!J1899</f>
        <v>20938.683556924421</v>
      </c>
      <c r="C1899" s="293">
        <f>'HNDL PIP'!I1899</f>
        <v>14136.116921836625</v>
      </c>
    </row>
    <row r="1900" spans="1:3">
      <c r="A1900" s="264">
        <f>'HNDL PIP'!A1900</f>
        <v>42636</v>
      </c>
      <c r="B1900" s="293">
        <f>'HNDL PIP'!J1900</f>
        <v>20998.920207526629</v>
      </c>
      <c r="C1900" s="293">
        <f>'HNDL PIP'!I1900</f>
        <v>14148.070414410866</v>
      </c>
    </row>
    <row r="1901" spans="1:3">
      <c r="A1901" s="264">
        <f>'HNDL PIP'!A1901</f>
        <v>42639</v>
      </c>
      <c r="B1901" s="293">
        <f>'HNDL PIP'!J1901</f>
        <v>20914.732646471126</v>
      </c>
      <c r="C1901" s="293">
        <f>'HNDL PIP'!I1901</f>
        <v>14163.637753577319</v>
      </c>
    </row>
    <row r="1902" spans="1:3">
      <c r="A1902" s="264">
        <f>'HNDL PIP'!A1902</f>
        <v>42640</v>
      </c>
      <c r="B1902" s="293">
        <f>'HNDL PIP'!J1902</f>
        <v>20945.853127440812</v>
      </c>
      <c r="C1902" s="293">
        <f>'HNDL PIP'!I1902</f>
        <v>14185.251336080742</v>
      </c>
    </row>
    <row r="1903" spans="1:3">
      <c r="A1903" s="264">
        <f>'HNDL PIP'!A1903</f>
        <v>42641</v>
      </c>
      <c r="B1903" s="293">
        <f>'HNDL PIP'!J1903</f>
        <v>21024.876512989591</v>
      </c>
      <c r="C1903" s="293">
        <f>'HNDL PIP'!I1903</f>
        <v>14180.386542591224</v>
      </c>
    </row>
    <row r="1904" spans="1:3">
      <c r="A1904" s="264">
        <f>'HNDL PIP'!A1904</f>
        <v>42642</v>
      </c>
      <c r="B1904" s="293">
        <f>'HNDL PIP'!J1904</f>
        <v>20967.974599051155</v>
      </c>
      <c r="C1904" s="293">
        <f>'HNDL PIP'!I1904</f>
        <v>14189.699147271156</v>
      </c>
    </row>
    <row r="1905" spans="1:3">
      <c r="A1905" s="264">
        <f>'HNDL PIP'!A1905</f>
        <v>42643</v>
      </c>
      <c r="B1905" s="293">
        <f>'HNDL PIP'!J1905</f>
        <v>20972.043337668303</v>
      </c>
      <c r="C1905" s="293">
        <f>'HNDL PIP'!I1905</f>
        <v>14156.410060392895</v>
      </c>
    </row>
    <row r="1906" spans="1:3">
      <c r="A1906" s="264">
        <f>'HNDL PIP'!A1906</f>
        <v>42646</v>
      </c>
      <c r="B1906" s="293">
        <f>'HNDL PIP'!J1906</f>
        <v>20956.631130495196</v>
      </c>
      <c r="C1906" s="293">
        <f>'HNDL PIP'!I1906</f>
        <v>14149.668846557421</v>
      </c>
    </row>
    <row r="1907" spans="1:3">
      <c r="A1907" s="264">
        <f>'HNDL PIP'!A1907</f>
        <v>42647</v>
      </c>
      <c r="B1907" s="293">
        <f>'HNDL PIP'!J1907</f>
        <v>20975.596105757468</v>
      </c>
      <c r="C1907" s="293">
        <f>'HNDL PIP'!I1907</f>
        <v>14109.986031092938</v>
      </c>
    </row>
    <row r="1908" spans="1:3">
      <c r="A1908" s="264">
        <f>'HNDL PIP'!A1908</f>
        <v>42648</v>
      </c>
      <c r="B1908" s="293">
        <f>'HNDL PIP'!J1908</f>
        <v>21016.329603337301</v>
      </c>
      <c r="C1908" s="293">
        <f>'HNDL PIP'!I1908</f>
        <v>14093.098247979331</v>
      </c>
    </row>
    <row r="1909" spans="1:3">
      <c r="A1909" s="264">
        <f>'HNDL PIP'!A1909</f>
        <v>42649</v>
      </c>
      <c r="B1909" s="293">
        <f>'HNDL PIP'!J1909</f>
        <v>20984.647648011531</v>
      </c>
      <c r="C1909" s="293">
        <f>'HNDL PIP'!I1909</f>
        <v>14081.353246554641</v>
      </c>
    </row>
    <row r="1910" spans="1:3">
      <c r="A1910" s="264">
        <f>'HNDL PIP'!A1910</f>
        <v>42650</v>
      </c>
      <c r="B1910" s="293">
        <f>'HNDL PIP'!J1910</f>
        <v>20969.466676433974</v>
      </c>
      <c r="C1910" s="293">
        <f>'HNDL PIP'!I1910</f>
        <v>14084.13312854865</v>
      </c>
    </row>
    <row r="1911" spans="1:3">
      <c r="A1911" s="264">
        <f>'HNDL PIP'!A1911</f>
        <v>42653</v>
      </c>
      <c r="B1911" s="293">
        <f>'HNDL PIP'!J1911</f>
        <v>21037.690180268211</v>
      </c>
      <c r="C1911" s="293">
        <f>'HNDL PIP'!I1911</f>
        <v>14084.13312854865</v>
      </c>
    </row>
    <row r="1912" spans="1:3">
      <c r="A1912" s="264">
        <f>'HNDL PIP'!A1912</f>
        <v>42654</v>
      </c>
      <c r="B1912" s="293">
        <f>'HNDL PIP'!J1912</f>
        <v>20994.784686052139</v>
      </c>
      <c r="C1912" s="293">
        <f>'HNDL PIP'!I1912</f>
        <v>14071.137180226659</v>
      </c>
    </row>
    <row r="1913" spans="1:3">
      <c r="A1913" s="264">
        <f>'HNDL PIP'!A1913</f>
        <v>42655</v>
      </c>
      <c r="B1913" s="293">
        <f>'HNDL PIP'!J1913</f>
        <v>20966.775165017953</v>
      </c>
      <c r="C1913" s="293">
        <f>'HNDL PIP'!I1913</f>
        <v>14063.353510643432</v>
      </c>
    </row>
    <row r="1914" spans="1:3">
      <c r="A1914" s="264">
        <f>'HNDL PIP'!A1914</f>
        <v>42656</v>
      </c>
      <c r="B1914" s="293">
        <f>'HNDL PIP'!J1914</f>
        <v>20965.572610087966</v>
      </c>
      <c r="C1914" s="293">
        <f>'HNDL PIP'!I1914</f>
        <v>14093.584727328283</v>
      </c>
    </row>
    <row r="1915" spans="1:3">
      <c r="A1915" s="264">
        <f>'HNDL PIP'!A1915</f>
        <v>42657</v>
      </c>
      <c r="B1915" s="293">
        <f>'HNDL PIP'!J1915</f>
        <v>20932.985219776867</v>
      </c>
      <c r="C1915" s="293">
        <f>'HNDL PIP'!I1915</f>
        <v>14061.268599147923</v>
      </c>
    </row>
    <row r="1916" spans="1:3">
      <c r="A1916" s="264">
        <f>'HNDL PIP'!A1916</f>
        <v>42660</v>
      </c>
      <c r="B1916" s="293">
        <f>'HNDL PIP'!J1916</f>
        <v>20902.920650909138</v>
      </c>
      <c r="C1916" s="293">
        <f>'HNDL PIP'!I1916</f>
        <v>14083.5076551</v>
      </c>
    </row>
    <row r="1917" spans="1:3">
      <c r="A1917" s="264">
        <f>'HNDL PIP'!A1917</f>
        <v>42661</v>
      </c>
      <c r="B1917" s="293">
        <f>'HNDL PIP'!J1917</f>
        <v>20950.512059449989</v>
      </c>
      <c r="C1917" s="293">
        <f>'HNDL PIP'!I1917</f>
        <v>14097.824047369146</v>
      </c>
    </row>
    <row r="1918" spans="1:3">
      <c r="A1918" s="264">
        <f>'HNDL PIP'!A1918</f>
        <v>42662</v>
      </c>
      <c r="B1918" s="293">
        <f>'HNDL PIP'!J1918</f>
        <v>20950.226521989061</v>
      </c>
      <c r="C1918" s="293">
        <f>'HNDL PIP'!I1918</f>
        <v>14100.881917562558</v>
      </c>
    </row>
    <row r="1919" spans="1:3">
      <c r="A1919" s="264">
        <f>'HNDL PIP'!A1919</f>
        <v>42663</v>
      </c>
      <c r="B1919" s="293">
        <f>'HNDL PIP'!J1919</f>
        <v>20946.734345301142</v>
      </c>
      <c r="C1919" s="293">
        <f>'HNDL PIP'!I1919</f>
        <v>14104.773752354169</v>
      </c>
    </row>
    <row r="1920" spans="1:3">
      <c r="A1920" s="264">
        <f>'HNDL PIP'!A1920</f>
        <v>42664</v>
      </c>
      <c r="B1920" s="293">
        <f>'HNDL PIP'!J1920</f>
        <v>20966.374850605833</v>
      </c>
      <c r="C1920" s="293">
        <f>'HNDL PIP'!I1920</f>
        <v>14107.067154999229</v>
      </c>
    </row>
    <row r="1921" spans="1:3">
      <c r="A1921" s="264">
        <f>'HNDL PIP'!A1921</f>
        <v>42667</v>
      </c>
      <c r="B1921" s="293">
        <f>'HNDL PIP'!J1921</f>
        <v>20916.619498186159</v>
      </c>
      <c r="C1921" s="293">
        <f>'HNDL PIP'!I1921</f>
        <v>14094.279697826785</v>
      </c>
    </row>
    <row r="1922" spans="1:3">
      <c r="A1922" s="264">
        <f>'HNDL PIP'!A1922</f>
        <v>42668</v>
      </c>
      <c r="B1922" s="293">
        <f>'HNDL PIP'!J1922</f>
        <v>20910.381083982855</v>
      </c>
      <c r="C1922" s="293">
        <f>'HNDL PIP'!I1922</f>
        <v>14096.573100471842</v>
      </c>
    </row>
    <row r="1923" spans="1:3">
      <c r="A1923" s="264">
        <f>'HNDL PIP'!A1923</f>
        <v>42669</v>
      </c>
      <c r="B1923" s="293">
        <f>'HNDL PIP'!J1923</f>
        <v>20879.640014101191</v>
      </c>
      <c r="C1923" s="293">
        <f>'HNDL PIP'!I1923</f>
        <v>14073.222091722164</v>
      </c>
    </row>
    <row r="1924" spans="1:3">
      <c r="A1924" s="264">
        <f>'HNDL PIP'!A1924</f>
        <v>42670</v>
      </c>
      <c r="B1924" s="293">
        <f>'HNDL PIP'!J1924</f>
        <v>20823.483740469575</v>
      </c>
      <c r="C1924" s="293">
        <f>'HNDL PIP'!I1924</f>
        <v>14038.473566797047</v>
      </c>
    </row>
    <row r="1925" spans="1:3">
      <c r="A1925" s="264">
        <f>'HNDL PIP'!A1925</f>
        <v>42671</v>
      </c>
      <c r="B1925" s="293">
        <f>'HNDL PIP'!J1925</f>
        <v>20800.305830492085</v>
      </c>
      <c r="C1925" s="293">
        <f>'HNDL PIP'!I1925</f>
        <v>14036.805637600643</v>
      </c>
    </row>
    <row r="1926" spans="1:3">
      <c r="A1926" s="264">
        <f>'HNDL PIP'!A1926</f>
        <v>42674</v>
      </c>
      <c r="B1926" s="293">
        <f>'HNDL PIP'!J1926</f>
        <v>20836.891153339628</v>
      </c>
      <c r="C1926" s="293">
        <f>'HNDL PIP'!I1926</f>
        <v>14048.133656726231</v>
      </c>
    </row>
    <row r="1927" spans="1:3">
      <c r="A1927" s="264">
        <f>'HNDL PIP'!A1927</f>
        <v>42675</v>
      </c>
      <c r="B1927" s="293">
        <f>'HNDL PIP'!J1927</f>
        <v>20808.90653904395</v>
      </c>
      <c r="C1927" s="293">
        <f>'HNDL PIP'!I1927</f>
        <v>14056.195314508857</v>
      </c>
    </row>
    <row r="1928" spans="1:3">
      <c r="A1928" s="264">
        <f>'HNDL PIP'!A1928</f>
        <v>42676</v>
      </c>
      <c r="B1928" s="293">
        <f>'HNDL PIP'!J1928</f>
        <v>20758.487520214665</v>
      </c>
      <c r="C1928" s="293">
        <f>'HNDL PIP'!I1928</f>
        <v>14062.450048995379</v>
      </c>
    </row>
    <row r="1929" spans="1:3">
      <c r="A1929" s="264">
        <f>'HNDL PIP'!A1929</f>
        <v>42677</v>
      </c>
      <c r="B1929" s="293">
        <f>'HNDL PIP'!J1929</f>
        <v>20738.979762220693</v>
      </c>
      <c r="C1929" s="293">
        <f>'HNDL PIP'!I1929</f>
        <v>14054.1799000632</v>
      </c>
    </row>
    <row r="1930" spans="1:3">
      <c r="A1930" s="264">
        <f>'HNDL PIP'!A1930</f>
        <v>42678</v>
      </c>
      <c r="B1930" s="293">
        <f>'HNDL PIP'!J1930</f>
        <v>20753.355008490835</v>
      </c>
      <c r="C1930" s="293">
        <f>'HNDL PIP'!I1930</f>
        <v>14070.650700877706</v>
      </c>
    </row>
    <row r="1931" spans="1:3">
      <c r="A1931" s="264">
        <f>'HNDL PIP'!A1931</f>
        <v>42681</v>
      </c>
      <c r="B1931" s="293">
        <f>'HNDL PIP'!J1931</f>
        <v>20813.741123354728</v>
      </c>
      <c r="C1931" s="293">
        <f>'HNDL PIP'!I1931</f>
        <v>14052.094988567693</v>
      </c>
    </row>
    <row r="1932" spans="1:3">
      <c r="A1932" s="264">
        <f>'HNDL PIP'!A1932</f>
        <v>42682</v>
      </c>
      <c r="B1932" s="293">
        <f>'HNDL PIP'!J1932</f>
        <v>20772.258398846447</v>
      </c>
      <c r="C1932" s="293">
        <f>'HNDL PIP'!I1932</f>
        <v>14030.41190901442</v>
      </c>
    </row>
    <row r="1933" spans="1:3">
      <c r="A1933" s="264">
        <f>'HNDL PIP'!A1933</f>
        <v>42683</v>
      </c>
      <c r="B1933" s="293">
        <f>'HNDL PIP'!J1933</f>
        <v>20678.820227184759</v>
      </c>
      <c r="C1933" s="293">
        <f>'HNDL PIP'!I1933</f>
        <v>13893.36372670976</v>
      </c>
    </row>
    <row r="1934" spans="1:3">
      <c r="A1934" s="264">
        <f>'HNDL PIP'!A1934</f>
        <v>42684</v>
      </c>
      <c r="B1934" s="293">
        <f>'HNDL PIP'!J1934</f>
        <v>20567.308812317642</v>
      </c>
      <c r="C1934" s="293">
        <f>'HNDL PIP'!I1934</f>
        <v>13862.298545426705</v>
      </c>
    </row>
    <row r="1935" spans="1:3">
      <c r="A1935" s="264">
        <f>'HNDL PIP'!A1935</f>
        <v>42685</v>
      </c>
      <c r="B1935" s="293">
        <f>'HNDL PIP'!J1935</f>
        <v>20566.125027500719</v>
      </c>
      <c r="C1935" s="293">
        <f>'HNDL PIP'!I1935</f>
        <v>13862.298545426705</v>
      </c>
    </row>
    <row r="1936" spans="1:3">
      <c r="A1936" s="264">
        <f>'HNDL PIP'!A1936</f>
        <v>42688</v>
      </c>
      <c r="B1936" s="293">
        <f>'HNDL PIP'!J1936</f>
        <v>20485.52570006637</v>
      </c>
      <c r="C1936" s="293">
        <f>'HNDL PIP'!I1936</f>
        <v>13782.029452849683</v>
      </c>
    </row>
    <row r="1937" spans="1:3">
      <c r="A1937" s="264">
        <f>'HNDL PIP'!A1937</f>
        <v>42689</v>
      </c>
      <c r="B1937" s="293">
        <f>'HNDL PIP'!J1937</f>
        <v>20576.34454197481</v>
      </c>
      <c r="C1937" s="293">
        <f>'HNDL PIP'!I1937</f>
        <v>13783.975370245493</v>
      </c>
    </row>
    <row r="1938" spans="1:3">
      <c r="A1938" s="264">
        <f>'HNDL PIP'!A1938</f>
        <v>42690</v>
      </c>
      <c r="B1938" s="293">
        <f>'HNDL PIP'!J1938</f>
        <v>20547.699308010375</v>
      </c>
      <c r="C1938" s="293">
        <f>'HNDL PIP'!I1938</f>
        <v>13800.237679910446</v>
      </c>
    </row>
    <row r="1939" spans="1:3">
      <c r="A1939" s="264">
        <f>'HNDL PIP'!A1939</f>
        <v>42691</v>
      </c>
      <c r="B1939" s="293">
        <f>'HNDL PIP'!J1939</f>
        <v>20545.143486904952</v>
      </c>
      <c r="C1939" s="293">
        <f>'HNDL PIP'!I1939</f>
        <v>13765.558652035179</v>
      </c>
    </row>
    <row r="1940" spans="1:3">
      <c r="A1940" s="264">
        <f>'HNDL PIP'!A1940</f>
        <v>42692</v>
      </c>
      <c r="B1940" s="293">
        <f>'HNDL PIP'!J1940</f>
        <v>20579.199205224086</v>
      </c>
      <c r="C1940" s="293">
        <f>'HNDL PIP'!I1940</f>
        <v>13720.246575532827</v>
      </c>
    </row>
    <row r="1941" spans="1:3">
      <c r="A1941" s="264">
        <f>'HNDL PIP'!A1941</f>
        <v>42695</v>
      </c>
      <c r="B1941" s="293">
        <f>'HNDL PIP'!J1941</f>
        <v>20628.124389799206</v>
      </c>
      <c r="C1941" s="293">
        <f>'HNDL PIP'!I1941</f>
        <v>13718.578646336422</v>
      </c>
    </row>
    <row r="1942" spans="1:3">
      <c r="A1942" s="264">
        <f>'HNDL PIP'!A1942</f>
        <v>42696</v>
      </c>
      <c r="B1942" s="293">
        <f>'HNDL PIP'!J1942</f>
        <v>20604.057884590609</v>
      </c>
      <c r="C1942" s="293">
        <f>'HNDL PIP'!I1942</f>
        <v>13729.072700863806</v>
      </c>
    </row>
    <row r="1943" spans="1:3">
      <c r="A1943" s="264">
        <f>'HNDL PIP'!A1943</f>
        <v>42697</v>
      </c>
      <c r="B1943" s="293">
        <f>'HNDL PIP'!J1943</f>
        <v>20501.747706618542</v>
      </c>
      <c r="C1943" s="293">
        <f>'HNDL PIP'!I1943</f>
        <v>13700.578910425211</v>
      </c>
    </row>
    <row r="1944" spans="1:3">
      <c r="A1944" s="264">
        <f>'HNDL PIP'!A1944</f>
        <v>42699</v>
      </c>
      <c r="B1944" s="293">
        <f>'HNDL PIP'!J1944</f>
        <v>20487.526692451342</v>
      </c>
      <c r="C1944" s="293">
        <f>'HNDL PIP'!I1944</f>
        <v>13693.142726091235</v>
      </c>
    </row>
    <row r="1945" spans="1:3">
      <c r="A1945" s="264">
        <f>'HNDL PIP'!A1945</f>
        <v>42702</v>
      </c>
      <c r="B1945" s="293">
        <f>'HNDL PIP'!J1945</f>
        <v>20446.998661099515</v>
      </c>
      <c r="C1945" s="293">
        <f>'HNDL PIP'!I1945</f>
        <v>13733.31202090467</v>
      </c>
    </row>
    <row r="1946" spans="1:3">
      <c r="A1946" s="264">
        <f>'HNDL PIP'!A1946</f>
        <v>42703</v>
      </c>
      <c r="B1946" s="293">
        <f>'HNDL PIP'!J1946</f>
        <v>20500.722290526635</v>
      </c>
      <c r="C1946" s="293">
        <f>'HNDL PIP'!I1946</f>
        <v>13752.284715513784</v>
      </c>
    </row>
    <row r="1947" spans="1:3">
      <c r="A1947" s="264">
        <f>'HNDL PIP'!A1947</f>
        <v>42704</v>
      </c>
      <c r="B1947" s="293">
        <f>'HNDL PIP'!J1947</f>
        <v>20494.280554348858</v>
      </c>
      <c r="C1947" s="293">
        <f>'HNDL PIP'!I1947</f>
        <v>13715.868261392261</v>
      </c>
    </row>
    <row r="1948" spans="1:3">
      <c r="A1948" s="264">
        <f>'HNDL PIP'!A1948</f>
        <v>42705</v>
      </c>
      <c r="B1948" s="293">
        <f>'HNDL PIP'!J1948</f>
        <v>20426.080675031859</v>
      </c>
      <c r="C1948" s="293">
        <f>'HNDL PIP'!I1948</f>
        <v>13663.189497605785</v>
      </c>
    </row>
    <row r="1949" spans="1:3">
      <c r="A1949" s="264">
        <f>'HNDL PIP'!A1949</f>
        <v>42706</v>
      </c>
      <c r="B1949" s="293">
        <f>'HNDL PIP'!J1949</f>
        <v>20423.759969722472</v>
      </c>
      <c r="C1949" s="293">
        <f>'HNDL PIP'!I1949</f>
        <v>13703.706277668471</v>
      </c>
    </row>
    <row r="1950" spans="1:3">
      <c r="A1950" s="264">
        <f>'HNDL PIP'!A1950</f>
        <v>42709</v>
      </c>
      <c r="B1950" s="293">
        <f>'HNDL PIP'!J1950</f>
        <v>20488.910254835995</v>
      </c>
      <c r="C1950" s="293">
        <f>'HNDL PIP'!I1950</f>
        <v>13707.389621310533</v>
      </c>
    </row>
    <row r="1951" spans="1:3">
      <c r="A1951" s="264">
        <f>'HNDL PIP'!A1951</f>
        <v>42710</v>
      </c>
      <c r="B1951" s="293">
        <f>'HNDL PIP'!J1951</f>
        <v>20517.690511268171</v>
      </c>
      <c r="C1951" s="293">
        <f>'HNDL PIP'!I1951</f>
        <v>13703.42828946907</v>
      </c>
    </row>
    <row r="1952" spans="1:3">
      <c r="A1952" s="264">
        <f>'HNDL PIP'!A1952</f>
        <v>42711</v>
      </c>
      <c r="B1952" s="293">
        <f>'HNDL PIP'!J1952</f>
        <v>20575.283428143812</v>
      </c>
      <c r="C1952" s="293">
        <f>'HNDL PIP'!I1952</f>
        <v>13740.817702288496</v>
      </c>
    </row>
    <row r="1953" spans="1:3">
      <c r="A1953" s="264">
        <f>'HNDL PIP'!A1953</f>
        <v>42712</v>
      </c>
      <c r="B1953" s="293">
        <f>'HNDL PIP'!J1953</f>
        <v>20579.816535891638</v>
      </c>
      <c r="C1953" s="293">
        <f>'HNDL PIP'!I1953</f>
        <v>13717.327699439116</v>
      </c>
    </row>
    <row r="1954" spans="1:3">
      <c r="A1954" s="264">
        <f>'HNDL PIP'!A1954</f>
        <v>42713</v>
      </c>
      <c r="B1954" s="293">
        <f>'HNDL PIP'!J1954</f>
        <v>20576.80299415435</v>
      </c>
      <c r="C1954" s="293">
        <f>'HNDL PIP'!I1954</f>
        <v>13667.6373087962</v>
      </c>
    </row>
    <row r="1955" spans="1:3">
      <c r="A1955" s="264">
        <f>'HNDL PIP'!A1955</f>
        <v>42716</v>
      </c>
      <c r="B1955" s="293">
        <f>'HNDL PIP'!J1955</f>
        <v>20584.994107890649</v>
      </c>
      <c r="C1955" s="293">
        <f>'HNDL PIP'!I1955</f>
        <v>13668.540770444253</v>
      </c>
    </row>
    <row r="1956" spans="1:3">
      <c r="A1956" s="264">
        <f>'HNDL PIP'!A1956</f>
        <v>42717</v>
      </c>
      <c r="B1956" s="293">
        <f>'HNDL PIP'!J1956</f>
        <v>20583.809725000472</v>
      </c>
      <c r="C1956" s="293">
        <f>'HNDL PIP'!I1956</f>
        <v>13671.668137687513</v>
      </c>
    </row>
    <row r="1957" spans="1:3">
      <c r="A1957" s="264">
        <f>'HNDL PIP'!A1957</f>
        <v>42718</v>
      </c>
      <c r="B1957" s="293">
        <f>'HNDL PIP'!J1957</f>
        <v>20400.399005071627</v>
      </c>
      <c r="C1957" s="293">
        <f>'HNDL PIP'!I1957</f>
        <v>13641.089435753409</v>
      </c>
    </row>
    <row r="1958" spans="1:3">
      <c r="A1958" s="264">
        <f>'HNDL PIP'!A1958</f>
        <v>42719</v>
      </c>
      <c r="B1958" s="293">
        <f>'HNDL PIP'!J1958</f>
        <v>20448.835857688009</v>
      </c>
      <c r="C1958" s="293">
        <f>'HNDL PIP'!I1958</f>
        <v>13597.723276646862</v>
      </c>
    </row>
    <row r="1959" spans="1:3">
      <c r="A1959" s="264">
        <f>'HNDL PIP'!A1959</f>
        <v>42720</v>
      </c>
      <c r="B1959" s="293">
        <f>'HNDL PIP'!J1959</f>
        <v>20481.493455904772</v>
      </c>
      <c r="C1959" s="293">
        <f>'HNDL PIP'!I1959</f>
        <v>13583.823866676816</v>
      </c>
    </row>
    <row r="1960" spans="1:3">
      <c r="A1960" s="264">
        <f>'HNDL PIP'!A1960</f>
        <v>42723</v>
      </c>
      <c r="B1960" s="293">
        <f>'HNDL PIP'!J1960</f>
        <v>20543.181260636818</v>
      </c>
      <c r="C1960" s="293">
        <f>'HNDL PIP'!I1960</f>
        <v>13627.607008082465</v>
      </c>
    </row>
    <row r="1961" spans="1:3">
      <c r="A1961" s="264">
        <f>'HNDL PIP'!A1961</f>
        <v>42724</v>
      </c>
      <c r="B1961" s="293">
        <f>'HNDL PIP'!J1961</f>
        <v>20632.980846889019</v>
      </c>
      <c r="C1961" s="293">
        <f>'HNDL PIP'!I1961</f>
        <v>13615.862006657775</v>
      </c>
    </row>
    <row r="1962" spans="1:3">
      <c r="A1962" s="264">
        <f>'HNDL PIP'!A1962</f>
        <v>42725</v>
      </c>
      <c r="B1962" s="293">
        <f>'HNDL PIP'!J1962</f>
        <v>20632.022887063984</v>
      </c>
      <c r="C1962" s="293">
        <f>'HNDL PIP'!I1962</f>
        <v>13638.448547859101</v>
      </c>
    </row>
    <row r="1963" spans="1:3">
      <c r="A1963" s="264">
        <f>'HNDL PIP'!A1963</f>
        <v>42726</v>
      </c>
      <c r="B1963" s="293">
        <f>'HNDL PIP'!J1963</f>
        <v>20630.607818222266</v>
      </c>
      <c r="C1963" s="293">
        <f>'HNDL PIP'!I1963</f>
        <v>13637.267098011647</v>
      </c>
    </row>
    <row r="1964" spans="1:3">
      <c r="A1964" s="264">
        <f>'HNDL PIP'!A1964</f>
        <v>42727</v>
      </c>
      <c r="B1964" s="293">
        <f>'HNDL PIP'!J1964</f>
        <v>20644.278201147612</v>
      </c>
      <c r="C1964" s="293">
        <f>'HNDL PIP'!I1964</f>
        <v>13645.189761694575</v>
      </c>
    </row>
    <row r="1965" spans="1:3">
      <c r="A1965" s="264">
        <f>'HNDL PIP'!A1965</f>
        <v>42731</v>
      </c>
      <c r="B1965" s="293">
        <f>'HNDL PIP'!J1965</f>
        <v>20689.030822700479</v>
      </c>
      <c r="C1965" s="293">
        <f>'HNDL PIP'!I1965</f>
        <v>13632.05481927288</v>
      </c>
    </row>
    <row r="1966" spans="1:3">
      <c r="A1966" s="264">
        <f>'HNDL PIP'!A1966</f>
        <v>42732</v>
      </c>
      <c r="B1966" s="293">
        <f>'HNDL PIP'!J1966</f>
        <v>20608.308075997036</v>
      </c>
      <c r="C1966" s="293">
        <f>'HNDL PIP'!I1966</f>
        <v>13674.517516731376</v>
      </c>
    </row>
    <row r="1967" spans="1:3">
      <c r="A1967" s="264">
        <f>'HNDL PIP'!A1967</f>
        <v>42733</v>
      </c>
      <c r="B1967" s="293">
        <f>'HNDL PIP'!J1967</f>
        <v>20614.892893241904</v>
      </c>
      <c r="C1967" s="293">
        <f>'HNDL PIP'!I1967</f>
        <v>13701.273880923714</v>
      </c>
    </row>
    <row r="1968" spans="1:3">
      <c r="A1968" s="264">
        <f>'HNDL PIP'!A1968</f>
        <v>42734</v>
      </c>
      <c r="B1968" s="293">
        <f>'HNDL PIP'!J1968</f>
        <v>20602.509589079411</v>
      </c>
      <c r="C1968" s="293">
        <f>'HNDL PIP'!I1968</f>
        <v>13735.188441250626</v>
      </c>
    </row>
    <row r="1969" spans="1:3">
      <c r="A1969" s="264">
        <f>'HNDL PIP'!A1969</f>
        <v>42738</v>
      </c>
      <c r="B1969" s="293">
        <f>'HNDL PIP'!J1969</f>
        <v>20667.364807228016</v>
      </c>
      <c r="C1969" s="293">
        <f>'HNDL PIP'!I1969</f>
        <v>13731.296606459013</v>
      </c>
    </row>
    <row r="1970" spans="1:3">
      <c r="A1970" s="264">
        <f>'HNDL PIP'!A1970</f>
        <v>42739</v>
      </c>
      <c r="B1970" s="293">
        <f>'HNDL PIP'!J1970</f>
        <v>20727.186913621856</v>
      </c>
      <c r="C1970" s="293">
        <f>'HNDL PIP'!I1970</f>
        <v>13730.671133010361</v>
      </c>
    </row>
    <row r="1971" spans="1:3">
      <c r="A1971" s="264">
        <f>'HNDL PIP'!A1971</f>
        <v>42740</v>
      </c>
      <c r="B1971" s="293">
        <f>'HNDL PIP'!J1971</f>
        <v>20766.210664737348</v>
      </c>
      <c r="C1971" s="293">
        <f>'HNDL PIP'!I1971</f>
        <v>13796.901821517633</v>
      </c>
    </row>
    <row r="1972" spans="1:3">
      <c r="A1972" s="264">
        <f>'HNDL PIP'!A1972</f>
        <v>42741</v>
      </c>
      <c r="B1972" s="293">
        <f>'HNDL PIP'!J1972</f>
        <v>20763.190187317381</v>
      </c>
      <c r="C1972" s="293">
        <f>'HNDL PIP'!I1972</f>
        <v>13759.095426399104</v>
      </c>
    </row>
    <row r="1973" spans="1:3">
      <c r="A1973" s="264">
        <f>'HNDL PIP'!A1973</f>
        <v>42744</v>
      </c>
      <c r="B1973" s="293">
        <f>'HNDL PIP'!J1973</f>
        <v>20744.405466221022</v>
      </c>
      <c r="C1973" s="293">
        <f>'HNDL PIP'!I1973</f>
        <v>13789.048654884557</v>
      </c>
    </row>
    <row r="1974" spans="1:3">
      <c r="A1974" s="264">
        <f>'HNDL PIP'!A1974</f>
        <v>42745</v>
      </c>
      <c r="B1974" s="293">
        <f>'HNDL PIP'!J1974</f>
        <v>20742.071572514975</v>
      </c>
      <c r="C1974" s="293">
        <f>'HNDL PIP'!I1974</f>
        <v>13787.033240438899</v>
      </c>
    </row>
    <row r="1975" spans="1:3">
      <c r="A1975" s="264">
        <f>'HNDL PIP'!A1975</f>
        <v>42746</v>
      </c>
      <c r="B1975" s="293">
        <f>'HNDL PIP'!J1975</f>
        <v>20759.84140605896</v>
      </c>
      <c r="C1975" s="293">
        <f>'HNDL PIP'!I1975</f>
        <v>13796.762827417933</v>
      </c>
    </row>
    <row r="1976" spans="1:3">
      <c r="A1976" s="264">
        <f>'HNDL PIP'!A1976</f>
        <v>42747</v>
      </c>
      <c r="B1976" s="293">
        <f>'HNDL PIP'!J1976</f>
        <v>20780.807690141446</v>
      </c>
      <c r="C1976" s="293">
        <f>'HNDL PIP'!I1976</f>
        <v>13802.253094356101</v>
      </c>
    </row>
    <row r="1977" spans="1:3">
      <c r="A1977" s="264">
        <f>'HNDL PIP'!A1977</f>
        <v>42748</v>
      </c>
      <c r="B1977" s="293">
        <f>'HNDL PIP'!J1977</f>
        <v>20779.614438627763</v>
      </c>
      <c r="C1977" s="293">
        <f>'HNDL PIP'!I1977</f>
        <v>13786.129778790848</v>
      </c>
    </row>
    <row r="1978" spans="1:3">
      <c r="A1978" s="264">
        <f>'HNDL PIP'!A1978</f>
        <v>42752</v>
      </c>
      <c r="B1978" s="293">
        <f>'HNDL PIP'!J1978</f>
        <v>20847.631814336346</v>
      </c>
      <c r="C1978" s="293">
        <f>'HNDL PIP'!I1978</f>
        <v>13828.453482149638</v>
      </c>
    </row>
    <row r="1979" spans="1:3">
      <c r="A1979" s="264">
        <f>'HNDL PIP'!A1979</f>
        <v>42753</v>
      </c>
      <c r="B1979" s="293">
        <f>'HNDL PIP'!J1979</f>
        <v>20851.917252420088</v>
      </c>
      <c r="C1979" s="293">
        <f>'HNDL PIP'!I1979</f>
        <v>13780.431020703129</v>
      </c>
    </row>
    <row r="1980" spans="1:3">
      <c r="A1980" s="264">
        <f>'HNDL PIP'!A1980</f>
        <v>42754</v>
      </c>
      <c r="B1980" s="293">
        <f>'HNDL PIP'!J1980</f>
        <v>20859.628195519599</v>
      </c>
      <c r="C1980" s="293">
        <f>'HNDL PIP'!I1980</f>
        <v>13734.840956001373</v>
      </c>
    </row>
    <row r="1981" spans="1:3">
      <c r="A1981" s="264">
        <f>'HNDL PIP'!A1981</f>
        <v>42755</v>
      </c>
      <c r="B1981" s="293">
        <f>'HNDL PIP'!J1981</f>
        <v>20873.276411796713</v>
      </c>
      <c r="C1981" s="293">
        <f>'HNDL PIP'!I1981</f>
        <v>13738.663293743137</v>
      </c>
    </row>
    <row r="1982" spans="1:3">
      <c r="A1982" s="264">
        <f>'HNDL PIP'!A1982</f>
        <v>42758</v>
      </c>
      <c r="B1982" s="293">
        <f>'HNDL PIP'!J1982</f>
        <v>20903.366339714074</v>
      </c>
      <c r="C1982" s="293">
        <f>'HNDL PIP'!I1982</f>
        <v>13790.091110632309</v>
      </c>
    </row>
    <row r="1983" spans="1:3">
      <c r="A1983" s="264">
        <f>'HNDL PIP'!A1983</f>
        <v>42759</v>
      </c>
      <c r="B1983" s="293">
        <f>'HNDL PIP'!J1983</f>
        <v>20952.17933927253</v>
      </c>
      <c r="C1983" s="293">
        <f>'HNDL PIP'!I1983</f>
        <v>13741.373678687296</v>
      </c>
    </row>
    <row r="1984" spans="1:3">
      <c r="A1984" s="264">
        <f>'HNDL PIP'!A1984</f>
        <v>42760</v>
      </c>
      <c r="B1984" s="293">
        <f>'HNDL PIP'!J1984</f>
        <v>20996.649037567422</v>
      </c>
      <c r="C1984" s="293">
        <f>'HNDL PIP'!I1984</f>
        <v>13705.374206864875</v>
      </c>
    </row>
    <row r="1985" spans="1:3">
      <c r="A1985" s="264">
        <f>'HNDL PIP'!A1985</f>
        <v>42761</v>
      </c>
      <c r="B1985" s="293">
        <f>'HNDL PIP'!J1985</f>
        <v>21001.38278269388</v>
      </c>
      <c r="C1985" s="293">
        <f>'HNDL PIP'!I1985</f>
        <v>13722.261989978482</v>
      </c>
    </row>
    <row r="1986" spans="1:3">
      <c r="A1986" s="264">
        <f>'HNDL PIP'!A1986</f>
        <v>42762</v>
      </c>
      <c r="B1986" s="293">
        <f>'HNDL PIP'!J1986</f>
        <v>21003.376047273003</v>
      </c>
      <c r="C1986" s="293">
        <f>'HNDL PIP'!I1986</f>
        <v>13743.736578382204</v>
      </c>
    </row>
    <row r="1987" spans="1:3">
      <c r="A1987" s="264">
        <f>'HNDL PIP'!A1987</f>
        <v>42765</v>
      </c>
      <c r="B1987" s="293">
        <f>'HNDL PIP'!J1987</f>
        <v>20973.175625455107</v>
      </c>
      <c r="C1987" s="293">
        <f>'HNDL PIP'!I1987</f>
        <v>13743.458590182803</v>
      </c>
    </row>
    <row r="1988" spans="1:3">
      <c r="A1988" s="264">
        <f>'HNDL PIP'!A1988</f>
        <v>42766</v>
      </c>
      <c r="B1988" s="293">
        <f>'HNDL PIP'!J1988</f>
        <v>20961.927841315712</v>
      </c>
      <c r="C1988" s="293">
        <f>'HNDL PIP'!I1988</f>
        <v>13762.153296592516</v>
      </c>
    </row>
    <row r="1989" spans="1:3">
      <c r="A1989" s="264">
        <f>'HNDL PIP'!A1989</f>
        <v>42767</v>
      </c>
      <c r="B1989" s="293">
        <f>'HNDL PIP'!J1989</f>
        <v>20925.339627594767</v>
      </c>
      <c r="C1989" s="293">
        <f>'HNDL PIP'!I1989</f>
        <v>13744.987525279508</v>
      </c>
    </row>
    <row r="1990" spans="1:3">
      <c r="A1990" s="264">
        <f>'HNDL PIP'!A1990</f>
        <v>42768</v>
      </c>
      <c r="B1990" s="293">
        <f>'HNDL PIP'!J1990</f>
        <v>20974.592013826838</v>
      </c>
      <c r="C1990" s="293">
        <f>'HNDL PIP'!I1990</f>
        <v>13752.632200763035</v>
      </c>
    </row>
    <row r="1991" spans="1:3">
      <c r="A1991" s="264">
        <f>'HNDL PIP'!A1991</f>
        <v>42769</v>
      </c>
      <c r="B1991" s="293">
        <f>'HNDL PIP'!J1991</f>
        <v>21026.579146751239</v>
      </c>
      <c r="C1991" s="293">
        <f>'HNDL PIP'!I1991</f>
        <v>13738.524299643435</v>
      </c>
    </row>
    <row r="1992" spans="1:3">
      <c r="A1992" s="264">
        <f>'HNDL PIP'!A1992</f>
        <v>42772</v>
      </c>
      <c r="B1992" s="293">
        <f>'HNDL PIP'!J1992</f>
        <v>21053.45177939301</v>
      </c>
      <c r="C1992" s="293">
        <f>'HNDL PIP'!I1992</f>
        <v>13795.581377570477</v>
      </c>
    </row>
    <row r="1993" spans="1:3">
      <c r="A1993" s="264">
        <f>'HNDL PIP'!A1993</f>
        <v>42773</v>
      </c>
      <c r="B1993" s="293">
        <f>'HNDL PIP'!J1993</f>
        <v>21056.811215183694</v>
      </c>
      <c r="C1993" s="293">
        <f>'HNDL PIP'!I1993</f>
        <v>13811.35720788648</v>
      </c>
    </row>
    <row r="1994" spans="1:3">
      <c r="A1994" s="264">
        <f>'HNDL PIP'!A1994</f>
        <v>42774</v>
      </c>
      <c r="B1994" s="293">
        <f>'HNDL PIP'!J1994</f>
        <v>21089.386065744297</v>
      </c>
      <c r="C1994" s="293">
        <f>'HNDL PIP'!I1994</f>
        <v>13843.74283311669</v>
      </c>
    </row>
    <row r="1995" spans="1:3">
      <c r="A1995" s="264">
        <f>'HNDL PIP'!A1995</f>
        <v>42775</v>
      </c>
      <c r="B1995" s="293">
        <f>'HNDL PIP'!J1995</f>
        <v>21093.884619008935</v>
      </c>
      <c r="C1995" s="293">
        <f>'HNDL PIP'!I1995</f>
        <v>13806.283923247413</v>
      </c>
    </row>
    <row r="1996" spans="1:3">
      <c r="A1996" s="264">
        <f>'HNDL PIP'!A1996</f>
        <v>42776</v>
      </c>
      <c r="B1996" s="293">
        <f>'HNDL PIP'!J1996</f>
        <v>21083.319724197067</v>
      </c>
      <c r="C1996" s="293">
        <f>'HNDL PIP'!I1996</f>
        <v>13798.847738913439</v>
      </c>
    </row>
    <row r="1997" spans="1:3">
      <c r="A1997" s="264">
        <f>'HNDL PIP'!A1997</f>
        <v>42779</v>
      </c>
      <c r="B1997" s="293">
        <f>'HNDL PIP'!J1997</f>
        <v>21081.427990006247</v>
      </c>
      <c r="C1997" s="293">
        <f>'HNDL PIP'!I1997</f>
        <v>13787.936702086952</v>
      </c>
    </row>
    <row r="1998" spans="1:3">
      <c r="A1998" s="264">
        <f>'HNDL PIP'!A1998</f>
        <v>42780</v>
      </c>
      <c r="B1998" s="293">
        <f>'HNDL PIP'!J1998</f>
        <v>21080.905621116079</v>
      </c>
      <c r="C1998" s="293">
        <f>'HNDL PIP'!I1998</f>
        <v>13764.09921398832</v>
      </c>
    </row>
    <row r="1999" spans="1:3">
      <c r="A1999" s="264">
        <f>'HNDL PIP'!A1999</f>
        <v>42781</v>
      </c>
      <c r="B1999" s="293">
        <f>'HNDL PIP'!J1999</f>
        <v>21085.403550843646</v>
      </c>
      <c r="C1999" s="293">
        <f>'HNDL PIP'!I1999</f>
        <v>13738.385305543734</v>
      </c>
    </row>
    <row r="2000" spans="1:3">
      <c r="A2000" s="264">
        <f>'HNDL PIP'!A2000</f>
        <v>42782</v>
      </c>
      <c r="B2000" s="293">
        <f>'HNDL PIP'!J2000</f>
        <v>21113.404037558634</v>
      </c>
      <c r="C2000" s="293">
        <f>'HNDL PIP'!I2000</f>
        <v>13777.164659360167</v>
      </c>
    </row>
    <row r="2001" spans="1:3">
      <c r="A2001" s="264">
        <f>'HNDL PIP'!A2001</f>
        <v>42783</v>
      </c>
      <c r="B2001" s="293">
        <f>'HNDL PIP'!J2001</f>
        <v>21153.495106901508</v>
      </c>
      <c r="C2001" s="293">
        <f>'HNDL PIP'!I2001</f>
        <v>13795.581377570479</v>
      </c>
    </row>
    <row r="2002" spans="1:3">
      <c r="A2002" s="264">
        <f>'HNDL PIP'!A2002</f>
        <v>42787</v>
      </c>
      <c r="B2002" s="293">
        <f>'HNDL PIP'!J2002</f>
        <v>21203.621606021912</v>
      </c>
      <c r="C2002" s="293">
        <f>'HNDL PIP'!I2002</f>
        <v>13794.121939523624</v>
      </c>
    </row>
    <row r="2003" spans="1:3">
      <c r="A2003" s="264">
        <f>'HNDL PIP'!A2003</f>
        <v>42788</v>
      </c>
      <c r="B2003" s="293">
        <f>'HNDL PIP'!J2003</f>
        <v>21230.015504928295</v>
      </c>
      <c r="C2003" s="293">
        <f>'HNDL PIP'!I2003</f>
        <v>13802.948064854605</v>
      </c>
    </row>
    <row r="2004" spans="1:3">
      <c r="A2004" s="264">
        <f>'HNDL PIP'!A2004</f>
        <v>42789</v>
      </c>
      <c r="B2004" s="293">
        <f>'HNDL PIP'!J2004</f>
        <v>21242.71836727102</v>
      </c>
      <c r="C2004" s="293">
        <f>'HNDL PIP'!I2004</f>
        <v>13828.105996900391</v>
      </c>
    </row>
    <row r="2005" spans="1:3">
      <c r="A2005" s="264">
        <f>'HNDL PIP'!A2005</f>
        <v>42790</v>
      </c>
      <c r="B2005" s="293">
        <f>'HNDL PIP'!J2005</f>
        <v>21269.107911212181</v>
      </c>
      <c r="C2005" s="293">
        <f>'HNDL PIP'!I2005</f>
        <v>13881.132245936118</v>
      </c>
    </row>
    <row r="2006" spans="1:3">
      <c r="A2006" s="264">
        <f>'HNDL PIP'!A2006</f>
        <v>42793</v>
      </c>
      <c r="B2006" s="293">
        <f>'HNDL PIP'!J2006</f>
        <v>21269.489144097512</v>
      </c>
      <c r="C2006" s="293">
        <f>'HNDL PIP'!I2006</f>
        <v>13847.912656107706</v>
      </c>
    </row>
    <row r="2007" spans="1:3">
      <c r="A2007" s="264">
        <f>'HNDL PIP'!A2007</f>
        <v>42794</v>
      </c>
      <c r="B2007" s="293">
        <f>'HNDL PIP'!J2007</f>
        <v>21265.079973008407</v>
      </c>
      <c r="C2007" s="293">
        <f>'HNDL PIP'!I2007</f>
        <v>13854.653869943179</v>
      </c>
    </row>
    <row r="2008" spans="1:3">
      <c r="A2008" s="264">
        <f>'HNDL PIP'!A2008</f>
        <v>42795</v>
      </c>
      <c r="B2008" s="293">
        <f>'HNDL PIP'!J2008</f>
        <v>21297.623367731223</v>
      </c>
      <c r="C2008" s="293">
        <f>'HNDL PIP'!I2008</f>
        <v>13777.234156410019</v>
      </c>
    </row>
    <row r="2009" spans="1:3">
      <c r="A2009" s="264">
        <f>'HNDL PIP'!A2009</f>
        <v>42796</v>
      </c>
      <c r="B2009" s="293">
        <f>'HNDL PIP'!J2009</f>
        <v>21277.70312598595</v>
      </c>
      <c r="C2009" s="293">
        <f>'HNDL PIP'!I2009</f>
        <v>13758.608947050156</v>
      </c>
    </row>
    <row r="2010" spans="1:3">
      <c r="A2010" s="264">
        <f>'HNDL PIP'!A2010</f>
        <v>42797</v>
      </c>
      <c r="B2010" s="293">
        <f>'HNDL PIP'!J2010</f>
        <v>21279.224099874024</v>
      </c>
      <c r="C2010" s="293">
        <f>'HNDL PIP'!I2010</f>
        <v>13763.056758240571</v>
      </c>
    </row>
    <row r="2011" spans="1:3">
      <c r="A2011" s="264">
        <f>'HNDL PIP'!A2011</f>
        <v>42800</v>
      </c>
      <c r="B2011" s="293">
        <f>'HNDL PIP'!J2011</f>
        <v>21301.042961153446</v>
      </c>
      <c r="C2011" s="293">
        <f>'HNDL PIP'!I2011</f>
        <v>13766.740101882633</v>
      </c>
    </row>
    <row r="2012" spans="1:3">
      <c r="A2012" s="264">
        <f>'HNDL PIP'!A2012</f>
        <v>42801</v>
      </c>
      <c r="B2012" s="293">
        <f>'HNDL PIP'!J2012</f>
        <v>21257.63525660722</v>
      </c>
      <c r="C2012" s="293">
        <f>'HNDL PIP'!I2012</f>
        <v>13749.852318769026</v>
      </c>
    </row>
    <row r="2013" spans="1:3">
      <c r="A2013" s="264">
        <f>'HNDL PIP'!A2013</f>
        <v>42802</v>
      </c>
      <c r="B2013" s="293">
        <f>'HNDL PIP'!J2013</f>
        <v>21199.636528598097</v>
      </c>
      <c r="C2013" s="293">
        <f>'HNDL PIP'!I2013</f>
        <v>13714.964799744208</v>
      </c>
    </row>
    <row r="2014" spans="1:3">
      <c r="A2014" s="264">
        <f>'HNDL PIP'!A2014</f>
        <v>42803</v>
      </c>
      <c r="B2014" s="293">
        <f>'HNDL PIP'!J2014</f>
        <v>21195.459749471633</v>
      </c>
      <c r="C2014" s="293">
        <f>'HNDL PIP'!I2014</f>
        <v>13674.309025581821</v>
      </c>
    </row>
    <row r="2015" spans="1:3">
      <c r="A2015" s="264">
        <f>'HNDL PIP'!A2015</f>
        <v>42804</v>
      </c>
      <c r="B2015" s="293">
        <f>'HNDL PIP'!J2015</f>
        <v>21193.563571114231</v>
      </c>
      <c r="C2015" s="293">
        <f>'HNDL PIP'!I2015</f>
        <v>13686.540506355461</v>
      </c>
    </row>
    <row r="2016" spans="1:3">
      <c r="A2016" s="264">
        <f>'HNDL PIP'!A2016</f>
        <v>42807</v>
      </c>
      <c r="B2016" s="293">
        <f>'HNDL PIP'!J2016</f>
        <v>21191.895538415909</v>
      </c>
      <c r="C2016" s="293">
        <f>'HNDL PIP'!I2016</f>
        <v>13668.054291095299</v>
      </c>
    </row>
    <row r="2017" spans="1:3">
      <c r="A2017" s="264">
        <f>'HNDL PIP'!A2017</f>
        <v>42808</v>
      </c>
      <c r="B2017" s="293">
        <f>'HNDL PIP'!J2017</f>
        <v>21187.719563376475</v>
      </c>
      <c r="C2017" s="293">
        <f>'HNDL PIP'!I2017</f>
        <v>13674.239528531967</v>
      </c>
    </row>
    <row r="2018" spans="1:3">
      <c r="A2018" s="264">
        <f>'HNDL PIP'!A2018</f>
        <v>42809</v>
      </c>
      <c r="B2018" s="293">
        <f>'HNDL PIP'!J2018</f>
        <v>21254.678089164441</v>
      </c>
      <c r="C2018" s="293">
        <f>'HNDL PIP'!I2018</f>
        <v>13748.114892522768</v>
      </c>
    </row>
    <row r="2019" spans="1:3">
      <c r="A2019" s="264">
        <f>'HNDL PIP'!A2019</f>
        <v>42810</v>
      </c>
      <c r="B2019" s="293">
        <f>'HNDL PIP'!J2019</f>
        <v>21247.991676153368</v>
      </c>
      <c r="C2019" s="293">
        <f>'HNDL PIP'!I2019</f>
        <v>13740.122731789992</v>
      </c>
    </row>
    <row r="2020" spans="1:3">
      <c r="A2020" s="264">
        <f>'HNDL PIP'!A2020</f>
        <v>42811</v>
      </c>
      <c r="B2020" s="293">
        <f>'HNDL PIP'!J2020</f>
        <v>21243.357594909172</v>
      </c>
      <c r="C2020" s="293">
        <f>'HNDL PIP'!I2020</f>
        <v>13755.620573906594</v>
      </c>
    </row>
    <row r="2021" spans="1:3">
      <c r="A2021" s="264">
        <f>'HNDL PIP'!A2021</f>
        <v>42814</v>
      </c>
      <c r="B2021" s="293">
        <f>'HNDL PIP'!J2021</f>
        <v>21214.559886684157</v>
      </c>
      <c r="C2021" s="293">
        <f>'HNDL PIP'!I2021</f>
        <v>13779.319067905524</v>
      </c>
    </row>
    <row r="2022" spans="1:3">
      <c r="A2022" s="264">
        <f>'HNDL PIP'!A2022</f>
        <v>42815</v>
      </c>
      <c r="B2022" s="293">
        <f>'HNDL PIP'!J2022</f>
        <v>21146.557103142401</v>
      </c>
      <c r="C2022" s="293">
        <f>'HNDL PIP'!I2022</f>
        <v>13808.994308191574</v>
      </c>
    </row>
    <row r="2023" spans="1:3">
      <c r="A2023" s="264">
        <f>'HNDL PIP'!A2023</f>
        <v>42816</v>
      </c>
      <c r="B2023" s="293">
        <f>'HNDL PIP'!J2023</f>
        <v>21143.523828284131</v>
      </c>
      <c r="C2023" s="293">
        <f>'HNDL PIP'!I2023</f>
        <v>13837.210110430766</v>
      </c>
    </row>
    <row r="2024" spans="1:3">
      <c r="A2024" s="264">
        <f>'HNDL PIP'!A2024</f>
        <v>42817</v>
      </c>
      <c r="B2024" s="293">
        <f>'HNDL PIP'!J2024</f>
        <v>21171.945208713139</v>
      </c>
      <c r="C2024" s="293">
        <f>'HNDL PIP'!I2024</f>
        <v>13823.58868866012</v>
      </c>
    </row>
    <row r="2025" spans="1:3">
      <c r="A2025" s="264">
        <f>'HNDL PIP'!A2025</f>
        <v>42818</v>
      </c>
      <c r="B2025" s="293">
        <f>'HNDL PIP'!J2025</f>
        <v>21176.660225695792</v>
      </c>
      <c r="C2025" s="293">
        <f>'HNDL PIP'!I2025</f>
        <v>13838.113572078821</v>
      </c>
    </row>
    <row r="2026" spans="1:3">
      <c r="A2026" s="264">
        <f>'HNDL PIP'!A2026</f>
        <v>42821</v>
      </c>
      <c r="B2026" s="293">
        <f>'HNDL PIP'!J2026</f>
        <v>21167.472284242995</v>
      </c>
      <c r="C2026" s="293">
        <f>'HNDL PIP'!I2026</f>
        <v>13856.808278488534</v>
      </c>
    </row>
    <row r="2027" spans="1:3">
      <c r="A2027" s="264">
        <f>'HNDL PIP'!A2027</f>
        <v>42822</v>
      </c>
      <c r="B2027" s="293">
        <f>'HNDL PIP'!J2027</f>
        <v>21274.969357230857</v>
      </c>
      <c r="C2027" s="293">
        <f>'HNDL PIP'!I2027</f>
        <v>13827.897505750838</v>
      </c>
    </row>
    <row r="2028" spans="1:3">
      <c r="A2028" s="264">
        <f>'HNDL PIP'!A2028</f>
        <v>42823</v>
      </c>
      <c r="B2028" s="293">
        <f>'HNDL PIP'!J2028</f>
        <v>21302.011853454158</v>
      </c>
      <c r="C2028" s="293">
        <f>'HNDL PIP'!I2028</f>
        <v>13849.511088254259</v>
      </c>
    </row>
    <row r="2029" spans="1:3">
      <c r="A2029" s="264">
        <f>'HNDL PIP'!A2029</f>
        <v>42824</v>
      </c>
      <c r="B2029" s="293">
        <f>'HNDL PIP'!J2029</f>
        <v>21321.303951019079</v>
      </c>
      <c r="C2029" s="293">
        <f>'HNDL PIP'!I2029</f>
        <v>13830.121411346045</v>
      </c>
    </row>
    <row r="2030" spans="1:3">
      <c r="A2030" s="264">
        <f>'HNDL PIP'!A2030</f>
        <v>42825</v>
      </c>
      <c r="B2030" s="293">
        <f>'HNDL PIP'!J2030</f>
        <v>21351.759703859429</v>
      </c>
      <c r="C2030" s="293">
        <f>'HNDL PIP'!I2030</f>
        <v>13847.356679708904</v>
      </c>
    </row>
    <row r="2031" spans="1:3">
      <c r="A2031" s="264">
        <f>'HNDL PIP'!A2031</f>
        <v>42828</v>
      </c>
      <c r="B2031" s="293">
        <f>'HNDL PIP'!J2031</f>
        <v>21334.590552583257</v>
      </c>
      <c r="C2031" s="293">
        <f>'HNDL PIP'!I2031</f>
        <v>13883.912127930125</v>
      </c>
    </row>
    <row r="2032" spans="1:3">
      <c r="A2032" s="264">
        <f>'HNDL PIP'!A2032</f>
        <v>42829</v>
      </c>
      <c r="B2032" s="293">
        <f>'HNDL PIP'!J2032</f>
        <v>21369.371844207919</v>
      </c>
      <c r="C2032" s="293">
        <f>'HNDL PIP'!I2032</f>
        <v>13883.286654481473</v>
      </c>
    </row>
    <row r="2033" spans="1:3">
      <c r="A2033" s="264">
        <f>'HNDL PIP'!A2033</f>
        <v>42830</v>
      </c>
      <c r="B2033" s="293">
        <f>'HNDL PIP'!J2033</f>
        <v>21341.722945301732</v>
      </c>
      <c r="C2033" s="293">
        <f>'HNDL PIP'!I2033</f>
        <v>13881.410234135517</v>
      </c>
    </row>
    <row r="2034" spans="1:3">
      <c r="A2034" s="264">
        <f>'HNDL PIP'!A2034</f>
        <v>42831</v>
      </c>
      <c r="B2034" s="293">
        <f>'HNDL PIP'!J2034</f>
        <v>21375.817110269254</v>
      </c>
      <c r="C2034" s="293">
        <f>'HNDL PIP'!I2034</f>
        <v>13891.487306363799</v>
      </c>
    </row>
    <row r="2035" spans="1:3">
      <c r="A2035" s="264">
        <f>'HNDL PIP'!A2035</f>
        <v>42832</v>
      </c>
      <c r="B2035" s="293">
        <f>'HNDL PIP'!J2035</f>
        <v>21380.747833789366</v>
      </c>
      <c r="C2035" s="293">
        <f>'HNDL PIP'!I2035</f>
        <v>13869.804226810527</v>
      </c>
    </row>
    <row r="2036" spans="1:3">
      <c r="A2036" s="264">
        <f>'HNDL PIP'!A2036</f>
        <v>42835</v>
      </c>
      <c r="B2036" s="293">
        <f>'HNDL PIP'!J2036</f>
        <v>21412.331091050186</v>
      </c>
      <c r="C2036" s="293">
        <f>'HNDL PIP'!I2036</f>
        <v>13880.993251836415</v>
      </c>
    </row>
    <row r="2037" spans="1:3">
      <c r="A2037" s="264">
        <f>'HNDL PIP'!A2037</f>
        <v>42836</v>
      </c>
      <c r="B2037" s="293">
        <f>'HNDL PIP'!J2037</f>
        <v>21436.394196864818</v>
      </c>
      <c r="C2037" s="293">
        <f>'HNDL PIP'!I2037</f>
        <v>13930.683642479333</v>
      </c>
    </row>
    <row r="2038" spans="1:3">
      <c r="A2038" s="264">
        <f>'HNDL PIP'!A2038</f>
        <v>42837</v>
      </c>
      <c r="B2038" s="293">
        <f>'HNDL PIP'!J2038</f>
        <v>21433.804457394592</v>
      </c>
      <c r="C2038" s="293">
        <f>'HNDL PIP'!I2038</f>
        <v>13931.934589376637</v>
      </c>
    </row>
    <row r="2039" spans="1:3">
      <c r="A2039" s="264">
        <f>'HNDL PIP'!A2039</f>
        <v>42838</v>
      </c>
      <c r="B2039" s="293">
        <f>'HNDL PIP'!J2039</f>
        <v>21432.581544433895</v>
      </c>
      <c r="C2039" s="293">
        <f>'HNDL PIP'!I2039</f>
        <v>13975.717730782284</v>
      </c>
    </row>
    <row r="2040" spans="1:3">
      <c r="A2040" s="264">
        <f>'HNDL PIP'!A2040</f>
        <v>42842</v>
      </c>
      <c r="B2040" s="293">
        <f>'HNDL PIP'!J2040</f>
        <v>21491.715486844467</v>
      </c>
      <c r="C2040" s="293">
        <f>'HNDL PIP'!I2040</f>
        <v>13965.154179205048</v>
      </c>
    </row>
    <row r="2041" spans="1:3">
      <c r="A2041" s="264">
        <f>'HNDL PIP'!A2041</f>
        <v>42843</v>
      </c>
      <c r="B2041" s="293">
        <f>'HNDL PIP'!J2041</f>
        <v>21512.353994517376</v>
      </c>
      <c r="C2041" s="293">
        <f>'HNDL PIP'!I2041</f>
        <v>14014.983563947666</v>
      </c>
    </row>
    <row r="2042" spans="1:3">
      <c r="A2042" s="264">
        <f>'HNDL PIP'!A2042</f>
        <v>42844</v>
      </c>
      <c r="B2042" s="293">
        <f>'HNDL PIP'!J2042</f>
        <v>21481.748960419092</v>
      </c>
      <c r="C2042" s="293">
        <f>'HNDL PIP'!I2042</f>
        <v>14000.041698229865</v>
      </c>
    </row>
    <row r="2043" spans="1:3">
      <c r="A2043" s="264">
        <f>'HNDL PIP'!A2043</f>
        <v>42845</v>
      </c>
      <c r="B2043" s="293">
        <f>'HNDL PIP'!J2043</f>
        <v>21505.574138151496</v>
      </c>
      <c r="C2043" s="293">
        <f>'HNDL PIP'!I2043</f>
        <v>13970.088469744414</v>
      </c>
    </row>
    <row r="2044" spans="1:3">
      <c r="A2044" s="264">
        <f>'HNDL PIP'!A2044</f>
        <v>42846</v>
      </c>
      <c r="B2044" s="293">
        <f>'HNDL PIP'!J2044</f>
        <v>21485.674970930966</v>
      </c>
      <c r="C2044" s="293">
        <f>'HNDL PIP'!I2044</f>
        <v>13976.134713081385</v>
      </c>
    </row>
    <row r="2045" spans="1:3">
      <c r="A2045" s="264">
        <f>'HNDL PIP'!A2045</f>
        <v>42849</v>
      </c>
      <c r="B2045" s="293">
        <f>'HNDL PIP'!J2045</f>
        <v>21540.466034732177</v>
      </c>
      <c r="C2045" s="293">
        <f>'HNDL PIP'!I2045</f>
        <v>13953.965154179161</v>
      </c>
    </row>
    <row r="2046" spans="1:3">
      <c r="A2046" s="264">
        <f>'HNDL PIP'!A2046</f>
        <v>42850</v>
      </c>
      <c r="B2046" s="293">
        <f>'HNDL PIP'!J2046</f>
        <v>21567.245107385854</v>
      </c>
      <c r="C2046" s="293">
        <f>'HNDL PIP'!I2046</f>
        <v>13914.28233871468</v>
      </c>
    </row>
    <row r="2047" spans="1:3">
      <c r="A2047" s="264">
        <f>'HNDL PIP'!A2047</f>
        <v>42851</v>
      </c>
      <c r="B2047" s="293">
        <f>'HNDL PIP'!J2047</f>
        <v>21570.114458872864</v>
      </c>
      <c r="C2047" s="293">
        <f>'HNDL PIP'!I2047</f>
        <v>13927.764766385624</v>
      </c>
    </row>
    <row r="2048" spans="1:3">
      <c r="A2048" s="264">
        <f>'HNDL PIP'!A2048</f>
        <v>42852</v>
      </c>
      <c r="B2048" s="293">
        <f>'HNDL PIP'!J2048</f>
        <v>21572.300466604887</v>
      </c>
      <c r="C2048" s="293">
        <f>'HNDL PIP'!I2048</f>
        <v>13941.942164555072</v>
      </c>
    </row>
    <row r="2049" spans="1:3">
      <c r="A2049" s="264">
        <f>'HNDL PIP'!A2049</f>
        <v>42853</v>
      </c>
      <c r="B2049" s="293">
        <f>'HNDL PIP'!J2049</f>
        <v>21601.806190850515</v>
      </c>
      <c r="C2049" s="293">
        <f>'HNDL PIP'!I2049</f>
        <v>13954.243142378566</v>
      </c>
    </row>
    <row r="2050" spans="1:3">
      <c r="A2050" s="264">
        <f>'HNDL PIP'!A2050</f>
        <v>42856</v>
      </c>
      <c r="B2050" s="293">
        <f>'HNDL PIP'!J2050</f>
        <v>21634.041000711542</v>
      </c>
      <c r="C2050" s="293">
        <f>'HNDL PIP'!I2050</f>
        <v>13923.872931594013</v>
      </c>
    </row>
    <row r="2051" spans="1:3">
      <c r="A2051" s="264">
        <f>'HNDL PIP'!A2051</f>
        <v>42857</v>
      </c>
      <c r="B2051" s="293">
        <f>'HNDL PIP'!J2051</f>
        <v>21619.605491908162</v>
      </c>
      <c r="C2051" s="293">
        <f>'HNDL PIP'!I2051</f>
        <v>13949.7258341383</v>
      </c>
    </row>
    <row r="2052" spans="1:3">
      <c r="A2052" s="264">
        <f>'HNDL PIP'!A2052</f>
        <v>42858</v>
      </c>
      <c r="B2052" s="293">
        <f>'HNDL PIP'!J2052</f>
        <v>21619.284628605881</v>
      </c>
      <c r="C2052" s="293">
        <f>'HNDL PIP'!I2052</f>
        <v>13945.556011147288</v>
      </c>
    </row>
    <row r="2053" spans="1:3">
      <c r="A2053" s="264">
        <f>'HNDL PIP'!A2053</f>
        <v>42859</v>
      </c>
      <c r="B2053" s="293">
        <f>'HNDL PIP'!J2053</f>
        <v>21574.349418996033</v>
      </c>
      <c r="C2053" s="293">
        <f>'HNDL PIP'!I2053</f>
        <v>13915.394291512286</v>
      </c>
    </row>
    <row r="2054" spans="1:3">
      <c r="A2054" s="264">
        <f>'HNDL PIP'!A2054</f>
        <v>42860</v>
      </c>
      <c r="B2054" s="293">
        <f>'HNDL PIP'!J2054</f>
        <v>21655.288627287315</v>
      </c>
      <c r="C2054" s="293">
        <f>'HNDL PIP'!I2054</f>
        <v>13922.06600829791</v>
      </c>
    </row>
    <row r="2055" spans="1:3">
      <c r="A2055" s="264">
        <f>'HNDL PIP'!A2055</f>
        <v>42863</v>
      </c>
      <c r="B2055" s="293">
        <f>'HNDL PIP'!J2055</f>
        <v>21636.530168195037</v>
      </c>
      <c r="C2055" s="293">
        <f>'HNDL PIP'!I2055</f>
        <v>13910.043018673819</v>
      </c>
    </row>
    <row r="2056" spans="1:3">
      <c r="A2056" s="264">
        <f>'HNDL PIP'!A2056</f>
        <v>42864</v>
      </c>
      <c r="B2056" s="293">
        <f>'HNDL PIP'!J2056</f>
        <v>21613.449148660558</v>
      </c>
      <c r="C2056" s="293">
        <f>'HNDL PIP'!I2056</f>
        <v>13891.626300463509</v>
      </c>
    </row>
    <row r="2057" spans="1:3">
      <c r="A2057" s="264">
        <f>'HNDL PIP'!A2057</f>
        <v>42865</v>
      </c>
      <c r="B2057" s="293">
        <f>'HNDL PIP'!J2057</f>
        <v>21665.699822097537</v>
      </c>
      <c r="C2057" s="293">
        <f>'HNDL PIP'!I2057</f>
        <v>13891.695797513359</v>
      </c>
    </row>
    <row r="2058" spans="1:3">
      <c r="A2058" s="264">
        <f>'HNDL PIP'!A2058</f>
        <v>42866</v>
      </c>
      <c r="B2058" s="293">
        <f>'HNDL PIP'!J2058</f>
        <v>21664.466343287135</v>
      </c>
      <c r="C2058" s="293">
        <f>'HNDL PIP'!I2058</f>
        <v>13898.853993647934</v>
      </c>
    </row>
    <row r="2059" spans="1:3">
      <c r="A2059" s="264">
        <f>'HNDL PIP'!A2059</f>
        <v>42867</v>
      </c>
      <c r="B2059" s="293">
        <f>'HNDL PIP'!J2059</f>
        <v>21693.498512425984</v>
      </c>
      <c r="C2059" s="293">
        <f>'HNDL PIP'!I2059</f>
        <v>13949.656337088456</v>
      </c>
    </row>
    <row r="2060" spans="1:3">
      <c r="A2060" s="264">
        <f>'HNDL PIP'!A2060</f>
        <v>42870</v>
      </c>
      <c r="B2060" s="293">
        <f>'HNDL PIP'!J2060</f>
        <v>21727.078944992347</v>
      </c>
      <c r="C2060" s="293">
        <f>'HNDL PIP'!I2060</f>
        <v>13951.324266284862</v>
      </c>
    </row>
    <row r="2061" spans="1:3">
      <c r="A2061" s="264">
        <f>'HNDL PIP'!A2061</f>
        <v>42871</v>
      </c>
      <c r="B2061" s="293">
        <f>'HNDL PIP'!J2061</f>
        <v>21713.783046437638</v>
      </c>
      <c r="C2061" s="293">
        <f>'HNDL PIP'!I2061</f>
        <v>13961.331841463298</v>
      </c>
    </row>
    <row r="2062" spans="1:3">
      <c r="A2062" s="264">
        <f>'HNDL PIP'!A2062</f>
        <v>42872</v>
      </c>
      <c r="B2062" s="293">
        <f>'HNDL PIP'!J2062</f>
        <v>21684.561300129481</v>
      </c>
      <c r="C2062" s="293">
        <f>'HNDL PIP'!I2062</f>
        <v>14039.238034345408</v>
      </c>
    </row>
    <row r="2063" spans="1:3">
      <c r="A2063" s="264">
        <f>'HNDL PIP'!A2063</f>
        <v>42873</v>
      </c>
      <c r="B2063" s="293">
        <f>'HNDL PIP'!J2063</f>
        <v>21698.798256836537</v>
      </c>
      <c r="C2063" s="293">
        <f>'HNDL PIP'!I2063</f>
        <v>14021.168801384349</v>
      </c>
    </row>
    <row r="2064" spans="1:3">
      <c r="A2064" s="264">
        <f>'HNDL PIP'!A2064</f>
        <v>42874</v>
      </c>
      <c r="B2064" s="293">
        <f>'HNDL PIP'!J2064</f>
        <v>21720.996623550614</v>
      </c>
      <c r="C2064" s="293">
        <f>'HNDL PIP'!I2064</f>
        <v>14016.165013795131</v>
      </c>
    </row>
    <row r="2065" spans="1:3">
      <c r="A2065" s="264">
        <f>'HNDL PIP'!A2065</f>
        <v>42877</v>
      </c>
      <c r="B2065" s="293">
        <f>'HNDL PIP'!J2065</f>
        <v>21752.292779308609</v>
      </c>
      <c r="C2065" s="293">
        <f>'HNDL PIP'!I2065</f>
        <v>14015.470043296629</v>
      </c>
    </row>
    <row r="2066" spans="1:3">
      <c r="A2066" s="264">
        <f>'HNDL PIP'!A2066</f>
        <v>42878</v>
      </c>
      <c r="B2066" s="293">
        <f>'HNDL PIP'!J2066</f>
        <v>21762.657194024901</v>
      </c>
      <c r="C2066" s="293">
        <f>'HNDL PIP'!I2066</f>
        <v>13992.814005045453</v>
      </c>
    </row>
    <row r="2067" spans="1:3">
      <c r="A2067" s="264">
        <f>'HNDL PIP'!A2067</f>
        <v>42879</v>
      </c>
      <c r="B2067" s="293">
        <f>'HNDL PIP'!J2067</f>
        <v>21780.299841174925</v>
      </c>
      <c r="C2067" s="293">
        <f>'HNDL PIP'!I2067</f>
        <v>14007.33888846415</v>
      </c>
    </row>
    <row r="2068" spans="1:3">
      <c r="A2068" s="264">
        <f>'HNDL PIP'!A2068</f>
        <v>42880</v>
      </c>
      <c r="B2068" s="293">
        <f>'HNDL PIP'!J2068</f>
        <v>21816.138063363516</v>
      </c>
      <c r="C2068" s="293">
        <f>'HNDL PIP'!I2068</f>
        <v>14018.527913490039</v>
      </c>
    </row>
    <row r="2069" spans="1:3">
      <c r="A2069" s="264">
        <f>'HNDL PIP'!A2069</f>
        <v>42881</v>
      </c>
      <c r="B2069" s="293">
        <f>'HNDL PIP'!J2069</f>
        <v>21834.686318448621</v>
      </c>
      <c r="C2069" s="293">
        <f>'HNDL PIP'!I2069</f>
        <v>14020.265339736296</v>
      </c>
    </row>
    <row r="2070" spans="1:3">
      <c r="A2070" s="264">
        <f>'HNDL PIP'!A2070</f>
        <v>42885</v>
      </c>
      <c r="B2070" s="293">
        <f>'HNDL PIP'!J2070</f>
        <v>21840.041015331477</v>
      </c>
      <c r="C2070" s="293">
        <f>'HNDL PIP'!I2070</f>
        <v>14047.299692128037</v>
      </c>
    </row>
    <row r="2071" spans="1:3">
      <c r="A2071" s="264">
        <f>'HNDL PIP'!A2071</f>
        <v>42886</v>
      </c>
      <c r="B2071" s="293">
        <f>'HNDL PIP'!J2071</f>
        <v>21791.038419952009</v>
      </c>
      <c r="C2071" s="293">
        <f>'HNDL PIP'!I2071</f>
        <v>14061.616084397187</v>
      </c>
    </row>
    <row r="2072" spans="1:3">
      <c r="A2072" s="264">
        <f>'HNDL PIP'!A2072</f>
        <v>42887</v>
      </c>
      <c r="B2072" s="293">
        <f>'HNDL PIP'!J2072</f>
        <v>21846.427723550602</v>
      </c>
      <c r="C2072" s="293">
        <f>'HNDL PIP'!I2072</f>
        <v>14049.176112473995</v>
      </c>
    </row>
    <row r="2073" spans="1:3">
      <c r="A2073" s="264">
        <f>'HNDL PIP'!A2073</f>
        <v>42888</v>
      </c>
      <c r="B2073" s="293">
        <f>'HNDL PIP'!J2073</f>
        <v>21892.487911549299</v>
      </c>
      <c r="C2073" s="293">
        <f>'HNDL PIP'!I2073</f>
        <v>14088.650436788927</v>
      </c>
    </row>
    <row r="2074" spans="1:3">
      <c r="A2074" s="264">
        <f>'HNDL PIP'!A2074</f>
        <v>42891</v>
      </c>
      <c r="B2074" s="293">
        <f>'HNDL PIP'!J2074</f>
        <v>21893.063291705661</v>
      </c>
      <c r="C2074" s="293">
        <f>'HNDL PIP'!I2074</f>
        <v>14075.862979616484</v>
      </c>
    </row>
    <row r="2075" spans="1:3">
      <c r="A2075" s="264">
        <f>'HNDL PIP'!A2075</f>
        <v>42892</v>
      </c>
      <c r="B2075" s="293">
        <f>'HNDL PIP'!J2075</f>
        <v>21887.49899035371</v>
      </c>
      <c r="C2075" s="293">
        <f>'HNDL PIP'!I2075</f>
        <v>14100.881917562567</v>
      </c>
    </row>
    <row r="2076" spans="1:3">
      <c r="A2076" s="264">
        <f>'HNDL PIP'!A2076</f>
        <v>42893</v>
      </c>
      <c r="B2076" s="293">
        <f>'HNDL PIP'!J2076</f>
        <v>21896.032800705299</v>
      </c>
      <c r="C2076" s="293">
        <f>'HNDL PIP'!I2076</f>
        <v>14081.839725903603</v>
      </c>
    </row>
    <row r="2077" spans="1:3">
      <c r="A2077" s="264">
        <f>'HNDL PIP'!A2077</f>
        <v>42894</v>
      </c>
      <c r="B2077" s="293">
        <f>'HNDL PIP'!J2077</f>
        <v>21909.34055787489</v>
      </c>
      <c r="C2077" s="293">
        <f>'HNDL PIP'!I2077</f>
        <v>14070.650700877717</v>
      </c>
    </row>
    <row r="2078" spans="1:3">
      <c r="A2078" s="264">
        <f>'HNDL PIP'!A2078</f>
        <v>42895</v>
      </c>
      <c r="B2078" s="293">
        <f>'HNDL PIP'!J2078</f>
        <v>21891.498681967805</v>
      </c>
      <c r="C2078" s="293">
        <f>'HNDL PIP'!I2078</f>
        <v>14067.036854285503</v>
      </c>
    </row>
    <row r="2079" spans="1:3">
      <c r="A2079" s="264">
        <f>'HNDL PIP'!A2079</f>
        <v>42898</v>
      </c>
      <c r="B2079" s="293">
        <f>'HNDL PIP'!J2079</f>
        <v>21920.719795627858</v>
      </c>
      <c r="C2079" s="293">
        <f>'HNDL PIP'!I2079</f>
        <v>14057.654752555722</v>
      </c>
    </row>
    <row r="2080" spans="1:3">
      <c r="A2080" s="264">
        <f>'HNDL PIP'!A2080</f>
        <v>42899</v>
      </c>
      <c r="B2080" s="293">
        <f>'HNDL PIP'!J2080</f>
        <v>21919.474708804846</v>
      </c>
      <c r="C2080" s="293">
        <f>'HNDL PIP'!I2080</f>
        <v>14062.102563746137</v>
      </c>
    </row>
    <row r="2081" spans="1:3">
      <c r="A2081" s="264">
        <f>'HNDL PIP'!A2081</f>
        <v>42900</v>
      </c>
      <c r="B2081" s="293">
        <f>'HNDL PIP'!J2081</f>
        <v>21952.101646242732</v>
      </c>
      <c r="C2081" s="293">
        <f>'HNDL PIP'!I2081</f>
        <v>14115.476298031115</v>
      </c>
    </row>
    <row r="2082" spans="1:3">
      <c r="A2082" s="264">
        <f>'HNDL PIP'!A2082</f>
        <v>42901</v>
      </c>
      <c r="B2082" s="293">
        <f>'HNDL PIP'!J2082</f>
        <v>21991.090413872396</v>
      </c>
      <c r="C2082" s="293">
        <f>'HNDL PIP'!I2082</f>
        <v>14097.407065070056</v>
      </c>
    </row>
    <row r="2083" spans="1:3">
      <c r="A2083" s="264">
        <f>'HNDL PIP'!A2083</f>
        <v>42902</v>
      </c>
      <c r="B2083" s="293">
        <f>'HNDL PIP'!J2083</f>
        <v>21975.294412119507</v>
      </c>
      <c r="C2083" s="293">
        <f>'HNDL PIP'!I2083</f>
        <v>14104.28727300523</v>
      </c>
    </row>
    <row r="2084" spans="1:3">
      <c r="A2084" s="264">
        <f>'HNDL PIP'!A2084</f>
        <v>42905</v>
      </c>
      <c r="B2084" s="293">
        <f>'HNDL PIP'!J2084</f>
        <v>21997.458417371774</v>
      </c>
      <c r="C2084" s="293">
        <f>'HNDL PIP'!I2084</f>
        <v>14089.275910237579</v>
      </c>
    </row>
    <row r="2085" spans="1:3">
      <c r="A2085" s="264">
        <f>'HNDL PIP'!A2085</f>
        <v>42906</v>
      </c>
      <c r="B2085" s="293">
        <f>'HNDL PIP'!J2085</f>
        <v>21965.98073091068</v>
      </c>
      <c r="C2085" s="293">
        <f>'HNDL PIP'!I2085</f>
        <v>14118.812156423928</v>
      </c>
    </row>
    <row r="2086" spans="1:3">
      <c r="A2086" s="264">
        <f>'HNDL PIP'!A2086</f>
        <v>42907</v>
      </c>
      <c r="B2086" s="293">
        <f>'HNDL PIP'!J2086</f>
        <v>21933.142266999912</v>
      </c>
      <c r="C2086" s="293">
        <f>'HNDL PIP'!I2086</f>
        <v>14118.256180025128</v>
      </c>
    </row>
    <row r="2087" spans="1:3">
      <c r="A2087" s="264">
        <f>'HNDL PIP'!A2087</f>
        <v>42908</v>
      </c>
      <c r="B2087" s="293">
        <f>'HNDL PIP'!J2087</f>
        <v>21890.53440130446</v>
      </c>
      <c r="C2087" s="293">
        <f>'HNDL PIP'!I2087</f>
        <v>14120.480085620336</v>
      </c>
    </row>
    <row r="2088" spans="1:3">
      <c r="A2088" s="264">
        <f>'HNDL PIP'!A2088</f>
        <v>42909</v>
      </c>
      <c r="B2088" s="293">
        <f>'HNDL PIP'!J2088</f>
        <v>21914.516069973601</v>
      </c>
      <c r="C2088" s="293">
        <f>'HNDL PIP'!I2088</f>
        <v>14128.680737502664</v>
      </c>
    </row>
    <row r="2089" spans="1:3">
      <c r="A2089" s="264">
        <f>'HNDL PIP'!A2089</f>
        <v>42912</v>
      </c>
      <c r="B2089" s="293">
        <f>'HNDL PIP'!J2089</f>
        <v>21964.628542230403</v>
      </c>
      <c r="C2089" s="293">
        <f>'HNDL PIP'!I2089</f>
        <v>14139.869762528551</v>
      </c>
    </row>
    <row r="2090" spans="1:3">
      <c r="A2090" s="264">
        <f>'HNDL PIP'!A2090</f>
        <v>42913</v>
      </c>
      <c r="B2090" s="293">
        <f>'HNDL PIP'!J2090</f>
        <v>21932.023283301281</v>
      </c>
      <c r="C2090" s="293">
        <f>'HNDL PIP'!I2090</f>
        <v>14102.688840858676</v>
      </c>
    </row>
    <row r="2091" spans="1:3">
      <c r="A2091" s="264">
        <f>'HNDL PIP'!A2091</f>
        <v>42914</v>
      </c>
      <c r="B2091" s="293">
        <f>'HNDL PIP'!J2091</f>
        <v>21936.00391790337</v>
      </c>
      <c r="C2091" s="293">
        <f>'HNDL PIP'!I2091</f>
        <v>14094.418691926498</v>
      </c>
    </row>
    <row r="2092" spans="1:3">
      <c r="A2092" s="264">
        <f>'HNDL PIP'!A2092</f>
        <v>42915</v>
      </c>
      <c r="B2092" s="293">
        <f>'HNDL PIP'!J2092</f>
        <v>21888.179684900286</v>
      </c>
      <c r="C2092" s="293">
        <f>'HNDL PIP'!I2092</f>
        <v>14067.870818883708</v>
      </c>
    </row>
    <row r="2093" spans="1:3">
      <c r="A2093" s="264">
        <f>'HNDL PIP'!A2093</f>
        <v>42916</v>
      </c>
      <c r="B2093" s="293">
        <f>'HNDL PIP'!J2093</f>
        <v>21948.507969513914</v>
      </c>
      <c r="C2093" s="293">
        <f>'HNDL PIP'!I2093</f>
        <v>14047.508183277589</v>
      </c>
    </row>
    <row r="2094" spans="1:3">
      <c r="A2094" s="264">
        <f>'HNDL PIP'!A2094</f>
        <v>42919</v>
      </c>
      <c r="B2094" s="293">
        <f>'HNDL PIP'!J2094</f>
        <v>21916.818090969376</v>
      </c>
      <c r="C2094" s="293">
        <f>'HNDL PIP'!I2094</f>
        <v>14020.334836786147</v>
      </c>
    </row>
    <row r="2095" spans="1:3">
      <c r="A2095" s="264">
        <f>'HNDL PIP'!A2095</f>
        <v>42921</v>
      </c>
      <c r="B2095" s="293">
        <f>'HNDL PIP'!J2095</f>
        <v>21953.966907126196</v>
      </c>
      <c r="C2095" s="293">
        <f>'HNDL PIP'!I2095</f>
        <v>14032.496820509938</v>
      </c>
    </row>
    <row r="2096" spans="1:3">
      <c r="A2096" s="264">
        <f>'HNDL PIP'!A2096</f>
        <v>42922</v>
      </c>
      <c r="B2096" s="293">
        <f>'HNDL PIP'!J2096</f>
        <v>21915.010172344762</v>
      </c>
      <c r="C2096" s="293">
        <f>'HNDL PIP'!I2096</f>
        <v>14010.257764557862</v>
      </c>
    </row>
    <row r="2097" spans="1:3">
      <c r="A2097" s="264">
        <f>'HNDL PIP'!A2097</f>
        <v>42923</v>
      </c>
      <c r="B2097" s="293">
        <f>'HNDL PIP'!J2097</f>
        <v>21941.479020045077</v>
      </c>
      <c r="C2097" s="293">
        <f>'HNDL PIP'!I2097</f>
        <v>13995.941372288715</v>
      </c>
    </row>
    <row r="2098" spans="1:3">
      <c r="A2098" s="264">
        <f>'HNDL PIP'!A2098</f>
        <v>42926</v>
      </c>
      <c r="B2098" s="293">
        <f>'HNDL PIP'!J2098</f>
        <v>21957.269350886592</v>
      </c>
      <c r="C2098" s="293">
        <f>'HNDL PIP'!I2098</f>
        <v>14016.998978393334</v>
      </c>
    </row>
    <row r="2099" spans="1:3">
      <c r="A2099" s="264">
        <f>'HNDL PIP'!A2099</f>
        <v>42927</v>
      </c>
      <c r="B2099" s="293">
        <f>'HNDL PIP'!J2099</f>
        <v>21862.441630142239</v>
      </c>
      <c r="C2099" s="293">
        <f>'HNDL PIP'!I2099</f>
        <v>14023.809689278658</v>
      </c>
    </row>
    <row r="2100" spans="1:3">
      <c r="A2100" s="264">
        <f>'HNDL PIP'!A2100</f>
        <v>42928</v>
      </c>
      <c r="B2100" s="293">
        <f>'HNDL PIP'!J2100</f>
        <v>21969.76668812607</v>
      </c>
      <c r="C2100" s="293">
        <f>'HNDL PIP'!I2100</f>
        <v>14055.778332209766</v>
      </c>
    </row>
    <row r="2101" spans="1:3">
      <c r="A2101" s="264">
        <f>'HNDL PIP'!A2101</f>
        <v>42929</v>
      </c>
      <c r="B2101" s="293">
        <f>'HNDL PIP'!J2101</f>
        <v>21896.069031616855</v>
      </c>
      <c r="C2101" s="293">
        <f>'HNDL PIP'!I2101</f>
        <v>14043.268863236724</v>
      </c>
    </row>
    <row r="2102" spans="1:3">
      <c r="A2102" s="264">
        <f>'HNDL PIP'!A2102</f>
        <v>42930</v>
      </c>
      <c r="B2102" s="293">
        <f>'HNDL PIP'!J2102</f>
        <v>21894.825321392727</v>
      </c>
      <c r="C2102" s="293">
        <f>'HNDL PIP'!I2102</f>
        <v>14059.600669951527</v>
      </c>
    </row>
    <row r="2103" spans="1:3">
      <c r="A2103" s="264">
        <f>'HNDL PIP'!A2103</f>
        <v>42933</v>
      </c>
      <c r="B2103" s="293">
        <f>'HNDL PIP'!J2103</f>
        <v>21900.848766647916</v>
      </c>
      <c r="C2103" s="293">
        <f>'HNDL PIP'!I2103</f>
        <v>14073.222091722175</v>
      </c>
    </row>
    <row r="2104" spans="1:3">
      <c r="A2104" s="264">
        <f>'HNDL PIP'!A2104</f>
        <v>42934</v>
      </c>
      <c r="B2104" s="293">
        <f>'HNDL PIP'!J2104</f>
        <v>21953.197136099174</v>
      </c>
      <c r="C2104" s="293">
        <f>'HNDL PIP'!I2104</f>
        <v>14105.329728752986</v>
      </c>
    </row>
    <row r="2105" spans="1:3">
      <c r="A2105" s="264">
        <f>'HNDL PIP'!A2105</f>
        <v>42935</v>
      </c>
      <c r="B2105" s="293">
        <f>'HNDL PIP'!J2105</f>
        <v>21910.850154677748</v>
      </c>
      <c r="C2105" s="293">
        <f>'HNDL PIP'!I2105</f>
        <v>14107.067154999242</v>
      </c>
    </row>
    <row r="2106" spans="1:3">
      <c r="A2106" s="264">
        <f>'HNDL PIP'!A2106</f>
        <v>42936</v>
      </c>
      <c r="B2106" s="293">
        <f>'HNDL PIP'!J2106</f>
        <v>21945.709112143348</v>
      </c>
      <c r="C2106" s="293">
        <f>'HNDL PIP'!I2106</f>
        <v>14112.348930787859</v>
      </c>
    </row>
    <row r="2107" spans="1:3">
      <c r="A2107" s="264">
        <f>'HNDL PIP'!A2107</f>
        <v>42937</v>
      </c>
      <c r="B2107" s="293">
        <f>'HNDL PIP'!J2107</f>
        <v>21970.12028906478</v>
      </c>
      <c r="C2107" s="293">
        <f>'HNDL PIP'!I2107</f>
        <v>14137.854348082894</v>
      </c>
    </row>
    <row r="2108" spans="1:3">
      <c r="A2108" s="264">
        <f>'HNDL PIP'!A2108</f>
        <v>42940</v>
      </c>
      <c r="B2108" s="293">
        <f>'HNDL PIP'!J2108</f>
        <v>21977.273824542677</v>
      </c>
      <c r="C2108" s="293">
        <f>'HNDL PIP'!I2108</f>
        <v>14123.676949913446</v>
      </c>
    </row>
    <row r="2109" spans="1:3">
      <c r="A2109" s="264">
        <f>'HNDL PIP'!A2109</f>
        <v>42941</v>
      </c>
      <c r="B2109" s="293">
        <f>'HNDL PIP'!J2109</f>
        <v>22028.471101366602</v>
      </c>
      <c r="C2109" s="293">
        <f>'HNDL PIP'!I2109</f>
        <v>14071.137180226669</v>
      </c>
    </row>
    <row r="2110" spans="1:3">
      <c r="A2110" s="264">
        <f>'HNDL PIP'!A2110</f>
        <v>42942</v>
      </c>
      <c r="B2110" s="293">
        <f>'HNDL PIP'!J2110</f>
        <v>22061.50176284038</v>
      </c>
      <c r="C2110" s="293">
        <f>'HNDL PIP'!I2110</f>
        <v>14105.051740553585</v>
      </c>
    </row>
    <row r="2111" spans="1:3">
      <c r="A2111" s="264">
        <f>'HNDL PIP'!A2111</f>
        <v>42943</v>
      </c>
      <c r="B2111" s="293">
        <f>'HNDL PIP'!J2111</f>
        <v>22072.963151042473</v>
      </c>
      <c r="C2111" s="293">
        <f>'HNDL PIP'!I2111</f>
        <v>14089.067419088031</v>
      </c>
    </row>
    <row r="2112" spans="1:3">
      <c r="A2112" s="264">
        <f>'HNDL PIP'!A2112</f>
        <v>42944</v>
      </c>
      <c r="B2112" s="293">
        <f>'HNDL PIP'!J2112</f>
        <v>22098.724534098361</v>
      </c>
      <c r="C2112" s="293">
        <f>'HNDL PIP'!I2112</f>
        <v>14108.318101896546</v>
      </c>
    </row>
    <row r="2113" spans="1:3">
      <c r="A2113" s="264">
        <f>'HNDL PIP'!A2113</f>
        <v>42947</v>
      </c>
      <c r="B2113" s="293">
        <f>'HNDL PIP'!J2113</f>
        <v>22145.820648139495</v>
      </c>
      <c r="C2113" s="293">
        <f>'HNDL PIP'!I2113</f>
        <v>14107.970616647295</v>
      </c>
    </row>
    <row r="2114" spans="1:3">
      <c r="A2114" s="264">
        <f>'HNDL PIP'!A2114</f>
        <v>42948</v>
      </c>
      <c r="B2114" s="293">
        <f>'HNDL PIP'!J2114</f>
        <v>22193.820268770822</v>
      </c>
      <c r="C2114" s="293">
        <f>'HNDL PIP'!I2114</f>
        <v>14140.912218276306</v>
      </c>
    </row>
    <row r="2115" spans="1:3">
      <c r="A2115" s="264">
        <f>'HNDL PIP'!A2115</f>
        <v>42949</v>
      </c>
      <c r="B2115" s="293">
        <f>'HNDL PIP'!J2115</f>
        <v>22205.273198577626</v>
      </c>
      <c r="C2115" s="293">
        <f>'HNDL PIP'!I2115</f>
        <v>14136.116921836639</v>
      </c>
    </row>
    <row r="2116" spans="1:3">
      <c r="A2116" s="264">
        <f>'HNDL PIP'!A2116</f>
        <v>42950</v>
      </c>
      <c r="B2116" s="293">
        <f>'HNDL PIP'!J2116</f>
        <v>22220.12941136022</v>
      </c>
      <c r="C2116" s="293">
        <f>'HNDL PIP'!I2116</f>
        <v>14160.02390698512</v>
      </c>
    </row>
    <row r="2117" spans="1:3">
      <c r="A2117" s="264">
        <f>'HNDL PIP'!A2117</f>
        <v>42951</v>
      </c>
      <c r="B2117" s="293">
        <f>'HNDL PIP'!J2117</f>
        <v>22215.012679259362</v>
      </c>
      <c r="C2117" s="293">
        <f>'HNDL PIP'!I2117</f>
        <v>14131.391122446823</v>
      </c>
    </row>
    <row r="2118" spans="1:3">
      <c r="A2118" s="264">
        <f>'HNDL PIP'!A2118</f>
        <v>42954</v>
      </c>
      <c r="B2118" s="293">
        <f>'HNDL PIP'!J2118</f>
        <v>22202.407402938086</v>
      </c>
      <c r="C2118" s="293">
        <f>'HNDL PIP'!I2118</f>
        <v>14139.591774329148</v>
      </c>
    </row>
    <row r="2119" spans="1:3">
      <c r="A2119" s="264">
        <f>'HNDL PIP'!A2119</f>
        <v>42955</v>
      </c>
      <c r="B2119" s="293">
        <f>'HNDL PIP'!J2119</f>
        <v>22200.015008953014</v>
      </c>
      <c r="C2119" s="293">
        <f>'HNDL PIP'!I2119</f>
        <v>14119.993606271382</v>
      </c>
    </row>
    <row r="2120" spans="1:3">
      <c r="A2120" s="264">
        <f>'HNDL PIP'!A2120</f>
        <v>42956</v>
      </c>
      <c r="B2120" s="293">
        <f>'HNDL PIP'!J2120</f>
        <v>22163.131336671642</v>
      </c>
      <c r="C2120" s="293">
        <f>'HNDL PIP'!I2120</f>
        <v>14145.846508815668</v>
      </c>
    </row>
    <row r="2121" spans="1:3">
      <c r="A2121" s="264">
        <f>'HNDL PIP'!A2121</f>
        <v>42957</v>
      </c>
      <c r="B2121" s="293">
        <f>'HNDL PIP'!J2121</f>
        <v>22089.038312743625</v>
      </c>
      <c r="C2121" s="293">
        <f>'HNDL PIP'!I2121</f>
        <v>14155.367604645151</v>
      </c>
    </row>
    <row r="2122" spans="1:3">
      <c r="A2122" s="264">
        <f>'HNDL PIP'!A2122</f>
        <v>42958</v>
      </c>
      <c r="B2122" s="293">
        <f>'HNDL PIP'!J2122</f>
        <v>22087.785853921578</v>
      </c>
      <c r="C2122" s="293">
        <f>'HNDL PIP'!I2122</f>
        <v>14165.931156222385</v>
      </c>
    </row>
    <row r="2123" spans="1:3">
      <c r="A2123" s="264">
        <f>'HNDL PIP'!A2123</f>
        <v>42961</v>
      </c>
      <c r="B2123" s="293">
        <f>'HNDL PIP'!J2123</f>
        <v>22174.338266206822</v>
      </c>
      <c r="C2123" s="293">
        <f>'HNDL PIP'!I2123</f>
        <v>14156.966036791704</v>
      </c>
    </row>
    <row r="2124" spans="1:3">
      <c r="A2124" s="264">
        <f>'HNDL PIP'!A2124</f>
        <v>42962</v>
      </c>
      <c r="B2124" s="293">
        <f>'HNDL PIP'!J2124</f>
        <v>22175.577496378683</v>
      </c>
      <c r="C2124" s="293">
        <f>'HNDL PIP'!I2124</f>
        <v>14129.167216851611</v>
      </c>
    </row>
    <row r="2125" spans="1:3">
      <c r="A2125" s="264">
        <f>'HNDL PIP'!A2125</f>
        <v>42963</v>
      </c>
      <c r="B2125" s="293">
        <f>'HNDL PIP'!J2125</f>
        <v>22203.813471270048</v>
      </c>
      <c r="C2125" s="293">
        <f>'HNDL PIP'!I2125</f>
        <v>14158.84245713766</v>
      </c>
    </row>
    <row r="2126" spans="1:3">
      <c r="A2126" s="264">
        <f>'HNDL PIP'!A2126</f>
        <v>42964</v>
      </c>
      <c r="B2126" s="293">
        <f>'HNDL PIP'!J2126</f>
        <v>22118.392798763005</v>
      </c>
      <c r="C2126" s="293">
        <f>'HNDL PIP'!I2126</f>
        <v>14176.355713699919</v>
      </c>
    </row>
    <row r="2127" spans="1:3">
      <c r="A2127" s="264">
        <f>'HNDL PIP'!A2127</f>
        <v>42965</v>
      </c>
      <c r="B2127" s="293">
        <f>'HNDL PIP'!J2127</f>
        <v>22142.772365290773</v>
      </c>
      <c r="C2127" s="293">
        <f>'HNDL PIP'!I2127</f>
        <v>14176.147222550369</v>
      </c>
    </row>
    <row r="2128" spans="1:3">
      <c r="A2128" s="264">
        <f>'HNDL PIP'!A2128</f>
        <v>42968</v>
      </c>
      <c r="B2128" s="293">
        <f>'HNDL PIP'!J2128</f>
        <v>22118.153659590836</v>
      </c>
      <c r="C2128" s="293">
        <f>'HNDL PIP'!I2128</f>
        <v>14187.336247576259</v>
      </c>
    </row>
    <row r="2129" spans="1:3">
      <c r="A2129" s="264">
        <f>'HNDL PIP'!A2129</f>
        <v>42969</v>
      </c>
      <c r="B2129" s="293">
        <f>'HNDL PIP'!J2129</f>
        <v>22163.62538139529</v>
      </c>
      <c r="C2129" s="293">
        <f>'HNDL PIP'!I2129</f>
        <v>14168.016067717894</v>
      </c>
    </row>
    <row r="2130" spans="1:3">
      <c r="A2130" s="264">
        <f>'HNDL PIP'!A2130</f>
        <v>42970</v>
      </c>
      <c r="B2130" s="293">
        <f>'HNDL PIP'!J2130</f>
        <v>22122.904237368104</v>
      </c>
      <c r="C2130" s="293">
        <f>'HNDL PIP'!I2130</f>
        <v>14197.274325704841</v>
      </c>
    </row>
    <row r="2131" spans="1:3">
      <c r="A2131" s="264">
        <f>'HNDL PIP'!A2131</f>
        <v>42971</v>
      </c>
      <c r="B2131" s="293">
        <f>'HNDL PIP'!J2131</f>
        <v>22145.464464416975</v>
      </c>
      <c r="C2131" s="293">
        <f>'HNDL PIP'!I2131</f>
        <v>14183.583406884345</v>
      </c>
    </row>
    <row r="2132" spans="1:3">
      <c r="A2132" s="264">
        <f>'HNDL PIP'!A2132</f>
        <v>42972</v>
      </c>
      <c r="B2132" s="293">
        <f>'HNDL PIP'!J2132</f>
        <v>22200.2268774279</v>
      </c>
      <c r="C2132" s="293">
        <f>'HNDL PIP'!I2132</f>
        <v>14199.428734250199</v>
      </c>
    </row>
    <row r="2133" spans="1:3">
      <c r="A2133" s="264">
        <f>'HNDL PIP'!A2133</f>
        <v>42975</v>
      </c>
      <c r="B2133" s="293">
        <f>'HNDL PIP'!J2133</f>
        <v>22202.824641162817</v>
      </c>
      <c r="C2133" s="293">
        <f>'HNDL PIP'!I2133</f>
        <v>14208.393853680878</v>
      </c>
    </row>
    <row r="2134" spans="1:3">
      <c r="A2134" s="264">
        <f>'HNDL PIP'!A2134</f>
        <v>42976</v>
      </c>
      <c r="B2134" s="293">
        <f>'HNDL PIP'!J2134</f>
        <v>22218.348006263284</v>
      </c>
      <c r="C2134" s="293">
        <f>'HNDL PIP'!I2134</f>
        <v>14218.609920008865</v>
      </c>
    </row>
    <row r="2135" spans="1:3">
      <c r="A2135" s="264">
        <f>'HNDL PIP'!A2135</f>
        <v>42977</v>
      </c>
      <c r="B2135" s="293">
        <f>'HNDL PIP'!J2135</f>
        <v>22178.767327400816</v>
      </c>
      <c r="C2135" s="293">
        <f>'HNDL PIP'!I2135</f>
        <v>14215.135067516354</v>
      </c>
    </row>
    <row r="2136" spans="1:3">
      <c r="A2136" s="264">
        <f>'HNDL PIP'!A2136</f>
        <v>42978</v>
      </c>
      <c r="B2136" s="293">
        <f>'HNDL PIP'!J2136</f>
        <v>22205.40096960789</v>
      </c>
      <c r="C2136" s="293">
        <f>'HNDL PIP'!I2136</f>
        <v>14234.455247374719</v>
      </c>
    </row>
    <row r="2137" spans="1:3">
      <c r="A2137" s="264">
        <f>'HNDL PIP'!A2137</f>
        <v>42979</v>
      </c>
      <c r="B2137" s="293">
        <f>'HNDL PIP'!J2137</f>
        <v>22200.968928179347</v>
      </c>
      <c r="C2137" s="293">
        <f>'HNDL PIP'!I2137</f>
        <v>14208.810835979983</v>
      </c>
    </row>
    <row r="2138" spans="1:3">
      <c r="A2138" s="264">
        <f>'HNDL PIP'!A2138</f>
        <v>42983</v>
      </c>
      <c r="B2138" s="293">
        <f>'HNDL PIP'!J2138</f>
        <v>22267.049626364776</v>
      </c>
      <c r="C2138" s="293">
        <f>'HNDL PIP'!I2138</f>
        <v>14271.914157243995</v>
      </c>
    </row>
    <row r="2139" spans="1:3">
      <c r="A2139" s="264">
        <f>'HNDL PIP'!A2139</f>
        <v>42984</v>
      </c>
      <c r="B2139" s="293">
        <f>'HNDL PIP'!J2139</f>
        <v>22262.841755434274</v>
      </c>
      <c r="C2139" s="293">
        <f>'HNDL PIP'!I2139</f>
        <v>14244.184834353753</v>
      </c>
    </row>
    <row r="2140" spans="1:3">
      <c r="A2140" s="264">
        <f>'HNDL PIP'!A2140</f>
        <v>42985</v>
      </c>
      <c r="B2140" s="293">
        <f>'HNDL PIP'!J2140</f>
        <v>22276.090656571589</v>
      </c>
      <c r="C2140" s="293">
        <f>'HNDL PIP'!I2140</f>
        <v>14277.821406481264</v>
      </c>
    </row>
    <row r="2141" spans="1:3">
      <c r="A2141" s="264">
        <f>'HNDL PIP'!A2141</f>
        <v>42986</v>
      </c>
      <c r="B2141" s="293">
        <f>'HNDL PIP'!J2141</f>
        <v>22267.348733425406</v>
      </c>
      <c r="C2141" s="293">
        <f>'HNDL PIP'!I2141</f>
        <v>14273.51258939055</v>
      </c>
    </row>
    <row r="2142" spans="1:3">
      <c r="A2142" s="264">
        <f>'HNDL PIP'!A2142</f>
        <v>42989</v>
      </c>
      <c r="B2142" s="293">
        <f>'HNDL PIP'!J2142</f>
        <v>22291.250333145101</v>
      </c>
      <c r="C2142" s="293">
        <f>'HNDL PIP'!I2142</f>
        <v>14232.231341779512</v>
      </c>
    </row>
    <row r="2143" spans="1:3">
      <c r="A2143" s="264">
        <f>'HNDL PIP'!A2143</f>
        <v>42990</v>
      </c>
      <c r="B2143" s="293">
        <f>'HNDL PIP'!J2143</f>
        <v>22301.775823227119</v>
      </c>
      <c r="C2143" s="293">
        <f>'HNDL PIP'!I2143</f>
        <v>14208.602344830431</v>
      </c>
    </row>
    <row r="2144" spans="1:3">
      <c r="A2144" s="264">
        <f>'HNDL PIP'!A2144</f>
        <v>42991</v>
      </c>
      <c r="B2144" s="293">
        <f>'HNDL PIP'!J2144</f>
        <v>22323.633527908136</v>
      </c>
      <c r="C2144" s="293">
        <f>'HNDL PIP'!I2144</f>
        <v>14197.135331605143</v>
      </c>
    </row>
    <row r="2145" spans="1:3">
      <c r="A2145" s="264">
        <f>'HNDL PIP'!A2145</f>
        <v>42992</v>
      </c>
      <c r="B2145" s="293">
        <f>'HNDL PIP'!J2145</f>
        <v>22322.37041921249</v>
      </c>
      <c r="C2145" s="293">
        <f>'HNDL PIP'!I2145</f>
        <v>14201.583142795556</v>
      </c>
    </row>
    <row r="2146" spans="1:3">
      <c r="A2146" s="264">
        <f>'HNDL PIP'!A2146</f>
        <v>42993</v>
      </c>
      <c r="B2146" s="293">
        <f>'HNDL PIP'!J2146</f>
        <v>22311.81498558569</v>
      </c>
      <c r="C2146" s="293">
        <f>'HNDL PIP'!I2146</f>
        <v>14201.583142795556</v>
      </c>
    </row>
    <row r="2147" spans="1:3">
      <c r="A2147" s="264">
        <f>'HNDL PIP'!A2147</f>
        <v>42996</v>
      </c>
      <c r="B2147" s="293">
        <f>'HNDL PIP'!J2147</f>
        <v>22305.113249108108</v>
      </c>
      <c r="C2147" s="293">
        <f>'HNDL PIP'!I2147</f>
        <v>14187.405744626109</v>
      </c>
    </row>
    <row r="2148" spans="1:3">
      <c r="A2148" s="264">
        <f>'HNDL PIP'!A2148</f>
        <v>42997</v>
      </c>
      <c r="B2148" s="293">
        <f>'HNDL PIP'!J2148</f>
        <v>22311.329581167374</v>
      </c>
      <c r="C2148" s="293">
        <f>'HNDL PIP'!I2148</f>
        <v>14186.154797728805</v>
      </c>
    </row>
    <row r="2149" spans="1:3">
      <c r="A2149" s="264">
        <f>'HNDL PIP'!A2149</f>
        <v>42998</v>
      </c>
      <c r="B2149" s="293">
        <f>'HNDL PIP'!J2149</f>
        <v>22317.092063648081</v>
      </c>
      <c r="C2149" s="293">
        <f>'HNDL PIP'!I2149</f>
        <v>14166.139647371938</v>
      </c>
    </row>
    <row r="2150" spans="1:3">
      <c r="A2150" s="264">
        <f>'HNDL PIP'!A2150</f>
        <v>42999</v>
      </c>
      <c r="B2150" s="293">
        <f>'HNDL PIP'!J2150</f>
        <v>22276.400620709293</v>
      </c>
      <c r="C2150" s="293">
        <f>'HNDL PIP'!I2150</f>
        <v>14168.502547066844</v>
      </c>
    </row>
    <row r="2151" spans="1:3">
      <c r="A2151" s="264">
        <f>'HNDL PIP'!A2151</f>
        <v>43000</v>
      </c>
      <c r="B2151" s="293">
        <f>'HNDL PIP'!J2151</f>
        <v>22293.493649683867</v>
      </c>
      <c r="C2151" s="293">
        <f>'HNDL PIP'!I2151</f>
        <v>14180.317045541384</v>
      </c>
    </row>
    <row r="2152" spans="1:3">
      <c r="A2152" s="264">
        <f>'HNDL PIP'!A2152</f>
        <v>43003</v>
      </c>
      <c r="B2152" s="293">
        <f>'HNDL PIP'!J2152</f>
        <v>22306.733173596567</v>
      </c>
      <c r="C2152" s="293">
        <f>'HNDL PIP'!I2152</f>
        <v>14212.21619142264</v>
      </c>
    </row>
    <row r="2153" spans="1:3">
      <c r="A2153" s="264">
        <f>'HNDL PIP'!A2153</f>
        <v>43004</v>
      </c>
      <c r="B2153" s="293">
        <f>'HNDL PIP'!J2153</f>
        <v>22299.126970780606</v>
      </c>
      <c r="C2153" s="293">
        <f>'HNDL PIP'!I2153</f>
        <v>14208.810835979979</v>
      </c>
    </row>
    <row r="2154" spans="1:3">
      <c r="A2154" s="264">
        <f>'HNDL PIP'!A2154</f>
        <v>43005</v>
      </c>
      <c r="B2154" s="293">
        <f>'HNDL PIP'!J2154</f>
        <v>22271.810742526744</v>
      </c>
      <c r="C2154" s="293">
        <f>'HNDL PIP'!I2154</f>
        <v>14156.410060392904</v>
      </c>
    </row>
    <row r="2155" spans="1:3">
      <c r="A2155" s="264">
        <f>'HNDL PIP'!A2155</f>
        <v>43006</v>
      </c>
      <c r="B2155" s="293">
        <f>'HNDL PIP'!J2155</f>
        <v>22284.143088232515</v>
      </c>
      <c r="C2155" s="293">
        <f>'HNDL PIP'!I2155</f>
        <v>14167.32109721939</v>
      </c>
    </row>
    <row r="2156" spans="1:3">
      <c r="A2156" s="264">
        <f>'HNDL PIP'!A2156</f>
        <v>43007</v>
      </c>
      <c r="B2156" s="293">
        <f>'HNDL PIP'!J2156</f>
        <v>22293.982317216349</v>
      </c>
      <c r="C2156" s="293">
        <f>'HNDL PIP'!I2156</f>
        <v>14166.69562377074</v>
      </c>
    </row>
    <row r="2157" spans="1:3">
      <c r="A2157" s="264">
        <f>'HNDL PIP'!A2157</f>
        <v>43010</v>
      </c>
      <c r="B2157" s="293">
        <f>'HNDL PIP'!J2157</f>
        <v>22297.251271981222</v>
      </c>
      <c r="C2157" s="293">
        <f>'HNDL PIP'!I2157</f>
        <v>14166.000653272236</v>
      </c>
    </row>
    <row r="2158" spans="1:3">
      <c r="A2158" s="264">
        <f>'HNDL PIP'!A2158</f>
        <v>43011</v>
      </c>
      <c r="B2158" s="293">
        <f>'HNDL PIP'!J2158</f>
        <v>22289.873552128065</v>
      </c>
      <c r="C2158" s="293">
        <f>'HNDL PIP'!I2158</f>
        <v>14173.784322855463</v>
      </c>
    </row>
    <row r="2159" spans="1:3">
      <c r="A2159" s="264">
        <f>'HNDL PIP'!A2159</f>
        <v>43012</v>
      </c>
      <c r="B2159" s="293">
        <f>'HNDL PIP'!J2159</f>
        <v>22274.115710668066</v>
      </c>
      <c r="C2159" s="293">
        <f>'HNDL PIP'!I2159</f>
        <v>14172.95035825726</v>
      </c>
    </row>
    <row r="2160" spans="1:3">
      <c r="A2160" s="264">
        <f>'HNDL PIP'!A2160</f>
        <v>43013</v>
      </c>
      <c r="B2160" s="293">
        <f>'HNDL PIP'!J2160</f>
        <v>22295.051712745651</v>
      </c>
      <c r="C2160" s="293">
        <f>'HNDL PIP'!I2160</f>
        <v>14159.120445337063</v>
      </c>
    </row>
    <row r="2161" spans="1:3">
      <c r="A2161" s="264">
        <f>'HNDL PIP'!A2161</f>
        <v>43014</v>
      </c>
      <c r="B2161" s="293">
        <f>'HNDL PIP'!J2161</f>
        <v>22269.78258730263</v>
      </c>
      <c r="C2161" s="293">
        <f>'HNDL PIP'!I2161</f>
        <v>14145.082041267317</v>
      </c>
    </row>
    <row r="2162" spans="1:3">
      <c r="A2162" s="264">
        <f>'HNDL PIP'!A2162</f>
        <v>43017</v>
      </c>
      <c r="B2162" s="293">
        <f>'HNDL PIP'!J2162</f>
        <v>22275.542896195515</v>
      </c>
      <c r="C2162" s="293">
        <f>'HNDL PIP'!I2162</f>
        <v>14145.082041267317</v>
      </c>
    </row>
    <row r="2163" spans="1:3">
      <c r="A2163" s="264">
        <f>'HNDL PIP'!A2163</f>
        <v>43018</v>
      </c>
      <c r="B2163" s="293">
        <f>'HNDL PIP'!J2163</f>
        <v>22300.552140869808</v>
      </c>
      <c r="C2163" s="293">
        <f>'HNDL PIP'!I2163</f>
        <v>14167.32109721939</v>
      </c>
    </row>
    <row r="2164" spans="1:3">
      <c r="A2164" s="264">
        <f>'HNDL PIP'!A2164</f>
        <v>43019</v>
      </c>
      <c r="B2164" s="293">
        <f>'HNDL PIP'!J2164</f>
        <v>22309.707207093528</v>
      </c>
      <c r="C2164" s="293">
        <f>'HNDL PIP'!I2164</f>
        <v>14168.155061817592</v>
      </c>
    </row>
    <row r="2165" spans="1:3">
      <c r="A2165" s="264">
        <f>'HNDL PIP'!A2165</f>
        <v>43020</v>
      </c>
      <c r="B2165" s="293">
        <f>'HNDL PIP'!J2165</f>
        <v>22330.41001491715</v>
      </c>
      <c r="C2165" s="293">
        <f>'HNDL PIP'!I2165</f>
        <v>14182.262962937188</v>
      </c>
    </row>
    <row r="2166" spans="1:3">
      <c r="A2166" s="264">
        <f>'HNDL PIP'!A2166</f>
        <v>43021</v>
      </c>
      <c r="B2166" s="293">
        <f>'HNDL PIP'!J2166</f>
        <v>22378.735729233198</v>
      </c>
      <c r="C2166" s="293">
        <f>'HNDL PIP'!I2166</f>
        <v>14212.91116192114</v>
      </c>
    </row>
    <row r="2167" spans="1:3">
      <c r="A2167" s="264">
        <f>'HNDL PIP'!A2167</f>
        <v>43024</v>
      </c>
      <c r="B2167" s="293">
        <f>'HNDL PIP'!J2167</f>
        <v>22369.092645539793</v>
      </c>
      <c r="C2167" s="293">
        <f>'HNDL PIP'!I2167</f>
        <v>14195.05042010963</v>
      </c>
    </row>
    <row r="2168" spans="1:3">
      <c r="A2168" s="264">
        <f>'HNDL PIP'!A2168</f>
        <v>43025</v>
      </c>
      <c r="B2168" s="293">
        <f>'HNDL PIP'!J2168</f>
        <v>22377.789813876585</v>
      </c>
      <c r="C2168" s="293">
        <f>'HNDL PIP'!I2168</f>
        <v>14202.278113294053</v>
      </c>
    </row>
    <row r="2169" spans="1:3">
      <c r="A2169" s="264">
        <f>'HNDL PIP'!A2169</f>
        <v>43026</v>
      </c>
      <c r="B2169" s="293">
        <f>'HNDL PIP'!J2169</f>
        <v>22351.167430802834</v>
      </c>
      <c r="C2169" s="293">
        <f>'HNDL PIP'!I2169</f>
        <v>14173.019855307104</v>
      </c>
    </row>
    <row r="2170" spans="1:3">
      <c r="A2170" s="264">
        <f>'HNDL PIP'!A2170</f>
        <v>43027</v>
      </c>
      <c r="B2170" s="293">
        <f>'HNDL PIP'!J2170</f>
        <v>22363.939571755855</v>
      </c>
      <c r="C2170" s="293">
        <f>'HNDL PIP'!I2170</f>
        <v>14185.390330180446</v>
      </c>
    </row>
    <row r="2171" spans="1:3">
      <c r="A2171" s="264">
        <f>'HNDL PIP'!A2171</f>
        <v>43028</v>
      </c>
      <c r="B2171" s="293">
        <f>'HNDL PIP'!J2171</f>
        <v>22347.733727832056</v>
      </c>
      <c r="C2171" s="293">
        <f>'HNDL PIP'!I2171</f>
        <v>14148.973876058923</v>
      </c>
    </row>
    <row r="2172" spans="1:3">
      <c r="A2172" s="264">
        <f>'HNDL PIP'!A2172</f>
        <v>43031</v>
      </c>
      <c r="B2172" s="293">
        <f>'HNDL PIP'!J2172</f>
        <v>22330.171118904429</v>
      </c>
      <c r="C2172" s="293">
        <f>'HNDL PIP'!I2172</f>
        <v>14162.317309630165</v>
      </c>
    </row>
    <row r="2173" spans="1:3">
      <c r="A2173" s="264">
        <f>'HNDL PIP'!A2173</f>
        <v>43032</v>
      </c>
      <c r="B2173" s="293">
        <f>'HNDL PIP'!J2173</f>
        <v>22303.555699884131</v>
      </c>
      <c r="C2173" s="293">
        <f>'HNDL PIP'!I2173</f>
        <v>14143.414112070903</v>
      </c>
    </row>
    <row r="2174" spans="1:3">
      <c r="A2174" s="264">
        <f>'HNDL PIP'!A2174</f>
        <v>43033</v>
      </c>
      <c r="B2174" s="293">
        <f>'HNDL PIP'!J2174</f>
        <v>22226.466809189256</v>
      </c>
      <c r="C2174" s="293">
        <f>'HNDL PIP'!I2174</f>
        <v>14118.325677074969</v>
      </c>
    </row>
    <row r="2175" spans="1:3">
      <c r="A2175" s="264">
        <f>'HNDL PIP'!A2175</f>
        <v>43034</v>
      </c>
      <c r="B2175" s="293">
        <f>'HNDL PIP'!J2175</f>
        <v>22208.006781114822</v>
      </c>
      <c r="C2175" s="293">
        <f>'HNDL PIP'!I2175</f>
        <v>14112.070942588447</v>
      </c>
    </row>
    <row r="2176" spans="1:3">
      <c r="A2176" s="264">
        <f>'HNDL PIP'!A2176</f>
        <v>43035</v>
      </c>
      <c r="B2176" s="293">
        <f>'HNDL PIP'!J2176</f>
        <v>22363.82117167439</v>
      </c>
      <c r="C2176" s="293">
        <f>'HNDL PIP'!I2176</f>
        <v>14134.240501490671</v>
      </c>
    </row>
    <row r="2177" spans="1:3">
      <c r="A2177" s="264">
        <f>'HNDL PIP'!A2177</f>
        <v>43038</v>
      </c>
      <c r="B2177" s="293">
        <f>'HNDL PIP'!J2177</f>
        <v>22386.093586313847</v>
      </c>
      <c r="C2177" s="293">
        <f>'HNDL PIP'!I2177</f>
        <v>14178.64911634497</v>
      </c>
    </row>
    <row r="2178" spans="1:3">
      <c r="A2178" s="264">
        <f>'HNDL PIP'!A2178</f>
        <v>43039</v>
      </c>
      <c r="B2178" s="293">
        <f>'HNDL PIP'!J2178</f>
        <v>22398.632671046988</v>
      </c>
      <c r="C2178" s="293">
        <f>'HNDL PIP'!I2178</f>
        <v>14174.896275653056</v>
      </c>
    </row>
    <row r="2179" spans="1:3">
      <c r="A2179" s="264">
        <f>'HNDL PIP'!A2179</f>
        <v>43040</v>
      </c>
      <c r="B2179" s="293">
        <f>'HNDL PIP'!J2179</f>
        <v>22417.9594480794</v>
      </c>
      <c r="C2179" s="293">
        <f>'HNDL PIP'!I2179</f>
        <v>14173.992814005003</v>
      </c>
    </row>
    <row r="2180" spans="1:3">
      <c r="A2180" s="264">
        <f>'HNDL PIP'!A2180</f>
        <v>43041</v>
      </c>
      <c r="B2180" s="293">
        <f>'HNDL PIP'!J2180</f>
        <v>22431.174652415513</v>
      </c>
      <c r="C2180" s="293">
        <f>'HNDL PIP'!I2180</f>
        <v>14193.52148501292</v>
      </c>
    </row>
    <row r="2181" spans="1:3">
      <c r="A2181" s="264">
        <f>'HNDL PIP'!A2181</f>
        <v>43042</v>
      </c>
      <c r="B2181" s="293">
        <f>'HNDL PIP'!J2181</f>
        <v>22478.556230639471</v>
      </c>
      <c r="C2181" s="293">
        <f>'HNDL PIP'!I2181</f>
        <v>14196.718349306029</v>
      </c>
    </row>
    <row r="2182" spans="1:3">
      <c r="A2182" s="264">
        <f>'HNDL PIP'!A2182</f>
        <v>43045</v>
      </c>
      <c r="B2182" s="293">
        <f>'HNDL PIP'!J2182</f>
        <v>22502.401770523491</v>
      </c>
      <c r="C2182" s="293">
        <f>'HNDL PIP'!I2182</f>
        <v>14214.996073416642</v>
      </c>
    </row>
    <row r="2183" spans="1:3">
      <c r="A2183" s="264">
        <f>'HNDL PIP'!A2183</f>
        <v>43046</v>
      </c>
      <c r="B2183" s="293">
        <f>'HNDL PIP'!J2183</f>
        <v>22509.728445385677</v>
      </c>
      <c r="C2183" s="293">
        <f>'HNDL PIP'!I2183</f>
        <v>14220.694831504361</v>
      </c>
    </row>
    <row r="2184" spans="1:3">
      <c r="A2184" s="264">
        <f>'HNDL PIP'!A2184</f>
        <v>43047</v>
      </c>
      <c r="B2184" s="293">
        <f>'HNDL PIP'!J2184</f>
        <v>22503.253486612131</v>
      </c>
      <c r="C2184" s="293">
        <f>'HNDL PIP'!I2184</f>
        <v>14206.169948085662</v>
      </c>
    </row>
    <row r="2185" spans="1:3">
      <c r="A2185" s="264">
        <f>'HNDL PIP'!A2185</f>
        <v>43048</v>
      </c>
      <c r="B2185" s="293">
        <f>'HNDL PIP'!J2185</f>
        <v>22449.722442623402</v>
      </c>
      <c r="C2185" s="293">
        <f>'HNDL PIP'!I2185</f>
        <v>14190.88059711861</v>
      </c>
    </row>
    <row r="2186" spans="1:3">
      <c r="A2186" s="264">
        <f>'HNDL PIP'!A2186</f>
        <v>43049</v>
      </c>
      <c r="B2186" s="293">
        <f>'HNDL PIP'!J2186</f>
        <v>22376.28867543556</v>
      </c>
      <c r="C2186" s="293">
        <f>'HNDL PIP'!I2186</f>
        <v>14140.495235977191</v>
      </c>
    </row>
    <row r="2187" spans="1:3">
      <c r="A2187" s="264">
        <f>'HNDL PIP'!A2187</f>
        <v>43052</v>
      </c>
      <c r="B2187" s="293">
        <f>'HNDL PIP'!J2187</f>
        <v>22384.750712703219</v>
      </c>
      <c r="C2187" s="293">
        <f>'HNDL PIP'!I2187</f>
        <v>14142.371656323146</v>
      </c>
    </row>
    <row r="2188" spans="1:3">
      <c r="A2188" s="264">
        <f>'HNDL PIP'!A2188</f>
        <v>43053</v>
      </c>
      <c r="B2188" s="293">
        <f>'HNDL PIP'!J2188</f>
        <v>22383.937622978628</v>
      </c>
      <c r="C2188" s="293">
        <f>'HNDL PIP'!I2188</f>
        <v>14155.715089894391</v>
      </c>
    </row>
    <row r="2189" spans="1:3">
      <c r="A2189" s="264">
        <f>'HNDL PIP'!A2189</f>
        <v>43054</v>
      </c>
      <c r="B2189" s="293">
        <f>'HNDL PIP'!J2189</f>
        <v>22377.695958007022</v>
      </c>
      <c r="C2189" s="293">
        <f>'HNDL PIP'!I2189</f>
        <v>14183.166424585232</v>
      </c>
    </row>
    <row r="2190" spans="1:3">
      <c r="A2190" s="264">
        <f>'HNDL PIP'!A2190</f>
        <v>43055</v>
      </c>
      <c r="B2190" s="293">
        <f>'HNDL PIP'!J2190</f>
        <v>22442.02337955367</v>
      </c>
      <c r="C2190" s="293">
        <f>'HNDL PIP'!I2190</f>
        <v>14168.919529365934</v>
      </c>
    </row>
    <row r="2191" spans="1:3">
      <c r="A2191" s="264">
        <f>'HNDL PIP'!A2191</f>
        <v>43056</v>
      </c>
      <c r="B2191" s="293">
        <f>'HNDL PIP'!J2191</f>
        <v>22421.078398441779</v>
      </c>
      <c r="C2191" s="293">
        <f>'HNDL PIP'!I2191</f>
        <v>14174.548790403802</v>
      </c>
    </row>
    <row r="2192" spans="1:3">
      <c r="A2192" s="264">
        <f>'HNDL PIP'!A2192</f>
        <v>43059</v>
      </c>
      <c r="B2192" s="293">
        <f>'HNDL PIP'!J2192</f>
        <v>22428.179190085131</v>
      </c>
      <c r="C2192" s="293">
        <f>'HNDL PIP'!I2192</f>
        <v>14166.765120820577</v>
      </c>
    </row>
    <row r="2193" spans="1:3">
      <c r="A2193" s="264">
        <f>'HNDL PIP'!A2193</f>
        <v>43060</v>
      </c>
      <c r="B2193" s="293">
        <f>'HNDL PIP'!J2193</f>
        <v>22506.516457760506</v>
      </c>
      <c r="C2193" s="293">
        <f>'HNDL PIP'!I2193</f>
        <v>14178.649116344968</v>
      </c>
    </row>
    <row r="2194" spans="1:3">
      <c r="A2194" s="264">
        <f>'HNDL PIP'!A2194</f>
        <v>43061</v>
      </c>
      <c r="B2194" s="293">
        <f>'HNDL PIP'!J2194</f>
        <v>22553.639188872035</v>
      </c>
      <c r="C2194" s="293">
        <f>'HNDL PIP'!I2194</f>
        <v>14211.660215023829</v>
      </c>
    </row>
    <row r="2195" spans="1:3">
      <c r="A2195" s="264">
        <f>'HNDL PIP'!A2195</f>
        <v>43063</v>
      </c>
      <c r="B2195" s="293">
        <f>'HNDL PIP'!J2195</f>
        <v>22564.576884646118</v>
      </c>
      <c r="C2195" s="293">
        <f>'HNDL PIP'!I2195</f>
        <v>14200.888172297042</v>
      </c>
    </row>
    <row r="2196" spans="1:3">
      <c r="A2196" s="264">
        <f>'HNDL PIP'!A2196</f>
        <v>43066</v>
      </c>
      <c r="B2196" s="293">
        <f>'HNDL PIP'!J2196</f>
        <v>22557.197929602567</v>
      </c>
      <c r="C2196" s="293">
        <f>'HNDL PIP'!I2196</f>
        <v>14209.158321229221</v>
      </c>
    </row>
    <row r="2197" spans="1:3">
      <c r="A2197" s="264">
        <f>'HNDL PIP'!A2197</f>
        <v>43067</v>
      </c>
      <c r="B2197" s="293">
        <f>'HNDL PIP'!J2197</f>
        <v>22603.181064949</v>
      </c>
      <c r="C2197" s="293">
        <f>'HNDL PIP'!I2197</f>
        <v>14205.68346873671</v>
      </c>
    </row>
    <row r="2198" spans="1:3">
      <c r="A2198" s="264">
        <f>'HNDL PIP'!A2198</f>
        <v>43068</v>
      </c>
      <c r="B2198" s="293">
        <f>'HNDL PIP'!J2198</f>
        <v>22504.005369104427</v>
      </c>
      <c r="C2198" s="293">
        <f>'HNDL PIP'!I2198</f>
        <v>14179.552577993021</v>
      </c>
    </row>
    <row r="2199" spans="1:3">
      <c r="A2199" s="264">
        <f>'HNDL PIP'!A2199</f>
        <v>43069</v>
      </c>
      <c r="B2199" s="293">
        <f>'HNDL PIP'!J2199</f>
        <v>22543.20399704553</v>
      </c>
      <c r="C2199" s="293">
        <f>'HNDL PIP'!I2199</f>
        <v>14156.688048592294</v>
      </c>
    </row>
    <row r="2200" spans="1:3">
      <c r="A2200" s="264">
        <f>'HNDL PIP'!A2200</f>
        <v>43070</v>
      </c>
      <c r="B2200" s="293">
        <f>'HNDL PIP'!J2200</f>
        <v>22561.825991398822</v>
      </c>
      <c r="C2200" s="293">
        <f>'HNDL PIP'!I2200</f>
        <v>14197.06583455528</v>
      </c>
    </row>
    <row r="2201" spans="1:3">
      <c r="A2201" s="264">
        <f>'HNDL PIP'!A2201</f>
        <v>43073</v>
      </c>
      <c r="B2201" s="293">
        <f>'HNDL PIP'!J2201</f>
        <v>22521.895148351214</v>
      </c>
      <c r="C2201" s="293">
        <f>'HNDL PIP'!I2201</f>
        <v>14188.517697423702</v>
      </c>
    </row>
    <row r="2202" spans="1:3">
      <c r="A2202" s="264">
        <f>'HNDL PIP'!A2202</f>
        <v>43074</v>
      </c>
      <c r="B2202" s="293">
        <f>'HNDL PIP'!J2202</f>
        <v>22514.067828244559</v>
      </c>
      <c r="C2202" s="293">
        <f>'HNDL PIP'!I2202</f>
        <v>14207.003912683864</v>
      </c>
    </row>
    <row r="2203" spans="1:3">
      <c r="A2203" s="264">
        <f>'HNDL PIP'!A2203</f>
        <v>43075</v>
      </c>
      <c r="B2203" s="293">
        <f>'HNDL PIP'!J2203</f>
        <v>22544.894857175823</v>
      </c>
      <c r="C2203" s="293">
        <f>'HNDL PIP'!I2203</f>
        <v>14224.795157445524</v>
      </c>
    </row>
    <row r="2204" spans="1:3">
      <c r="A2204" s="264">
        <f>'HNDL PIP'!A2204</f>
        <v>43076</v>
      </c>
      <c r="B2204" s="293">
        <f>'HNDL PIP'!J2204</f>
        <v>22556.053986305527</v>
      </c>
      <c r="C2204" s="293">
        <f>'HNDL PIP'!I2204</f>
        <v>14194.980923059773</v>
      </c>
    </row>
    <row r="2205" spans="1:3">
      <c r="A2205" s="264">
        <f>'HNDL PIP'!A2205</f>
        <v>43077</v>
      </c>
      <c r="B2205" s="293">
        <f>'HNDL PIP'!J2205</f>
        <v>22584.84189426812</v>
      </c>
      <c r="C2205" s="293">
        <f>'HNDL PIP'!I2205</f>
        <v>14194.285952561271</v>
      </c>
    </row>
    <row r="2206" spans="1:3">
      <c r="A2206" s="264">
        <f>'HNDL PIP'!A2206</f>
        <v>43080</v>
      </c>
      <c r="B2206" s="293">
        <f>'HNDL PIP'!J2206</f>
        <v>22612.497015231871</v>
      </c>
      <c r="C2206" s="293">
        <f>'HNDL PIP'!I2206</f>
        <v>14191.992549916213</v>
      </c>
    </row>
    <row r="2207" spans="1:3">
      <c r="A2207" s="264">
        <f>'HNDL PIP'!A2207</f>
        <v>43081</v>
      </c>
      <c r="B2207" s="293">
        <f>'HNDL PIP'!J2207</f>
        <v>22599.242991156196</v>
      </c>
      <c r="C2207" s="293">
        <f>'HNDL PIP'!I2207</f>
        <v>14185.807312479543</v>
      </c>
    </row>
    <row r="2208" spans="1:3">
      <c r="A2208" s="264">
        <f>'HNDL PIP'!A2208</f>
        <v>43082</v>
      </c>
      <c r="B2208" s="293">
        <f>'HNDL PIP'!J2208</f>
        <v>22645.426158440263</v>
      </c>
      <c r="C2208" s="293">
        <f>'HNDL PIP'!I2208</f>
        <v>14229.79894503474</v>
      </c>
    </row>
    <row r="2209" spans="1:3">
      <c r="A2209" s="264">
        <f>'HNDL PIP'!A2209</f>
        <v>43083</v>
      </c>
      <c r="B2209" s="293">
        <f>'HNDL PIP'!J2209</f>
        <v>22625.618261033309</v>
      </c>
      <c r="C2209" s="293">
        <f>'HNDL PIP'!I2209</f>
        <v>14237.652111667818</v>
      </c>
    </row>
    <row r="2210" spans="1:3">
      <c r="A2210" s="264">
        <f>'HNDL PIP'!A2210</f>
        <v>43084</v>
      </c>
      <c r="B2210" s="293">
        <f>'HNDL PIP'!J2210</f>
        <v>22707.951254113024</v>
      </c>
      <c r="C2210" s="293">
        <f>'HNDL PIP'!I2210</f>
        <v>14235.21971492306</v>
      </c>
    </row>
    <row r="2211" spans="1:3">
      <c r="A2211" s="264">
        <f>'HNDL PIP'!A2211</f>
        <v>43087</v>
      </c>
      <c r="B2211" s="293">
        <f>'HNDL PIP'!J2211</f>
        <v>22731.526705982658</v>
      </c>
      <c r="C2211" s="293">
        <f>'HNDL PIP'!I2211</f>
        <v>14212.00770027308</v>
      </c>
    </row>
    <row r="2212" spans="1:3">
      <c r="A2212" s="264">
        <f>'HNDL PIP'!A2212</f>
        <v>43088</v>
      </c>
      <c r="B2212" s="293">
        <f>'HNDL PIP'!J2212</f>
        <v>22620.433407566052</v>
      </c>
      <c r="C2212" s="293">
        <f>'HNDL PIP'!I2212</f>
        <v>14161.205356832559</v>
      </c>
    </row>
    <row r="2213" spans="1:3">
      <c r="A2213" s="264">
        <f>'HNDL PIP'!A2213</f>
        <v>43089</v>
      </c>
      <c r="B2213" s="293">
        <f>'HNDL PIP'!J2213</f>
        <v>22564.027877005807</v>
      </c>
      <c r="C2213" s="293">
        <f>'HNDL PIP'!I2213</f>
        <v>14135.004969039021</v>
      </c>
    </row>
    <row r="2214" spans="1:3">
      <c r="A2214" s="264">
        <f>'HNDL PIP'!A2214</f>
        <v>43090</v>
      </c>
      <c r="B2214" s="293">
        <f>'HNDL PIP'!J2214</f>
        <v>22575.858241129714</v>
      </c>
      <c r="C2214" s="293">
        <f>'HNDL PIP'!I2214</f>
        <v>14152.24023740188</v>
      </c>
    </row>
    <row r="2215" spans="1:3">
      <c r="A2215" s="264">
        <f>'HNDL PIP'!A2215</f>
        <v>43091</v>
      </c>
      <c r="B2215" s="293">
        <f>'HNDL PIP'!J2215</f>
        <v>22577.521104101492</v>
      </c>
      <c r="C2215" s="293">
        <f>'HNDL PIP'!I2215</f>
        <v>14149.11287015862</v>
      </c>
    </row>
    <row r="2216" spans="1:3">
      <c r="A2216" s="264">
        <f>'HNDL PIP'!A2216</f>
        <v>43095</v>
      </c>
      <c r="B2216" s="293">
        <f>'HNDL PIP'!J2216</f>
        <v>22574.439685576741</v>
      </c>
      <c r="C2216" s="293">
        <f>'HNDL PIP'!I2216</f>
        <v>14168.085564767734</v>
      </c>
    </row>
    <row r="2217" spans="1:3">
      <c r="A2217" s="264">
        <f>'HNDL PIP'!A2217</f>
        <v>43096</v>
      </c>
      <c r="B2217" s="293">
        <f>'HNDL PIP'!J2217</f>
        <v>22635.061742639075</v>
      </c>
      <c r="C2217" s="293">
        <f>'HNDL PIP'!I2217</f>
        <v>14211.382226824429</v>
      </c>
    </row>
    <row r="2218" spans="1:3">
      <c r="A2218" s="264">
        <f>'HNDL PIP'!A2218</f>
        <v>43097</v>
      </c>
      <c r="B2218" s="293">
        <f>'HNDL PIP'!J2218</f>
        <v>22642.820443428336</v>
      </c>
      <c r="C2218" s="293">
        <f>'HNDL PIP'!I2218</f>
        <v>14202.069622144498</v>
      </c>
    </row>
    <row r="2219" spans="1:3">
      <c r="A2219" s="264">
        <f>'HNDL PIP'!A2219</f>
        <v>43098</v>
      </c>
      <c r="B2219" s="293">
        <f>'HNDL PIP'!J2219</f>
        <v>22638.606890720472</v>
      </c>
      <c r="C2219" s="293">
        <f>'HNDL PIP'!I2219</f>
        <v>14221.667790202264</v>
      </c>
    </row>
    <row r="2220" spans="1:3">
      <c r="A2220" s="264">
        <f>'HNDL PIP'!A2220</f>
        <v>43102</v>
      </c>
      <c r="B2220" s="293">
        <f>'HNDL PIP'!J2220</f>
        <v>22662.401135879521</v>
      </c>
      <c r="C2220" s="293">
        <f>'HNDL PIP'!I2220</f>
        <v>14180.734027840477</v>
      </c>
    </row>
    <row r="2221" spans="1:3">
      <c r="A2221" s="264">
        <f>'HNDL PIP'!A2221</f>
        <v>43103</v>
      </c>
      <c r="B2221" s="293">
        <f>'HNDL PIP'!J2221</f>
        <v>22719.619826928752</v>
      </c>
      <c r="C2221" s="293">
        <f>'HNDL PIP'!I2221</f>
        <v>14196.926840455582</v>
      </c>
    </row>
    <row r="2222" spans="1:3">
      <c r="A2222" s="264">
        <f>'HNDL PIP'!A2222</f>
        <v>43104</v>
      </c>
      <c r="B2222" s="293">
        <f>'HNDL PIP'!J2222</f>
        <v>22739.56863208086</v>
      </c>
      <c r="C2222" s="293">
        <f>'HNDL PIP'!I2222</f>
        <v>14191.297579417715</v>
      </c>
    </row>
    <row r="2223" spans="1:3">
      <c r="A2223" s="264">
        <f>'HNDL PIP'!A2223</f>
        <v>43105</v>
      </c>
      <c r="B2223" s="293">
        <f>'HNDL PIP'!J2223</f>
        <v>22771.484800532318</v>
      </c>
      <c r="C2223" s="293">
        <f>'HNDL PIP'!I2223</f>
        <v>14176.216719600214</v>
      </c>
    </row>
    <row r="2224" spans="1:3">
      <c r="A2224" s="264">
        <f>'HNDL PIP'!A2224</f>
        <v>43108</v>
      </c>
      <c r="B2224" s="293">
        <f>'HNDL PIP'!J2224</f>
        <v>22796.171568288562</v>
      </c>
      <c r="C2224" s="293">
        <f>'HNDL PIP'!I2224</f>
        <v>14177.189678298118</v>
      </c>
    </row>
    <row r="2225" spans="1:3">
      <c r="A2225" s="264">
        <f>'HNDL PIP'!A2225</f>
        <v>43109</v>
      </c>
      <c r="B2225" s="293">
        <f>'HNDL PIP'!J2225</f>
        <v>22748.143816343665</v>
      </c>
      <c r="C2225" s="293">
        <f>'HNDL PIP'!I2225</f>
        <v>14134.518489690076</v>
      </c>
    </row>
    <row r="2226" spans="1:3">
      <c r="A2226" s="264">
        <f>'HNDL PIP'!A2226</f>
        <v>43110</v>
      </c>
      <c r="B2226" s="293">
        <f>'HNDL PIP'!J2226</f>
        <v>22712.313880175003</v>
      </c>
      <c r="C2226" s="293">
        <f>'HNDL PIP'!I2226</f>
        <v>14135.491448387978</v>
      </c>
    </row>
    <row r="2227" spans="1:3">
      <c r="A2227" s="264">
        <f>'HNDL PIP'!A2227</f>
        <v>43111</v>
      </c>
      <c r="B2227" s="293">
        <f>'HNDL PIP'!J2227</f>
        <v>22778.545758480719</v>
      </c>
      <c r="C2227" s="293">
        <f>'HNDL PIP'!I2227</f>
        <v>14154.533640046942</v>
      </c>
    </row>
    <row r="2228" spans="1:3">
      <c r="A2228" s="264">
        <f>'HNDL PIP'!A2228</f>
        <v>43112</v>
      </c>
      <c r="B2228" s="293">
        <f>'HNDL PIP'!J2228</f>
        <v>22813.613425456173</v>
      </c>
      <c r="C2228" s="293">
        <f>'HNDL PIP'!I2228</f>
        <v>14150.78079935503</v>
      </c>
    </row>
    <row r="2229" spans="1:3">
      <c r="A2229" s="264">
        <f>'HNDL PIP'!A2229</f>
        <v>43116</v>
      </c>
      <c r="B2229" s="293">
        <f>'HNDL PIP'!J2229</f>
        <v>22787.945041461939</v>
      </c>
      <c r="C2229" s="293">
        <f>'HNDL PIP'!I2229</f>
        <v>14158.842457137656</v>
      </c>
    </row>
    <row r="2230" spans="1:3">
      <c r="A2230" s="264">
        <f>'HNDL PIP'!A2230</f>
        <v>43117</v>
      </c>
      <c r="B2230" s="293">
        <f>'HNDL PIP'!J2230</f>
        <v>22825.492298329289</v>
      </c>
      <c r="C2230" s="293">
        <f>'HNDL PIP'!I2230</f>
        <v>14133.476033942321</v>
      </c>
    </row>
    <row r="2231" spans="1:3">
      <c r="A2231" s="264">
        <f>'HNDL PIP'!A2231</f>
        <v>43118</v>
      </c>
      <c r="B2231" s="293">
        <f>'HNDL PIP'!J2231</f>
        <v>22762.125173319746</v>
      </c>
      <c r="C2231" s="293">
        <f>'HNDL PIP'!I2231</f>
        <v>14110.125025192641</v>
      </c>
    </row>
    <row r="2232" spans="1:3">
      <c r="A2232" s="264">
        <f>'HNDL PIP'!A2232</f>
        <v>43119</v>
      </c>
      <c r="B2232" s="293">
        <f>'HNDL PIP'!J2232</f>
        <v>22772.35540189598</v>
      </c>
      <c r="C2232" s="293">
        <f>'HNDL PIP'!I2232</f>
        <v>14088.92842498832</v>
      </c>
    </row>
    <row r="2233" spans="1:3">
      <c r="A2233" s="264">
        <f>'HNDL PIP'!A2233</f>
        <v>43122</v>
      </c>
      <c r="B2233" s="293">
        <f>'HNDL PIP'!J2233</f>
        <v>22836.759916912099</v>
      </c>
      <c r="C2233" s="293">
        <f>'HNDL PIP'!I2233</f>
        <v>14073.639074021268</v>
      </c>
    </row>
    <row r="2234" spans="1:3">
      <c r="A2234" s="264">
        <f>'HNDL PIP'!A2234</f>
        <v>43123</v>
      </c>
      <c r="B2234" s="293">
        <f>'HNDL PIP'!J2234</f>
        <v>22907.252848558925</v>
      </c>
      <c r="C2234" s="293">
        <f>'HNDL PIP'!I2234</f>
        <v>14101.298899861662</v>
      </c>
    </row>
    <row r="2235" spans="1:3">
      <c r="A2235" s="264">
        <f>'HNDL PIP'!A2235</f>
        <v>43124</v>
      </c>
      <c r="B2235" s="293">
        <f>'HNDL PIP'!J2235</f>
        <v>22865.561595171606</v>
      </c>
      <c r="C2235" s="293">
        <f>'HNDL PIP'!I2235</f>
        <v>14080.797270155843</v>
      </c>
    </row>
    <row r="2236" spans="1:3">
      <c r="A2236" s="264">
        <f>'HNDL PIP'!A2236</f>
        <v>43125</v>
      </c>
      <c r="B2236" s="293">
        <f>'HNDL PIP'!J2236</f>
        <v>22899.031920627753</v>
      </c>
      <c r="C2236" s="293">
        <f>'HNDL PIP'!I2236</f>
        <v>14115.962777380062</v>
      </c>
    </row>
    <row r="2237" spans="1:3">
      <c r="A2237" s="264">
        <f>'HNDL PIP'!A2237</f>
        <v>43126</v>
      </c>
      <c r="B2237" s="293">
        <f>'HNDL PIP'!J2237</f>
        <v>22954.390875414192</v>
      </c>
      <c r="C2237" s="293">
        <f>'HNDL PIP'!I2237</f>
        <v>14086.774016442965</v>
      </c>
    </row>
    <row r="2238" spans="1:3">
      <c r="A2238" s="264">
        <f>'HNDL PIP'!A2238</f>
        <v>43129</v>
      </c>
      <c r="B2238" s="293">
        <f>'HNDL PIP'!J2238</f>
        <v>22851.318660011861</v>
      </c>
      <c r="C2238" s="293">
        <f>'HNDL PIP'!I2238</f>
        <v>14068.774280531754</v>
      </c>
    </row>
    <row r="2239" spans="1:3">
      <c r="A2239" s="264">
        <f>'HNDL PIP'!A2239</f>
        <v>43130</v>
      </c>
      <c r="B2239" s="293">
        <f>'HNDL PIP'!J2239</f>
        <v>22732.233593398396</v>
      </c>
      <c r="C2239" s="293">
        <f>'HNDL PIP'!I2239</f>
        <v>14047.438686227733</v>
      </c>
    </row>
    <row r="2240" spans="1:3">
      <c r="A2240" s="264">
        <f>'HNDL PIP'!A2240</f>
        <v>43131</v>
      </c>
      <c r="B2240" s="293">
        <f>'HNDL PIP'!J2240</f>
        <v>22782.627961386996</v>
      </c>
      <c r="C2240" s="293">
        <f>'HNDL PIP'!I2240</f>
        <v>14057.863243705269</v>
      </c>
    </row>
    <row r="2241" spans="1:3">
      <c r="A2241" s="264">
        <f>'HNDL PIP'!A2241</f>
        <v>43132</v>
      </c>
      <c r="B2241" s="293">
        <f>'HNDL PIP'!J2241</f>
        <v>22673.711153220182</v>
      </c>
      <c r="C2241" s="293">
        <f>'HNDL PIP'!I2241</f>
        <v>14019.848357437191</v>
      </c>
    </row>
    <row r="2242" spans="1:3">
      <c r="A2242" s="264">
        <f>'HNDL PIP'!A2242</f>
        <v>43133</v>
      </c>
      <c r="B2242" s="293">
        <f>'HNDL PIP'!J2242</f>
        <v>22451.083885528937</v>
      </c>
      <c r="C2242" s="293">
        <f>'HNDL PIP'!I2242</f>
        <v>13962.721782460299</v>
      </c>
    </row>
    <row r="2243" spans="1:3">
      <c r="A2243" s="264">
        <f>'HNDL PIP'!A2243</f>
        <v>43136</v>
      </c>
      <c r="B2243" s="293">
        <f>'HNDL PIP'!J2243</f>
        <v>22185.157260751053</v>
      </c>
      <c r="C2243" s="293">
        <f>'HNDL PIP'!I2243</f>
        <v>14004.698000569842</v>
      </c>
    </row>
    <row r="2244" spans="1:3">
      <c r="A2244" s="264">
        <f>'HNDL PIP'!A2244</f>
        <v>43137</v>
      </c>
      <c r="B2244" s="293">
        <f>'HNDL PIP'!J2244</f>
        <v>22287.23321195996</v>
      </c>
      <c r="C2244" s="293">
        <f>'HNDL PIP'!I2244</f>
        <v>14012.481670153069</v>
      </c>
    </row>
    <row r="2245" spans="1:3">
      <c r="A2245" s="264">
        <f>'HNDL PIP'!A2245</f>
        <v>43138</v>
      </c>
      <c r="B2245" s="293">
        <f>'HNDL PIP'!J2245</f>
        <v>22201.596797028033</v>
      </c>
      <c r="C2245" s="293">
        <f>'HNDL PIP'!I2245</f>
        <v>13962.304800161201</v>
      </c>
    </row>
    <row r="2246" spans="1:3">
      <c r="A2246" s="264">
        <f>'HNDL PIP'!A2246</f>
        <v>43139</v>
      </c>
      <c r="B2246" s="293">
        <f>'HNDL PIP'!J2246</f>
        <v>21832.847972765336</v>
      </c>
      <c r="C2246" s="293">
        <f>'HNDL PIP'!I2246</f>
        <v>13944.722046549092</v>
      </c>
    </row>
    <row r="2247" spans="1:3">
      <c r="A2247" s="264">
        <f>'HNDL PIP'!A2247</f>
        <v>43140</v>
      </c>
      <c r="B2247" s="293">
        <f>'HNDL PIP'!J2247</f>
        <v>21928.38393009593</v>
      </c>
      <c r="C2247" s="293">
        <f>'HNDL PIP'!I2247</f>
        <v>13949.239354789357</v>
      </c>
    </row>
    <row r="2248" spans="1:3">
      <c r="A2248" s="264">
        <f>'HNDL PIP'!A2248</f>
        <v>43143</v>
      </c>
      <c r="B2248" s="293">
        <f>'HNDL PIP'!J2248</f>
        <v>22073.085861313779</v>
      </c>
      <c r="C2248" s="293">
        <f>'HNDL PIP'!I2248</f>
        <v>13933.602518573054</v>
      </c>
    </row>
    <row r="2249" spans="1:3">
      <c r="A2249" s="264">
        <f>'HNDL PIP'!A2249</f>
        <v>43144</v>
      </c>
      <c r="B2249" s="293">
        <f>'HNDL PIP'!J2249</f>
        <v>22110.857773187912</v>
      </c>
      <c r="C2249" s="293">
        <f>'HNDL PIP'!I2249</f>
        <v>13935.478938919012</v>
      </c>
    </row>
    <row r="2250" spans="1:3">
      <c r="A2250" s="264">
        <f>'HNDL PIP'!A2250</f>
        <v>43145</v>
      </c>
      <c r="B2250" s="293">
        <f>'HNDL PIP'!J2250</f>
        <v>22188.09772470441</v>
      </c>
      <c r="C2250" s="293">
        <f>'HNDL PIP'!I2250</f>
        <v>13880.228784288076</v>
      </c>
    </row>
    <row r="2251" spans="1:3">
      <c r="A2251" s="264">
        <f>'HNDL PIP'!A2251</f>
        <v>43146</v>
      </c>
      <c r="B2251" s="293">
        <f>'HNDL PIP'!J2251</f>
        <v>22347.653122453768</v>
      </c>
      <c r="C2251" s="293">
        <f>'HNDL PIP'!I2251</f>
        <v>13904.691745835358</v>
      </c>
    </row>
    <row r="2252" spans="1:3">
      <c r="A2252" s="264">
        <f>'HNDL PIP'!A2252</f>
        <v>43147</v>
      </c>
      <c r="B2252" s="293">
        <f>'HNDL PIP'!J2252</f>
        <v>22383.602656479448</v>
      </c>
      <c r="C2252" s="293">
        <f>'HNDL PIP'!I2252</f>
        <v>13919.981096802409</v>
      </c>
    </row>
    <row r="2253" spans="1:3">
      <c r="A2253" s="264">
        <f>'HNDL PIP'!A2253</f>
        <v>43151</v>
      </c>
      <c r="B2253" s="293">
        <f>'HNDL PIP'!J2253</f>
        <v>22331.144705950508</v>
      </c>
      <c r="C2253" s="293">
        <f>'HNDL PIP'!I2253</f>
        <v>13909.000562926072</v>
      </c>
    </row>
    <row r="2254" spans="1:3">
      <c r="A2254" s="264">
        <f>'HNDL PIP'!A2254</f>
        <v>43152</v>
      </c>
      <c r="B2254" s="293">
        <f>'HNDL PIP'!J2254</f>
        <v>22248.247710647323</v>
      </c>
      <c r="C2254" s="293">
        <f>'HNDL PIP'!I2254</f>
        <v>13873.904552751703</v>
      </c>
    </row>
    <row r="2255" spans="1:3">
      <c r="A2255" s="264">
        <f>'HNDL PIP'!A2255</f>
        <v>43153</v>
      </c>
      <c r="B2255" s="293">
        <f>'HNDL PIP'!J2255</f>
        <v>22255.783743467826</v>
      </c>
      <c r="C2255" s="293">
        <f>'HNDL PIP'!I2255</f>
        <v>13888.012453871299</v>
      </c>
    </row>
    <row r="2256" spans="1:3">
      <c r="A2256" s="264">
        <f>'HNDL PIP'!A2256</f>
        <v>43154</v>
      </c>
      <c r="B2256" s="293">
        <f>'HNDL PIP'!J2256</f>
        <v>22451.377019002775</v>
      </c>
      <c r="C2256" s="293">
        <f>'HNDL PIP'!I2256</f>
        <v>13919.355623353753</v>
      </c>
    </row>
    <row r="2257" spans="1:3">
      <c r="A2257" s="264">
        <f>'HNDL PIP'!A2257</f>
        <v>43157</v>
      </c>
      <c r="B2257" s="293">
        <f>'HNDL PIP'!J2257</f>
        <v>22561.495691673241</v>
      </c>
      <c r="C2257" s="293">
        <f>'HNDL PIP'!I2257</f>
        <v>13930.127666080542</v>
      </c>
    </row>
    <row r="2258" spans="1:3">
      <c r="A2258" s="264">
        <f>'HNDL PIP'!A2258</f>
        <v>43158</v>
      </c>
      <c r="B2258" s="293">
        <f>'HNDL PIP'!J2258</f>
        <v>22433.058546271834</v>
      </c>
      <c r="C2258" s="293">
        <f>'HNDL PIP'!I2258</f>
        <v>13897.325058551231</v>
      </c>
    </row>
    <row r="2259" spans="1:3">
      <c r="A2259" s="264">
        <f>'HNDL PIP'!A2259</f>
        <v>43159</v>
      </c>
      <c r="B2259" s="293">
        <f>'HNDL PIP'!J2259</f>
        <v>22369.11426433126</v>
      </c>
      <c r="C2259" s="293">
        <f>'HNDL PIP'!I2259</f>
        <v>13924.637399142373</v>
      </c>
    </row>
    <row r="2260" spans="1:3">
      <c r="A2260" s="264">
        <f>'HNDL PIP'!A2260</f>
        <v>43160</v>
      </c>
      <c r="B2260" s="293">
        <f>'HNDL PIP'!J2260</f>
        <v>22289.394563489059</v>
      </c>
      <c r="C2260" s="293">
        <f>'HNDL PIP'!I2260</f>
        <v>13962.930273609851</v>
      </c>
    </row>
    <row r="2261" spans="1:3">
      <c r="A2261" s="264">
        <f>'HNDL PIP'!A2261</f>
        <v>43161</v>
      </c>
      <c r="B2261" s="293">
        <f>'HNDL PIP'!J2261</f>
        <v>22308.649017362655</v>
      </c>
      <c r="C2261" s="293">
        <f>'HNDL PIP'!I2261</f>
        <v>13922.135505347762</v>
      </c>
    </row>
    <row r="2262" spans="1:3">
      <c r="A2262" s="264">
        <f>'HNDL PIP'!A2262</f>
        <v>43164</v>
      </c>
      <c r="B2262" s="293">
        <f>'HNDL PIP'!J2262</f>
        <v>22392.599017631881</v>
      </c>
      <c r="C2262" s="293">
        <f>'HNDL PIP'!I2262</f>
        <v>13907.888610128464</v>
      </c>
    </row>
    <row r="2263" spans="1:3">
      <c r="A2263" s="264">
        <f>'HNDL PIP'!A2263</f>
        <v>43165</v>
      </c>
      <c r="B2263" s="293">
        <f>'HNDL PIP'!J2263</f>
        <v>22425.597175719191</v>
      </c>
      <c r="C2263" s="293">
        <f>'HNDL PIP'!I2263</f>
        <v>13915.533285611989</v>
      </c>
    </row>
    <row r="2264" spans="1:3">
      <c r="A2264" s="264">
        <f>'HNDL PIP'!A2264</f>
        <v>43166</v>
      </c>
      <c r="B2264" s="293">
        <f>'HNDL PIP'!J2264</f>
        <v>22415.314360138429</v>
      </c>
      <c r="C2264" s="293">
        <f>'HNDL PIP'!I2264</f>
        <v>13907.402130779514</v>
      </c>
    </row>
    <row r="2265" spans="1:3">
      <c r="A2265" s="264">
        <f>'HNDL PIP'!A2265</f>
        <v>43167</v>
      </c>
      <c r="B2265" s="293">
        <f>'HNDL PIP'!J2265</f>
        <v>22481.441380105538</v>
      </c>
      <c r="C2265" s="293">
        <f>'HNDL PIP'!I2265</f>
        <v>13921.649025998811</v>
      </c>
    </row>
    <row r="2266" spans="1:3">
      <c r="A2266" s="264">
        <f>'HNDL PIP'!A2266</f>
        <v>43168</v>
      </c>
      <c r="B2266" s="293">
        <f>'HNDL PIP'!J2266</f>
        <v>22596.470686918838</v>
      </c>
      <c r="C2266" s="293">
        <f>'HNDL PIP'!I2266</f>
        <v>13905.942692732659</v>
      </c>
    </row>
    <row r="2267" spans="1:3">
      <c r="A2267" s="264">
        <f>'HNDL PIP'!A2267</f>
        <v>43171</v>
      </c>
      <c r="B2267" s="293">
        <f>'HNDL PIP'!J2267</f>
        <v>22617.958987705122</v>
      </c>
      <c r="C2267" s="293">
        <f>'HNDL PIP'!I2267</f>
        <v>13923.594943394619</v>
      </c>
    </row>
    <row r="2268" spans="1:3">
      <c r="A2268" s="264">
        <f>'HNDL PIP'!A2268</f>
        <v>43172</v>
      </c>
      <c r="B2268" s="293">
        <f>'HNDL PIP'!J2268</f>
        <v>22579.723845632605</v>
      </c>
      <c r="C2268" s="293">
        <f>'HNDL PIP'!I2268</f>
        <v>13934.436483171256</v>
      </c>
    </row>
    <row r="2269" spans="1:3">
      <c r="A2269" s="264">
        <f>'HNDL PIP'!A2269</f>
        <v>43173</v>
      </c>
      <c r="B2269" s="293">
        <f>'HNDL PIP'!J2269</f>
        <v>22577.774088141316</v>
      </c>
      <c r="C2269" s="293">
        <f>'HNDL PIP'!I2269</f>
        <v>13956.467047973782</v>
      </c>
    </row>
    <row r="2270" spans="1:3">
      <c r="A2270" s="264">
        <f>'HNDL PIP'!A2270</f>
        <v>43174</v>
      </c>
      <c r="B2270" s="293">
        <f>'HNDL PIP'!J2270</f>
        <v>22564.782664395654</v>
      </c>
      <c r="C2270" s="293">
        <f>'HNDL PIP'!I2270</f>
        <v>13949.100360689657</v>
      </c>
    </row>
    <row r="2271" spans="1:3">
      <c r="A2271" s="264">
        <f>'HNDL PIP'!A2271</f>
        <v>43175</v>
      </c>
      <c r="B2271" s="293">
        <f>'HNDL PIP'!J2271</f>
        <v>22555.39771640244</v>
      </c>
      <c r="C2271" s="293">
        <f>'HNDL PIP'!I2271</f>
        <v>13936.938376965865</v>
      </c>
    </row>
    <row r="2272" spans="1:3">
      <c r="A2272" s="264">
        <f>'HNDL PIP'!A2272</f>
        <v>43178</v>
      </c>
      <c r="B2272" s="293">
        <f>'HNDL PIP'!J2272</f>
        <v>22391.217449085703</v>
      </c>
      <c r="C2272" s="293">
        <f>'HNDL PIP'!I2272</f>
        <v>13940.621720607927</v>
      </c>
    </row>
    <row r="2273" spans="1:3">
      <c r="A2273" s="264">
        <f>'HNDL PIP'!A2273</f>
        <v>43179</v>
      </c>
      <c r="B2273" s="293">
        <f>'HNDL PIP'!J2273</f>
        <v>22383.193204748248</v>
      </c>
      <c r="C2273" s="293">
        <f>'HNDL PIP'!I2273</f>
        <v>13912.475415418583</v>
      </c>
    </row>
    <row r="2274" spans="1:3">
      <c r="A2274" s="264">
        <f>'HNDL PIP'!A2274</f>
        <v>43180</v>
      </c>
      <c r="B2274" s="293">
        <f>'HNDL PIP'!J2274</f>
        <v>22363.003409084318</v>
      </c>
      <c r="C2274" s="293">
        <f>'HNDL PIP'!I2274</f>
        <v>13894.475679507372</v>
      </c>
    </row>
    <row r="2275" spans="1:3">
      <c r="A2275" s="264">
        <f>'HNDL PIP'!A2275</f>
        <v>43181</v>
      </c>
      <c r="B2275" s="293">
        <f>'HNDL PIP'!J2275</f>
        <v>22176.776397828111</v>
      </c>
      <c r="C2275" s="293">
        <f>'HNDL PIP'!I2275</f>
        <v>13940.830211757479</v>
      </c>
    </row>
    <row r="2276" spans="1:3">
      <c r="A2276" s="264">
        <f>'HNDL PIP'!A2276</f>
        <v>43182</v>
      </c>
      <c r="B2276" s="293">
        <f>'HNDL PIP'!J2276</f>
        <v>21984.033586228692</v>
      </c>
      <c r="C2276" s="293">
        <f>'HNDL PIP'!I2276</f>
        <v>13941.038702907028</v>
      </c>
    </row>
    <row r="2277" spans="1:3">
      <c r="A2277" s="264">
        <f>'HNDL PIP'!A2277</f>
        <v>43185</v>
      </c>
      <c r="B2277" s="293">
        <f>'HNDL PIP'!J2277</f>
        <v>22231.935504885805</v>
      </c>
      <c r="C2277" s="293">
        <f>'HNDL PIP'!I2277</f>
        <v>13936.173909417512</v>
      </c>
    </row>
    <row r="2278" spans="1:3">
      <c r="A2278" s="264">
        <f>'HNDL PIP'!A2278</f>
        <v>43186</v>
      </c>
      <c r="B2278" s="293">
        <f>'HNDL PIP'!J2278</f>
        <v>22071.645205626264</v>
      </c>
      <c r="C2278" s="293">
        <f>'HNDL PIP'!I2278</f>
        <v>13976.412701280797</v>
      </c>
    </row>
    <row r="2279" spans="1:3">
      <c r="A2279" s="264">
        <f>'HNDL PIP'!A2279</f>
        <v>43187</v>
      </c>
      <c r="B2279" s="293">
        <f>'HNDL PIP'!J2279</f>
        <v>22058.231785871441</v>
      </c>
      <c r="C2279" s="293">
        <f>'HNDL PIP'!I2279</f>
        <v>13983.570897415371</v>
      </c>
    </row>
    <row r="2280" spans="1:3">
      <c r="A2280" s="264">
        <f>'HNDL PIP'!A2280</f>
        <v>43188</v>
      </c>
      <c r="B2280" s="293">
        <f>'HNDL PIP'!J2280</f>
        <v>22245.056134881968</v>
      </c>
      <c r="C2280" s="293">
        <f>'HNDL PIP'!I2280</f>
        <v>14013.941108199924</v>
      </c>
    </row>
    <row r="2281" spans="1:3">
      <c r="A2281" s="264">
        <f>'HNDL PIP'!A2281</f>
        <v>43192</v>
      </c>
      <c r="B2281" s="293">
        <f>'HNDL PIP'!J2281</f>
        <v>22026.228222216982</v>
      </c>
      <c r="C2281" s="293">
        <f>'HNDL PIP'!I2281</f>
        <v>14021.446789583748</v>
      </c>
    </row>
    <row r="2282" spans="1:3">
      <c r="A2282" s="264">
        <f>'HNDL PIP'!A2282</f>
        <v>43193</v>
      </c>
      <c r="B2282" s="293">
        <f>'HNDL PIP'!J2282</f>
        <v>22078.582018531059</v>
      </c>
      <c r="C2282" s="293">
        <f>'HNDL PIP'!I2282</f>
        <v>13988.157702705486</v>
      </c>
    </row>
    <row r="2283" spans="1:3">
      <c r="A2283" s="264">
        <f>'HNDL PIP'!A2283</f>
        <v>43194</v>
      </c>
      <c r="B2283" s="293">
        <f>'HNDL PIP'!J2283</f>
        <v>22183.404055850395</v>
      </c>
      <c r="C2283" s="293">
        <f>'HNDL PIP'!I2283</f>
        <v>13986.976252858032</v>
      </c>
    </row>
    <row r="2284" spans="1:3">
      <c r="A2284" s="264">
        <f>'HNDL PIP'!A2284</f>
        <v>43195</v>
      </c>
      <c r="B2284" s="293">
        <f>'HNDL PIP'!J2284</f>
        <v>22218.855899750906</v>
      </c>
      <c r="C2284" s="293">
        <f>'HNDL PIP'!I2284</f>
        <v>13965.918646753411</v>
      </c>
    </row>
    <row r="2285" spans="1:3">
      <c r="A2285" s="264">
        <f>'HNDL PIP'!A2285</f>
        <v>43196</v>
      </c>
      <c r="B2285" s="293">
        <f>'HNDL PIP'!J2285</f>
        <v>22061.09500591287</v>
      </c>
      <c r="C2285" s="293">
        <f>'HNDL PIP'!I2285</f>
        <v>14006.365929766249</v>
      </c>
    </row>
    <row r="2286" spans="1:3">
      <c r="A2286" s="264">
        <f>'HNDL PIP'!A2286</f>
        <v>43199</v>
      </c>
      <c r="B2286" s="293">
        <f>'HNDL PIP'!J2286</f>
        <v>22121.318409447413</v>
      </c>
      <c r="C2286" s="293">
        <f>'HNDL PIP'!I2286</f>
        <v>14006.574420915798</v>
      </c>
    </row>
    <row r="2287" spans="1:3">
      <c r="A2287" s="264">
        <f>'HNDL PIP'!A2287</f>
        <v>43200</v>
      </c>
      <c r="B2287" s="293">
        <f>'HNDL PIP'!J2287</f>
        <v>22267.999474619563</v>
      </c>
      <c r="C2287" s="293">
        <f>'HNDL PIP'!I2287</f>
        <v>14000.041698229876</v>
      </c>
    </row>
    <row r="2288" spans="1:3">
      <c r="A2288" s="264">
        <f>'HNDL PIP'!A2288</f>
        <v>43201</v>
      </c>
      <c r="B2288" s="293">
        <f>'HNDL PIP'!J2288</f>
        <v>22236.344599094613</v>
      </c>
      <c r="C2288" s="293">
        <f>'HNDL PIP'!I2288</f>
        <v>14009.284805859956</v>
      </c>
    </row>
    <row r="2289" spans="1:3">
      <c r="A2289" s="264">
        <f>'HNDL PIP'!A2289</f>
        <v>43202</v>
      </c>
      <c r="B2289" s="293">
        <f>'HNDL PIP'!J2289</f>
        <v>22278.314696428592</v>
      </c>
      <c r="C2289" s="293">
        <f>'HNDL PIP'!I2289</f>
        <v>13979.957050823157</v>
      </c>
    </row>
    <row r="2290" spans="1:3">
      <c r="A2290" s="264">
        <f>'HNDL PIP'!A2290</f>
        <v>43203</v>
      </c>
      <c r="B2290" s="293">
        <f>'HNDL PIP'!J2290</f>
        <v>22250.489454708488</v>
      </c>
      <c r="C2290" s="293">
        <f>'HNDL PIP'!I2290</f>
        <v>13981.624980019564</v>
      </c>
    </row>
    <row r="2291" spans="1:3">
      <c r="A2291" s="264">
        <f>'HNDL PIP'!A2291</f>
        <v>43206</v>
      </c>
      <c r="B2291" s="293">
        <f>'HNDL PIP'!J2291</f>
        <v>22341.756857396733</v>
      </c>
      <c r="C2291" s="293">
        <f>'HNDL PIP'!I2291</f>
        <v>13986.142288259831</v>
      </c>
    </row>
    <row r="2292" spans="1:3">
      <c r="A2292" s="264">
        <f>'HNDL PIP'!A2292</f>
        <v>43207</v>
      </c>
      <c r="B2292" s="293">
        <f>'HNDL PIP'!J2292</f>
        <v>22491.770161070213</v>
      </c>
      <c r="C2292" s="293">
        <f>'HNDL PIP'!I2292</f>
        <v>13999.763710030476</v>
      </c>
    </row>
    <row r="2293" spans="1:3">
      <c r="A2293" s="264">
        <f>'HNDL PIP'!A2293</f>
        <v>43208</v>
      </c>
      <c r="B2293" s="293">
        <f>'HNDL PIP'!J2293</f>
        <v>22456.285250633562</v>
      </c>
      <c r="C2293" s="293">
        <f>'HNDL PIP'!I2293</f>
        <v>13960.219888665693</v>
      </c>
    </row>
    <row r="2294" spans="1:3">
      <c r="A2294" s="264">
        <f>'HNDL PIP'!A2294</f>
        <v>43209</v>
      </c>
      <c r="B2294" s="293">
        <f>'HNDL PIP'!J2294</f>
        <v>22344.722554614651</v>
      </c>
      <c r="C2294" s="293">
        <f>'HNDL PIP'!I2294</f>
        <v>13923.038966995819</v>
      </c>
    </row>
    <row r="2295" spans="1:3">
      <c r="A2295" s="264">
        <f>'HNDL PIP'!A2295</f>
        <v>43210</v>
      </c>
      <c r="B2295" s="293">
        <f>'HNDL PIP'!J2295</f>
        <v>22192.655558098857</v>
      </c>
      <c r="C2295" s="293">
        <f>'HNDL PIP'!I2295</f>
        <v>13894.753667706773</v>
      </c>
    </row>
    <row r="2296" spans="1:3">
      <c r="A2296" s="264">
        <f>'HNDL PIP'!A2296</f>
        <v>43213</v>
      </c>
      <c r="B2296" s="293">
        <f>'HNDL PIP'!J2296</f>
        <v>22160.565415152872</v>
      </c>
      <c r="C2296" s="293">
        <f>'HNDL PIP'!I2296</f>
        <v>13881.410234135528</v>
      </c>
    </row>
    <row r="2297" spans="1:3">
      <c r="A2297" s="264">
        <f>'HNDL PIP'!A2297</f>
        <v>43214</v>
      </c>
      <c r="B2297" s="293">
        <f>'HNDL PIP'!J2297</f>
        <v>22022.699850984591</v>
      </c>
      <c r="C2297" s="293">
        <f>'HNDL PIP'!I2297</f>
        <v>13870.707688458591</v>
      </c>
    </row>
    <row r="2298" spans="1:3">
      <c r="A2298" s="264">
        <f>'HNDL PIP'!A2298</f>
        <v>43215</v>
      </c>
      <c r="B2298" s="293">
        <f>'HNDL PIP'!J2298</f>
        <v>21998.497237436484</v>
      </c>
      <c r="C2298" s="293">
        <f>'HNDL PIP'!I2298</f>
        <v>13841.657921621196</v>
      </c>
    </row>
    <row r="2299" spans="1:3">
      <c r="A2299" s="264">
        <f>'HNDL PIP'!A2299</f>
        <v>43216</v>
      </c>
      <c r="B2299" s="293">
        <f>'HNDL PIP'!J2299</f>
        <v>22134.524846633383</v>
      </c>
      <c r="C2299" s="293">
        <f>'HNDL PIP'!I2299</f>
        <v>13866.468368417729</v>
      </c>
    </row>
    <row r="2300" spans="1:3">
      <c r="A2300" s="264">
        <f>'HNDL PIP'!A2300</f>
        <v>43217</v>
      </c>
      <c r="B2300" s="293">
        <f>'HNDL PIP'!J2300</f>
        <v>22180.528227570307</v>
      </c>
      <c r="C2300" s="293">
        <f>'HNDL PIP'!I2300</f>
        <v>13895.65712935483</v>
      </c>
    </row>
    <row r="2301" spans="1:3">
      <c r="A2301" s="264">
        <f>'HNDL PIP'!A2301</f>
        <v>43220</v>
      </c>
      <c r="B2301" s="293">
        <f>'HNDL PIP'!J2301</f>
        <v>22141.695301413547</v>
      </c>
      <c r="C2301" s="293">
        <f>'HNDL PIP'!I2301</f>
        <v>13909.695533424578</v>
      </c>
    </row>
    <row r="2302" spans="1:3">
      <c r="A2302" s="264">
        <f>'HNDL PIP'!A2302</f>
        <v>43221</v>
      </c>
      <c r="B2302" s="293">
        <f>'HNDL PIP'!J2302</f>
        <v>22162.043061921973</v>
      </c>
      <c r="C2302" s="293">
        <f>'HNDL PIP'!I2302</f>
        <v>13877.657393443618</v>
      </c>
    </row>
    <row r="2303" spans="1:3">
      <c r="A2303" s="264">
        <f>'HNDL PIP'!A2303</f>
        <v>43222</v>
      </c>
      <c r="B2303" s="293">
        <f>'HNDL PIP'!J2303</f>
        <v>22114.214599705512</v>
      </c>
      <c r="C2303" s="293">
        <f>'HNDL PIP'!I2303</f>
        <v>13883.70363678059</v>
      </c>
    </row>
    <row r="2304" spans="1:3">
      <c r="A2304" s="264">
        <f>'HNDL PIP'!A2304</f>
        <v>43223</v>
      </c>
      <c r="B2304" s="293">
        <f>'HNDL PIP'!J2304</f>
        <v>22119.487509265167</v>
      </c>
      <c r="C2304" s="293">
        <f>'HNDL PIP'!I2304</f>
        <v>13895.726626404681</v>
      </c>
    </row>
    <row r="2305" spans="1:3">
      <c r="A2305" s="264">
        <f>'HNDL PIP'!A2305</f>
        <v>43224</v>
      </c>
      <c r="B2305" s="293">
        <f>'HNDL PIP'!J2305</f>
        <v>22235.448434734721</v>
      </c>
      <c r="C2305" s="293">
        <f>'HNDL PIP'!I2305</f>
        <v>13898.36751429899</v>
      </c>
    </row>
    <row r="2306" spans="1:3">
      <c r="A2306" s="264">
        <f>'HNDL PIP'!A2306</f>
        <v>43227</v>
      </c>
      <c r="B2306" s="293">
        <f>'HNDL PIP'!J2306</f>
        <v>22270.635655947859</v>
      </c>
      <c r="C2306" s="293">
        <f>'HNDL PIP'!I2306</f>
        <v>13899.826952345846</v>
      </c>
    </row>
    <row r="2307" spans="1:3">
      <c r="A2307" s="264">
        <f>'HNDL PIP'!A2307</f>
        <v>43228</v>
      </c>
      <c r="B2307" s="293">
        <f>'HNDL PIP'!J2307</f>
        <v>22229.559509151986</v>
      </c>
      <c r="C2307" s="293">
        <f>'HNDL PIP'!I2307</f>
        <v>13884.954583677896</v>
      </c>
    </row>
    <row r="2308" spans="1:3">
      <c r="A2308" s="264">
        <f>'HNDL PIP'!A2308</f>
        <v>43229</v>
      </c>
      <c r="B2308" s="293">
        <f>'HNDL PIP'!J2308</f>
        <v>22274.866185680068</v>
      </c>
      <c r="C2308" s="293">
        <f>'HNDL PIP'!I2308</f>
        <v>13863.688486423724</v>
      </c>
    </row>
    <row r="2309" spans="1:3">
      <c r="A2309" s="264">
        <f>'HNDL PIP'!A2309</f>
        <v>43230</v>
      </c>
      <c r="B2309" s="293">
        <f>'HNDL PIP'!J2309</f>
        <v>22372.578473788755</v>
      </c>
      <c r="C2309" s="293">
        <f>'HNDL PIP'!I2309</f>
        <v>13889.33289781846</v>
      </c>
    </row>
    <row r="2310" spans="1:3">
      <c r="A2310" s="264">
        <f>'HNDL PIP'!A2310</f>
        <v>43231</v>
      </c>
      <c r="B2310" s="293">
        <f>'HNDL PIP'!J2310</f>
        <v>22393.132511702112</v>
      </c>
      <c r="C2310" s="293">
        <f>'HNDL PIP'!I2310</f>
        <v>13897.255561501388</v>
      </c>
    </row>
    <row r="2311" spans="1:3">
      <c r="A2311" s="264">
        <f>'HNDL PIP'!A2311</f>
        <v>43234</v>
      </c>
      <c r="B2311" s="293">
        <f>'HNDL PIP'!J2311</f>
        <v>22393.217401550639</v>
      </c>
      <c r="C2311" s="293">
        <f>'HNDL PIP'!I2311</f>
        <v>13889.124406668911</v>
      </c>
    </row>
    <row r="2312" spans="1:3">
      <c r="A2312" s="264">
        <f>'HNDL PIP'!A2312</f>
        <v>43235</v>
      </c>
      <c r="B2312" s="293">
        <f>'HNDL PIP'!J2312</f>
        <v>22248.914022451012</v>
      </c>
      <c r="C2312" s="293">
        <f>'HNDL PIP'!I2312</f>
        <v>13823.032712261338</v>
      </c>
    </row>
    <row r="2313" spans="1:3">
      <c r="A2313" s="264">
        <f>'HNDL PIP'!A2313</f>
        <v>43236</v>
      </c>
      <c r="B2313" s="293">
        <f>'HNDL PIP'!J2313</f>
        <v>22264.073351089213</v>
      </c>
      <c r="C2313" s="293">
        <f>'HNDL PIP'!I2313</f>
        <v>13814.276083980209</v>
      </c>
    </row>
    <row r="2314" spans="1:3">
      <c r="A2314" s="264">
        <f>'HNDL PIP'!A2314</f>
        <v>43237</v>
      </c>
      <c r="B2314" s="293">
        <f>'HNDL PIP'!J2314</f>
        <v>22219.862161455123</v>
      </c>
      <c r="C2314" s="293">
        <f>'HNDL PIP'!I2314</f>
        <v>13803.226053054022</v>
      </c>
    </row>
    <row r="2315" spans="1:3">
      <c r="A2315" s="264">
        <f>'HNDL PIP'!A2315</f>
        <v>43238</v>
      </c>
      <c r="B2315" s="293">
        <f>'HNDL PIP'!J2315</f>
        <v>22234.346717416895</v>
      </c>
      <c r="C2315" s="293">
        <f>'HNDL PIP'!I2315</f>
        <v>13833.318275639172</v>
      </c>
    </row>
    <row r="2316" spans="1:3">
      <c r="A2316" s="264">
        <f>'HNDL PIP'!A2316</f>
        <v>43241</v>
      </c>
      <c r="B2316" s="293">
        <f>'HNDL PIP'!J2316</f>
        <v>22290.879060157735</v>
      </c>
      <c r="C2316" s="293">
        <f>'HNDL PIP'!I2316</f>
        <v>13836.862625181533</v>
      </c>
    </row>
    <row r="2317" spans="1:3">
      <c r="A2317" s="264">
        <f>'HNDL PIP'!A2317</f>
        <v>43242</v>
      </c>
      <c r="B2317" s="293">
        <f>'HNDL PIP'!J2317</f>
        <v>22280.400363166733</v>
      </c>
      <c r="C2317" s="293">
        <f>'HNDL PIP'!I2317</f>
        <v>13837.557595680033</v>
      </c>
    </row>
    <row r="2318" spans="1:3">
      <c r="A2318" s="264">
        <f>'HNDL PIP'!A2318</f>
        <v>43243</v>
      </c>
      <c r="B2318" s="293">
        <f>'HNDL PIP'!J2318</f>
        <v>22361.208063182348</v>
      </c>
      <c r="C2318" s="293">
        <f>'HNDL PIP'!I2318</f>
        <v>13881.688222334933</v>
      </c>
    </row>
    <row r="2319" spans="1:3">
      <c r="A2319" s="264">
        <f>'HNDL PIP'!A2319</f>
        <v>43244</v>
      </c>
      <c r="B2319" s="293">
        <f>'HNDL PIP'!J2319</f>
        <v>22389.847511729367</v>
      </c>
      <c r="C2319" s="293">
        <f>'HNDL PIP'!I2319</f>
        <v>13903.99677533686</v>
      </c>
    </row>
    <row r="2320" spans="1:3">
      <c r="A2320" s="264">
        <f>'HNDL PIP'!A2320</f>
        <v>43245</v>
      </c>
      <c r="B2320" s="293">
        <f>'HNDL PIP'!J2320</f>
        <v>22428.151524761251</v>
      </c>
      <c r="C2320" s="293">
        <f>'HNDL PIP'!I2320</f>
        <v>13936.312903517217</v>
      </c>
    </row>
    <row r="2321" spans="1:3">
      <c r="A2321" s="264">
        <f>'HNDL PIP'!A2321</f>
        <v>43249</v>
      </c>
      <c r="B2321" s="293">
        <f>'HNDL PIP'!J2321</f>
        <v>22461.281310110913</v>
      </c>
      <c r="C2321" s="293">
        <f>'HNDL PIP'!I2321</f>
        <v>14051.817000368304</v>
      </c>
    </row>
    <row r="2322" spans="1:3">
      <c r="A2322" s="264">
        <f>'HNDL PIP'!A2322</f>
        <v>43250</v>
      </c>
      <c r="B2322" s="293">
        <f>'HNDL PIP'!J2322</f>
        <v>22527.678283887319</v>
      </c>
      <c r="C2322" s="293">
        <f>'HNDL PIP'!I2322</f>
        <v>13996.705839837068</v>
      </c>
    </row>
    <row r="2323" spans="1:3">
      <c r="A2323" s="264">
        <f>'HNDL PIP'!A2323</f>
        <v>43251</v>
      </c>
      <c r="B2323" s="293">
        <f>'HNDL PIP'!J2323</f>
        <v>22480.325823876825</v>
      </c>
      <c r="C2323" s="293">
        <f>'HNDL PIP'!I2323</f>
        <v>14008.937320610708</v>
      </c>
    </row>
    <row r="2324" spans="1:3">
      <c r="A2324" s="264">
        <f>'HNDL PIP'!A2324</f>
        <v>43252</v>
      </c>
      <c r="B2324" s="293">
        <f>'HNDL PIP'!J2324</f>
        <v>22543.119197722022</v>
      </c>
      <c r="C2324" s="293">
        <f>'HNDL PIP'!I2324</f>
        <v>13959.038438818239</v>
      </c>
    </row>
    <row r="2325" spans="1:3">
      <c r="A2325" s="264">
        <f>'HNDL PIP'!A2325</f>
        <v>43255</v>
      </c>
      <c r="B2325" s="293">
        <f>'HNDL PIP'!J2325</f>
        <v>22543.645929784165</v>
      </c>
      <c r="C2325" s="293">
        <f>'HNDL PIP'!I2325</f>
        <v>13933.811009722605</v>
      </c>
    </row>
    <row r="2326" spans="1:3">
      <c r="A2326" s="264">
        <f>'HNDL PIP'!A2326</f>
        <v>43256</v>
      </c>
      <c r="B2326" s="293">
        <f>'HNDL PIP'!J2326</f>
        <v>22576.537671860544</v>
      </c>
      <c r="C2326" s="293">
        <f>'HNDL PIP'!I2326</f>
        <v>13943.193111452387</v>
      </c>
    </row>
    <row r="2327" spans="1:3">
      <c r="A2327" s="264">
        <f>'HNDL PIP'!A2327</f>
        <v>43257</v>
      </c>
      <c r="B2327" s="293">
        <f>'HNDL PIP'!J2327</f>
        <v>22566.499584605503</v>
      </c>
      <c r="C2327" s="293">
        <f>'HNDL PIP'!I2327</f>
        <v>13901.703372691798</v>
      </c>
    </row>
    <row r="2328" spans="1:3">
      <c r="A2328" s="264">
        <f>'HNDL PIP'!A2328</f>
        <v>43258</v>
      </c>
      <c r="B2328" s="293">
        <f>'HNDL PIP'!J2328</f>
        <v>22576.014485405809</v>
      </c>
      <c r="C2328" s="293">
        <f>'HNDL PIP'!I2328</f>
        <v>13931.726098227098</v>
      </c>
    </row>
    <row r="2329" spans="1:3">
      <c r="A2329" s="264">
        <f>'HNDL PIP'!A2329</f>
        <v>43259</v>
      </c>
      <c r="B2329" s="293">
        <f>'HNDL PIP'!J2329</f>
        <v>22582.607011020245</v>
      </c>
      <c r="C2329" s="293">
        <f>'HNDL PIP'!I2329</f>
        <v>13927.695269335783</v>
      </c>
    </row>
    <row r="2330" spans="1:3">
      <c r="A2330" s="264">
        <f>'HNDL PIP'!A2330</f>
        <v>43262</v>
      </c>
      <c r="B2330" s="293">
        <f>'HNDL PIP'!J2330</f>
        <v>22574.817053641513</v>
      </c>
      <c r="C2330" s="293">
        <f>'HNDL PIP'!I2330</f>
        <v>13913.448374116486</v>
      </c>
    </row>
    <row r="2331" spans="1:3">
      <c r="A2331" s="264">
        <f>'HNDL PIP'!A2331</f>
        <v>43263</v>
      </c>
      <c r="B2331" s="293">
        <f>'HNDL PIP'!J2331</f>
        <v>22601.857129241132</v>
      </c>
      <c r="C2331" s="293">
        <f>'HNDL PIP'!I2331</f>
        <v>13917.757191207202</v>
      </c>
    </row>
    <row r="2332" spans="1:3">
      <c r="A2332" s="264">
        <f>'HNDL PIP'!A2332</f>
        <v>43264</v>
      </c>
      <c r="B2332" s="293">
        <f>'HNDL PIP'!J2332</f>
        <v>22553.397087604812</v>
      </c>
      <c r="C2332" s="293">
        <f>'HNDL PIP'!I2332</f>
        <v>13903.093313688802</v>
      </c>
    </row>
    <row r="2333" spans="1:3">
      <c r="A2333" s="264">
        <f>'HNDL PIP'!A2333</f>
        <v>43265</v>
      </c>
      <c r="B2333" s="293">
        <f>'HNDL PIP'!J2333</f>
        <v>22629.866174280585</v>
      </c>
      <c r="C2333" s="293">
        <f>'HNDL PIP'!I2333</f>
        <v>13930.405654279944</v>
      </c>
    </row>
    <row r="2334" spans="1:3">
      <c r="A2334" s="264">
        <f>'HNDL PIP'!A2334</f>
        <v>43266</v>
      </c>
      <c r="B2334" s="293">
        <f>'HNDL PIP'!J2334</f>
        <v>22595.339036170204</v>
      </c>
      <c r="C2334" s="293">
        <f>'HNDL PIP'!I2334</f>
        <v>13945.208525898044</v>
      </c>
    </row>
    <row r="2335" spans="1:3">
      <c r="A2335" s="264">
        <f>'HNDL PIP'!A2335</f>
        <v>43269</v>
      </c>
      <c r="B2335" s="293">
        <f>'HNDL PIP'!J2335</f>
        <v>22586.426733156593</v>
      </c>
      <c r="C2335" s="293">
        <f>'HNDL PIP'!I2335</f>
        <v>13940.89970880733</v>
      </c>
    </row>
    <row r="2336" spans="1:3">
      <c r="A2336" s="264">
        <f>'HNDL PIP'!A2336</f>
        <v>43270</v>
      </c>
      <c r="B2336" s="293">
        <f>'HNDL PIP'!J2336</f>
        <v>22574.81936850728</v>
      </c>
      <c r="C2336" s="293">
        <f>'HNDL PIP'!I2336</f>
        <v>13958.69095356899</v>
      </c>
    </row>
    <row r="2337" spans="1:3">
      <c r="A2337" s="264">
        <f>'HNDL PIP'!A2337</f>
        <v>43271</v>
      </c>
      <c r="B2337" s="293">
        <f>'HNDL PIP'!J2337</f>
        <v>22587.025185965529</v>
      </c>
      <c r="C2337" s="293">
        <f>'HNDL PIP'!I2337</f>
        <v>13935.826424168263</v>
      </c>
    </row>
    <row r="2338" spans="1:3">
      <c r="A2338" s="264">
        <f>'HNDL PIP'!A2338</f>
        <v>43272</v>
      </c>
      <c r="B2338" s="293">
        <f>'HNDL PIP'!J2338</f>
        <v>22521.731600034891</v>
      </c>
      <c r="C2338" s="293">
        <f>'HNDL PIP'!I2338</f>
        <v>13947.084946244</v>
      </c>
    </row>
    <row r="2339" spans="1:3">
      <c r="A2339" s="264">
        <f>'HNDL PIP'!A2339</f>
        <v>43273</v>
      </c>
      <c r="B2339" s="293">
        <f>'HNDL PIP'!J2339</f>
        <v>22549.437572853345</v>
      </c>
      <c r="C2339" s="293">
        <f>'HNDL PIP'!I2339</f>
        <v>13943.749087851191</v>
      </c>
    </row>
    <row r="2340" spans="1:3">
      <c r="A2340" s="264">
        <f>'HNDL PIP'!A2340</f>
        <v>43276</v>
      </c>
      <c r="B2340" s="293">
        <f>'HNDL PIP'!J2340</f>
        <v>22399.473109446473</v>
      </c>
      <c r="C2340" s="293">
        <f>'HNDL PIP'!I2340</f>
        <v>13959.107935868093</v>
      </c>
    </row>
    <row r="2341" spans="1:3">
      <c r="A2341" s="264">
        <f>'HNDL PIP'!A2341</f>
        <v>43277</v>
      </c>
      <c r="B2341" s="293">
        <f>'HNDL PIP'!J2341</f>
        <v>22454.80802361617</v>
      </c>
      <c r="C2341" s="293">
        <f>'HNDL PIP'!I2341</f>
        <v>13959.455421117345</v>
      </c>
    </row>
    <row r="2342" spans="1:3">
      <c r="A2342" s="264">
        <f>'HNDL PIP'!A2342</f>
        <v>43278</v>
      </c>
      <c r="B2342" s="293">
        <f>'HNDL PIP'!J2342</f>
        <v>22373.361989570403</v>
      </c>
      <c r="C2342" s="293">
        <f>'HNDL PIP'!I2342</f>
        <v>13999.90270413018</v>
      </c>
    </row>
    <row r="2343" spans="1:3">
      <c r="A2343" s="264">
        <f>'HNDL PIP'!A2343</f>
        <v>43279</v>
      </c>
      <c r="B2343" s="293">
        <f>'HNDL PIP'!J2343</f>
        <v>22423.752112190967</v>
      </c>
      <c r="C2343" s="293">
        <f>'HNDL PIP'!I2343</f>
        <v>13986.628767608785</v>
      </c>
    </row>
    <row r="2344" spans="1:3">
      <c r="A2344" s="264">
        <f>'HNDL PIP'!A2344</f>
        <v>43280</v>
      </c>
      <c r="B2344" s="293">
        <f>'HNDL PIP'!J2344</f>
        <v>22455.27364267423</v>
      </c>
      <c r="C2344" s="293">
        <f>'HNDL PIP'!I2344</f>
        <v>13991.702052247852</v>
      </c>
    </row>
    <row r="2345" spans="1:3">
      <c r="A2345" s="264">
        <f>'HNDL PIP'!A2345</f>
        <v>43283</v>
      </c>
      <c r="B2345" s="293">
        <f>'HNDL PIP'!J2345</f>
        <v>22473.543191094104</v>
      </c>
      <c r="C2345" s="293">
        <f>'HNDL PIP'!I2345</f>
        <v>13979.609565573912</v>
      </c>
    </row>
    <row r="2346" spans="1:3">
      <c r="A2346" s="264">
        <f>'HNDL PIP'!A2346</f>
        <v>43284</v>
      </c>
      <c r="B2346" s="293">
        <f>'HNDL PIP'!J2346</f>
        <v>22459.251382273342</v>
      </c>
      <c r="C2346" s="293">
        <f>'HNDL PIP'!I2346</f>
        <v>14003.516550722392</v>
      </c>
    </row>
    <row r="2347" spans="1:3">
      <c r="A2347" s="264">
        <f>'HNDL PIP'!A2347</f>
        <v>43286</v>
      </c>
      <c r="B2347" s="293">
        <f>'HNDL PIP'!J2347</f>
        <v>22576.091409206547</v>
      </c>
      <c r="C2347" s="293">
        <f>'HNDL PIP'!I2347</f>
        <v>14009.354302909811</v>
      </c>
    </row>
    <row r="2348" spans="1:3">
      <c r="A2348" s="264">
        <f>'HNDL PIP'!A2348</f>
        <v>43287</v>
      </c>
      <c r="B2348" s="293">
        <f>'HNDL PIP'!J2348</f>
        <v>22692.471510364328</v>
      </c>
      <c r="C2348" s="293">
        <f>'HNDL PIP'!I2348</f>
        <v>14025.130133225812</v>
      </c>
    </row>
    <row r="2349" spans="1:3">
      <c r="A2349" s="264">
        <f>'HNDL PIP'!A2349</f>
        <v>43290</v>
      </c>
      <c r="B2349" s="293">
        <f>'HNDL PIP'!J2349</f>
        <v>22740.811865676522</v>
      </c>
      <c r="C2349" s="293">
        <f>'HNDL PIP'!I2349</f>
        <v>14014.288593449175</v>
      </c>
    </row>
    <row r="2350" spans="1:3">
      <c r="A2350" s="264">
        <f>'HNDL PIP'!A2350</f>
        <v>43291</v>
      </c>
      <c r="B2350" s="293">
        <f>'HNDL PIP'!J2350</f>
        <v>22753.00198370585</v>
      </c>
      <c r="C2350" s="293">
        <f>'HNDL PIP'!I2350</f>
        <v>14009.562794059359</v>
      </c>
    </row>
    <row r="2351" spans="1:3">
      <c r="A2351" s="264">
        <f>'HNDL PIP'!A2351</f>
        <v>43292</v>
      </c>
      <c r="B2351" s="293">
        <f>'HNDL PIP'!J2351</f>
        <v>22703.229731332463</v>
      </c>
      <c r="C2351" s="293">
        <f>'HNDL PIP'!I2351</f>
        <v>14030.06442376518</v>
      </c>
    </row>
    <row r="2352" spans="1:3">
      <c r="A2352" s="264">
        <f>'HNDL PIP'!A2352</f>
        <v>43293</v>
      </c>
      <c r="B2352" s="293">
        <f>'HNDL PIP'!J2352</f>
        <v>22809.929229954789</v>
      </c>
      <c r="C2352" s="293">
        <f>'HNDL PIP'!I2352</f>
        <v>14029.647441466079</v>
      </c>
    </row>
    <row r="2353" spans="1:3">
      <c r="A2353" s="264">
        <f>'HNDL PIP'!A2353</f>
        <v>43294</v>
      </c>
      <c r="B2353" s="293">
        <f>'HNDL PIP'!J2353</f>
        <v>22820.542962302345</v>
      </c>
      <c r="C2353" s="293">
        <f>'HNDL PIP'!I2353</f>
        <v>14050.705047570698</v>
      </c>
    </row>
    <row r="2354" spans="1:3">
      <c r="A2354" s="264">
        <f>'HNDL PIP'!A2354</f>
        <v>43297</v>
      </c>
      <c r="B2354" s="293">
        <f>'HNDL PIP'!J2354</f>
        <v>22787.609289387688</v>
      </c>
      <c r="C2354" s="293">
        <f>'HNDL PIP'!I2354</f>
        <v>14033.191791008439</v>
      </c>
    </row>
    <row r="2355" spans="1:3">
      <c r="A2355" s="264">
        <f>'HNDL PIP'!A2355</f>
        <v>43298</v>
      </c>
      <c r="B2355" s="293">
        <f>'HNDL PIP'!J2355</f>
        <v>22800.243072197358</v>
      </c>
      <c r="C2355" s="293">
        <f>'HNDL PIP'!I2355</f>
        <v>14029.369453266678</v>
      </c>
    </row>
    <row r="2356" spans="1:3">
      <c r="A2356" s="264">
        <f>'HNDL PIP'!A2356</f>
        <v>43299</v>
      </c>
      <c r="B2356" s="293">
        <f>'HNDL PIP'!J2356</f>
        <v>22785.942235791706</v>
      </c>
      <c r="C2356" s="293">
        <f>'HNDL PIP'!I2356</f>
        <v>14024.36566567746</v>
      </c>
    </row>
    <row r="2357" spans="1:3">
      <c r="A2357" s="264">
        <f>'HNDL PIP'!A2357</f>
        <v>43300</v>
      </c>
      <c r="B2357" s="293">
        <f>'HNDL PIP'!J2357</f>
        <v>22810.245421320247</v>
      </c>
      <c r="C2357" s="293">
        <f>'HNDL PIP'!I2357</f>
        <v>14046.396230479984</v>
      </c>
    </row>
    <row r="2358" spans="1:3">
      <c r="A2358" s="264">
        <f>'HNDL PIP'!A2358</f>
        <v>43301</v>
      </c>
      <c r="B2358" s="293">
        <f>'HNDL PIP'!J2358</f>
        <v>22777.318145973939</v>
      </c>
      <c r="C2358" s="293">
        <f>'HNDL PIP'!I2358</f>
        <v>14012.481670153069</v>
      </c>
    </row>
    <row r="2359" spans="1:3">
      <c r="A2359" s="264">
        <f>'HNDL PIP'!A2359</f>
        <v>43304</v>
      </c>
      <c r="B2359" s="293">
        <f>'HNDL PIP'!J2359</f>
        <v>22733.622023064465</v>
      </c>
      <c r="C2359" s="293">
        <f>'HNDL PIP'!I2359</f>
        <v>13964.181220507156</v>
      </c>
    </row>
    <row r="2360" spans="1:3">
      <c r="A2360" s="264">
        <f>'HNDL PIP'!A2360</f>
        <v>43305</v>
      </c>
      <c r="B2360" s="293">
        <f>'HNDL PIP'!J2360</f>
        <v>22779.466816795684</v>
      </c>
      <c r="C2360" s="293">
        <f>'HNDL PIP'!I2360</f>
        <v>13985.099832512076</v>
      </c>
    </row>
    <row r="2361" spans="1:3">
      <c r="A2361" s="264">
        <f>'HNDL PIP'!A2361</f>
        <v>43306</v>
      </c>
      <c r="B2361" s="293">
        <f>'HNDL PIP'!J2361</f>
        <v>22883.425062894788</v>
      </c>
      <c r="C2361" s="293">
        <f>'HNDL PIP'!I2361</f>
        <v>13997.817792634669</v>
      </c>
    </row>
    <row r="2362" spans="1:3">
      <c r="A2362" s="264">
        <f>'HNDL PIP'!A2362</f>
        <v>43307</v>
      </c>
      <c r="B2362" s="293">
        <f>'HNDL PIP'!J2362</f>
        <v>22824.920697700622</v>
      </c>
      <c r="C2362" s="293">
        <f>'HNDL PIP'!I2362</f>
        <v>13976.204210131245</v>
      </c>
    </row>
    <row r="2363" spans="1:3">
      <c r="A2363" s="264">
        <f>'HNDL PIP'!A2363</f>
        <v>43308</v>
      </c>
      <c r="B2363" s="293">
        <f>'HNDL PIP'!J2363</f>
        <v>22737.47772697976</v>
      </c>
      <c r="C2363" s="293">
        <f>'HNDL PIP'!I2363</f>
        <v>13988.088205655635</v>
      </c>
    </row>
    <row r="2364" spans="1:3">
      <c r="A2364" s="264">
        <f>'HNDL PIP'!A2364</f>
        <v>43311</v>
      </c>
      <c r="B2364" s="293">
        <f>'HNDL PIP'!J2364</f>
        <v>22660.13911404162</v>
      </c>
      <c r="C2364" s="293">
        <f>'HNDL PIP'!I2364</f>
        <v>13981.207997720461</v>
      </c>
    </row>
    <row r="2365" spans="1:3">
      <c r="A2365" s="264">
        <f>'HNDL PIP'!A2365</f>
        <v>43312</v>
      </c>
      <c r="B2365" s="293">
        <f>'HNDL PIP'!J2365</f>
        <v>22744.789175116035</v>
      </c>
      <c r="C2365" s="293">
        <f>'HNDL PIP'!I2365</f>
        <v>13995.037910640658</v>
      </c>
    </row>
    <row r="2366" spans="1:3">
      <c r="A2366" s="264">
        <f>'HNDL PIP'!A2366</f>
        <v>43313</v>
      </c>
      <c r="B2366" s="293">
        <f>'HNDL PIP'!J2366</f>
        <v>22728.477994547236</v>
      </c>
      <c r="C2366" s="293">
        <f>'HNDL PIP'!I2366</f>
        <v>13967.447581850114</v>
      </c>
    </row>
    <row r="2367" spans="1:3">
      <c r="A2367" s="264">
        <f>'HNDL PIP'!A2367</f>
        <v>43314</v>
      </c>
      <c r="B2367" s="293">
        <f>'HNDL PIP'!J2367</f>
        <v>22807.284348114747</v>
      </c>
      <c r="C2367" s="293">
        <f>'HNDL PIP'!I2367</f>
        <v>13979.957050823155</v>
      </c>
    </row>
    <row r="2368" spans="1:3">
      <c r="A2368" s="264">
        <f>'HNDL PIP'!A2368</f>
        <v>43315</v>
      </c>
      <c r="B2368" s="293">
        <f>'HNDL PIP'!J2368</f>
        <v>22873.297109626947</v>
      </c>
      <c r="C2368" s="293">
        <f>'HNDL PIP'!I2368</f>
        <v>14008.242350112201</v>
      </c>
    </row>
    <row r="2369" spans="1:3">
      <c r="A2369" s="264">
        <f>'HNDL PIP'!A2369</f>
        <v>43318</v>
      </c>
      <c r="B2369" s="293">
        <f>'HNDL PIP'!J2369</f>
        <v>22930.555627493675</v>
      </c>
      <c r="C2369" s="293">
        <f>'HNDL PIP'!I2369</f>
        <v>14022.69773648105</v>
      </c>
    </row>
    <row r="2370" spans="1:3">
      <c r="A2370" s="264">
        <f>'HNDL PIP'!A2370</f>
        <v>43319</v>
      </c>
      <c r="B2370" s="293">
        <f>'HNDL PIP'!J2370</f>
        <v>22929.93959295017</v>
      </c>
      <c r="C2370" s="293">
        <f>'HNDL PIP'!I2370</f>
        <v>13996.914330986612</v>
      </c>
    </row>
    <row r="2371" spans="1:3">
      <c r="A2371" s="264">
        <f>'HNDL PIP'!A2371</f>
        <v>43320</v>
      </c>
      <c r="B2371" s="293">
        <f>'HNDL PIP'!J2371</f>
        <v>22923.267768999824</v>
      </c>
      <c r="C2371" s="293">
        <f>'HNDL PIP'!I2371</f>
        <v>13998.165277883916</v>
      </c>
    </row>
    <row r="2372" spans="1:3">
      <c r="A2372" s="264">
        <f>'HNDL PIP'!A2372</f>
        <v>43321</v>
      </c>
      <c r="B2372" s="293">
        <f>'HNDL PIP'!J2372</f>
        <v>22937.454403484819</v>
      </c>
      <c r="C2372" s="293">
        <f>'HNDL PIP'!I2372</f>
        <v>14019.639866287638</v>
      </c>
    </row>
    <row r="2373" spans="1:3">
      <c r="A2373" s="264">
        <f>'HNDL PIP'!A2373</f>
        <v>43322</v>
      </c>
      <c r="B2373" s="293">
        <f>'HNDL PIP'!J2373</f>
        <v>22909.701562703816</v>
      </c>
      <c r="C2373" s="293">
        <f>'HNDL PIP'!I2373</f>
        <v>14067.731824783999</v>
      </c>
    </row>
    <row r="2374" spans="1:3">
      <c r="A2374" s="264">
        <f>'HNDL PIP'!A2374</f>
        <v>43325</v>
      </c>
      <c r="B2374" s="293">
        <f>'HNDL PIP'!J2374</f>
        <v>22876.120554984507</v>
      </c>
      <c r="C2374" s="293">
        <f>'HNDL PIP'!I2374</f>
        <v>14050.496556421142</v>
      </c>
    </row>
    <row r="2375" spans="1:3">
      <c r="A2375" s="264">
        <f>'HNDL PIP'!A2375</f>
        <v>43326</v>
      </c>
      <c r="B2375" s="293">
        <f>'HNDL PIP'!J2375</f>
        <v>22931.792968521255</v>
      </c>
      <c r="C2375" s="293">
        <f>'HNDL PIP'!I2375</f>
        <v>14040.627975342408</v>
      </c>
    </row>
    <row r="2376" spans="1:3">
      <c r="A2376" s="264">
        <f>'HNDL PIP'!A2376</f>
        <v>43327</v>
      </c>
      <c r="B2376" s="293">
        <f>'HNDL PIP'!J2376</f>
        <v>22873.99638658555</v>
      </c>
      <c r="C2376" s="293">
        <f>'HNDL PIP'!I2376</f>
        <v>14069.747239229657</v>
      </c>
    </row>
    <row r="2377" spans="1:3">
      <c r="A2377" s="264">
        <f>'HNDL PIP'!A2377</f>
        <v>43328</v>
      </c>
      <c r="B2377" s="293">
        <f>'HNDL PIP'!J2377</f>
        <v>22940.202266212909</v>
      </c>
      <c r="C2377" s="293">
        <f>'HNDL PIP'!I2377</f>
        <v>14062.797534244633</v>
      </c>
    </row>
    <row r="2378" spans="1:3">
      <c r="A2378" s="264">
        <f>'HNDL PIP'!A2378</f>
        <v>43329</v>
      </c>
      <c r="B2378" s="293">
        <f>'HNDL PIP'!J2378</f>
        <v>22990.706844393037</v>
      </c>
      <c r="C2378" s="293">
        <f>'HNDL PIP'!I2378</f>
        <v>14065.22993098939</v>
      </c>
    </row>
    <row r="2379" spans="1:3">
      <c r="A2379" s="264">
        <f>'HNDL PIP'!A2379</f>
        <v>43332</v>
      </c>
      <c r="B2379" s="293">
        <f>'HNDL PIP'!J2379</f>
        <v>23043.89715504671</v>
      </c>
      <c r="C2379" s="293">
        <f>'HNDL PIP'!I2379</f>
        <v>14104.982243503722</v>
      </c>
    </row>
    <row r="2380" spans="1:3">
      <c r="A2380" s="264">
        <f>'HNDL PIP'!A2380</f>
        <v>43333</v>
      </c>
      <c r="B2380" s="293">
        <f>'HNDL PIP'!J2380</f>
        <v>23036.549795986062</v>
      </c>
      <c r="C2380" s="293">
        <f>'HNDL PIP'!I2380</f>
        <v>14090.457360085024</v>
      </c>
    </row>
    <row r="2381" spans="1:3">
      <c r="A2381" s="264">
        <f>'HNDL PIP'!A2381</f>
        <v>43334</v>
      </c>
      <c r="B2381" s="293">
        <f>'HNDL PIP'!J2381</f>
        <v>23056.105236596595</v>
      </c>
      <c r="C2381" s="293">
        <f>'HNDL PIP'!I2381</f>
        <v>14101.924373310312</v>
      </c>
    </row>
    <row r="2382" spans="1:3">
      <c r="A2382" s="264">
        <f>'HNDL PIP'!A2382</f>
        <v>43335</v>
      </c>
      <c r="B2382" s="293">
        <f>'HNDL PIP'!J2382</f>
        <v>23034.859085243657</v>
      </c>
      <c r="C2382" s="293">
        <f>'HNDL PIP'!I2382</f>
        <v>14104.98224350372</v>
      </c>
    </row>
    <row r="2383" spans="1:3">
      <c r="A2383" s="264">
        <f>'HNDL PIP'!A2383</f>
        <v>43336</v>
      </c>
      <c r="B2383" s="293">
        <f>'HNDL PIP'!J2383</f>
        <v>23124.127664814627</v>
      </c>
      <c r="C2383" s="293">
        <f>'HNDL PIP'!I2383</f>
        <v>14101.854876260461</v>
      </c>
    </row>
    <row r="2384" spans="1:3">
      <c r="A2384" s="264">
        <f>'HNDL PIP'!A2384</f>
        <v>43339</v>
      </c>
      <c r="B2384" s="293">
        <f>'HNDL PIP'!J2384</f>
        <v>23155.556308142441</v>
      </c>
      <c r="C2384" s="293">
        <f>'HNDL PIP'!I2384</f>
        <v>14090.735348284421</v>
      </c>
    </row>
    <row r="2385" spans="1:3">
      <c r="A2385" s="264">
        <f>'HNDL PIP'!A2385</f>
        <v>43340</v>
      </c>
      <c r="B2385" s="293">
        <f>'HNDL PIP'!J2385</f>
        <v>23127.135764547413</v>
      </c>
      <c r="C2385" s="293">
        <f>'HNDL PIP'!I2385</f>
        <v>14066.411380836838</v>
      </c>
    </row>
    <row r="2386" spans="1:3">
      <c r="A2386" s="264">
        <f>'HNDL PIP'!A2386</f>
        <v>43341</v>
      </c>
      <c r="B2386" s="293">
        <f>'HNDL PIP'!J2386</f>
        <v>23178.509063536851</v>
      </c>
      <c r="C2386" s="293">
        <f>'HNDL PIP'!I2386</f>
        <v>14066.480877886688</v>
      </c>
    </row>
    <row r="2387" spans="1:3">
      <c r="A2387" s="264">
        <f>'HNDL PIP'!A2387</f>
        <v>43342</v>
      </c>
      <c r="B2387" s="293">
        <f>'HNDL PIP'!J2387</f>
        <v>23148.297013288844</v>
      </c>
      <c r="C2387" s="293">
        <f>'HNDL PIP'!I2387</f>
        <v>14079.963305557636</v>
      </c>
    </row>
    <row r="2388" spans="1:3">
      <c r="A2388" s="264">
        <f>'HNDL PIP'!A2388</f>
        <v>43343</v>
      </c>
      <c r="B2388" s="293">
        <f>'HNDL PIP'!J2388</f>
        <v>23156.634971936892</v>
      </c>
      <c r="C2388" s="293">
        <f>'HNDL PIP'!I2388</f>
        <v>14085.106087246553</v>
      </c>
    </row>
    <row r="2389" spans="1:3">
      <c r="A2389" s="264">
        <f>'HNDL PIP'!A2389</f>
        <v>43347</v>
      </c>
      <c r="B2389" s="293">
        <f>'HNDL PIP'!J2389</f>
        <v>23091.466805497406</v>
      </c>
      <c r="C2389" s="293">
        <f>'HNDL PIP'!I2389</f>
        <v>14046.604721629523</v>
      </c>
    </row>
    <row r="2390" spans="1:3">
      <c r="A2390" s="264">
        <f>'HNDL PIP'!A2390</f>
        <v>43348</v>
      </c>
      <c r="B2390" s="293">
        <f>'HNDL PIP'!J2390</f>
        <v>23038.181476724563</v>
      </c>
      <c r="C2390" s="293">
        <f>'HNDL PIP'!I2390</f>
        <v>14047.021703928624</v>
      </c>
    </row>
    <row r="2391" spans="1:3">
      <c r="A2391" s="264">
        <f>'HNDL PIP'!A2391</f>
        <v>43349</v>
      </c>
      <c r="B2391" s="293">
        <f>'HNDL PIP'!J2391</f>
        <v>23014.479699561129</v>
      </c>
      <c r="C2391" s="293">
        <f>'HNDL PIP'!I2391</f>
        <v>14070.303215628453</v>
      </c>
    </row>
    <row r="2392" spans="1:3">
      <c r="A2392" s="264">
        <f>'HNDL PIP'!A2392</f>
        <v>43350</v>
      </c>
      <c r="B2392" s="293">
        <f>'HNDL PIP'!J2392</f>
        <v>22926.695982447724</v>
      </c>
      <c r="C2392" s="293">
        <f>'HNDL PIP'!I2392</f>
        <v>14022.350251231794</v>
      </c>
    </row>
    <row r="2393" spans="1:3">
      <c r="A2393" s="264">
        <f>'HNDL PIP'!A2393</f>
        <v>43353</v>
      </c>
      <c r="B2393" s="293">
        <f>'HNDL PIP'!J2393</f>
        <v>22978.733703638638</v>
      </c>
      <c r="C2393" s="293">
        <f>'HNDL PIP'!I2393</f>
        <v>14032.77480870933</v>
      </c>
    </row>
    <row r="2394" spans="1:3">
      <c r="A2394" s="264">
        <f>'HNDL PIP'!A2394</f>
        <v>43354</v>
      </c>
      <c r="B2394" s="293">
        <f>'HNDL PIP'!J2394</f>
        <v>22991.109799725888</v>
      </c>
      <c r="C2394" s="293">
        <f>'HNDL PIP'!I2394</f>
        <v>14004.628503519985</v>
      </c>
    </row>
    <row r="2395" spans="1:3">
      <c r="A2395" s="264">
        <f>'HNDL PIP'!A2395</f>
        <v>43355</v>
      </c>
      <c r="B2395" s="293">
        <f>'HNDL PIP'!J2395</f>
        <v>23003.484697435892</v>
      </c>
      <c r="C2395" s="293">
        <f>'HNDL PIP'!I2395</f>
        <v>14021.794274832992</v>
      </c>
    </row>
    <row r="2396" spans="1:3">
      <c r="A2396" s="264">
        <f>'HNDL PIP'!A2396</f>
        <v>43356</v>
      </c>
      <c r="B2396" s="293">
        <f>'HNDL PIP'!J2396</f>
        <v>23065.592754746216</v>
      </c>
      <c r="C2396" s="293">
        <f>'HNDL PIP'!I2396</f>
        <v>14027.771021120112</v>
      </c>
    </row>
    <row r="2397" spans="1:3">
      <c r="A2397" s="264">
        <f>'HNDL PIP'!A2397</f>
        <v>43357</v>
      </c>
      <c r="B2397" s="293">
        <f>'HNDL PIP'!J2397</f>
        <v>23034.503404539046</v>
      </c>
      <c r="C2397" s="293">
        <f>'HNDL PIP'!I2397</f>
        <v>14007.408385513992</v>
      </c>
    </row>
    <row r="2398" spans="1:3">
      <c r="A2398" s="264">
        <f>'HNDL PIP'!A2398</f>
        <v>43360</v>
      </c>
      <c r="B2398" s="293">
        <f>'HNDL PIP'!J2398</f>
        <v>22973.39984113926</v>
      </c>
      <c r="C2398" s="293">
        <f>'HNDL PIP'!I2398</f>
        <v>14005.114982868934</v>
      </c>
    </row>
    <row r="2399" spans="1:3">
      <c r="A2399" s="264">
        <f>'HNDL PIP'!A2399</f>
        <v>43361</v>
      </c>
      <c r="B2399" s="293">
        <f>'HNDL PIP'!J2399</f>
        <v>22969.421252486929</v>
      </c>
      <c r="C2399" s="293">
        <f>'HNDL PIP'!I2399</f>
        <v>13969.810481545015</v>
      </c>
    </row>
    <row r="2400" spans="1:3">
      <c r="A2400" s="264">
        <f>'HNDL PIP'!A2400</f>
        <v>43362</v>
      </c>
      <c r="B2400" s="293">
        <f>'HNDL PIP'!J2400</f>
        <v>22912.582046301213</v>
      </c>
      <c r="C2400" s="293">
        <f>'HNDL PIP'!I2400</f>
        <v>13945.486514097433</v>
      </c>
    </row>
    <row r="2401" spans="1:3">
      <c r="A2401" s="264">
        <f>'HNDL PIP'!A2401</f>
        <v>43363</v>
      </c>
      <c r="B2401" s="293">
        <f>'HNDL PIP'!J2401</f>
        <v>22978.935203986821</v>
      </c>
      <c r="C2401" s="293">
        <f>'HNDL PIP'!I2401</f>
        <v>13959.59441521703</v>
      </c>
    </row>
    <row r="2402" spans="1:3">
      <c r="A2402" s="264">
        <f>'HNDL PIP'!A2402</f>
        <v>43364</v>
      </c>
      <c r="B2402" s="293">
        <f>'HNDL PIP'!J2402</f>
        <v>22975.404696321712</v>
      </c>
      <c r="C2402" s="293">
        <f>'HNDL PIP'!I2402</f>
        <v>13970.852937292766</v>
      </c>
    </row>
    <row r="2403" spans="1:3">
      <c r="A2403" s="264">
        <f>'HNDL PIP'!A2403</f>
        <v>43367</v>
      </c>
      <c r="B2403" s="293">
        <f>'HNDL PIP'!J2403</f>
        <v>22939.624827374417</v>
      </c>
      <c r="C2403" s="293">
        <f>'HNDL PIP'!I2403</f>
        <v>13966.822108401453</v>
      </c>
    </row>
    <row r="2404" spans="1:3">
      <c r="A2404" s="264">
        <f>'HNDL PIP'!A2404</f>
        <v>43368</v>
      </c>
      <c r="B2404" s="293">
        <f>'HNDL PIP'!J2404</f>
        <v>22915.941286264937</v>
      </c>
      <c r="C2404" s="293">
        <f>'HNDL PIP'!I2404</f>
        <v>13949.864828237996</v>
      </c>
    </row>
    <row r="2405" spans="1:3">
      <c r="A2405" s="264">
        <f>'HNDL PIP'!A2405</f>
        <v>43369</v>
      </c>
      <c r="B2405" s="293">
        <f>'HNDL PIP'!J2405</f>
        <v>22925.178342266689</v>
      </c>
      <c r="C2405" s="293">
        <f>'HNDL PIP'!I2405</f>
        <v>13982.111459368507</v>
      </c>
    </row>
    <row r="2406" spans="1:3">
      <c r="A2406" s="264">
        <f>'HNDL PIP'!A2406</f>
        <v>43370</v>
      </c>
      <c r="B2406" s="293">
        <f>'HNDL PIP'!J2406</f>
        <v>22984.797530136399</v>
      </c>
      <c r="C2406" s="293">
        <f>'HNDL PIP'!I2406</f>
        <v>13991.424064048437</v>
      </c>
    </row>
    <row r="2407" spans="1:3">
      <c r="A2407" s="264">
        <f>'HNDL PIP'!A2407</f>
        <v>43371</v>
      </c>
      <c r="B2407" s="293">
        <f>'HNDL PIP'!J2407</f>
        <v>23001.867432889143</v>
      </c>
      <c r="C2407" s="293">
        <f>'HNDL PIP'!I2407</f>
        <v>13994.412437191997</v>
      </c>
    </row>
    <row r="2408" spans="1:3">
      <c r="A2408" s="264">
        <f>'HNDL PIP'!A2408</f>
        <v>43374</v>
      </c>
      <c r="B2408" s="293">
        <f>'HNDL PIP'!J2408</f>
        <v>23000.575585184131</v>
      </c>
      <c r="C2408" s="293">
        <f>'HNDL PIP'!I2408</f>
        <v>13980.860512471201</v>
      </c>
    </row>
    <row r="2409" spans="1:3">
      <c r="A2409" s="264">
        <f>'HNDL PIP'!A2409</f>
        <v>43375</v>
      </c>
      <c r="B2409" s="293">
        <f>'HNDL PIP'!J2409</f>
        <v>22998.388233996291</v>
      </c>
      <c r="C2409" s="293">
        <f>'HNDL PIP'!I2409</f>
        <v>13997.470307385407</v>
      </c>
    </row>
    <row r="2410" spans="1:3">
      <c r="A2410" s="264">
        <f>'HNDL PIP'!A2410</f>
        <v>43376</v>
      </c>
      <c r="B2410" s="293">
        <f>'HNDL PIP'!J2410</f>
        <v>22906.423925786159</v>
      </c>
      <c r="C2410" s="293">
        <f>'HNDL PIP'!I2410</f>
        <v>13920.398079101498</v>
      </c>
    </row>
    <row r="2411" spans="1:3">
      <c r="A2411" s="264">
        <f>'HNDL PIP'!A2411</f>
        <v>43377</v>
      </c>
      <c r="B2411" s="293">
        <f>'HNDL PIP'!J2411</f>
        <v>22747.754079684521</v>
      </c>
      <c r="C2411" s="293">
        <f>'HNDL PIP'!I2411</f>
        <v>13887.873459771588</v>
      </c>
    </row>
    <row r="2412" spans="1:3">
      <c r="A2412" s="264">
        <f>'HNDL PIP'!A2412</f>
        <v>43378</v>
      </c>
      <c r="B2412" s="293">
        <f>'HNDL PIP'!J2412</f>
        <v>22643.721337230025</v>
      </c>
      <c r="C2412" s="293">
        <f>'HNDL PIP'!I2412</f>
        <v>13862.368042476553</v>
      </c>
    </row>
    <row r="2413" spans="1:3">
      <c r="A2413" s="264">
        <f>'HNDL PIP'!A2413</f>
        <v>43381</v>
      </c>
      <c r="B2413" s="293">
        <f>'HNDL PIP'!J2413</f>
        <v>22615.807814483986</v>
      </c>
      <c r="C2413" s="293">
        <f>'HNDL PIP'!I2413</f>
        <v>13862.368042476553</v>
      </c>
    </row>
    <row r="2414" spans="1:3">
      <c r="A2414" s="264">
        <f>'HNDL PIP'!A2414</f>
        <v>43382</v>
      </c>
      <c r="B2414" s="293">
        <f>'HNDL PIP'!J2414</f>
        <v>22658.406852328644</v>
      </c>
      <c r="C2414" s="293">
        <f>'HNDL PIP'!I2414</f>
        <v>13883.634139730726</v>
      </c>
    </row>
    <row r="2415" spans="1:3">
      <c r="A2415" s="264">
        <f>'HNDL PIP'!A2415</f>
        <v>43383</v>
      </c>
      <c r="B2415" s="293">
        <f>'HNDL PIP'!J2415</f>
        <v>22367.717608330913</v>
      </c>
      <c r="C2415" s="293">
        <f>'HNDL PIP'!I2415</f>
        <v>13867.302333015921</v>
      </c>
    </row>
    <row r="2416" spans="1:3">
      <c r="A2416" s="264">
        <f>'HNDL PIP'!A2416</f>
        <v>43384</v>
      </c>
      <c r="B2416" s="293">
        <f>'HNDL PIP'!J2416</f>
        <v>22198.366150449299</v>
      </c>
      <c r="C2416" s="293">
        <f>'HNDL PIP'!I2416</f>
        <v>13930.475151329782</v>
      </c>
    </row>
    <row r="2417" spans="1:3">
      <c r="A2417" s="264">
        <f>'HNDL PIP'!A2417</f>
        <v>43385</v>
      </c>
      <c r="B2417" s="293">
        <f>'HNDL PIP'!J2417</f>
        <v>22373.697753174238</v>
      </c>
      <c r="C2417" s="293">
        <f>'HNDL PIP'!I2417</f>
        <v>13922.969469945958</v>
      </c>
    </row>
    <row r="2418" spans="1:3">
      <c r="A2418" s="264">
        <f>'HNDL PIP'!A2418</f>
        <v>43388</v>
      </c>
      <c r="B2418" s="293">
        <f>'HNDL PIP'!J2418</f>
        <v>22290.748305586108</v>
      </c>
      <c r="C2418" s="293">
        <f>'HNDL PIP'!I2418</f>
        <v>13906.081686832351</v>
      </c>
    </row>
    <row r="2419" spans="1:3">
      <c r="A2419" s="264">
        <f>'HNDL PIP'!A2419</f>
        <v>43389</v>
      </c>
      <c r="B2419" s="293">
        <f>'HNDL PIP'!J2419</f>
        <v>22564.078952576579</v>
      </c>
      <c r="C2419" s="293">
        <f>'HNDL PIP'!I2419</f>
        <v>13914.212841664827</v>
      </c>
    </row>
    <row r="2420" spans="1:3">
      <c r="A2420" s="264">
        <f>'HNDL PIP'!A2420</f>
        <v>43390</v>
      </c>
      <c r="B2420" s="293">
        <f>'HNDL PIP'!J2420</f>
        <v>22512.457292225154</v>
      </c>
      <c r="C2420" s="293">
        <f>'HNDL PIP'!I2420</f>
        <v>13899.479467096575</v>
      </c>
    </row>
    <row r="2421" spans="1:3">
      <c r="A2421" s="264">
        <f>'HNDL PIP'!A2421</f>
        <v>43391</v>
      </c>
      <c r="B2421" s="293">
        <f>'HNDL PIP'!J2421</f>
        <v>22340.67667833357</v>
      </c>
      <c r="C2421" s="293">
        <f>'HNDL PIP'!I2421</f>
        <v>13895.865620504363</v>
      </c>
    </row>
    <row r="2422" spans="1:3">
      <c r="A2422" s="264">
        <f>'HNDL PIP'!A2422</f>
        <v>43392</v>
      </c>
      <c r="B2422" s="293">
        <f>'HNDL PIP'!J2422</f>
        <v>22346.799690773001</v>
      </c>
      <c r="C2422" s="293">
        <f>'HNDL PIP'!I2422</f>
        <v>13871.54165305678</v>
      </c>
    </row>
    <row r="2423" spans="1:3">
      <c r="A2423" s="264">
        <f>'HNDL PIP'!A2423</f>
        <v>43395</v>
      </c>
      <c r="B2423" s="293">
        <f>'HNDL PIP'!J2423</f>
        <v>22333.456038304332</v>
      </c>
      <c r="C2423" s="293">
        <f>'HNDL PIP'!I2423</f>
        <v>13877.1014170448</v>
      </c>
    </row>
    <row r="2424" spans="1:3">
      <c r="A2424" s="264">
        <f>'HNDL PIP'!A2424</f>
        <v>43396</v>
      </c>
      <c r="B2424" s="293">
        <f>'HNDL PIP'!J2424</f>
        <v>22281.407026295285</v>
      </c>
      <c r="C2424" s="293">
        <f>'HNDL PIP'!I2424</f>
        <v>13894.475679507359</v>
      </c>
    </row>
    <row r="2425" spans="1:3">
      <c r="A2425" s="264">
        <f>'HNDL PIP'!A2425</f>
        <v>43397</v>
      </c>
      <c r="B2425" s="293">
        <f>'HNDL PIP'!J2425</f>
        <v>21986.395417443102</v>
      </c>
      <c r="C2425" s="293">
        <f>'HNDL PIP'!I2425</f>
        <v>13918.104676456438</v>
      </c>
    </row>
    <row r="2426" spans="1:3">
      <c r="A2426" s="264">
        <f>'HNDL PIP'!A2426</f>
        <v>43398</v>
      </c>
      <c r="B2426" s="293">
        <f>'HNDL PIP'!J2426</f>
        <v>22194.101974798552</v>
      </c>
      <c r="C2426" s="293">
        <f>'HNDL PIP'!I2426</f>
        <v>13912.75340361797</v>
      </c>
    </row>
    <row r="2427" spans="1:3">
      <c r="A2427" s="264">
        <f>'HNDL PIP'!A2427</f>
        <v>43399</v>
      </c>
      <c r="B2427" s="293">
        <f>'HNDL PIP'!J2427</f>
        <v>22005.382149534973</v>
      </c>
      <c r="C2427" s="293">
        <f>'HNDL PIP'!I2427</f>
        <v>13946.876455094432</v>
      </c>
    </row>
    <row r="2428" spans="1:3">
      <c r="A2428" s="264">
        <f>'HNDL PIP'!A2428</f>
        <v>43402</v>
      </c>
      <c r="B2428" s="293">
        <f>'HNDL PIP'!J2428</f>
        <v>21894.302242948364</v>
      </c>
      <c r="C2428" s="293">
        <f>'HNDL PIP'!I2428</f>
        <v>13938.467312062554</v>
      </c>
    </row>
    <row r="2429" spans="1:3">
      <c r="A2429" s="264">
        <f>'HNDL PIP'!A2429</f>
        <v>43403</v>
      </c>
      <c r="B2429" s="293">
        <f>'HNDL PIP'!J2429</f>
        <v>21999.536166862712</v>
      </c>
      <c r="C2429" s="293">
        <f>'HNDL PIP'!I2429</f>
        <v>13915.394291512277</v>
      </c>
    </row>
    <row r="2430" spans="1:3">
      <c r="A2430" s="264">
        <f>'HNDL PIP'!A2430</f>
        <v>43404</v>
      </c>
      <c r="B2430" s="293">
        <f>'HNDL PIP'!J2430</f>
        <v>22117.062410362079</v>
      </c>
      <c r="C2430" s="293">
        <f>'HNDL PIP'!I2430</f>
        <v>13883.842630880272</v>
      </c>
    </row>
    <row r="2431" spans="1:3">
      <c r="A2431" s="264">
        <f>'HNDL PIP'!A2431</f>
        <v>43405</v>
      </c>
      <c r="B2431" s="293">
        <f>'HNDL PIP'!J2431</f>
        <v>22237.709025551172</v>
      </c>
      <c r="C2431" s="293">
        <f>'HNDL PIP'!I2431</f>
        <v>13895.240147055712</v>
      </c>
    </row>
    <row r="2432" spans="1:3">
      <c r="A2432" s="264">
        <f>'HNDL PIP'!A2432</f>
        <v>43406</v>
      </c>
      <c r="B2432" s="293">
        <f>'HNDL PIP'!J2432</f>
        <v>22087.051930470931</v>
      </c>
      <c r="C2432" s="293">
        <f>'HNDL PIP'!I2432</f>
        <v>13844.507300665042</v>
      </c>
    </row>
    <row r="2433" spans="1:3">
      <c r="A2433" s="264">
        <f>'HNDL PIP'!A2433</f>
        <v>43409</v>
      </c>
      <c r="B2433" s="293">
        <f>'HNDL PIP'!J2433</f>
        <v>22143.726535112222</v>
      </c>
      <c r="C2433" s="293">
        <f>'HNDL PIP'!I2433</f>
        <v>13858.545704734788</v>
      </c>
    </row>
    <row r="2434" spans="1:3">
      <c r="A2434" s="264">
        <f>'HNDL PIP'!A2434</f>
        <v>43410</v>
      </c>
      <c r="B2434" s="293">
        <f>'HNDL PIP'!J2434</f>
        <v>22230.586338028326</v>
      </c>
      <c r="C2434" s="293">
        <f>'HNDL PIP'!I2434</f>
        <v>13859.10168113359</v>
      </c>
    </row>
    <row r="2435" spans="1:3">
      <c r="A2435" s="264">
        <f>'HNDL PIP'!A2435</f>
        <v>43411</v>
      </c>
      <c r="B2435" s="293">
        <f>'HNDL PIP'!J2435</f>
        <v>22465.923717693229</v>
      </c>
      <c r="C2435" s="293">
        <f>'HNDL PIP'!I2435</f>
        <v>13870.012717960075</v>
      </c>
    </row>
    <row r="2436" spans="1:3">
      <c r="A2436" s="264">
        <f>'HNDL PIP'!A2436</f>
        <v>43412</v>
      </c>
      <c r="B2436" s="293">
        <f>'HNDL PIP'!J2436</f>
        <v>22422.170625595136</v>
      </c>
      <c r="C2436" s="293">
        <f>'HNDL PIP'!I2436</f>
        <v>13855.209846341975</v>
      </c>
    </row>
    <row r="2437" spans="1:3">
      <c r="A2437" s="264">
        <f>'HNDL PIP'!A2437</f>
        <v>43413</v>
      </c>
      <c r="B2437" s="293">
        <f>'HNDL PIP'!J2437</f>
        <v>22327.216618565337</v>
      </c>
      <c r="C2437" s="293">
        <f>'HNDL PIP'!I2437</f>
        <v>13879.533813789556</v>
      </c>
    </row>
    <row r="2438" spans="1:3">
      <c r="A2438" s="264">
        <f>'HNDL PIP'!A2438</f>
        <v>43416</v>
      </c>
      <c r="B2438" s="293">
        <f>'HNDL PIP'!J2438</f>
        <v>22105.71838182387</v>
      </c>
      <c r="C2438" s="293">
        <f>'HNDL PIP'!I2438</f>
        <v>13879.533813789556</v>
      </c>
    </row>
    <row r="2439" spans="1:3">
      <c r="A2439" s="264">
        <f>'HNDL PIP'!A2439</f>
        <v>43417</v>
      </c>
      <c r="B2439" s="293">
        <f>'HNDL PIP'!J2439</f>
        <v>22092.842229743528</v>
      </c>
      <c r="C2439" s="293">
        <f>'HNDL PIP'!I2439</f>
        <v>13901.842366791481</v>
      </c>
    </row>
    <row r="2440" spans="1:3">
      <c r="A2440" s="264">
        <f>'HNDL PIP'!A2440</f>
        <v>43418</v>
      </c>
      <c r="B2440" s="293">
        <f>'HNDL PIP'!J2440</f>
        <v>22031.228740996616</v>
      </c>
      <c r="C2440" s="293">
        <f>'HNDL PIP'!I2440</f>
        <v>13913.17038591707</v>
      </c>
    </row>
    <row r="2441" spans="1:3">
      <c r="A2441" s="264">
        <f>'HNDL PIP'!A2441</f>
        <v>43419</v>
      </c>
      <c r="B2441" s="293">
        <f>'HNDL PIP'!J2441</f>
        <v>22130.13746111927</v>
      </c>
      <c r="C2441" s="293">
        <f>'HNDL PIP'!I2441</f>
        <v>13904.691745835342</v>
      </c>
    </row>
    <row r="2442" spans="1:3">
      <c r="A2442" s="264">
        <f>'HNDL PIP'!A2442</f>
        <v>43420</v>
      </c>
      <c r="B2442" s="293">
        <f>'HNDL PIP'!J2442</f>
        <v>22168.454841585408</v>
      </c>
      <c r="C2442" s="293">
        <f>'HNDL PIP'!I2442</f>
        <v>13944.166070150275</v>
      </c>
    </row>
    <row r="2443" spans="1:3">
      <c r="A2443" s="264">
        <f>'HNDL PIP'!A2443</f>
        <v>43423</v>
      </c>
      <c r="B2443" s="293">
        <f>'HNDL PIP'!J2443</f>
        <v>22005.359142767069</v>
      </c>
      <c r="C2443" s="293">
        <f>'HNDL PIP'!I2443</f>
        <v>13952.227727932903</v>
      </c>
    </row>
    <row r="2444" spans="1:3">
      <c r="A2444" s="264">
        <f>'HNDL PIP'!A2444</f>
        <v>43424</v>
      </c>
      <c r="B2444" s="293">
        <f>'HNDL PIP'!J2444</f>
        <v>21817.913883428297</v>
      </c>
      <c r="C2444" s="293">
        <f>'HNDL PIP'!I2444</f>
        <v>13944.583052449378</v>
      </c>
    </row>
    <row r="2445" spans="1:3">
      <c r="A2445" s="264">
        <f>'HNDL PIP'!A2445</f>
        <v>43425</v>
      </c>
      <c r="B2445" s="293">
        <f>'HNDL PIP'!J2445</f>
        <v>21886.638839330488</v>
      </c>
      <c r="C2445" s="293">
        <f>'HNDL PIP'!I2445</f>
        <v>13942.845626203123</v>
      </c>
    </row>
    <row r="2446" spans="1:3">
      <c r="A2446" s="264">
        <f>'HNDL PIP'!A2446</f>
        <v>43427</v>
      </c>
      <c r="B2446" s="293">
        <f>'HNDL PIP'!J2446</f>
        <v>21814.770427679978</v>
      </c>
      <c r="C2446" s="293">
        <f>'HNDL PIP'!I2446</f>
        <v>13947.98840789204</v>
      </c>
    </row>
    <row r="2447" spans="1:3">
      <c r="A2447" s="264">
        <f>'HNDL PIP'!A2447</f>
        <v>43430</v>
      </c>
      <c r="B2447" s="293">
        <f>'HNDL PIP'!J2447</f>
        <v>21956.796480614721</v>
      </c>
      <c r="C2447" s="293">
        <f>'HNDL PIP'!I2447</f>
        <v>13942.498140953872</v>
      </c>
    </row>
    <row r="2448" spans="1:3">
      <c r="A2448" s="264">
        <f>'HNDL PIP'!A2448</f>
        <v>43431</v>
      </c>
      <c r="B2448" s="293">
        <f>'HNDL PIP'!J2448</f>
        <v>21982.819099064171</v>
      </c>
      <c r="C2448" s="293">
        <f>'HNDL PIP'!I2448</f>
        <v>13947.084946243986</v>
      </c>
    </row>
    <row r="2449" spans="1:3">
      <c r="A2449" s="264">
        <f>'HNDL PIP'!A2449</f>
        <v>43432</v>
      </c>
      <c r="B2449" s="293">
        <f>'HNDL PIP'!J2449</f>
        <v>22197.901287911642</v>
      </c>
      <c r="C2449" s="293">
        <f>'HNDL PIP'!I2449</f>
        <v>13958.412965369573</v>
      </c>
    </row>
    <row r="2450" spans="1:3">
      <c r="A2450" s="264">
        <f>'HNDL PIP'!A2450</f>
        <v>43433</v>
      </c>
      <c r="B2450" s="293">
        <f>'HNDL PIP'!J2450</f>
        <v>22194.189063404556</v>
      </c>
      <c r="C2450" s="293">
        <f>'HNDL PIP'!I2450</f>
        <v>13959.316427017624</v>
      </c>
    </row>
    <row r="2451" spans="1:3">
      <c r="A2451" s="264">
        <f>'HNDL PIP'!A2451</f>
        <v>43434</v>
      </c>
      <c r="B2451" s="293">
        <f>'HNDL PIP'!J2451</f>
        <v>22261.536439066993</v>
      </c>
      <c r="C2451" s="293">
        <f>'HNDL PIP'!I2451</f>
        <v>13966.68311430175</v>
      </c>
    </row>
    <row r="2452" spans="1:3">
      <c r="A2452" s="264">
        <f>'HNDL PIP'!A2452</f>
        <v>43437</v>
      </c>
      <c r="B2452" s="293">
        <f>'HNDL PIP'!J2452</f>
        <v>22424.065768456992</v>
      </c>
      <c r="C2452" s="293">
        <f>'HNDL PIP'!I2452</f>
        <v>13992.119034546933</v>
      </c>
    </row>
    <row r="2453" spans="1:3">
      <c r="A2453" s="264">
        <f>'HNDL PIP'!A2453</f>
        <v>43438</v>
      </c>
      <c r="B2453" s="293">
        <f>'HNDL PIP'!J2453</f>
        <v>22187.746240852844</v>
      </c>
      <c r="C2453" s="293">
        <f>'HNDL PIP'!I2453</f>
        <v>14036.805637600633</v>
      </c>
    </row>
    <row r="2454" spans="1:3">
      <c r="A2454" s="264">
        <f>'HNDL PIP'!A2454</f>
        <v>43440</v>
      </c>
      <c r="B2454" s="293">
        <f>'HNDL PIP'!J2454</f>
        <v>22232.96523675921</v>
      </c>
      <c r="C2454" s="293">
        <f>'HNDL PIP'!I2454</f>
        <v>14059.809161101062</v>
      </c>
    </row>
    <row r="2455" spans="1:3">
      <c r="A2455" s="264">
        <f>'HNDL PIP'!A2455</f>
        <v>43441</v>
      </c>
      <c r="B2455" s="293">
        <f>'HNDL PIP'!J2455</f>
        <v>22060.796756124986</v>
      </c>
      <c r="C2455" s="293">
        <f>'HNDL PIP'!I2455</f>
        <v>14086.009548894599</v>
      </c>
    </row>
    <row r="2456" spans="1:3">
      <c r="A2456" s="264">
        <f>'HNDL PIP'!A2456</f>
        <v>43444</v>
      </c>
      <c r="B2456" s="293">
        <f>'HNDL PIP'!J2456</f>
        <v>22113.613109398266</v>
      </c>
      <c r="C2456" s="293">
        <f>'HNDL PIP'!I2456</f>
        <v>14088.094460390108</v>
      </c>
    </row>
    <row r="2457" spans="1:3">
      <c r="A2457" s="264">
        <f>'HNDL PIP'!A2457</f>
        <v>43445</v>
      </c>
      <c r="B2457" s="293">
        <f>'HNDL PIP'!J2457</f>
        <v>22121.522191973101</v>
      </c>
      <c r="C2457" s="293">
        <f>'HNDL PIP'!I2457</f>
        <v>14080.10229965733</v>
      </c>
    </row>
    <row r="2458" spans="1:3">
      <c r="A2458" s="264">
        <f>'HNDL PIP'!A2458</f>
        <v>43446</v>
      </c>
      <c r="B2458" s="293">
        <f>'HNDL PIP'!J2458</f>
        <v>22147.971388147114</v>
      </c>
      <c r="C2458" s="293">
        <f>'HNDL PIP'!I2458</f>
        <v>14074.890020918563</v>
      </c>
    </row>
    <row r="2459" spans="1:3">
      <c r="A2459" s="264">
        <f>'HNDL PIP'!A2459</f>
        <v>43447</v>
      </c>
      <c r="B2459" s="293">
        <f>'HNDL PIP'!J2459</f>
        <v>22184.246534911021</v>
      </c>
      <c r="C2459" s="293">
        <f>'HNDL PIP'!I2459</f>
        <v>14077.461411763023</v>
      </c>
    </row>
    <row r="2460" spans="1:3">
      <c r="A2460" s="264">
        <f>'HNDL PIP'!A2460</f>
        <v>43448</v>
      </c>
      <c r="B2460" s="293">
        <f>'HNDL PIP'!J2460</f>
        <v>22025.075143577411</v>
      </c>
      <c r="C2460" s="293">
        <f>'HNDL PIP'!I2460</f>
        <v>14094.34919487663</v>
      </c>
    </row>
    <row r="2461" spans="1:3">
      <c r="A2461" s="264">
        <f>'HNDL PIP'!A2461</f>
        <v>43451</v>
      </c>
      <c r="B2461" s="293">
        <f>'HNDL PIP'!J2461</f>
        <v>21821.024558940804</v>
      </c>
      <c r="C2461" s="293">
        <f>'HNDL PIP'!I2461</f>
        <v>14118.951150523613</v>
      </c>
    </row>
    <row r="2462" spans="1:3">
      <c r="A2462" s="264">
        <f>'HNDL PIP'!A2462</f>
        <v>43452</v>
      </c>
      <c r="B2462" s="293">
        <f>'HNDL PIP'!J2462</f>
        <v>21889.91769249658</v>
      </c>
      <c r="C2462" s="293">
        <f>'HNDL PIP'!I2462</f>
        <v>14153.630178398878</v>
      </c>
    </row>
    <row r="2463" spans="1:3">
      <c r="A2463" s="264">
        <f>'HNDL PIP'!A2463</f>
        <v>43453</v>
      </c>
      <c r="B2463" s="293">
        <f>'HNDL PIP'!J2463</f>
        <v>21733.685410024002</v>
      </c>
      <c r="C2463" s="293">
        <f>'HNDL PIP'!I2463</f>
        <v>14188.934679722799</v>
      </c>
    </row>
    <row r="2464" spans="1:3">
      <c r="A2464" s="264">
        <f>'HNDL PIP'!A2464</f>
        <v>43454</v>
      </c>
      <c r="B2464" s="293">
        <f>'HNDL PIP'!J2464</f>
        <v>21568.981407653813</v>
      </c>
      <c r="C2464" s="293">
        <f>'HNDL PIP'!I2464</f>
        <v>14164.054735876414</v>
      </c>
    </row>
    <row r="2465" spans="1:3">
      <c r="A2465" s="264">
        <f>'HNDL PIP'!A2465</f>
        <v>43455</v>
      </c>
      <c r="B2465" s="293">
        <f>'HNDL PIP'!J2465</f>
        <v>21360.07704626234</v>
      </c>
      <c r="C2465" s="293">
        <f>'HNDL PIP'!I2465</f>
        <v>14158.216983688995</v>
      </c>
    </row>
    <row r="2466" spans="1:3">
      <c r="A2466" s="264">
        <f>'HNDL PIP'!A2466</f>
        <v>43458</v>
      </c>
      <c r="B2466" s="293">
        <f>'HNDL PIP'!J2466</f>
        <v>21110.328054108937</v>
      </c>
      <c r="C2466" s="293">
        <f>'HNDL PIP'!I2466</f>
        <v>14184.139383283131</v>
      </c>
    </row>
    <row r="2467" spans="1:3">
      <c r="A2467" s="264">
        <f>'HNDL PIP'!A2467</f>
        <v>43460</v>
      </c>
      <c r="B2467" s="293">
        <f>'HNDL PIP'!J2467</f>
        <v>21424.857372411687</v>
      </c>
      <c r="C2467" s="293">
        <f>'HNDL PIP'!I2467</f>
        <v>14150.572308205468</v>
      </c>
    </row>
    <row r="2468" spans="1:3">
      <c r="A2468" s="264">
        <f>'HNDL PIP'!A2468</f>
        <v>43461</v>
      </c>
      <c r="B2468" s="293">
        <f>'HNDL PIP'!J2468</f>
        <v>21551.80223601481</v>
      </c>
      <c r="C2468" s="293">
        <f>'HNDL PIP'!I2468</f>
        <v>14182.332459987023</v>
      </c>
    </row>
    <row r="2469" spans="1:3">
      <c r="A2469" s="264">
        <f>'HNDL PIP'!A2469</f>
        <v>43462</v>
      </c>
      <c r="B2469" s="293">
        <f>'HNDL PIP'!J2469</f>
        <v>21604.832945784856</v>
      </c>
      <c r="C2469" s="293">
        <f>'HNDL PIP'!I2469</f>
        <v>14188.378703323993</v>
      </c>
    </row>
    <row r="2470" spans="1:3">
      <c r="A2470" s="264">
        <f>'HNDL PIP'!A2470</f>
        <v>43465</v>
      </c>
      <c r="B2470" s="293">
        <f>'HNDL PIP'!J2470</f>
        <v>21726.176133287881</v>
      </c>
      <c r="C2470" s="293">
        <f>'HNDL PIP'!I2470</f>
        <v>14223.266222348811</v>
      </c>
    </row>
    <row r="2471" spans="1:3">
      <c r="A2471" s="264">
        <f>'HNDL PIP'!A2471</f>
        <v>43467</v>
      </c>
      <c r="B2471" s="293">
        <f>'HNDL PIP'!J2471</f>
        <v>21719.809434580995</v>
      </c>
      <c r="C2471" s="293">
        <f>'HNDL PIP'!I2471</f>
        <v>14241.404952359722</v>
      </c>
    </row>
    <row r="2472" spans="1:3">
      <c r="A2472" s="264">
        <f>'HNDL PIP'!A2472</f>
        <v>43468</v>
      </c>
      <c r="B2472" s="293">
        <f>'HNDL PIP'!J2472</f>
        <v>21648.034270856977</v>
      </c>
      <c r="C2472" s="293">
        <f>'HNDL PIP'!I2472</f>
        <v>14320.145109840038</v>
      </c>
    </row>
    <row r="2473" spans="1:3">
      <c r="A2473" s="264">
        <f>'HNDL PIP'!A2473</f>
        <v>43469</v>
      </c>
      <c r="B2473" s="293">
        <f>'HNDL PIP'!J2473</f>
        <v>21876.731352774263</v>
      </c>
      <c r="C2473" s="293">
        <f>'HNDL PIP'!I2473</f>
        <v>14253.636433133363</v>
      </c>
    </row>
    <row r="2474" spans="1:3">
      <c r="A2474" s="264">
        <f>'HNDL PIP'!A2474</f>
        <v>43472</v>
      </c>
      <c r="B2474" s="293">
        <f>'HNDL PIP'!J2474</f>
        <v>21940.895386946893</v>
      </c>
      <c r="C2474" s="293">
        <f>'HNDL PIP'!I2474</f>
        <v>14249.60560424205</v>
      </c>
    </row>
    <row r="2475" spans="1:3">
      <c r="A2475" s="264">
        <f>'HNDL PIP'!A2475</f>
        <v>43473</v>
      </c>
      <c r="B2475" s="293">
        <f>'HNDL PIP'!J2475</f>
        <v>22035.186498548919</v>
      </c>
      <c r="C2475" s="293">
        <f>'HNDL PIP'!I2475</f>
        <v>14231.81435948039</v>
      </c>
    </row>
    <row r="2476" spans="1:3">
      <c r="A2476" s="264">
        <f>'HNDL PIP'!A2476</f>
        <v>43474</v>
      </c>
      <c r="B2476" s="293">
        <f>'HNDL PIP'!J2476</f>
        <v>22074.785405857609</v>
      </c>
      <c r="C2476" s="293">
        <f>'HNDL PIP'!I2476</f>
        <v>14232.370335879194</v>
      </c>
    </row>
    <row r="2477" spans="1:3">
      <c r="A2477" s="264">
        <f>'HNDL PIP'!A2477</f>
        <v>43475</v>
      </c>
      <c r="B2477" s="293">
        <f>'HNDL PIP'!J2477</f>
        <v>22115.273341260679</v>
      </c>
      <c r="C2477" s="293">
        <f>'HNDL PIP'!I2477</f>
        <v>14224.100186947016</v>
      </c>
    </row>
    <row r="2478" spans="1:3">
      <c r="A2478" s="264">
        <f>'HNDL PIP'!A2478</f>
        <v>43476</v>
      </c>
      <c r="B2478" s="293">
        <f>'HNDL PIP'!J2478</f>
        <v>22116.924684092701</v>
      </c>
      <c r="C2478" s="293">
        <f>'HNDL PIP'!I2478</f>
        <v>14248.493651444449</v>
      </c>
    </row>
    <row r="2479" spans="1:3">
      <c r="A2479" s="264">
        <f>'HNDL PIP'!A2479</f>
        <v>43479</v>
      </c>
      <c r="B2479" s="293">
        <f>'HNDL PIP'!J2479</f>
        <v>22042.69918607625</v>
      </c>
      <c r="C2479" s="293">
        <f>'HNDL PIP'!I2479</f>
        <v>14240.36249661197</v>
      </c>
    </row>
    <row r="2480" spans="1:3">
      <c r="A2480" s="264">
        <f>'HNDL PIP'!A2480</f>
        <v>43480</v>
      </c>
      <c r="B2480" s="293">
        <f>'HNDL PIP'!J2480</f>
        <v>22127.814065189363</v>
      </c>
      <c r="C2480" s="293">
        <f>'HNDL PIP'!I2480</f>
        <v>14240.709981861224</v>
      </c>
    </row>
    <row r="2481" spans="1:3">
      <c r="A2481" s="264">
        <f>'HNDL PIP'!A2481</f>
        <v>43481</v>
      </c>
      <c r="B2481" s="293">
        <f>'HNDL PIP'!J2481</f>
        <v>22141.960621662085</v>
      </c>
      <c r="C2481" s="293">
        <f>'HNDL PIP'!I2481</f>
        <v>14236.192673620959</v>
      </c>
    </row>
    <row r="2482" spans="1:3">
      <c r="A2482" s="264">
        <f>'HNDL PIP'!A2482</f>
        <v>43482</v>
      </c>
      <c r="B2482" s="293">
        <f>'HNDL PIP'!J2482</f>
        <v>22183.328350548818</v>
      </c>
      <c r="C2482" s="293">
        <f>'HNDL PIP'!I2482</f>
        <v>14233.065306377699</v>
      </c>
    </row>
    <row r="2483" spans="1:3">
      <c r="A2483" s="264">
        <f>'HNDL PIP'!A2483</f>
        <v>43483</v>
      </c>
      <c r="B2483" s="293">
        <f>'HNDL PIP'!J2483</f>
        <v>22234.286576845021</v>
      </c>
      <c r="C2483" s="293">
        <f>'HNDL PIP'!I2483</f>
        <v>14221.528796102557</v>
      </c>
    </row>
    <row r="2484" spans="1:3">
      <c r="A2484" s="264">
        <f>'HNDL PIP'!A2484</f>
        <v>43487</v>
      </c>
      <c r="B2484" s="293">
        <f>'HNDL PIP'!J2484</f>
        <v>22169.666540391714</v>
      </c>
      <c r="C2484" s="293">
        <f>'HNDL PIP'!I2484</f>
        <v>14259.891167619886</v>
      </c>
    </row>
    <row r="2485" spans="1:3">
      <c r="A2485" s="264">
        <f>'HNDL PIP'!A2485</f>
        <v>43488</v>
      </c>
      <c r="B2485" s="293">
        <f>'HNDL PIP'!J2485</f>
        <v>22197.640813531743</v>
      </c>
      <c r="C2485" s="293">
        <f>'HNDL PIP'!I2485</f>
        <v>14249.675101291903</v>
      </c>
    </row>
    <row r="2486" spans="1:3">
      <c r="A2486" s="264">
        <f>'HNDL PIP'!A2486</f>
        <v>43489</v>
      </c>
      <c r="B2486" s="293">
        <f>'HNDL PIP'!J2486</f>
        <v>22260.192030022677</v>
      </c>
      <c r="C2486" s="293">
        <f>'HNDL PIP'!I2486</f>
        <v>14284.215135067469</v>
      </c>
    </row>
    <row r="2487" spans="1:3">
      <c r="A2487" s="264">
        <f>'HNDL PIP'!A2487</f>
        <v>43490</v>
      </c>
      <c r="B2487" s="293">
        <f>'HNDL PIP'!J2487</f>
        <v>22312.475544829995</v>
      </c>
      <c r="C2487" s="293">
        <f>'HNDL PIP'!I2487</f>
        <v>14263.574511261952</v>
      </c>
    </row>
    <row r="2488" spans="1:3">
      <c r="A2488" s="264">
        <f>'HNDL PIP'!A2488</f>
        <v>43493</v>
      </c>
      <c r="B2488" s="293">
        <f>'HNDL PIP'!J2488</f>
        <v>22252.325144598304</v>
      </c>
      <c r="C2488" s="293">
        <f>'HNDL PIP'!I2488</f>
        <v>14273.095607091434</v>
      </c>
    </row>
    <row r="2489" spans="1:3">
      <c r="A2489" s="264">
        <f>'HNDL PIP'!A2489</f>
        <v>43494</v>
      </c>
      <c r="B2489" s="293">
        <f>'HNDL PIP'!J2489</f>
        <v>22268.021730735454</v>
      </c>
      <c r="C2489" s="293">
        <f>'HNDL PIP'!I2489</f>
        <v>14299.295994884971</v>
      </c>
    </row>
    <row r="2490" spans="1:3">
      <c r="A2490" s="264">
        <f>'HNDL PIP'!A2490</f>
        <v>43495</v>
      </c>
      <c r="B2490" s="293">
        <f>'HNDL PIP'!J2490</f>
        <v>22443.199503418116</v>
      </c>
      <c r="C2490" s="293">
        <f>'HNDL PIP'!I2490</f>
        <v>14317.573718995583</v>
      </c>
    </row>
    <row r="2491" spans="1:3">
      <c r="A2491" s="264">
        <f>'HNDL PIP'!A2491</f>
        <v>43496</v>
      </c>
      <c r="B2491" s="293">
        <f>'HNDL PIP'!J2491</f>
        <v>22607.431946233024</v>
      </c>
      <c r="C2491" s="293">
        <f>'HNDL PIP'!I2491</f>
        <v>14374.352808723226</v>
      </c>
    </row>
    <row r="2492" spans="1:3">
      <c r="A2492" s="264">
        <f>'HNDL PIP'!A2492</f>
        <v>43497</v>
      </c>
      <c r="B2492" s="293">
        <f>'HNDL PIP'!J2492</f>
        <v>22550.84730742759</v>
      </c>
      <c r="C2492" s="293">
        <f>'HNDL PIP'!I2492</f>
        <v>14338.492331000503</v>
      </c>
    </row>
    <row r="2493" spans="1:3">
      <c r="A2493" s="264">
        <f>'HNDL PIP'!A2493</f>
        <v>43500</v>
      </c>
      <c r="B2493" s="293">
        <f>'HNDL PIP'!J2493</f>
        <v>22585.03774507812</v>
      </c>
      <c r="C2493" s="293">
        <f>'HNDL PIP'!I2493</f>
        <v>14322.4385124851</v>
      </c>
    </row>
    <row r="2494" spans="1:3">
      <c r="A2494" s="264">
        <f>'HNDL PIP'!A2494</f>
        <v>43501</v>
      </c>
      <c r="B2494" s="293">
        <f>'HNDL PIP'!J2494</f>
        <v>22657.805941274662</v>
      </c>
      <c r="C2494" s="293">
        <f>'HNDL PIP'!I2494</f>
        <v>14349.055882577737</v>
      </c>
    </row>
    <row r="2495" spans="1:3">
      <c r="A2495" s="264">
        <f>'HNDL PIP'!A2495</f>
        <v>43502</v>
      </c>
      <c r="B2495" s="293">
        <f>'HNDL PIP'!J2495</f>
        <v>22650.063938070351</v>
      </c>
      <c r="C2495" s="293">
        <f>'HNDL PIP'!I2495</f>
        <v>14351.001799973546</v>
      </c>
    </row>
    <row r="2496" spans="1:3">
      <c r="A2496" s="264">
        <f>'HNDL PIP'!A2496</f>
        <v>43503</v>
      </c>
      <c r="B2496" s="293">
        <f>'HNDL PIP'!J2496</f>
        <v>22609.988944128803</v>
      </c>
      <c r="C2496" s="293">
        <f>'HNDL PIP'!I2496</f>
        <v>14378.939614013341</v>
      </c>
    </row>
    <row r="2497" spans="1:3">
      <c r="A2497" s="264">
        <f>'HNDL PIP'!A2497</f>
        <v>43504</v>
      </c>
      <c r="B2497" s="293">
        <f>'HNDL PIP'!J2497</f>
        <v>22643.947116458185</v>
      </c>
      <c r="C2497" s="293">
        <f>'HNDL PIP'!I2497</f>
        <v>14393.46449743204</v>
      </c>
    </row>
    <row r="2498" spans="1:3">
      <c r="A2498" s="264">
        <f>'HNDL PIP'!A2498</f>
        <v>43507</v>
      </c>
      <c r="B2498" s="293">
        <f>'HNDL PIP'!J2498</f>
        <v>22641.557969999605</v>
      </c>
      <c r="C2498" s="293">
        <f>'HNDL PIP'!I2498</f>
        <v>14376.715708418131</v>
      </c>
    </row>
    <row r="2499" spans="1:3">
      <c r="A2499" s="264">
        <f>'HNDL PIP'!A2499</f>
        <v>43508</v>
      </c>
      <c r="B2499" s="293">
        <f>'HNDL PIP'!J2499</f>
        <v>22718.096731898837</v>
      </c>
      <c r="C2499" s="293">
        <f>'HNDL PIP'!I2499</f>
        <v>14366.082659791047</v>
      </c>
    </row>
    <row r="2500" spans="1:3">
      <c r="A2500" s="264">
        <f>'HNDL PIP'!A2500</f>
        <v>43509</v>
      </c>
      <c r="B2500" s="293">
        <f>'HNDL PIP'!J2500</f>
        <v>22712.360025975344</v>
      </c>
      <c r="C2500" s="293">
        <f>'HNDL PIP'!I2500</f>
        <v>14351.835764571748</v>
      </c>
    </row>
    <row r="2501" spans="1:3">
      <c r="A2501" s="264">
        <f>'HNDL PIP'!A2501</f>
        <v>43510</v>
      </c>
      <c r="B2501" s="293">
        <f>'HNDL PIP'!J2501</f>
        <v>22747.8675252168</v>
      </c>
      <c r="C2501" s="293">
        <f>'HNDL PIP'!I2501</f>
        <v>14380.677040259596</v>
      </c>
    </row>
    <row r="2502" spans="1:3">
      <c r="A2502" s="264">
        <f>'HNDL PIP'!A2502</f>
        <v>43511</v>
      </c>
      <c r="B2502" s="293">
        <f>'HNDL PIP'!J2502</f>
        <v>22807.447980753888</v>
      </c>
      <c r="C2502" s="293">
        <f>'HNDL PIP'!I2502</f>
        <v>14379.843075661394</v>
      </c>
    </row>
    <row r="2503" spans="1:3">
      <c r="A2503" s="264">
        <f>'HNDL PIP'!A2503</f>
        <v>43515</v>
      </c>
      <c r="B2503" s="293">
        <f>'HNDL PIP'!J2503</f>
        <v>22853.870677982835</v>
      </c>
      <c r="C2503" s="293">
        <f>'HNDL PIP'!I2503</f>
        <v>14399.927723068111</v>
      </c>
    </row>
    <row r="2504" spans="1:3">
      <c r="A2504" s="264">
        <f>'HNDL PIP'!A2504</f>
        <v>43516</v>
      </c>
      <c r="B2504" s="293">
        <f>'HNDL PIP'!J2504</f>
        <v>22849.911800772788</v>
      </c>
      <c r="C2504" s="293">
        <f>'HNDL PIP'!I2504</f>
        <v>14395.062929578597</v>
      </c>
    </row>
    <row r="2505" spans="1:3">
      <c r="A2505" s="264">
        <f>'HNDL PIP'!A2505</f>
        <v>43517</v>
      </c>
      <c r="B2505" s="293">
        <f>'HNDL PIP'!J2505</f>
        <v>22791.566203409759</v>
      </c>
      <c r="C2505" s="293">
        <f>'HNDL PIP'!I2505</f>
        <v>14366.430145040298</v>
      </c>
    </row>
    <row r="2506" spans="1:3">
      <c r="A2506" s="264">
        <f>'HNDL PIP'!A2506</f>
        <v>43518</v>
      </c>
      <c r="B2506" s="293">
        <f>'HNDL PIP'!J2506</f>
        <v>22872.307671459992</v>
      </c>
      <c r="C2506" s="293">
        <f>'HNDL PIP'!I2506</f>
        <v>14395.271420728146</v>
      </c>
    </row>
    <row r="2507" spans="1:3">
      <c r="A2507" s="264">
        <f>'HNDL PIP'!A2507</f>
        <v>43521</v>
      </c>
      <c r="B2507" s="293">
        <f>'HNDL PIP'!J2507</f>
        <v>22883.058224561159</v>
      </c>
      <c r="C2507" s="293">
        <f>'HNDL PIP'!I2507</f>
        <v>14388.738698042223</v>
      </c>
    </row>
    <row r="2508" spans="1:3">
      <c r="A2508" s="264">
        <f>'HNDL PIP'!A2508</f>
        <v>43522</v>
      </c>
      <c r="B2508" s="293">
        <f>'HNDL PIP'!J2508</f>
        <v>22899.825130470061</v>
      </c>
      <c r="C2508" s="293">
        <f>'HNDL PIP'!I2508</f>
        <v>14413.132162539658</v>
      </c>
    </row>
    <row r="2509" spans="1:3">
      <c r="A2509" s="264">
        <f>'HNDL PIP'!A2509</f>
        <v>43523</v>
      </c>
      <c r="B2509" s="293">
        <f>'HNDL PIP'!J2509</f>
        <v>22858.870641085236</v>
      </c>
      <c r="C2509" s="293">
        <f>'HNDL PIP'!I2509</f>
        <v>14375.256270371277</v>
      </c>
    </row>
    <row r="2510" spans="1:3">
      <c r="A2510" s="264">
        <f>'HNDL PIP'!A2510</f>
        <v>43524</v>
      </c>
      <c r="B2510" s="293">
        <f>'HNDL PIP'!J2510</f>
        <v>22818.142754451976</v>
      </c>
      <c r="C2510" s="293">
        <f>'HNDL PIP'!I2510</f>
        <v>14366.013162741197</v>
      </c>
    </row>
    <row r="2511" spans="1:3">
      <c r="A2511" s="264">
        <f>'HNDL PIP'!A2511</f>
        <v>43525</v>
      </c>
      <c r="B2511" s="293">
        <f>'HNDL PIP'!J2511</f>
        <v>22830.676312370615</v>
      </c>
      <c r="C2511" s="293">
        <f>'HNDL PIP'!I2511</f>
        <v>14337.727863452154</v>
      </c>
    </row>
    <row r="2512" spans="1:3">
      <c r="A2512" s="264">
        <f>'HNDL PIP'!A2512</f>
        <v>43528</v>
      </c>
      <c r="B2512" s="293">
        <f>'HNDL PIP'!J2512</f>
        <v>22840.980405030681</v>
      </c>
      <c r="C2512" s="293">
        <f>'HNDL PIP'!I2512</f>
        <v>14364.484227644492</v>
      </c>
    </row>
    <row r="2513" spans="1:3">
      <c r="A2513" s="264">
        <f>'HNDL PIP'!A2513</f>
        <v>43529</v>
      </c>
      <c r="B2513" s="293">
        <f>'HNDL PIP'!J2513</f>
        <v>22853.957270987052</v>
      </c>
      <c r="C2513" s="293">
        <f>'HNDL PIP'!I2513</f>
        <v>14366.499642090148</v>
      </c>
    </row>
    <row r="2514" spans="1:3">
      <c r="A2514" s="264">
        <f>'HNDL PIP'!A2514</f>
        <v>43530</v>
      </c>
      <c r="B2514" s="293">
        <f>'HNDL PIP'!J2514</f>
        <v>22845.543643168727</v>
      </c>
      <c r="C2514" s="293">
        <f>'HNDL PIP'!I2514</f>
        <v>14385.958816048213</v>
      </c>
    </row>
    <row r="2515" spans="1:3">
      <c r="A2515" s="264">
        <f>'HNDL PIP'!A2515</f>
        <v>43531</v>
      </c>
      <c r="B2515" s="293">
        <f>'HNDL PIP'!J2515</f>
        <v>22831.115303118524</v>
      </c>
      <c r="C2515" s="293">
        <f>'HNDL PIP'!I2515</f>
        <v>14425.989116761944</v>
      </c>
    </row>
    <row r="2516" spans="1:3">
      <c r="A2516" s="264">
        <f>'HNDL PIP'!A2516</f>
        <v>43532</v>
      </c>
      <c r="B2516" s="293">
        <f>'HNDL PIP'!J2516</f>
        <v>22842.976752372073</v>
      </c>
      <c r="C2516" s="293">
        <f>'HNDL PIP'!I2516</f>
        <v>14435.301721441878</v>
      </c>
    </row>
    <row r="2517" spans="1:3">
      <c r="A2517" s="264">
        <f>'HNDL PIP'!A2517</f>
        <v>43535</v>
      </c>
      <c r="B2517" s="293">
        <f>'HNDL PIP'!J2517</f>
        <v>22959.317844948284</v>
      </c>
      <c r="C2517" s="293">
        <f>'HNDL PIP'!I2517</f>
        <v>14427.8655371079</v>
      </c>
    </row>
    <row r="2518" spans="1:3">
      <c r="A2518" s="264">
        <f>'HNDL PIP'!A2518</f>
        <v>43536</v>
      </c>
      <c r="B2518" s="293">
        <f>'HNDL PIP'!J2518</f>
        <v>23027.754012800695</v>
      </c>
      <c r="C2518" s="293">
        <f>'HNDL PIP'!I2518</f>
        <v>14463.934505980173</v>
      </c>
    </row>
    <row r="2519" spans="1:3">
      <c r="A2519" s="264">
        <f>'HNDL PIP'!A2519</f>
        <v>43537</v>
      </c>
      <c r="B2519" s="293">
        <f>'HNDL PIP'!J2519</f>
        <v>23063.884608998014</v>
      </c>
      <c r="C2519" s="293">
        <f>'HNDL PIP'!I2519</f>
        <v>14459.695185939307</v>
      </c>
    </row>
    <row r="2520" spans="1:3">
      <c r="A2520" s="264">
        <f>'HNDL PIP'!A2520</f>
        <v>43538</v>
      </c>
      <c r="B2520" s="293">
        <f>'HNDL PIP'!J2520</f>
        <v>23044.103405686907</v>
      </c>
      <c r="C2520" s="293">
        <f>'HNDL PIP'!I2520</f>
        <v>14441.834444127799</v>
      </c>
    </row>
    <row r="2521" spans="1:3">
      <c r="A2521" s="264">
        <f>'HNDL PIP'!A2521</f>
        <v>43539</v>
      </c>
      <c r="B2521" s="293">
        <f>'HNDL PIP'!J2521</f>
        <v>23114.085095075177</v>
      </c>
      <c r="C2521" s="293">
        <f>'HNDL PIP'!I2521</f>
        <v>14468.451814220438</v>
      </c>
    </row>
    <row r="2522" spans="1:3">
      <c r="A2522" s="264">
        <f>'HNDL PIP'!A2522</f>
        <v>43542</v>
      </c>
      <c r="B2522" s="293">
        <f>'HNDL PIP'!J2522</f>
        <v>23127.488868578374</v>
      </c>
      <c r="C2522" s="293">
        <f>'HNDL PIP'!I2522</f>
        <v>14472.899625410852</v>
      </c>
    </row>
    <row r="2523" spans="1:3">
      <c r="A2523" s="264">
        <f>'HNDL PIP'!A2523</f>
        <v>43543</v>
      </c>
      <c r="B2523" s="293">
        <f>'HNDL PIP'!J2523</f>
        <v>23114.61137609748</v>
      </c>
      <c r="C2523" s="293">
        <f>'HNDL PIP'!I2523</f>
        <v>14468.104328971185</v>
      </c>
    </row>
    <row r="2524" spans="1:3">
      <c r="A2524" s="264">
        <f>'HNDL PIP'!A2524</f>
        <v>43544</v>
      </c>
      <c r="B2524" s="293">
        <f>'HNDL PIP'!J2524</f>
        <v>23180.348582065766</v>
      </c>
      <c r="C2524" s="293">
        <f>'HNDL PIP'!I2524</f>
        <v>14519.184660611107</v>
      </c>
    </row>
    <row r="2525" spans="1:3">
      <c r="A2525" s="264">
        <f>'HNDL PIP'!A2525</f>
        <v>43545</v>
      </c>
      <c r="B2525" s="293">
        <f>'HNDL PIP'!J2525</f>
        <v>23296.407802487083</v>
      </c>
      <c r="C2525" s="293">
        <f>'HNDL PIP'!I2525</f>
        <v>14528.775253490439</v>
      </c>
    </row>
    <row r="2526" spans="1:3">
      <c r="A2526" s="264">
        <f>'HNDL PIP'!A2526</f>
        <v>43546</v>
      </c>
      <c r="B2526" s="293">
        <f>'HNDL PIP'!J2526</f>
        <v>23265.486971892558</v>
      </c>
      <c r="C2526" s="293">
        <f>'HNDL PIP'!I2526</f>
        <v>14593.893989200107</v>
      </c>
    </row>
    <row r="2527" spans="1:3">
      <c r="A2527" s="264">
        <f>'HNDL PIP'!A2527</f>
        <v>43549</v>
      </c>
      <c r="B2527" s="293">
        <f>'HNDL PIP'!J2527</f>
        <v>23280.884393139135</v>
      </c>
      <c r="C2527" s="293">
        <f>'HNDL PIP'!I2527</f>
        <v>14627.183076078369</v>
      </c>
    </row>
    <row r="2528" spans="1:3">
      <c r="A2528" s="264">
        <f>'HNDL PIP'!A2528</f>
        <v>43550</v>
      </c>
      <c r="B2528" s="293">
        <f>'HNDL PIP'!J2528</f>
        <v>23339.253715224084</v>
      </c>
      <c r="C2528" s="293">
        <f>'HNDL PIP'!I2528</f>
        <v>14634.966745661597</v>
      </c>
    </row>
    <row r="2529" spans="1:3">
      <c r="A2529" s="264">
        <f>'HNDL PIP'!A2529</f>
        <v>43551</v>
      </c>
      <c r="B2529" s="293">
        <f>'HNDL PIP'!J2529</f>
        <v>23348.857292118009</v>
      </c>
      <c r="C2529" s="293">
        <f>'HNDL PIP'!I2529</f>
        <v>14665.197962346449</v>
      </c>
    </row>
    <row r="2530" spans="1:3">
      <c r="A2530" s="264">
        <f>'HNDL PIP'!A2530</f>
        <v>43552</v>
      </c>
      <c r="B2530" s="293">
        <f>'HNDL PIP'!J2530</f>
        <v>23368.923976949391</v>
      </c>
      <c r="C2530" s="293">
        <f>'HNDL PIP'!I2530</f>
        <v>14655.607369467116</v>
      </c>
    </row>
    <row r="2531" spans="1:3">
      <c r="A2531" s="264">
        <f>'HNDL PIP'!A2531</f>
        <v>43553</v>
      </c>
      <c r="B2531" s="293">
        <f>'HNDL PIP'!J2531</f>
        <v>23394.777103772492</v>
      </c>
      <c r="C2531" s="293">
        <f>'HNDL PIP'!I2531</f>
        <v>14641.846953596771</v>
      </c>
    </row>
    <row r="2532" spans="1:3">
      <c r="A2532" s="264">
        <f>'HNDL PIP'!A2532</f>
        <v>43556</v>
      </c>
      <c r="B2532" s="293">
        <f>'HNDL PIP'!J2532</f>
        <v>23395.694486038876</v>
      </c>
      <c r="C2532" s="293">
        <f>'HNDL PIP'!I2532</f>
        <v>14587.083278314785</v>
      </c>
    </row>
    <row r="2533" spans="1:3">
      <c r="A2533" s="264">
        <f>'HNDL PIP'!A2533</f>
        <v>43557</v>
      </c>
      <c r="B2533" s="293">
        <f>'HNDL PIP'!J2533</f>
        <v>23403.735200542465</v>
      </c>
      <c r="C2533" s="293">
        <f>'HNDL PIP'!I2533</f>
        <v>14599.314759088429</v>
      </c>
    </row>
    <row r="2534" spans="1:3">
      <c r="A2534" s="264">
        <f>'HNDL PIP'!A2534</f>
        <v>43558</v>
      </c>
      <c r="B2534" s="293">
        <f>'HNDL PIP'!J2534</f>
        <v>23402.871196589804</v>
      </c>
      <c r="C2534" s="293">
        <f>'HNDL PIP'!I2534</f>
        <v>14575.82475623905</v>
      </c>
    </row>
    <row r="2535" spans="1:3">
      <c r="A2535" s="264">
        <f>'HNDL PIP'!A2535</f>
        <v>43559</v>
      </c>
      <c r="B2535" s="293">
        <f>'HNDL PIP'!J2535</f>
        <v>23420.036826439282</v>
      </c>
      <c r="C2535" s="293">
        <f>'HNDL PIP'!I2535</f>
        <v>14584.581384520181</v>
      </c>
    </row>
    <row r="2536" spans="1:3">
      <c r="A2536" s="264">
        <f>'HNDL PIP'!A2536</f>
        <v>43560</v>
      </c>
      <c r="B2536" s="293">
        <f>'HNDL PIP'!J2536</f>
        <v>23478.822782162591</v>
      </c>
      <c r="C2536" s="293">
        <f>'HNDL PIP'!I2536</f>
        <v>14598.550291540078</v>
      </c>
    </row>
    <row r="2537" spans="1:3">
      <c r="A2537" s="264">
        <f>'HNDL PIP'!A2537</f>
        <v>43563</v>
      </c>
      <c r="B2537" s="293">
        <f>'HNDL PIP'!J2537</f>
        <v>23468.384877021675</v>
      </c>
      <c r="C2537" s="293">
        <f>'HNDL PIP'!I2537</f>
        <v>14590.210645558051</v>
      </c>
    </row>
    <row r="2538" spans="1:3">
      <c r="A2538" s="264">
        <f>'HNDL PIP'!A2538</f>
        <v>43564</v>
      </c>
      <c r="B2538" s="293">
        <f>'HNDL PIP'!J2538</f>
        <v>23454.609539690126</v>
      </c>
      <c r="C2538" s="293">
        <f>'HNDL PIP'!I2538</f>
        <v>14606.055972923903</v>
      </c>
    </row>
    <row r="2539" spans="1:3">
      <c r="A2539" s="264">
        <f>'HNDL PIP'!A2539</f>
        <v>43565</v>
      </c>
      <c r="B2539" s="293">
        <f>'HNDL PIP'!J2539</f>
        <v>23518.949215465032</v>
      </c>
      <c r="C2539" s="293">
        <f>'HNDL PIP'!I2539</f>
        <v>14623.708223585862</v>
      </c>
    </row>
    <row r="2540" spans="1:3">
      <c r="A2540" s="264">
        <f>'HNDL PIP'!A2540</f>
        <v>43566</v>
      </c>
      <c r="B2540" s="293">
        <f>'HNDL PIP'!J2540</f>
        <v>23514.074150720218</v>
      </c>
      <c r="C2540" s="293">
        <f>'HNDL PIP'!I2540</f>
        <v>14610.017304765368</v>
      </c>
    </row>
    <row r="2541" spans="1:3">
      <c r="A2541" s="264">
        <f>'HNDL PIP'!A2541</f>
        <v>43567</v>
      </c>
      <c r="B2541" s="293">
        <f>'HNDL PIP'!J2541</f>
        <v>23522.328507616814</v>
      </c>
      <c r="C2541" s="293">
        <f>'HNDL PIP'!I2541</f>
        <v>14581.31502317722</v>
      </c>
    </row>
    <row r="2542" spans="1:3">
      <c r="A2542" s="264">
        <f>'HNDL PIP'!A2542</f>
        <v>43570</v>
      </c>
      <c r="B2542" s="293">
        <f>'HNDL PIP'!J2542</f>
        <v>23515.228482926424</v>
      </c>
      <c r="C2542" s="293">
        <f>'HNDL PIP'!I2542</f>
        <v>14588.820704561045</v>
      </c>
    </row>
    <row r="2543" spans="1:3">
      <c r="A2543" s="264">
        <f>'HNDL PIP'!A2543</f>
        <v>43571</v>
      </c>
      <c r="B2543" s="293">
        <f>'HNDL PIP'!J2543</f>
        <v>23483.431001321183</v>
      </c>
      <c r="C2543" s="293">
        <f>'HNDL PIP'!I2543</f>
        <v>14564.079754814362</v>
      </c>
    </row>
    <row r="2544" spans="1:3">
      <c r="A2544" s="264">
        <f>'HNDL PIP'!A2544</f>
        <v>43572</v>
      </c>
      <c r="B2544" s="293">
        <f>'HNDL PIP'!J2544</f>
        <v>23468.101035096104</v>
      </c>
      <c r="C2544" s="293">
        <f>'HNDL PIP'!I2544</f>
        <v>14567.485110257025</v>
      </c>
    </row>
    <row r="2545" spans="1:3">
      <c r="A2545" s="264">
        <f>'HNDL PIP'!A2545</f>
        <v>43573</v>
      </c>
      <c r="B2545" s="293">
        <f>'HNDL PIP'!J2545</f>
        <v>23486.590073187603</v>
      </c>
      <c r="C2545" s="293">
        <f>'HNDL PIP'!I2545</f>
        <v>14590.419136707598</v>
      </c>
    </row>
    <row r="2546" spans="1:3">
      <c r="A2546" s="264">
        <f>'HNDL PIP'!A2546</f>
        <v>43577</v>
      </c>
      <c r="B2546" s="293">
        <f>'HNDL PIP'!J2546</f>
        <v>23475.265816052019</v>
      </c>
      <c r="C2546" s="293">
        <f>'HNDL PIP'!I2546</f>
        <v>14569.431027652827</v>
      </c>
    </row>
    <row r="2547" spans="1:3">
      <c r="A2547" s="264">
        <f>'HNDL PIP'!A2547</f>
        <v>43578</v>
      </c>
      <c r="B2547" s="293">
        <f>'HNDL PIP'!J2547</f>
        <v>23571.837483660456</v>
      </c>
      <c r="C2547" s="293">
        <f>'HNDL PIP'!I2547</f>
        <v>14586.805290115384</v>
      </c>
    </row>
    <row r="2548" spans="1:3">
      <c r="A2548" s="264">
        <f>'HNDL PIP'!A2548</f>
        <v>43579</v>
      </c>
      <c r="B2548" s="293">
        <f>'HNDL PIP'!J2548</f>
        <v>23599.439575088294</v>
      </c>
      <c r="C2548" s="293">
        <f>'HNDL PIP'!I2548</f>
        <v>14624.055708835111</v>
      </c>
    </row>
    <row r="2549" spans="1:3">
      <c r="A2549" s="264">
        <f>'HNDL PIP'!A2549</f>
        <v>43580</v>
      </c>
      <c r="B2549" s="293">
        <f>'HNDL PIP'!J2549</f>
        <v>23608.798715273366</v>
      </c>
      <c r="C2549" s="293">
        <f>'HNDL PIP'!I2549</f>
        <v>14618.773933046494</v>
      </c>
    </row>
    <row r="2550" spans="1:3">
      <c r="A2550" s="264">
        <f>'HNDL PIP'!A2550</f>
        <v>43581</v>
      </c>
      <c r="B2550" s="293">
        <f>'HNDL PIP'!J2550</f>
        <v>23664.422965499874</v>
      </c>
      <c r="C2550" s="293">
        <f>'HNDL PIP'!I2550</f>
        <v>14645.32180608928</v>
      </c>
    </row>
    <row r="2551" spans="1:3">
      <c r="A2551" s="264">
        <f>'HNDL PIP'!A2551</f>
        <v>43584</v>
      </c>
      <c r="B2551" s="293">
        <f>'HNDL PIP'!J2551</f>
        <v>23648.421950443517</v>
      </c>
      <c r="C2551" s="293">
        <f>'HNDL PIP'!I2551</f>
        <v>14623.013253087354</v>
      </c>
    </row>
    <row r="2552" spans="1:3">
      <c r="A2552" s="264">
        <f>'HNDL PIP'!A2552</f>
        <v>43585</v>
      </c>
      <c r="B2552" s="293">
        <f>'HNDL PIP'!J2552</f>
        <v>23648.65846119362</v>
      </c>
      <c r="C2552" s="293">
        <f>'HNDL PIP'!I2552</f>
        <v>14645.599794288681</v>
      </c>
    </row>
    <row r="2553" spans="1:3">
      <c r="A2553" s="264">
        <f>'HNDL PIP'!A2553</f>
        <v>43586</v>
      </c>
      <c r="B2553" s="293">
        <f>'HNDL PIP'!J2553</f>
        <v>23619.982655397049</v>
      </c>
      <c r="C2553" s="293">
        <f>'HNDL PIP'!I2553</f>
        <v>14649.422132030444</v>
      </c>
    </row>
    <row r="2554" spans="1:3">
      <c r="A2554" s="264">
        <f>'HNDL PIP'!A2554</f>
        <v>43587</v>
      </c>
      <c r="B2554" s="293">
        <f>'HNDL PIP'!J2554</f>
        <v>23565.956827758433</v>
      </c>
      <c r="C2554" s="293">
        <f>'HNDL PIP'!I2554</f>
        <v>14616.272039251882</v>
      </c>
    </row>
    <row r="2555" spans="1:3">
      <c r="A2555" s="264">
        <f>'HNDL PIP'!A2555</f>
        <v>43588</v>
      </c>
      <c r="B2555" s="293">
        <f>'HNDL PIP'!J2555</f>
        <v>23673.162332394139</v>
      </c>
      <c r="C2555" s="293">
        <f>'HNDL PIP'!I2555</f>
        <v>14636.148195509051</v>
      </c>
    </row>
    <row r="2556" spans="1:3">
      <c r="A2556" s="264">
        <f>'HNDL PIP'!A2556</f>
        <v>43591</v>
      </c>
      <c r="B2556" s="293">
        <f>'HNDL PIP'!J2556</f>
        <v>23664.947352167168</v>
      </c>
      <c r="C2556" s="293">
        <f>'HNDL PIP'!I2556</f>
        <v>14656.927813414271</v>
      </c>
    </row>
    <row r="2557" spans="1:3">
      <c r="A2557" s="264">
        <f>'HNDL PIP'!A2557</f>
        <v>43592</v>
      </c>
      <c r="B2557" s="293">
        <f>'HNDL PIP'!J2557</f>
        <v>23546.442234913527</v>
      </c>
      <c r="C2557" s="293">
        <f>'HNDL PIP'!I2557</f>
        <v>14687.159030099123</v>
      </c>
    </row>
    <row r="2558" spans="1:3">
      <c r="A2558" s="264">
        <f>'HNDL PIP'!A2558</f>
        <v>43593</v>
      </c>
      <c r="B2558" s="293">
        <f>'HNDL PIP'!J2558</f>
        <v>23522.002235489428</v>
      </c>
      <c r="C2558" s="293">
        <f>'HNDL PIP'!I2558</f>
        <v>14664.919974147049</v>
      </c>
    </row>
    <row r="2559" spans="1:3">
      <c r="A2559" s="264">
        <f>'HNDL PIP'!A2559</f>
        <v>43594</v>
      </c>
      <c r="B2559" s="293">
        <f>'HNDL PIP'!J2559</f>
        <v>23492.228298849066</v>
      </c>
      <c r="C2559" s="293">
        <f>'HNDL PIP'!I2559</f>
        <v>14675.970005073234</v>
      </c>
    </row>
    <row r="2560" spans="1:3">
      <c r="A2560" s="264">
        <f>'HNDL PIP'!A2560</f>
        <v>43595</v>
      </c>
      <c r="B2560" s="293">
        <f>'HNDL PIP'!J2560</f>
        <v>23558.948097326826</v>
      </c>
      <c r="C2560" s="293">
        <f>'HNDL PIP'!I2560</f>
        <v>14681.807757260653</v>
      </c>
    </row>
    <row r="2561" spans="1:3">
      <c r="A2561" s="264">
        <f>'HNDL PIP'!A2561</f>
        <v>43598</v>
      </c>
      <c r="B2561" s="293">
        <f>'HNDL PIP'!J2561</f>
        <v>23373.773953975393</v>
      </c>
      <c r="C2561" s="293">
        <f>'HNDL PIP'!I2561</f>
        <v>14715.305335288467</v>
      </c>
    </row>
    <row r="2562" spans="1:3">
      <c r="A2562" s="264">
        <f>'HNDL PIP'!A2562</f>
        <v>43599</v>
      </c>
      <c r="B2562" s="293">
        <f>'HNDL PIP'!J2562</f>
        <v>23454.720705730175</v>
      </c>
      <c r="C2562" s="293">
        <f>'HNDL PIP'!I2562</f>
        <v>14709.606577200748</v>
      </c>
    </row>
    <row r="2563" spans="1:3">
      <c r="A2563" s="264">
        <f>'HNDL PIP'!A2563</f>
        <v>43600</v>
      </c>
      <c r="B2563" s="293">
        <f>'HNDL PIP'!J2563</f>
        <v>23569.671583094132</v>
      </c>
      <c r="C2563" s="293">
        <f>'HNDL PIP'!I2563</f>
        <v>14739.142823387096</v>
      </c>
    </row>
    <row r="2564" spans="1:3">
      <c r="A2564" s="264">
        <f>'HNDL PIP'!A2564</f>
        <v>43601</v>
      </c>
      <c r="B2564" s="293">
        <f>'HNDL PIP'!J2564</f>
        <v>23638.375798841698</v>
      </c>
      <c r="C2564" s="293">
        <f>'HNDL PIP'!I2564</f>
        <v>14722.324537323339</v>
      </c>
    </row>
    <row r="2565" spans="1:3">
      <c r="A2565" s="264">
        <f>'HNDL PIP'!A2565</f>
        <v>43602</v>
      </c>
      <c r="B2565" s="293">
        <f>'HNDL PIP'!J2565</f>
        <v>23577.485521806833</v>
      </c>
      <c r="C2565" s="293">
        <f>'HNDL PIP'!I2565</f>
        <v>14730.455692155816</v>
      </c>
    </row>
    <row r="2566" spans="1:3">
      <c r="A2566" s="264">
        <f>'HNDL PIP'!A2566</f>
        <v>43605</v>
      </c>
      <c r="B2566" s="293">
        <f>'HNDL PIP'!J2566</f>
        <v>23477.48174853266</v>
      </c>
      <c r="C2566" s="293">
        <f>'HNDL PIP'!I2566</f>
        <v>14716.139299886669</v>
      </c>
    </row>
    <row r="2567" spans="1:3">
      <c r="A2567" s="264">
        <f>'HNDL PIP'!A2567</f>
        <v>43606</v>
      </c>
      <c r="B2567" s="293">
        <f>'HNDL PIP'!J2567</f>
        <v>23549.292112755636</v>
      </c>
      <c r="C2567" s="293">
        <f>'HNDL PIP'!I2567</f>
        <v>14706.757198156889</v>
      </c>
    </row>
    <row r="2568" spans="1:3">
      <c r="A2568" s="264">
        <f>'HNDL PIP'!A2568</f>
        <v>43607</v>
      </c>
      <c r="B2568" s="293">
        <f>'HNDL PIP'!J2568</f>
        <v>23555.532903762432</v>
      </c>
      <c r="C2568" s="293">
        <f>'HNDL PIP'!I2568</f>
        <v>14727.467319012259</v>
      </c>
    </row>
    <row r="2569" spans="1:3">
      <c r="A2569" s="264">
        <f>'HNDL PIP'!A2569</f>
        <v>43608</v>
      </c>
      <c r="B2569" s="293">
        <f>'HNDL PIP'!J2569</f>
        <v>23516.65901764977</v>
      </c>
      <c r="C2569" s="293">
        <f>'HNDL PIP'!I2569</f>
        <v>14794.184486868484</v>
      </c>
    </row>
    <row r="2570" spans="1:3">
      <c r="A2570" s="264">
        <f>'HNDL PIP'!A2570</f>
        <v>43609</v>
      </c>
      <c r="B2570" s="293">
        <f>'HNDL PIP'!J2570</f>
        <v>23511.789324819762</v>
      </c>
      <c r="C2570" s="293">
        <f>'HNDL PIP'!I2570</f>
        <v>14769.51303417165</v>
      </c>
    </row>
    <row r="2571" spans="1:3">
      <c r="A2571" s="264">
        <f>'HNDL PIP'!A2571</f>
        <v>43613</v>
      </c>
      <c r="B2571" s="293">
        <f>'HNDL PIP'!J2571</f>
        <v>23490.698263283208</v>
      </c>
      <c r="C2571" s="293">
        <f>'HNDL PIP'!I2571</f>
        <v>14811.002772932243</v>
      </c>
    </row>
    <row r="2572" spans="1:3">
      <c r="A2572" s="264">
        <f>'HNDL PIP'!A2572</f>
        <v>43614</v>
      </c>
      <c r="B2572" s="293">
        <f>'HNDL PIP'!J2572</f>
        <v>23429.612083489734</v>
      </c>
      <c r="C2572" s="293">
        <f>'HNDL PIP'!I2572</f>
        <v>14828.029550145549</v>
      </c>
    </row>
    <row r="2573" spans="1:3">
      <c r="A2573" s="264">
        <f>'HNDL PIP'!A2573</f>
        <v>43615</v>
      </c>
      <c r="B2573" s="293">
        <f>'HNDL PIP'!J2573</f>
        <v>23501.182163265821</v>
      </c>
      <c r="C2573" s="293">
        <f>'HNDL PIP'!I2573</f>
        <v>14844.013871611103</v>
      </c>
    </row>
    <row r="2574" spans="1:3">
      <c r="A2574" s="264">
        <f>'HNDL PIP'!A2574</f>
        <v>43616</v>
      </c>
      <c r="B2574" s="293">
        <f>'HNDL PIP'!J2574</f>
        <v>23466.541090304476</v>
      </c>
      <c r="C2574" s="293">
        <f>'HNDL PIP'!I2574</f>
        <v>14905.588257778412</v>
      </c>
    </row>
    <row r="2575" spans="1:3">
      <c r="A2575" s="264">
        <f>'HNDL PIP'!A2575</f>
        <v>43619</v>
      </c>
      <c r="B2575" s="293">
        <f>'HNDL PIP'!J2575</f>
        <v>23456.342407712771</v>
      </c>
      <c r="C2575" s="293">
        <f>'HNDL PIP'!I2575</f>
        <v>14952.151281178067</v>
      </c>
    </row>
    <row r="2576" spans="1:3">
      <c r="A2576" s="264">
        <f>'HNDL PIP'!A2576</f>
        <v>43620</v>
      </c>
      <c r="B2576" s="293">
        <f>'HNDL PIP'!J2576</f>
        <v>23620.09936836335</v>
      </c>
      <c r="C2576" s="293">
        <f>'HNDL PIP'!I2576</f>
        <v>14921.572579243964</v>
      </c>
    </row>
    <row r="2577" spans="1:3">
      <c r="A2577" s="264">
        <f>'HNDL PIP'!A2577</f>
        <v>43621</v>
      </c>
      <c r="B2577" s="293">
        <f>'HNDL PIP'!J2577</f>
        <v>23675.207729594422</v>
      </c>
      <c r="C2577" s="293">
        <f>'HNDL PIP'!I2577</f>
        <v>14919.97414709741</v>
      </c>
    </row>
    <row r="2578" spans="1:3">
      <c r="A2578" s="264">
        <f>'HNDL PIP'!A2578</f>
        <v>43622</v>
      </c>
      <c r="B2578" s="293">
        <f>'HNDL PIP'!J2578</f>
        <v>23730.533072794238</v>
      </c>
      <c r="C2578" s="293">
        <f>'HNDL PIP'!I2578</f>
        <v>14919.76565594786</v>
      </c>
    </row>
    <row r="2579" spans="1:3">
      <c r="A2579" s="264">
        <f>'HNDL PIP'!A2579</f>
        <v>43623</v>
      </c>
      <c r="B2579" s="293">
        <f>'HNDL PIP'!J2579</f>
        <v>23881.592817794164</v>
      </c>
      <c r="C2579" s="293">
        <f>'HNDL PIP'!I2579</f>
        <v>14959.10098616309</v>
      </c>
    </row>
    <row r="2580" spans="1:3">
      <c r="A2580" s="264">
        <f>'HNDL PIP'!A2580</f>
        <v>43626</v>
      </c>
      <c r="B2580" s="293">
        <f>'HNDL PIP'!J2580</f>
        <v>23891.812320805857</v>
      </c>
      <c r="C2580" s="293">
        <f>'HNDL PIP'!I2580</f>
        <v>14925.464414035576</v>
      </c>
    </row>
    <row r="2581" spans="1:3">
      <c r="A2581" s="264">
        <f>'HNDL PIP'!A2581</f>
        <v>43627</v>
      </c>
      <c r="B2581" s="293">
        <f>'HNDL PIP'!J2581</f>
        <v>23887.815588442831</v>
      </c>
      <c r="C2581" s="293">
        <f>'HNDL PIP'!I2581</f>
        <v>14930.259710475242</v>
      </c>
    </row>
    <row r="2582" spans="1:3">
      <c r="A2582" s="264">
        <f>'HNDL PIP'!A2582</f>
        <v>43628</v>
      </c>
      <c r="B2582" s="293">
        <f>'HNDL PIP'!J2582</f>
        <v>23889.81594959756</v>
      </c>
      <c r="C2582" s="293">
        <f>'HNDL PIP'!I2582</f>
        <v>14939.294326955773</v>
      </c>
    </row>
    <row r="2583" spans="1:3">
      <c r="A2583" s="264">
        <f>'HNDL PIP'!A2583</f>
        <v>43629</v>
      </c>
      <c r="B2583" s="293">
        <f>'HNDL PIP'!J2583</f>
        <v>23954.22404513726</v>
      </c>
      <c r="C2583" s="293">
        <f>'HNDL PIP'!I2583</f>
        <v>14968.066105593769</v>
      </c>
    </row>
    <row r="2584" spans="1:3">
      <c r="A2584" s="264">
        <f>'HNDL PIP'!A2584</f>
        <v>43630</v>
      </c>
      <c r="B2584" s="293">
        <f>'HNDL PIP'!J2584</f>
        <v>23942.229859756848</v>
      </c>
      <c r="C2584" s="293">
        <f>'HNDL PIP'!I2584</f>
        <v>14962.2978504562</v>
      </c>
    </row>
    <row r="2585" spans="1:3">
      <c r="A2585" s="264">
        <f>'HNDL PIP'!A2585</f>
        <v>43633</v>
      </c>
      <c r="B2585" s="293">
        <f>'HNDL PIP'!J2585</f>
        <v>23960.438505156795</v>
      </c>
      <c r="C2585" s="293">
        <f>'HNDL PIP'!I2585</f>
        <v>14970.429005288679</v>
      </c>
    </row>
    <row r="2586" spans="1:3">
      <c r="A2586" s="264">
        <f>'HNDL PIP'!A2586</f>
        <v>43634</v>
      </c>
      <c r="B2586" s="293">
        <f>'HNDL PIP'!J2586</f>
        <v>24097.892447581322</v>
      </c>
      <c r="C2586" s="293">
        <f>'HNDL PIP'!I2586</f>
        <v>14998.992292777122</v>
      </c>
    </row>
    <row r="2587" spans="1:3">
      <c r="A2587" s="264">
        <f>'HNDL PIP'!A2587</f>
        <v>43635</v>
      </c>
      <c r="B2587" s="293">
        <f>'HNDL PIP'!J2587</f>
        <v>24184.039767499107</v>
      </c>
      <c r="C2587" s="293">
        <f>'HNDL PIP'!I2587</f>
        <v>15037.215670194752</v>
      </c>
    </row>
    <row r="2588" spans="1:3">
      <c r="A2588" s="264">
        <f>'HNDL PIP'!A2588</f>
        <v>43636</v>
      </c>
      <c r="B2588" s="293">
        <f>'HNDL PIP'!J2588</f>
        <v>24301.930913920387</v>
      </c>
      <c r="C2588" s="293">
        <f>'HNDL PIP'!I2588</f>
        <v>15074.118603665229</v>
      </c>
    </row>
    <row r="2589" spans="1:3">
      <c r="A2589" s="264">
        <f>'HNDL PIP'!A2589</f>
        <v>43637</v>
      </c>
      <c r="B2589" s="293">
        <f>'HNDL PIP'!J2589</f>
        <v>24233.527294855154</v>
      </c>
      <c r="C2589" s="293">
        <f>'HNDL PIP'!I2589</f>
        <v>15028.181053714223</v>
      </c>
    </row>
    <row r="2590" spans="1:3">
      <c r="A2590" s="264">
        <f>'HNDL PIP'!A2590</f>
        <v>43640</v>
      </c>
      <c r="B2590" s="293">
        <f>'HNDL PIP'!J2590</f>
        <v>24258.822595094323</v>
      </c>
      <c r="C2590" s="293">
        <f>'HNDL PIP'!I2590</f>
        <v>15069.601295424964</v>
      </c>
    </row>
    <row r="2591" spans="1:3">
      <c r="A2591" s="264">
        <f>'HNDL PIP'!A2591</f>
        <v>43641</v>
      </c>
      <c r="B2591" s="293">
        <f>'HNDL PIP'!J2591</f>
        <v>24180.214764592387</v>
      </c>
      <c r="C2591" s="293">
        <f>'HNDL PIP'!I2591</f>
        <v>15082.110764398003</v>
      </c>
    </row>
    <row r="2592" spans="1:3">
      <c r="A2592" s="264">
        <f>'HNDL PIP'!A2592</f>
        <v>43642</v>
      </c>
      <c r="B2592" s="293">
        <f>'HNDL PIP'!J2592</f>
        <v>24114.490179185104</v>
      </c>
      <c r="C2592" s="293">
        <f>'HNDL PIP'!I2592</f>
        <v>15043.817889930526</v>
      </c>
    </row>
    <row r="2593" spans="1:3">
      <c r="A2593" s="264">
        <f>'HNDL PIP'!A2593</f>
        <v>43643</v>
      </c>
      <c r="B2593" s="293">
        <f>'HNDL PIP'!J2593</f>
        <v>24209.713992024375</v>
      </c>
      <c r="C2593" s="293">
        <f>'HNDL PIP'!I2593</f>
        <v>15084.612658192613</v>
      </c>
    </row>
    <row r="2594" spans="1:3">
      <c r="A2594" s="264">
        <f>'HNDL PIP'!A2594</f>
        <v>43644</v>
      </c>
      <c r="B2594" s="293">
        <f>'HNDL PIP'!J2594</f>
        <v>24233.451636397265</v>
      </c>
      <c r="C2594" s="293">
        <f>'HNDL PIP'!I2594</f>
        <v>15092.743813025092</v>
      </c>
    </row>
    <row r="2595" spans="1:3">
      <c r="A2595" s="264">
        <f>'HNDL PIP'!A2595</f>
        <v>43647</v>
      </c>
      <c r="B2595" s="293">
        <f>'HNDL PIP'!J2595</f>
        <v>24293.367951747176</v>
      </c>
      <c r="C2595" s="293">
        <f>'HNDL PIP'!I2595</f>
        <v>15074.396591864632</v>
      </c>
    </row>
    <row r="2596" spans="1:3">
      <c r="A2596" s="264">
        <f>'HNDL PIP'!A2596</f>
        <v>43648</v>
      </c>
      <c r="B2596" s="293">
        <f>'HNDL PIP'!J2596</f>
        <v>24378.359979277287</v>
      </c>
      <c r="C2596" s="293">
        <f>'HNDL PIP'!I2596</f>
        <v>15116.372809974173</v>
      </c>
    </row>
    <row r="2597" spans="1:3">
      <c r="A2597" s="264">
        <f>'HNDL PIP'!A2597</f>
        <v>43649</v>
      </c>
      <c r="B2597" s="293">
        <f>'HNDL PIP'!J2597</f>
        <v>24492.197358529651</v>
      </c>
      <c r="C2597" s="293">
        <f>'HNDL PIP'!I2597</f>
        <v>15140.001806923254</v>
      </c>
    </row>
    <row r="2598" spans="1:3">
      <c r="A2598" s="264">
        <f>'HNDL PIP'!A2598</f>
        <v>43651</v>
      </c>
      <c r="B2598" s="293">
        <f>'HNDL PIP'!J2598</f>
        <v>24382.754443936959</v>
      </c>
      <c r="C2598" s="293">
        <f>'HNDL PIP'!I2598</f>
        <v>15070.435260023169</v>
      </c>
    </row>
    <row r="2599" spans="1:3">
      <c r="A2599" s="264">
        <f>'HNDL PIP'!A2599</f>
        <v>43654</v>
      </c>
      <c r="B2599" s="293">
        <f>'HNDL PIP'!J2599</f>
        <v>24333.686000544578</v>
      </c>
      <c r="C2599" s="293">
        <f>'HNDL PIP'!I2599</f>
        <v>15085.029640491717</v>
      </c>
    </row>
    <row r="2600" spans="1:3">
      <c r="A2600" s="264">
        <f>'HNDL PIP'!A2600</f>
        <v>43655</v>
      </c>
      <c r="B2600" s="293">
        <f>'HNDL PIP'!J2600</f>
        <v>24329.005543974577</v>
      </c>
      <c r="C2600" s="293">
        <f>'HNDL PIP'!I2600</f>
        <v>15065.778957683202</v>
      </c>
    </row>
    <row r="2601" spans="1:3">
      <c r="A2601" s="264">
        <f>'HNDL PIP'!A2601</f>
        <v>43656</v>
      </c>
      <c r="B2601" s="293">
        <f>'HNDL PIP'!J2601</f>
        <v>24394.448109523306</v>
      </c>
      <c r="C2601" s="293">
        <f>'HNDL PIP'!I2601</f>
        <v>15067.933366228557</v>
      </c>
    </row>
    <row r="2602" spans="1:3">
      <c r="A2602" s="264">
        <f>'HNDL PIP'!A2602</f>
        <v>43657</v>
      </c>
      <c r="B2602" s="293">
        <f>'HNDL PIP'!J2602</f>
        <v>24313.654554033066</v>
      </c>
      <c r="C2602" s="293">
        <f>'HNDL PIP'!I2602</f>
        <v>15027.277592066172</v>
      </c>
    </row>
    <row r="2603" spans="1:3">
      <c r="A2603" s="264">
        <f>'HNDL PIP'!A2603</f>
        <v>43658</v>
      </c>
      <c r="B2603" s="293">
        <f>'HNDL PIP'!J2603</f>
        <v>24356.237341869622</v>
      </c>
      <c r="C2603" s="293">
        <f>'HNDL PIP'!I2603</f>
        <v>15038.258125942508</v>
      </c>
    </row>
    <row r="2604" spans="1:3">
      <c r="A2604" s="264">
        <f>'HNDL PIP'!A2604</f>
        <v>43661</v>
      </c>
      <c r="B2604" s="293">
        <f>'HNDL PIP'!J2604</f>
        <v>24387.944193305739</v>
      </c>
      <c r="C2604" s="293">
        <f>'HNDL PIP'!I2604</f>
        <v>15052.922003460906</v>
      </c>
    </row>
    <row r="2605" spans="1:3">
      <c r="A2605" s="264">
        <f>'HNDL PIP'!A2605</f>
        <v>43662</v>
      </c>
      <c r="B2605" s="293">
        <f>'HNDL PIP'!J2605</f>
        <v>24348.872825855688</v>
      </c>
      <c r="C2605" s="293">
        <f>'HNDL PIP'!I2605</f>
        <v>15033.184841303439</v>
      </c>
    </row>
    <row r="2606" spans="1:3">
      <c r="A2606" s="264">
        <f>'HNDL PIP'!A2606</f>
        <v>43663</v>
      </c>
      <c r="B2606" s="293">
        <f>'HNDL PIP'!J2606</f>
        <v>24367.487489958352</v>
      </c>
      <c r="C2606" s="293">
        <f>'HNDL PIP'!I2606</f>
        <v>15080.859817500701</v>
      </c>
    </row>
    <row r="2607" spans="1:3">
      <c r="A2607" s="264">
        <f>'HNDL PIP'!A2607</f>
        <v>43664</v>
      </c>
      <c r="B2607" s="293">
        <f>'HNDL PIP'!J2607</f>
        <v>24422.261157323701</v>
      </c>
      <c r="C2607" s="293">
        <f>'HNDL PIP'!I2607</f>
        <v>15100.249494408918</v>
      </c>
    </row>
    <row r="2608" spans="1:3">
      <c r="A2608" s="264">
        <f>'HNDL PIP'!A2608</f>
        <v>43665</v>
      </c>
      <c r="B2608" s="293">
        <f>'HNDL PIP'!J2608</f>
        <v>24344.816019323767</v>
      </c>
      <c r="C2608" s="293">
        <f>'HNDL PIP'!I2608</f>
        <v>15094.828724520601</v>
      </c>
    </row>
    <row r="2609" spans="1:3">
      <c r="A2609" s="264">
        <f>'HNDL PIP'!A2609</f>
        <v>43668</v>
      </c>
      <c r="B2609" s="293">
        <f>'HNDL PIP'!J2609</f>
        <v>24412.451378028221</v>
      </c>
      <c r="C2609" s="293">
        <f>'HNDL PIP'!I2609</f>
        <v>15105.878755446785</v>
      </c>
    </row>
    <row r="2610" spans="1:3">
      <c r="A2610" s="264">
        <f>'HNDL PIP'!A2610</f>
        <v>43669</v>
      </c>
      <c r="B2610" s="293">
        <f>'HNDL PIP'!J2610</f>
        <v>24447.917321998222</v>
      </c>
      <c r="C2610" s="293">
        <f>'HNDL PIP'!I2610</f>
        <v>15087.531534286323</v>
      </c>
    </row>
    <row r="2611" spans="1:3">
      <c r="A2611" s="264">
        <f>'HNDL PIP'!A2611</f>
        <v>43670</v>
      </c>
      <c r="B2611" s="293">
        <f>'HNDL PIP'!J2611</f>
        <v>24519.977605121327</v>
      </c>
      <c r="C2611" s="293">
        <f>'HNDL PIP'!I2611</f>
        <v>15109.284110889448</v>
      </c>
    </row>
    <row r="2612" spans="1:3">
      <c r="A2612" s="264">
        <f>'HNDL PIP'!A2612</f>
        <v>43671</v>
      </c>
      <c r="B2612" s="293">
        <f>'HNDL PIP'!J2612</f>
        <v>24434.335713481483</v>
      </c>
      <c r="C2612" s="293">
        <f>'HNDL PIP'!I2612</f>
        <v>15091.214877928383</v>
      </c>
    </row>
    <row r="2613" spans="1:3">
      <c r="A2613" s="264">
        <f>'HNDL PIP'!A2613</f>
        <v>43672</v>
      </c>
      <c r="B2613" s="293">
        <f>'HNDL PIP'!J2613</f>
        <v>24493.082816864451</v>
      </c>
      <c r="C2613" s="293">
        <f>'HNDL PIP'!I2613</f>
        <v>15090.172422180633</v>
      </c>
    </row>
    <row r="2614" spans="1:3">
      <c r="A2614" s="264">
        <f>'HNDL PIP'!A2614</f>
        <v>43675</v>
      </c>
      <c r="B2614" s="293">
        <f>'HNDL PIP'!J2614</f>
        <v>24482.187614405702</v>
      </c>
      <c r="C2614" s="293">
        <f>'HNDL PIP'!I2614</f>
        <v>15110.882543036003</v>
      </c>
    </row>
    <row r="2615" spans="1:3">
      <c r="A2615" s="264">
        <f>'HNDL PIP'!A2615</f>
        <v>43676</v>
      </c>
      <c r="B2615" s="293">
        <f>'HNDL PIP'!J2615</f>
        <v>24466.414585836294</v>
      </c>
      <c r="C2615" s="293">
        <f>'HNDL PIP'!I2615</f>
        <v>15104.002335100828</v>
      </c>
    </row>
    <row r="2616" spans="1:3">
      <c r="A2616" s="264">
        <f>'HNDL PIP'!A2616</f>
        <v>43677</v>
      </c>
      <c r="B2616" s="293">
        <f>'HNDL PIP'!J2616</f>
        <v>24400.305115506322</v>
      </c>
      <c r="C2616" s="293">
        <f>'HNDL PIP'!I2616</f>
        <v>15125.963402853498</v>
      </c>
    </row>
    <row r="2617" spans="1:3">
      <c r="A2617" s="264">
        <f>'HNDL PIP'!A2617</f>
        <v>43678</v>
      </c>
      <c r="B2617" s="293">
        <f>'HNDL PIP'!J2617</f>
        <v>24481.216909204675</v>
      </c>
      <c r="C2617" s="293">
        <f>'HNDL PIP'!I2617</f>
        <v>15224.023740192179</v>
      </c>
    </row>
    <row r="2618" spans="1:3">
      <c r="A2618" s="264">
        <f>'HNDL PIP'!A2618</f>
        <v>43679</v>
      </c>
      <c r="B2618" s="293">
        <f>'HNDL PIP'!J2618</f>
        <v>24427.529778985441</v>
      </c>
      <c r="C2618" s="293">
        <f>'HNDL PIP'!I2618</f>
        <v>15238.548623610877</v>
      </c>
    </row>
    <row r="2619" spans="1:3">
      <c r="A2619" s="264">
        <f>'HNDL PIP'!A2619</f>
        <v>43682</v>
      </c>
      <c r="B2619" s="293">
        <f>'HNDL PIP'!J2619</f>
        <v>24217.312023683866</v>
      </c>
      <c r="C2619" s="293">
        <f>'HNDL PIP'!I2619</f>
        <v>15314.091916798081</v>
      </c>
    </row>
    <row r="2620" spans="1:3">
      <c r="A2620" s="264">
        <f>'HNDL PIP'!A2620</f>
        <v>43683</v>
      </c>
      <c r="B2620" s="293">
        <f>'HNDL PIP'!J2620</f>
        <v>24369.833632904603</v>
      </c>
      <c r="C2620" s="293">
        <f>'HNDL PIP'!I2620</f>
        <v>15318.192242739246</v>
      </c>
    </row>
    <row r="2621" spans="1:3">
      <c r="A2621" s="264">
        <f>'HNDL PIP'!A2621</f>
        <v>43684</v>
      </c>
      <c r="B2621" s="293">
        <f>'HNDL PIP'!J2621</f>
        <v>24370.697486678549</v>
      </c>
      <c r="C2621" s="293">
        <f>'HNDL PIP'!I2621</f>
        <v>15358.917513951485</v>
      </c>
    </row>
    <row r="2622" spans="1:3">
      <c r="A2622" s="264">
        <f>'HNDL PIP'!A2622</f>
        <v>43685</v>
      </c>
      <c r="B2622" s="293">
        <f>'HNDL PIP'!J2622</f>
        <v>24529.848478869524</v>
      </c>
      <c r="C2622" s="293">
        <f>'HNDL PIP'!I2622</f>
        <v>15337.512422597611</v>
      </c>
    </row>
    <row r="2623" spans="1:3">
      <c r="A2623" s="264">
        <f>'HNDL PIP'!A2623</f>
        <v>43686</v>
      </c>
      <c r="B2623" s="293">
        <f>'HNDL PIP'!J2623</f>
        <v>24454.66826248588</v>
      </c>
      <c r="C2623" s="293">
        <f>'HNDL PIP'!I2623</f>
        <v>15325.697924123071</v>
      </c>
    </row>
    <row r="2624" spans="1:3">
      <c r="A2624" s="264">
        <f>'HNDL PIP'!A2624</f>
        <v>43689</v>
      </c>
      <c r="B2624" s="293">
        <f>'HNDL PIP'!J2624</f>
        <v>24442.227681519355</v>
      </c>
      <c r="C2624" s="293">
        <f>'HNDL PIP'!I2624</f>
        <v>15398.530832366116</v>
      </c>
    </row>
    <row r="2625" spans="1:3">
      <c r="A2625" s="264">
        <f>'HNDL PIP'!A2625</f>
        <v>43690</v>
      </c>
      <c r="B2625" s="293">
        <f>'HNDL PIP'!J2625</f>
        <v>24558.129349271494</v>
      </c>
      <c r="C2625" s="293">
        <f>'HNDL PIP'!I2625</f>
        <v>15364.0602956404</v>
      </c>
    </row>
    <row r="2626" spans="1:3">
      <c r="A2626" s="264">
        <f>'HNDL PIP'!A2626</f>
        <v>43691</v>
      </c>
      <c r="B2626" s="293">
        <f>'HNDL PIP'!J2626</f>
        <v>24381.220884354963</v>
      </c>
      <c r="C2626" s="293">
        <f>'HNDL PIP'!I2626</f>
        <v>15429.804504798722</v>
      </c>
    </row>
    <row r="2627" spans="1:3">
      <c r="A2627" s="264">
        <f>'HNDL PIP'!A2627</f>
        <v>43692</v>
      </c>
      <c r="B2627" s="293">
        <f>'HNDL PIP'!J2627</f>
        <v>24493.346634017489</v>
      </c>
      <c r="C2627" s="293">
        <f>'HNDL PIP'!I2627</f>
        <v>15471.780722908265</v>
      </c>
    </row>
    <row r="2628" spans="1:3">
      <c r="A2628" s="264">
        <f>'HNDL PIP'!A2628</f>
        <v>43693</v>
      </c>
      <c r="B2628" s="293">
        <f>'HNDL PIP'!J2628</f>
        <v>24604.132168799701</v>
      </c>
      <c r="C2628" s="293">
        <f>'HNDL PIP'!I2628</f>
        <v>15471.780722908265</v>
      </c>
    </row>
    <row r="2629" spans="1:3">
      <c r="A2629" s="264">
        <f>'HNDL PIP'!A2629</f>
        <v>43696</v>
      </c>
      <c r="B2629" s="293">
        <f>'HNDL PIP'!J2629</f>
        <v>24648.643331000279</v>
      </c>
      <c r="C2629" s="293">
        <f>'HNDL PIP'!I2629</f>
        <v>15425.078705408909</v>
      </c>
    </row>
    <row r="2630" spans="1:3">
      <c r="A2630" s="264">
        <f>'HNDL PIP'!A2630</f>
        <v>43697</v>
      </c>
      <c r="B2630" s="293">
        <f>'HNDL PIP'!J2630</f>
        <v>24653.703971808642</v>
      </c>
      <c r="C2630" s="293">
        <f>'HNDL PIP'!I2630</f>
        <v>15457.742318838518</v>
      </c>
    </row>
    <row r="2631" spans="1:3">
      <c r="A2631" s="264">
        <f>'HNDL PIP'!A2631</f>
        <v>43698</v>
      </c>
      <c r="B2631" s="293">
        <f>'HNDL PIP'!J2631</f>
        <v>24709.066917417833</v>
      </c>
      <c r="C2631" s="293">
        <f>'HNDL PIP'!I2631</f>
        <v>15448.777199407839</v>
      </c>
    </row>
    <row r="2632" spans="1:3">
      <c r="A2632" s="264">
        <f>'HNDL PIP'!A2632</f>
        <v>43699</v>
      </c>
      <c r="B2632" s="293">
        <f>'HNDL PIP'!J2632</f>
        <v>24662.937327396154</v>
      </c>
      <c r="C2632" s="293">
        <f>'HNDL PIP'!I2632</f>
        <v>15421.534355866546</v>
      </c>
    </row>
    <row r="2633" spans="1:3">
      <c r="A2633" s="264">
        <f>'HNDL PIP'!A2633</f>
        <v>43700</v>
      </c>
      <c r="B2633" s="293">
        <f>'HNDL PIP'!J2633</f>
        <v>24526.18665588343</v>
      </c>
      <c r="C2633" s="293">
        <f>'HNDL PIP'!I2633</f>
        <v>15484.707174180408</v>
      </c>
    </row>
    <row r="2634" spans="1:3">
      <c r="A2634" s="264">
        <f>'HNDL PIP'!A2634</f>
        <v>43703</v>
      </c>
      <c r="B2634" s="293">
        <f>'HNDL PIP'!J2634</f>
        <v>24598.82989895573</v>
      </c>
      <c r="C2634" s="293">
        <f>'HNDL PIP'!I2634</f>
        <v>15466.637941219347</v>
      </c>
    </row>
    <row r="2635" spans="1:3">
      <c r="A2635" s="264">
        <f>'HNDL PIP'!A2635</f>
        <v>43704</v>
      </c>
      <c r="B2635" s="293">
        <f>'HNDL PIP'!J2635</f>
        <v>24646.208834570829</v>
      </c>
      <c r="C2635" s="293">
        <f>'HNDL PIP'!I2635</f>
        <v>15514.173923316906</v>
      </c>
    </row>
    <row r="2636" spans="1:3">
      <c r="A2636" s="264">
        <f>'HNDL PIP'!A2636</f>
        <v>43705</v>
      </c>
      <c r="B2636" s="293">
        <f>'HNDL PIP'!J2636</f>
        <v>24699.786635925961</v>
      </c>
      <c r="C2636" s="293">
        <f>'HNDL PIP'!I2636</f>
        <v>15533.28561202572</v>
      </c>
    </row>
    <row r="2637" spans="1:3">
      <c r="A2637" s="264">
        <f>'HNDL PIP'!A2637</f>
        <v>43706</v>
      </c>
      <c r="B2637" s="293">
        <f>'HNDL PIP'!J2637</f>
        <v>24783.488400219569</v>
      </c>
      <c r="C2637" s="293">
        <f>'HNDL PIP'!I2637</f>
        <v>15503.749365839371</v>
      </c>
    </row>
    <row r="2638" spans="1:3">
      <c r="A2638" s="264">
        <f>'HNDL PIP'!A2638</f>
        <v>43707</v>
      </c>
      <c r="B2638" s="293">
        <f>'HNDL PIP'!J2638</f>
        <v>24781.451632626886</v>
      </c>
      <c r="C2638" s="293">
        <f>'HNDL PIP'!I2638</f>
        <v>15517.926764008818</v>
      </c>
    </row>
    <row r="2639" spans="1:3">
      <c r="A2639" s="264">
        <f>'HNDL PIP'!A2639</f>
        <v>43711</v>
      </c>
      <c r="B2639" s="293">
        <f>'HNDL PIP'!J2639</f>
        <v>24744.858485663539</v>
      </c>
      <c r="C2639" s="293">
        <f>'HNDL PIP'!I2639</f>
        <v>15546.212063297866</v>
      </c>
    </row>
    <row r="2640" spans="1:3">
      <c r="A2640" s="264">
        <f>'HNDL PIP'!A2640</f>
        <v>43712</v>
      </c>
      <c r="B2640" s="293">
        <f>'HNDL PIP'!J2640</f>
        <v>24867.088360578477</v>
      </c>
      <c r="C2640" s="293">
        <f>'HNDL PIP'!I2640</f>
        <v>15557.401088323753</v>
      </c>
    </row>
    <row r="2641" spans="1:3">
      <c r="A2641" s="264">
        <f>'HNDL PIP'!A2641</f>
        <v>43713</v>
      </c>
      <c r="B2641" s="293">
        <f>'HNDL PIP'!J2641</f>
        <v>24866.819799549128</v>
      </c>
      <c r="C2641" s="293">
        <f>'HNDL PIP'!I2641</f>
        <v>15472.197705207365</v>
      </c>
    </row>
    <row r="2642" spans="1:3">
      <c r="A2642" s="264">
        <f>'HNDL PIP'!A2642</f>
        <v>43714</v>
      </c>
      <c r="B2642" s="293">
        <f>'HNDL PIP'!J2642</f>
        <v>24885.155975588437</v>
      </c>
      <c r="C2642" s="293">
        <f>'HNDL PIP'!I2642</f>
        <v>15494.089275910188</v>
      </c>
    </row>
    <row r="2643" spans="1:3">
      <c r="A2643" s="264">
        <f>'HNDL PIP'!A2643</f>
        <v>43717</v>
      </c>
      <c r="B2643" s="293">
        <f>'HNDL PIP'!J2643</f>
        <v>24814.014483501789</v>
      </c>
      <c r="C2643" s="293">
        <f>'HNDL PIP'!I2643</f>
        <v>15443.286932469668</v>
      </c>
    </row>
    <row r="2644" spans="1:3">
      <c r="A2644" s="264">
        <f>'HNDL PIP'!A2644</f>
        <v>43718</v>
      </c>
      <c r="B2644" s="293">
        <f>'HNDL PIP'!J2644</f>
        <v>24696.593426580745</v>
      </c>
      <c r="C2644" s="293">
        <f>'HNDL PIP'!I2644</f>
        <v>15373.094912120932</v>
      </c>
    </row>
    <row r="2645" spans="1:3">
      <c r="A2645" s="264">
        <f>'HNDL PIP'!A2645</f>
        <v>43719</v>
      </c>
      <c r="B2645" s="293">
        <f>'HNDL PIP'!J2645</f>
        <v>24739.294767989188</v>
      </c>
      <c r="C2645" s="293">
        <f>'HNDL PIP'!I2645</f>
        <v>15359.264999200735</v>
      </c>
    </row>
    <row r="2646" spans="1:3">
      <c r="A2646" s="264">
        <f>'HNDL PIP'!A2646</f>
        <v>43720</v>
      </c>
      <c r="B2646" s="293">
        <f>'HNDL PIP'!J2646</f>
        <v>24737.703269624759</v>
      </c>
      <c r="C2646" s="293">
        <f>'HNDL PIP'!I2646</f>
        <v>15319.026207337451</v>
      </c>
    </row>
    <row r="2647" spans="1:3">
      <c r="A2647" s="264">
        <f>'HNDL PIP'!A2647</f>
        <v>43721</v>
      </c>
      <c r="B2647" s="293">
        <f>'HNDL PIP'!J2647</f>
        <v>24591.515565855207</v>
      </c>
      <c r="C2647" s="293">
        <f>'HNDL PIP'!I2647</f>
        <v>15237.158682613874</v>
      </c>
    </row>
    <row r="2648" spans="1:3">
      <c r="A2648" s="264">
        <f>'HNDL PIP'!A2648</f>
        <v>43724</v>
      </c>
      <c r="B2648" s="293">
        <f>'HNDL PIP'!J2648</f>
        <v>24638.422716872214</v>
      </c>
      <c r="C2648" s="293">
        <f>'HNDL PIP'!I2648</f>
        <v>15286.710079157092</v>
      </c>
    </row>
    <row r="2649" spans="1:3">
      <c r="A2649" s="264">
        <f>'HNDL PIP'!A2649</f>
        <v>43725</v>
      </c>
      <c r="B2649" s="293">
        <f>'HNDL PIP'!J2649</f>
        <v>24700.824390489121</v>
      </c>
      <c r="C2649" s="293">
        <f>'HNDL PIP'!I2649</f>
        <v>15305.682773766206</v>
      </c>
    </row>
    <row r="2650" spans="1:3">
      <c r="A2650" s="264">
        <f>'HNDL PIP'!A2650</f>
        <v>43726</v>
      </c>
      <c r="B2650" s="293">
        <f>'HNDL PIP'!J2650</f>
        <v>24727.131537049652</v>
      </c>
      <c r="C2650" s="293">
        <f>'HNDL PIP'!I2650</f>
        <v>15330.70171171229</v>
      </c>
    </row>
    <row r="2651" spans="1:3">
      <c r="A2651" s="264">
        <f>'HNDL PIP'!A2651</f>
        <v>43727</v>
      </c>
      <c r="B2651" s="293">
        <f>'HNDL PIP'!J2651</f>
        <v>24751.000869050215</v>
      </c>
      <c r="C2651" s="293">
        <f>'HNDL PIP'!I2651</f>
        <v>15351.68982076706</v>
      </c>
    </row>
    <row r="2652" spans="1:3">
      <c r="A2652" s="264">
        <f>'HNDL PIP'!A2652</f>
        <v>43728</v>
      </c>
      <c r="B2652" s="293">
        <f>'HNDL PIP'!J2652</f>
        <v>24779.295581519396</v>
      </c>
      <c r="C2652" s="293">
        <f>'HNDL PIP'!I2652</f>
        <v>15370.662515376174</v>
      </c>
    </row>
    <row r="2653" spans="1:3">
      <c r="A2653" s="264">
        <f>'HNDL PIP'!A2653</f>
        <v>43731</v>
      </c>
      <c r="B2653" s="293">
        <f>'HNDL PIP'!J2653</f>
        <v>24802.053310256208</v>
      </c>
      <c r="C2653" s="293">
        <f>'HNDL PIP'!I2653</f>
        <v>15408.816395743954</v>
      </c>
    </row>
    <row r="2654" spans="1:3">
      <c r="A2654" s="264">
        <f>'HNDL PIP'!A2654</f>
        <v>43732</v>
      </c>
      <c r="B2654" s="293">
        <f>'HNDL PIP'!J2654</f>
        <v>24776.773337356877</v>
      </c>
      <c r="C2654" s="293">
        <f>'HNDL PIP'!I2654</f>
        <v>15456.838857190463</v>
      </c>
    </row>
    <row r="2655" spans="1:3">
      <c r="A2655" s="264">
        <f>'HNDL PIP'!A2655</f>
        <v>43733</v>
      </c>
      <c r="B2655" s="293">
        <f>'HNDL PIP'!J2655</f>
        <v>24746.404572023981</v>
      </c>
      <c r="C2655" s="293">
        <f>'HNDL PIP'!I2655</f>
        <v>15377.403729211648</v>
      </c>
    </row>
    <row r="2656" spans="1:3">
      <c r="A2656" s="264">
        <f>'HNDL PIP'!A2656</f>
        <v>43734</v>
      </c>
      <c r="B2656" s="293">
        <f>'HNDL PIP'!J2656</f>
        <v>24756.101357505606</v>
      </c>
      <c r="C2656" s="293">
        <f>'HNDL PIP'!I2656</f>
        <v>15417.851012224482</v>
      </c>
    </row>
    <row r="2657" spans="1:3">
      <c r="A2657" s="264">
        <f>'HNDL PIP'!A2657</f>
        <v>43735</v>
      </c>
      <c r="B2657" s="293">
        <f>'HNDL PIP'!J2657</f>
        <v>24718.432340761232</v>
      </c>
      <c r="C2657" s="293">
        <f>'HNDL PIP'!I2657</f>
        <v>15428.136575602317</v>
      </c>
    </row>
    <row r="2658" spans="1:3">
      <c r="A2658" s="264">
        <f>'HNDL PIP'!A2658</f>
        <v>43738</v>
      </c>
      <c r="B2658" s="293">
        <f>'HNDL PIP'!J2658</f>
        <v>24790.984518122164</v>
      </c>
      <c r="C2658" s="293">
        <f>'HNDL PIP'!I2658</f>
        <v>15435.294771736892</v>
      </c>
    </row>
    <row r="2659" spans="1:3">
      <c r="A2659" s="264">
        <f>'HNDL PIP'!A2659</f>
        <v>43739</v>
      </c>
      <c r="B2659" s="293">
        <f>'HNDL PIP'!J2659</f>
        <v>24745.350091133649</v>
      </c>
      <c r="C2659" s="293">
        <f>'HNDL PIP'!I2659</f>
        <v>15461.147674281177</v>
      </c>
    </row>
    <row r="2660" spans="1:3">
      <c r="A2660" s="264">
        <f>'HNDL PIP'!A2660</f>
        <v>43740</v>
      </c>
      <c r="B2660" s="293">
        <f>'HNDL PIP'!J2660</f>
        <v>24620.494366445229</v>
      </c>
      <c r="C2660" s="293">
        <f>'HNDL PIP'!I2660</f>
        <v>15485.40214467891</v>
      </c>
    </row>
    <row r="2661" spans="1:3">
      <c r="A2661" s="264">
        <f>'HNDL PIP'!A2661</f>
        <v>43741</v>
      </c>
      <c r="B2661" s="293">
        <f>'HNDL PIP'!J2661</f>
        <v>24745.043942321085</v>
      </c>
      <c r="C2661" s="293">
        <f>'HNDL PIP'!I2661</f>
        <v>15535.231529421528</v>
      </c>
    </row>
    <row r="2662" spans="1:3">
      <c r="A2662" s="264">
        <f>'HNDL PIP'!A2662</f>
        <v>43742</v>
      </c>
      <c r="B2662" s="293">
        <f>'HNDL PIP'!J2662</f>
        <v>24886.177906230878</v>
      </c>
      <c r="C2662" s="293">
        <f>'HNDL PIP'!I2662</f>
        <v>15553.787241731539</v>
      </c>
    </row>
    <row r="2663" spans="1:3">
      <c r="A2663" s="264">
        <f>'HNDL PIP'!A2663</f>
        <v>43745</v>
      </c>
      <c r="B2663" s="293">
        <f>'HNDL PIP'!J2663</f>
        <v>24814.880052818044</v>
      </c>
      <c r="C2663" s="293">
        <f>'HNDL PIP'!I2663</f>
        <v>15524.737474894138</v>
      </c>
    </row>
    <row r="2664" spans="1:3">
      <c r="A2664" s="264">
        <f>'HNDL PIP'!A2664</f>
        <v>43746</v>
      </c>
      <c r="B2664" s="293">
        <f>'HNDL PIP'!J2664</f>
        <v>24707.744789420296</v>
      </c>
      <c r="C2664" s="293">
        <f>'HNDL PIP'!I2664</f>
        <v>15533.841588424517</v>
      </c>
    </row>
    <row r="2665" spans="1:3">
      <c r="A2665" s="264">
        <f>'HNDL PIP'!A2665</f>
        <v>43747</v>
      </c>
      <c r="B2665" s="293">
        <f>'HNDL PIP'!J2665</f>
        <v>24744.873696283401</v>
      </c>
      <c r="C2665" s="293">
        <f>'HNDL PIP'!I2665</f>
        <v>15498.189601851349</v>
      </c>
    </row>
    <row r="2666" spans="1:3">
      <c r="A2666" s="264">
        <f>'HNDL PIP'!A2666</f>
        <v>43748</v>
      </c>
      <c r="B2666" s="293">
        <f>'HNDL PIP'!J2666</f>
        <v>24728.238125146199</v>
      </c>
      <c r="C2666" s="293">
        <f>'HNDL PIP'!I2666</f>
        <v>15447.943234809629</v>
      </c>
    </row>
    <row r="2667" spans="1:3">
      <c r="A2667" s="264">
        <f>'HNDL PIP'!A2667</f>
        <v>43749</v>
      </c>
      <c r="B2667" s="293">
        <f>'HNDL PIP'!J2667</f>
        <v>24754.07988363495</v>
      </c>
      <c r="C2667" s="293">
        <f>'HNDL PIP'!I2667</f>
        <v>15393.805032976297</v>
      </c>
    </row>
    <row r="2668" spans="1:3">
      <c r="A2668" s="264">
        <f>'HNDL PIP'!A2668</f>
        <v>43752</v>
      </c>
      <c r="B2668" s="293">
        <f>'HNDL PIP'!J2668</f>
        <v>24788.989131122329</v>
      </c>
      <c r="C2668" s="293">
        <f>'HNDL PIP'!I2668</f>
        <v>15393.805032976297</v>
      </c>
    </row>
    <row r="2669" spans="1:3">
      <c r="A2669" s="264">
        <f>'HNDL PIP'!A2669</f>
        <v>43753</v>
      </c>
      <c r="B2669" s="293">
        <f>'HNDL PIP'!J2669</f>
        <v>24813.49831924009</v>
      </c>
      <c r="C2669" s="293">
        <f>'HNDL PIP'!I2669</f>
        <v>15390.052192284382</v>
      </c>
    </row>
    <row r="2670" spans="1:3">
      <c r="A2670" s="264">
        <f>'HNDL PIP'!A2670</f>
        <v>43754</v>
      </c>
      <c r="B2670" s="293">
        <f>'HNDL PIP'!J2670</f>
        <v>24828.714882367658</v>
      </c>
      <c r="C2670" s="293">
        <f>'HNDL PIP'!I2670</f>
        <v>15406.731484248439</v>
      </c>
    </row>
    <row r="2671" spans="1:3">
      <c r="A2671" s="264">
        <f>'HNDL PIP'!A2671</f>
        <v>43755</v>
      </c>
      <c r="B2671" s="293">
        <f>'HNDL PIP'!J2671</f>
        <v>24844.814728673042</v>
      </c>
      <c r="C2671" s="293">
        <f>'HNDL PIP'!I2671</f>
        <v>15401.380211409971</v>
      </c>
    </row>
    <row r="2672" spans="1:3">
      <c r="A2672" s="264">
        <f>'HNDL PIP'!A2672</f>
        <v>43756</v>
      </c>
      <c r="B2672" s="293">
        <f>'HNDL PIP'!J2672</f>
        <v>24812.475259507319</v>
      </c>
      <c r="C2672" s="293">
        <f>'HNDL PIP'!I2672</f>
        <v>15409.094383943349</v>
      </c>
    </row>
    <row r="2673" spans="1:3">
      <c r="A2673" s="264">
        <f>'HNDL PIP'!A2673</f>
        <v>43759</v>
      </c>
      <c r="B2673" s="293">
        <f>'HNDL PIP'!J2673</f>
        <v>24828.795424092808</v>
      </c>
      <c r="C2673" s="293">
        <f>'HNDL PIP'!I2673</f>
        <v>15383.449972548613</v>
      </c>
    </row>
    <row r="2674" spans="1:3">
      <c r="A2674" s="264">
        <f>'HNDL PIP'!A2674</f>
        <v>43760</v>
      </c>
      <c r="B2674" s="293">
        <f>'HNDL PIP'!J2674</f>
        <v>24816.584834712357</v>
      </c>
      <c r="C2674" s="293">
        <f>'HNDL PIP'!I2674</f>
        <v>15406.175507849641</v>
      </c>
    </row>
    <row r="2675" spans="1:3">
      <c r="A2675" s="264">
        <f>'HNDL PIP'!A2675</f>
        <v>43761</v>
      </c>
      <c r="B2675" s="293">
        <f>'HNDL PIP'!J2675</f>
        <v>24849.046859293489</v>
      </c>
      <c r="C2675" s="293">
        <f>'HNDL PIP'!I2675</f>
        <v>15409.997845591406</v>
      </c>
    </row>
    <row r="2676" spans="1:3">
      <c r="A2676" s="264">
        <f>'HNDL PIP'!A2676</f>
        <v>43762</v>
      </c>
      <c r="B2676" s="293">
        <f>'HNDL PIP'!J2676</f>
        <v>24896.764198806784</v>
      </c>
      <c r="C2676" s="293">
        <f>'HNDL PIP'!I2676</f>
        <v>15408.538407544551</v>
      </c>
    </row>
    <row r="2677" spans="1:3">
      <c r="A2677" s="264">
        <f>'HNDL PIP'!A2677</f>
        <v>43763</v>
      </c>
      <c r="B2677" s="293">
        <f>'HNDL PIP'!J2677</f>
        <v>24892.733643452939</v>
      </c>
      <c r="C2677" s="293">
        <f>'HNDL PIP'!I2677</f>
        <v>15385.673878143823</v>
      </c>
    </row>
    <row r="2678" spans="1:3">
      <c r="A2678" s="264">
        <f>'HNDL PIP'!A2678</f>
        <v>43766</v>
      </c>
      <c r="B2678" s="293">
        <f>'HNDL PIP'!J2678</f>
        <v>24885.828908034266</v>
      </c>
      <c r="C2678" s="293">
        <f>'HNDL PIP'!I2678</f>
        <v>15356.068134907622</v>
      </c>
    </row>
    <row r="2679" spans="1:3">
      <c r="A2679" s="264">
        <f>'HNDL PIP'!A2679</f>
        <v>43767</v>
      </c>
      <c r="B2679" s="293">
        <f>'HNDL PIP'!J2679</f>
        <v>24853.055455475322</v>
      </c>
      <c r="C2679" s="293">
        <f>'HNDL PIP'!I2679</f>
        <v>15371.843965223627</v>
      </c>
    </row>
    <row r="2680" spans="1:3">
      <c r="A2680" s="264">
        <f>'HNDL PIP'!A2680</f>
        <v>43768</v>
      </c>
      <c r="B2680" s="293">
        <f>'HNDL PIP'!J2680</f>
        <v>24936.35981147753</v>
      </c>
      <c r="C2680" s="293">
        <f>'HNDL PIP'!I2680</f>
        <v>15399.573288113874</v>
      </c>
    </row>
    <row r="2681" spans="1:3">
      <c r="A2681" s="264">
        <f>'HNDL PIP'!A2681</f>
        <v>43769</v>
      </c>
      <c r="B2681" s="293">
        <f>'HNDL PIP'!J2681</f>
        <v>25001.74853437582</v>
      </c>
      <c r="C2681" s="293">
        <f>'HNDL PIP'!I2681</f>
        <v>15481.7882980867</v>
      </c>
    </row>
    <row r="2682" spans="1:3">
      <c r="A2682" s="264">
        <f>'HNDL PIP'!A2682</f>
        <v>43770</v>
      </c>
      <c r="B2682" s="293">
        <f>'HNDL PIP'!J2682</f>
        <v>25057.624939787693</v>
      </c>
      <c r="C2682" s="293">
        <f>'HNDL PIP'!I2682</f>
        <v>15458.367792287172</v>
      </c>
    </row>
    <row r="2683" spans="1:3">
      <c r="A2683" s="264">
        <f>'HNDL PIP'!A2683</f>
        <v>43773</v>
      </c>
      <c r="B2683" s="293">
        <f>'HNDL PIP'!J2683</f>
        <v>25046.955790266453</v>
      </c>
      <c r="C2683" s="293">
        <f>'HNDL PIP'!I2683</f>
        <v>15421.742847016099</v>
      </c>
    </row>
    <row r="2684" spans="1:3">
      <c r="A2684" s="264">
        <f>'HNDL PIP'!A2684</f>
        <v>43774</v>
      </c>
      <c r="B2684" s="293">
        <f>'HNDL PIP'!J2684</f>
        <v>24942.781772144692</v>
      </c>
      <c r="C2684" s="293">
        <f>'HNDL PIP'!I2684</f>
        <v>15362.73985169325</v>
      </c>
    </row>
    <row r="2685" spans="1:3">
      <c r="A2685" s="264">
        <f>'HNDL PIP'!A2685</f>
        <v>43775</v>
      </c>
      <c r="B2685" s="293">
        <f>'HNDL PIP'!J2685</f>
        <v>24965.71746769331</v>
      </c>
      <c r="C2685" s="293">
        <f>'HNDL PIP'!I2685</f>
        <v>15404.507578653243</v>
      </c>
    </row>
    <row r="2686" spans="1:3">
      <c r="A2686" s="264">
        <f>'HNDL PIP'!A2686</f>
        <v>43776</v>
      </c>
      <c r="B2686" s="293">
        <f>'HNDL PIP'!J2686</f>
        <v>24867.745735527318</v>
      </c>
      <c r="C2686" s="293">
        <f>'HNDL PIP'!I2686</f>
        <v>15325.90641527263</v>
      </c>
    </row>
    <row r="2687" spans="1:3">
      <c r="A2687" s="264">
        <f>'HNDL PIP'!A2687</f>
        <v>43777</v>
      </c>
      <c r="B2687" s="293">
        <f>'HNDL PIP'!J2687</f>
        <v>24868.359346041918</v>
      </c>
      <c r="C2687" s="293">
        <f>'HNDL PIP'!I2687</f>
        <v>15323.47401852787</v>
      </c>
    </row>
    <row r="2688" spans="1:3">
      <c r="A2688" s="264">
        <f>'HNDL PIP'!A2688</f>
        <v>43780</v>
      </c>
      <c r="B2688" s="293">
        <f>'HNDL PIP'!J2688</f>
        <v>24848.418656331109</v>
      </c>
      <c r="C2688" s="293">
        <f>'HNDL PIP'!I2688</f>
        <v>15323.47401852787</v>
      </c>
    </row>
    <row r="2689" spans="1:3">
      <c r="A2689" s="264">
        <f>'HNDL PIP'!A2689</f>
        <v>43781</v>
      </c>
      <c r="B2689" s="293">
        <f>'HNDL PIP'!J2689</f>
        <v>24877.98433042641</v>
      </c>
      <c r="C2689" s="293">
        <f>'HNDL PIP'!I2689</f>
        <v>15348.492956473956</v>
      </c>
    </row>
    <row r="2690" spans="1:3">
      <c r="A2690" s="264">
        <f>'HNDL PIP'!A2690</f>
        <v>43782</v>
      </c>
      <c r="B2690" s="293">
        <f>'HNDL PIP'!J2690</f>
        <v>24927.436512056869</v>
      </c>
      <c r="C2690" s="293">
        <f>'HNDL PIP'!I2690</f>
        <v>15375.596805915546</v>
      </c>
    </row>
    <row r="2691" spans="1:3">
      <c r="A2691" s="264">
        <f>'HNDL PIP'!A2691</f>
        <v>43783</v>
      </c>
      <c r="B2691" s="293">
        <f>'HNDL PIP'!J2691</f>
        <v>24983.734495931621</v>
      </c>
      <c r="C2691" s="293">
        <f>'HNDL PIP'!I2691</f>
        <v>15416.461071227484</v>
      </c>
    </row>
    <row r="2692" spans="1:3">
      <c r="A2692" s="264">
        <f>'HNDL PIP'!A2692</f>
        <v>43784</v>
      </c>
      <c r="B2692" s="293">
        <f>'HNDL PIP'!J2692</f>
        <v>25042.678866123362</v>
      </c>
      <c r="C2692" s="293">
        <f>'HNDL PIP'!I2692</f>
        <v>15405.689028500698</v>
      </c>
    </row>
    <row r="2693" spans="1:3">
      <c r="A2693" s="264">
        <f>'HNDL PIP'!A2693</f>
        <v>43787</v>
      </c>
      <c r="B2693" s="293">
        <f>'HNDL PIP'!J2693</f>
        <v>25064.054249856028</v>
      </c>
      <c r="C2693" s="293">
        <f>'HNDL PIP'!I2693</f>
        <v>15425.078705408916</v>
      </c>
    </row>
    <row r="2694" spans="1:3">
      <c r="A2694" s="264">
        <f>'HNDL PIP'!A2694</f>
        <v>43788</v>
      </c>
      <c r="B2694" s="293">
        <f>'HNDL PIP'!J2694</f>
        <v>25070.623857626466</v>
      </c>
      <c r="C2694" s="293">
        <f>'HNDL PIP'!I2694</f>
        <v>15441.619003273268</v>
      </c>
    </row>
    <row r="2695" spans="1:3">
      <c r="A2695" s="264">
        <f>'HNDL PIP'!A2695</f>
        <v>43789</v>
      </c>
      <c r="B2695" s="293">
        <f>'HNDL PIP'!J2695</f>
        <v>25071.448333907785</v>
      </c>
      <c r="C2695" s="293">
        <f>'HNDL PIP'!I2695</f>
        <v>15471.572231758721</v>
      </c>
    </row>
    <row r="2696" spans="1:3">
      <c r="A2696" s="264">
        <f>'HNDL PIP'!A2696</f>
        <v>43790</v>
      </c>
      <c r="B2696" s="293">
        <f>'HNDL PIP'!J2696</f>
        <v>25032.284204445903</v>
      </c>
      <c r="C2696" s="293">
        <f>'HNDL PIP'!I2696</f>
        <v>15448.012731859491</v>
      </c>
    </row>
    <row r="2697" spans="1:3">
      <c r="A2697" s="264">
        <f>'HNDL PIP'!A2697</f>
        <v>43791</v>
      </c>
      <c r="B2697" s="293">
        <f>'HNDL PIP'!J2697</f>
        <v>25054.539567309719</v>
      </c>
      <c r="C2697" s="293">
        <f>'HNDL PIP'!I2697</f>
        <v>15450.306134504548</v>
      </c>
    </row>
    <row r="2698" spans="1:3">
      <c r="A2698" s="264">
        <f>'HNDL PIP'!A2698</f>
        <v>43794</v>
      </c>
      <c r="B2698" s="293">
        <f>'HNDL PIP'!J2698</f>
        <v>25144.391356775064</v>
      </c>
      <c r="C2698" s="293">
        <f>'HNDL PIP'!I2698</f>
        <v>15466.776935319056</v>
      </c>
    </row>
    <row r="2699" spans="1:3">
      <c r="A2699" s="264">
        <f>'HNDL PIP'!A2699</f>
        <v>43795</v>
      </c>
      <c r="B2699" s="293">
        <f>'HNDL PIP'!J2699</f>
        <v>25195.798153359887</v>
      </c>
      <c r="C2699" s="293">
        <f>'HNDL PIP'!I2699</f>
        <v>15491.865370314987</v>
      </c>
    </row>
    <row r="2700" spans="1:3">
      <c r="A2700" s="264">
        <f>'HNDL PIP'!A2700</f>
        <v>43796</v>
      </c>
      <c r="B2700" s="293">
        <f>'HNDL PIP'!J2700</f>
        <v>25211.415975322012</v>
      </c>
      <c r="C2700" s="293">
        <f>'HNDL PIP'!I2700</f>
        <v>15473.031669805572</v>
      </c>
    </row>
    <row r="2701" spans="1:3">
      <c r="A2701" s="264">
        <f>'HNDL PIP'!A2701</f>
        <v>43798</v>
      </c>
      <c r="B2701" s="293">
        <f>'HNDL PIP'!J2701</f>
        <v>25152.154116135829</v>
      </c>
      <c r="C2701" s="293">
        <f>'HNDL PIP'!I2701</f>
        <v>15473.865634403779</v>
      </c>
    </row>
    <row r="2702" spans="1:3">
      <c r="A2702" s="264">
        <f>'HNDL PIP'!A2702</f>
        <v>43801</v>
      </c>
      <c r="B2702" s="293">
        <f>'HNDL PIP'!J2702</f>
        <v>25027.078660396033</v>
      </c>
      <c r="C2702" s="293">
        <f>'HNDL PIP'!I2702</f>
        <v>15424.383734910411</v>
      </c>
    </row>
    <row r="2703" spans="1:3">
      <c r="A2703" s="264">
        <f>'HNDL PIP'!A2703</f>
        <v>43802</v>
      </c>
      <c r="B2703" s="293">
        <f>'HNDL PIP'!J2703</f>
        <v>25073.622231661891</v>
      </c>
      <c r="C2703" s="293">
        <f>'HNDL PIP'!I2703</f>
        <v>15521.818598800439</v>
      </c>
    </row>
    <row r="2704" spans="1:3">
      <c r="A2704" s="264">
        <f>'HNDL PIP'!A2704</f>
        <v>43803</v>
      </c>
      <c r="B2704" s="293">
        <f>'HNDL PIP'!J2704</f>
        <v>25094.542975168177</v>
      </c>
      <c r="C2704" s="293">
        <f>'HNDL PIP'!I2704</f>
        <v>15471.502734708871</v>
      </c>
    </row>
    <row r="2705" spans="1:3">
      <c r="A2705" s="264">
        <f>'HNDL PIP'!A2705</f>
        <v>43804</v>
      </c>
      <c r="B2705" s="293">
        <f>'HNDL PIP'!J2705</f>
        <v>25088.740262572155</v>
      </c>
      <c r="C2705" s="293">
        <f>'HNDL PIP'!I2705</f>
        <v>15464.622526773697</v>
      </c>
    </row>
    <row r="2706" spans="1:3">
      <c r="A2706" s="264">
        <f>'HNDL PIP'!A2706</f>
        <v>43805</v>
      </c>
      <c r="B2706" s="293">
        <f>'HNDL PIP'!J2706</f>
        <v>25131.520251920843</v>
      </c>
      <c r="C2706" s="293">
        <f>'HNDL PIP'!I2706</f>
        <v>15439.951074076866</v>
      </c>
    </row>
    <row r="2707" spans="1:3">
      <c r="A2707" s="264">
        <f>'HNDL PIP'!A2707</f>
        <v>43808</v>
      </c>
      <c r="B2707" s="293">
        <f>'HNDL PIP'!J2707</f>
        <v>25127.482797011733</v>
      </c>
      <c r="C2707" s="293">
        <f>'HNDL PIP'!I2707</f>
        <v>15454.545454545412</v>
      </c>
    </row>
    <row r="2708" spans="1:3">
      <c r="A2708" s="264">
        <f>'HNDL PIP'!A2708</f>
        <v>43809</v>
      </c>
      <c r="B2708" s="293">
        <f>'HNDL PIP'!J2708</f>
        <v>25113.95092867007</v>
      </c>
      <c r="C2708" s="293">
        <f>'HNDL PIP'!I2708</f>
        <v>15457.533827688971</v>
      </c>
    </row>
    <row r="2709" spans="1:3">
      <c r="A2709" s="264">
        <f>'HNDL PIP'!A2709</f>
        <v>43810</v>
      </c>
      <c r="B2709" s="293">
        <f>'HNDL PIP'!J2709</f>
        <v>25201.766322270945</v>
      </c>
      <c r="C2709" s="293">
        <f>'HNDL PIP'!I2709</f>
        <v>15491.031405716783</v>
      </c>
    </row>
    <row r="2710" spans="1:3">
      <c r="A2710" s="264">
        <f>'HNDL PIP'!A2710</f>
        <v>43811</v>
      </c>
      <c r="B2710" s="293">
        <f>'HNDL PIP'!J2710</f>
        <v>25177.413573796453</v>
      </c>
      <c r="C2710" s="293">
        <f>'HNDL PIP'!I2710</f>
        <v>15415.140627280329</v>
      </c>
    </row>
    <row r="2711" spans="1:3">
      <c r="A2711" s="264">
        <f>'HNDL PIP'!A2711</f>
        <v>43812</v>
      </c>
      <c r="B2711" s="293">
        <f>'HNDL PIP'!J2711</f>
        <v>25266.983985647588</v>
      </c>
      <c r="C2711" s="293">
        <f>'HNDL PIP'!I2711</f>
        <v>15485.124156479516</v>
      </c>
    </row>
    <row r="2712" spans="1:3">
      <c r="A2712" s="264">
        <f>'HNDL PIP'!A2712</f>
        <v>43815</v>
      </c>
      <c r="B2712" s="293">
        <f>'HNDL PIP'!J2712</f>
        <v>25301.57510146494</v>
      </c>
      <c r="C2712" s="293">
        <f>'HNDL PIP'!I2712</f>
        <v>15441.619003273268</v>
      </c>
    </row>
    <row r="2713" spans="1:3">
      <c r="A2713" s="264">
        <f>'HNDL PIP'!A2713</f>
        <v>43816</v>
      </c>
      <c r="B2713" s="293">
        <f>'HNDL PIP'!J2713</f>
        <v>25318.281669304688</v>
      </c>
      <c r="C2713" s="293">
        <f>'HNDL PIP'!I2713</f>
        <v>15447.873737759788</v>
      </c>
    </row>
    <row r="2714" spans="1:3">
      <c r="A2714" s="264">
        <f>'HNDL PIP'!A2714</f>
        <v>43817</v>
      </c>
      <c r="B2714" s="293">
        <f>'HNDL PIP'!J2714</f>
        <v>25309.380055466052</v>
      </c>
      <c r="C2714" s="293">
        <f>'HNDL PIP'!I2714</f>
        <v>15426.607640505617</v>
      </c>
    </row>
    <row r="2715" spans="1:3">
      <c r="A2715" s="264">
        <f>'HNDL PIP'!A2715</f>
        <v>43818</v>
      </c>
      <c r="B2715" s="293">
        <f>'HNDL PIP'!J2715</f>
        <v>25356.766918272773</v>
      </c>
      <c r="C2715" s="293">
        <f>'HNDL PIP'!I2715</f>
        <v>15441.549506223419</v>
      </c>
    </row>
    <row r="2716" spans="1:3">
      <c r="A2716" s="264">
        <f>'HNDL PIP'!A2716</f>
        <v>43819</v>
      </c>
      <c r="B2716" s="293">
        <f>'HNDL PIP'!J2716</f>
        <v>25394.878844201616</v>
      </c>
      <c r="C2716" s="293">
        <f>'HNDL PIP'!I2716</f>
        <v>15438.491636030009</v>
      </c>
    </row>
    <row r="2717" spans="1:3">
      <c r="A2717" s="264">
        <f>'HNDL PIP'!A2717</f>
        <v>43822</v>
      </c>
      <c r="B2717" s="293">
        <f>'HNDL PIP'!J2717</f>
        <v>25394.803374431496</v>
      </c>
      <c r="C2717" s="293">
        <f>'HNDL PIP'!I2717</f>
        <v>15426.95512575487</v>
      </c>
    </row>
    <row r="2718" spans="1:3">
      <c r="A2718" s="264">
        <f>'HNDL PIP'!A2718</f>
        <v>43823</v>
      </c>
      <c r="B2718" s="293">
        <f>'HNDL PIP'!J2718</f>
        <v>25417.019101135887</v>
      </c>
      <c r="C2718" s="293">
        <f>'HNDL PIP'!I2718</f>
        <v>15446.970276111735</v>
      </c>
    </row>
    <row r="2719" spans="1:3">
      <c r="A2719" s="264">
        <f>'HNDL PIP'!A2719</f>
        <v>43825</v>
      </c>
      <c r="B2719" s="293">
        <f>'HNDL PIP'!J2719</f>
        <v>25492.640937648288</v>
      </c>
      <c r="C2719" s="293">
        <f>'HNDL PIP'!I2719</f>
        <v>15452.669034199456</v>
      </c>
    </row>
    <row r="2720" spans="1:3">
      <c r="A2720" s="264">
        <f>'HNDL PIP'!A2720</f>
        <v>43826</v>
      </c>
      <c r="B2720" s="293">
        <f>'HNDL PIP'!J2720</f>
        <v>25514.187899040298</v>
      </c>
      <c r="C2720" s="293">
        <f>'HNDL PIP'!I2720</f>
        <v>15484.498683030863</v>
      </c>
    </row>
    <row r="2721" spans="1:3">
      <c r="A2721" s="264">
        <f>'HNDL PIP'!A2721</f>
        <v>43829</v>
      </c>
      <c r="B2721" s="293">
        <f>'HNDL PIP'!J2721</f>
        <v>25464.454878202152</v>
      </c>
      <c r="C2721" s="293">
        <f>'HNDL PIP'!I2721</f>
        <v>15475.603060650034</v>
      </c>
    </row>
    <row r="2722" spans="1:3">
      <c r="A2722" s="264">
        <f>'HNDL PIP'!A2722</f>
        <v>43830</v>
      </c>
      <c r="B2722" s="293">
        <f>'HNDL PIP'!J2722</f>
        <v>25453.122036032139</v>
      </c>
      <c r="C2722" s="293">
        <f>'HNDL PIP'!I2722</f>
        <v>15463.09359167699</v>
      </c>
    </row>
    <row r="2723" spans="1:3">
      <c r="A2723" s="264">
        <f>'HNDL PIP'!A2723</f>
        <v>43832</v>
      </c>
      <c r="B2723" s="293">
        <f>'HNDL PIP'!J2723</f>
        <v>25590.952419579509</v>
      </c>
      <c r="C2723" s="293">
        <f>'HNDL PIP'!I2723</f>
        <v>15485.263150579214</v>
      </c>
    </row>
    <row r="2724" spans="1:3">
      <c r="A2724" s="264">
        <f>'HNDL PIP'!A2724</f>
        <v>43833</v>
      </c>
      <c r="B2724" s="293">
        <f>'HNDL PIP'!J2724</f>
        <v>25610.946091693717</v>
      </c>
      <c r="C2724" s="293">
        <f>'HNDL PIP'!I2724</f>
        <v>15546.142566248018</v>
      </c>
    </row>
    <row r="2725" spans="1:3">
      <c r="A2725" s="264">
        <f>'HNDL PIP'!A2725</f>
        <v>43836</v>
      </c>
      <c r="B2725" s="293">
        <f>'HNDL PIP'!J2725</f>
        <v>25630.055317866474</v>
      </c>
      <c r="C2725" s="293">
        <f>'HNDL PIP'!I2725</f>
        <v>15525.988421791453</v>
      </c>
    </row>
    <row r="2726" spans="1:3">
      <c r="A2726" s="264">
        <f>'HNDL PIP'!A2726</f>
        <v>43837</v>
      </c>
      <c r="B2726" s="293">
        <f>'HNDL PIP'!J2726</f>
        <v>25588.932493306689</v>
      </c>
      <c r="C2726" s="293">
        <f>'HNDL PIP'!I2726</f>
        <v>15511.672029522302</v>
      </c>
    </row>
    <row r="2727" spans="1:3">
      <c r="A2727" s="264">
        <f>'HNDL PIP'!A2727</f>
        <v>43838</v>
      </c>
      <c r="B2727" s="293">
        <f>'HNDL PIP'!J2727</f>
        <v>25606.275949904055</v>
      </c>
      <c r="C2727" s="293">
        <f>'HNDL PIP'!I2727</f>
        <v>15474.90809015153</v>
      </c>
    </row>
    <row r="2728" spans="1:3">
      <c r="A2728" s="264">
        <f>'HNDL PIP'!A2728</f>
        <v>43839</v>
      </c>
      <c r="B2728" s="293">
        <f>'HNDL PIP'!J2728</f>
        <v>25671.7092017506</v>
      </c>
      <c r="C2728" s="293">
        <f>'HNDL PIP'!I2728</f>
        <v>15498.259098901211</v>
      </c>
    </row>
    <row r="2729" spans="1:3">
      <c r="A2729" s="264">
        <f>'HNDL PIP'!A2729</f>
        <v>43840</v>
      </c>
      <c r="B2729" s="293">
        <f>'HNDL PIP'!J2729</f>
        <v>25701.400294781499</v>
      </c>
      <c r="C2729" s="293">
        <f>'HNDL PIP'!I2729</f>
        <v>15532.521144477376</v>
      </c>
    </row>
    <row r="2730" spans="1:3">
      <c r="A2730" s="264">
        <f>'HNDL PIP'!A2730</f>
        <v>43843</v>
      </c>
      <c r="B2730" s="293">
        <f>'HNDL PIP'!J2730</f>
        <v>25755.573243931329</v>
      </c>
      <c r="C2730" s="293">
        <f>'HNDL PIP'!I2730</f>
        <v>15521.95759290014</v>
      </c>
    </row>
    <row r="2731" spans="1:3">
      <c r="A2731" s="264">
        <f>'HNDL PIP'!A2731</f>
        <v>43844</v>
      </c>
      <c r="B2731" s="293">
        <f>'HNDL PIP'!J2731</f>
        <v>25766.067784758885</v>
      </c>
      <c r="C2731" s="293">
        <f>'HNDL PIP'!I2731</f>
        <v>15542.042240306861</v>
      </c>
    </row>
    <row r="2732" spans="1:3">
      <c r="A2732" s="264">
        <f>'HNDL PIP'!A2732</f>
        <v>43845</v>
      </c>
      <c r="B2732" s="293">
        <f>'HNDL PIP'!J2732</f>
        <v>25814.056857568656</v>
      </c>
      <c r="C2732" s="293">
        <f>'HNDL PIP'!I2732</f>
        <v>15564.420290358634</v>
      </c>
    </row>
    <row r="2733" spans="1:3">
      <c r="A2733" s="264">
        <f>'HNDL PIP'!A2733</f>
        <v>43846</v>
      </c>
      <c r="B2733" s="293">
        <f>'HNDL PIP'!J2733</f>
        <v>25877.259504646365</v>
      </c>
      <c r="C2733" s="293">
        <f>'HNDL PIP'!I2733</f>
        <v>15555.733159127354</v>
      </c>
    </row>
    <row r="2734" spans="1:3">
      <c r="A2734" s="264">
        <f>'HNDL PIP'!A2734</f>
        <v>43847</v>
      </c>
      <c r="B2734" s="293">
        <f>'HNDL PIP'!J2734</f>
        <v>25894.583562635937</v>
      </c>
      <c r="C2734" s="293">
        <f>'HNDL PIP'!I2734</f>
        <v>15541.208275708655</v>
      </c>
    </row>
    <row r="2735" spans="1:3">
      <c r="A2735" s="264">
        <f>'HNDL PIP'!A2735</f>
        <v>43851</v>
      </c>
      <c r="B2735" s="293">
        <f>'HNDL PIP'!J2735</f>
        <v>25921.388809599248</v>
      </c>
      <c r="C2735" s="293">
        <f>'HNDL PIP'!I2735</f>
        <v>15592.983577847082</v>
      </c>
    </row>
    <row r="2736" spans="1:3">
      <c r="A2736" s="264">
        <f>'HNDL PIP'!A2736</f>
        <v>43852</v>
      </c>
      <c r="B2736" s="293">
        <f>'HNDL PIP'!J2736</f>
        <v>25924.595741199784</v>
      </c>
      <c r="C2736" s="293">
        <f>'HNDL PIP'!I2736</f>
        <v>15602.087691377461</v>
      </c>
    </row>
    <row r="2737" spans="1:3">
      <c r="A2737" s="264">
        <f>'HNDL PIP'!A2737</f>
        <v>43853</v>
      </c>
      <c r="B2737" s="293">
        <f>'HNDL PIP'!J2737</f>
        <v>25968.596853409312</v>
      </c>
      <c r="C2737" s="293">
        <f>'HNDL PIP'!I2737</f>
        <v>15623.979262080284</v>
      </c>
    </row>
    <row r="2738" spans="1:3">
      <c r="A2738" s="264">
        <f>'HNDL PIP'!A2738</f>
        <v>43854</v>
      </c>
      <c r="B2738" s="293">
        <f>'HNDL PIP'!J2738</f>
        <v>25910.281467652523</v>
      </c>
      <c r="C2738" s="293">
        <f>'HNDL PIP'!I2738</f>
        <v>15663.940065744167</v>
      </c>
    </row>
    <row r="2739" spans="1:3">
      <c r="A2739" s="264">
        <f>'HNDL PIP'!A2739</f>
        <v>43857</v>
      </c>
      <c r="B2739" s="293">
        <f>'HNDL PIP'!J2739</f>
        <v>25806.109419519573</v>
      </c>
      <c r="C2739" s="293">
        <f>'HNDL PIP'!I2739</f>
        <v>15705.916283853709</v>
      </c>
    </row>
    <row r="2740" spans="1:3">
      <c r="A2740" s="264">
        <f>'HNDL PIP'!A2740</f>
        <v>43858</v>
      </c>
      <c r="B2740" s="293">
        <f>'HNDL PIP'!J2740</f>
        <v>25900.37922164151</v>
      </c>
      <c r="C2740" s="293">
        <f>'HNDL PIP'!I2740</f>
        <v>15684.302701350285</v>
      </c>
    </row>
    <row r="2741" spans="1:3">
      <c r="A2741" s="264">
        <f>'HNDL PIP'!A2741</f>
        <v>43859</v>
      </c>
      <c r="B2741" s="293">
        <f>'HNDL PIP'!J2741</f>
        <v>25956.278444091695</v>
      </c>
      <c r="C2741" s="293">
        <f>'HNDL PIP'!I2741</f>
        <v>15721.97010236911</v>
      </c>
    </row>
    <row r="2742" spans="1:3">
      <c r="A2742" s="264">
        <f>'HNDL PIP'!A2742</f>
        <v>43860</v>
      </c>
      <c r="B2742" s="293">
        <f>'HNDL PIP'!J2742</f>
        <v>25987.260465648738</v>
      </c>
      <c r="C2742" s="293">
        <f>'HNDL PIP'!I2742</f>
        <v>15737.398447435862</v>
      </c>
    </row>
    <row r="2743" spans="1:3">
      <c r="A2743" s="264">
        <f>'HNDL PIP'!A2743</f>
        <v>43861</v>
      </c>
      <c r="B2743" s="293">
        <f>'HNDL PIP'!J2743</f>
        <v>25884.426647618602</v>
      </c>
      <c r="C2743" s="293">
        <f>'HNDL PIP'!I2743</f>
        <v>15760.679959135692</v>
      </c>
    </row>
    <row r="2744" spans="1:3">
      <c r="A2744" s="264">
        <f>'HNDL PIP'!A2744</f>
        <v>43864</v>
      </c>
      <c r="B2744" s="293">
        <f>'HNDL PIP'!J2744</f>
        <v>25967.873572210981</v>
      </c>
      <c r="C2744" s="293">
        <f>'HNDL PIP'!I2744</f>
        <v>15764.919279176554</v>
      </c>
    </row>
    <row r="2745" spans="1:3">
      <c r="A2745" s="264">
        <f>'HNDL PIP'!A2745</f>
        <v>43865</v>
      </c>
      <c r="B2745" s="293">
        <f>'HNDL PIP'!J2745</f>
        <v>26061.672874078085</v>
      </c>
      <c r="C2745" s="293">
        <f>'HNDL PIP'!I2745</f>
        <v>15705.360307454906</v>
      </c>
    </row>
    <row r="2746" spans="1:3">
      <c r="A2746" s="264">
        <f>'HNDL PIP'!A2746</f>
        <v>43866</v>
      </c>
      <c r="B2746" s="293">
        <f>'HNDL PIP'!J2746</f>
        <v>26089.337747498732</v>
      </c>
      <c r="C2746" s="293">
        <f>'HNDL PIP'!I2746</f>
        <v>15680.619357708225</v>
      </c>
    </row>
    <row r="2747" spans="1:3">
      <c r="A2747" s="264">
        <f>'HNDL PIP'!A2747</f>
        <v>43867</v>
      </c>
      <c r="B2747" s="293">
        <f>'HNDL PIP'!J2747</f>
        <v>26145.212311749689</v>
      </c>
      <c r="C2747" s="293">
        <f>'HNDL PIP'!I2747</f>
        <v>15696.395188024226</v>
      </c>
    </row>
    <row r="2748" spans="1:3">
      <c r="A2748" s="264">
        <f>'HNDL PIP'!A2748</f>
        <v>43868</v>
      </c>
      <c r="B2748" s="293">
        <f>'HNDL PIP'!J2748</f>
        <v>26160.74871254143</v>
      </c>
      <c r="C2748" s="293">
        <f>'HNDL PIP'!I2748</f>
        <v>15750.046910508605</v>
      </c>
    </row>
    <row r="2749" spans="1:3">
      <c r="A2749" s="264">
        <f>'HNDL PIP'!A2749</f>
        <v>43871</v>
      </c>
      <c r="B2749" s="293">
        <f>'HNDL PIP'!J2749</f>
        <v>26249.672908432272</v>
      </c>
      <c r="C2749" s="293">
        <f>'HNDL PIP'!I2749</f>
        <v>15771.313007762777</v>
      </c>
    </row>
    <row r="2750" spans="1:3">
      <c r="A2750" s="264">
        <f>'HNDL PIP'!A2750</f>
        <v>43872</v>
      </c>
      <c r="B2750" s="293">
        <f>'HNDL PIP'!J2750</f>
        <v>26246.911527114884</v>
      </c>
      <c r="C2750" s="293">
        <f>'HNDL PIP'!I2750</f>
        <v>15747.128034414896</v>
      </c>
    </row>
    <row r="2751" spans="1:3">
      <c r="A2751" s="264">
        <f>'HNDL PIP'!A2751</f>
        <v>43873</v>
      </c>
      <c r="B2751" s="293">
        <f>'HNDL PIP'!J2751</f>
        <v>26288.885017055974</v>
      </c>
      <c r="C2751" s="293">
        <f>'HNDL PIP'!I2751</f>
        <v>15720.997143671211</v>
      </c>
    </row>
    <row r="2752" spans="1:3">
      <c r="A2752" s="264">
        <f>'HNDL PIP'!A2752</f>
        <v>43874</v>
      </c>
      <c r="B2752" s="293">
        <f>'HNDL PIP'!J2752</f>
        <v>26303.530210678331</v>
      </c>
      <c r="C2752" s="293">
        <f>'HNDL PIP'!I2752</f>
        <v>15731.074215899494</v>
      </c>
    </row>
    <row r="2753" spans="1:3">
      <c r="A2753" s="264">
        <f>'HNDL PIP'!A2753</f>
        <v>43875</v>
      </c>
      <c r="B2753" s="293">
        <f>'HNDL PIP'!J2753</f>
        <v>26344.39532879589</v>
      </c>
      <c r="C2753" s="293">
        <f>'HNDL PIP'!I2753</f>
        <v>15754.355727599321</v>
      </c>
    </row>
    <row r="2754" spans="1:3">
      <c r="A2754" s="264">
        <f>'HNDL PIP'!A2754</f>
        <v>43879</v>
      </c>
      <c r="B2754" s="293">
        <f>'HNDL PIP'!J2754</f>
        <v>26364.765240401564</v>
      </c>
      <c r="C2754" s="293">
        <f>'HNDL PIP'!I2754</f>
        <v>15781.112091791665</v>
      </c>
    </row>
    <row r="2755" spans="1:3">
      <c r="A2755" s="264">
        <f>'HNDL PIP'!A2755</f>
        <v>43880</v>
      </c>
      <c r="B2755" s="293">
        <f>'HNDL PIP'!J2755</f>
        <v>26386.014512406684</v>
      </c>
      <c r="C2755" s="293">
        <f>'HNDL PIP'!I2755</f>
        <v>15771.799487111733</v>
      </c>
    </row>
    <row r="2756" spans="1:3">
      <c r="A2756" s="264">
        <f>'HNDL PIP'!A2756</f>
        <v>43881</v>
      </c>
      <c r="B2756" s="293">
        <f>'HNDL PIP'!J2756</f>
        <v>26394.263067433425</v>
      </c>
      <c r="C2756" s="293">
        <f>'HNDL PIP'!I2756</f>
        <v>15802.378189045836</v>
      </c>
    </row>
    <row r="2757" spans="1:3">
      <c r="A2757" s="264">
        <f>'HNDL PIP'!A2757</f>
        <v>43882</v>
      </c>
      <c r="B2757" s="293">
        <f>'HNDL PIP'!J2757</f>
        <v>26321.878614014957</v>
      </c>
      <c r="C2757" s="293">
        <f>'HNDL PIP'!I2757</f>
        <v>15844.701892404626</v>
      </c>
    </row>
    <row r="2758" spans="1:3">
      <c r="A2758" s="264">
        <f>'HNDL PIP'!A2758</f>
        <v>43885</v>
      </c>
      <c r="B2758" s="293">
        <f>'HNDL PIP'!J2758</f>
        <v>26043.964421246383</v>
      </c>
      <c r="C2758" s="293">
        <f>'HNDL PIP'!I2758</f>
        <v>15900.508023434368</v>
      </c>
    </row>
    <row r="2759" spans="1:3">
      <c r="A2759" s="264">
        <f>'HNDL PIP'!A2759</f>
        <v>43886</v>
      </c>
      <c r="B2759" s="293">
        <f>'HNDL PIP'!J2759</f>
        <v>25775.107837483272</v>
      </c>
      <c r="C2759" s="293">
        <f>'HNDL PIP'!I2759</f>
        <v>15929.696784371466</v>
      </c>
    </row>
    <row r="2760" spans="1:3">
      <c r="A2760" s="264">
        <f>'HNDL PIP'!A2760</f>
        <v>43887</v>
      </c>
      <c r="B2760" s="293">
        <f>'HNDL PIP'!J2760</f>
        <v>25744.173931138586</v>
      </c>
      <c r="C2760" s="293">
        <f>'HNDL PIP'!I2760</f>
        <v>15938.175424453195</v>
      </c>
    </row>
    <row r="2761" spans="1:3">
      <c r="A2761" s="264">
        <f>'HNDL PIP'!A2761</f>
        <v>43888</v>
      </c>
      <c r="B2761" s="293">
        <f>'HNDL PIP'!J2761</f>
        <v>25308.835655103314</v>
      </c>
      <c r="C2761" s="293">
        <f>'HNDL PIP'!I2761</f>
        <v>15932.129181116223</v>
      </c>
    </row>
    <row r="2762" spans="1:3">
      <c r="A2762" s="264">
        <f>'HNDL PIP'!A2762</f>
        <v>43889</v>
      </c>
      <c r="B2762" s="293">
        <f>'HNDL PIP'!J2762</f>
        <v>25334.751960992911</v>
      </c>
      <c r="C2762" s="293">
        <f>'HNDL PIP'!I2762</f>
        <v>16044.366916624351</v>
      </c>
    </row>
    <row r="2763" spans="1:3">
      <c r="A2763" s="264">
        <f>'HNDL PIP'!A2763</f>
        <v>43892</v>
      </c>
      <c r="B2763" s="293">
        <f>'HNDL PIP'!J2763</f>
        <v>25769.880526304711</v>
      </c>
      <c r="C2763" s="293">
        <f>'HNDL PIP'!I2763</f>
        <v>16066.605972576426</v>
      </c>
    </row>
    <row r="2764" spans="1:3">
      <c r="A2764" s="264">
        <f>'HNDL PIP'!A2764</f>
        <v>43893</v>
      </c>
      <c r="B2764" s="293">
        <f>'HNDL PIP'!J2764</f>
        <v>25673.102215018658</v>
      </c>
      <c r="C2764" s="293">
        <f>'HNDL PIP'!I2764</f>
        <v>16116.157369119639</v>
      </c>
    </row>
    <row r="2765" spans="1:3">
      <c r="A2765" s="264">
        <f>'HNDL PIP'!A2765</f>
        <v>43894</v>
      </c>
      <c r="B2765" s="293">
        <f>'HNDL PIP'!J2765</f>
        <v>26077.563631272606</v>
      </c>
      <c r="C2765" s="293">
        <f>'HNDL PIP'!I2765</f>
        <v>16137.979442772614</v>
      </c>
    </row>
    <row r="2766" spans="1:3">
      <c r="A2766" s="264">
        <f>'HNDL PIP'!A2766</f>
        <v>43895</v>
      </c>
      <c r="B2766" s="293">
        <f>'HNDL PIP'!J2766</f>
        <v>25817.601020850889</v>
      </c>
      <c r="C2766" s="293">
        <f>'HNDL PIP'!I2766</f>
        <v>16178.913205134399</v>
      </c>
    </row>
    <row r="2767" spans="1:3">
      <c r="A2767" s="264">
        <f>'HNDL PIP'!A2767</f>
        <v>43896</v>
      </c>
      <c r="B2767" s="293">
        <f>'HNDL PIP'!J2767</f>
        <v>25770.599908761156</v>
      </c>
      <c r="C2767" s="293">
        <f>'HNDL PIP'!I2767</f>
        <v>16345.845118874659</v>
      </c>
    </row>
    <row r="2768" spans="1:3">
      <c r="A2768" s="264">
        <f>'HNDL PIP'!A2768</f>
        <v>43899</v>
      </c>
      <c r="B2768" s="293">
        <f>'HNDL PIP'!J2768</f>
        <v>24922.9785042086</v>
      </c>
      <c r="C2768" s="293">
        <f>'HNDL PIP'!I2768</f>
        <v>16400.956279405891</v>
      </c>
    </row>
    <row r="2769" spans="1:3">
      <c r="A2769" s="264">
        <f>'HNDL PIP'!A2769</f>
        <v>43900</v>
      </c>
      <c r="B2769" s="293">
        <f>'HNDL PIP'!J2769</f>
        <v>25058.555142611072</v>
      </c>
      <c r="C2769" s="293">
        <f>'HNDL PIP'!I2769</f>
        <v>16153.546781939061</v>
      </c>
    </row>
    <row r="2770" spans="1:3">
      <c r="A2770" s="264">
        <f>'HNDL PIP'!A2770</f>
        <v>43901</v>
      </c>
      <c r="B2770" s="293">
        <f>'HNDL PIP'!J2770</f>
        <v>24229.320875154972</v>
      </c>
      <c r="C2770" s="293">
        <f>'HNDL PIP'!I2770</f>
        <v>16057.571356095888</v>
      </c>
    </row>
    <row r="2771" spans="1:3">
      <c r="A2771" s="264">
        <f>'HNDL PIP'!A2771</f>
        <v>43902</v>
      </c>
      <c r="B2771" s="293">
        <f>'HNDL PIP'!J2771</f>
        <v>22518.414149098218</v>
      </c>
      <c r="C2771" s="293">
        <f>'HNDL PIP'!I2771</f>
        <v>15927.264387626701</v>
      </c>
    </row>
    <row r="2772" spans="1:3">
      <c r="A2772" s="264">
        <f>'HNDL PIP'!A2772</f>
        <v>43903</v>
      </c>
      <c r="B2772" s="293">
        <f>'HNDL PIP'!J2772</f>
        <v>23330.828365051228</v>
      </c>
      <c r="C2772" s="293">
        <f>'HNDL PIP'!I2772</f>
        <v>15828.231091590118</v>
      </c>
    </row>
    <row r="2773" spans="1:3">
      <c r="A2773" s="264">
        <f>'HNDL PIP'!A2773</f>
        <v>43906</v>
      </c>
      <c r="B2773" s="293">
        <f>'HNDL PIP'!J2773</f>
        <v>22704.102681790431</v>
      </c>
      <c r="C2773" s="293">
        <f>'HNDL PIP'!I2773</f>
        <v>15965.974244393281</v>
      </c>
    </row>
    <row r="2774" spans="1:3">
      <c r="A2774" s="264">
        <f>'HNDL PIP'!A2774</f>
        <v>43907</v>
      </c>
      <c r="B2774" s="293">
        <f>'HNDL PIP'!J2774</f>
        <v>22690.501089396879</v>
      </c>
      <c r="C2774" s="293">
        <f>'HNDL PIP'!I2774</f>
        <v>15734.132086092901</v>
      </c>
    </row>
    <row r="2775" spans="1:3">
      <c r="A2775" s="264">
        <f>'HNDL PIP'!A2775</f>
        <v>43908</v>
      </c>
      <c r="B2775" s="293">
        <f>'HNDL PIP'!J2775</f>
        <v>21340.766938153953</v>
      </c>
      <c r="C2775" s="293">
        <f>'HNDL PIP'!I2775</f>
        <v>15409.163880993206</v>
      </c>
    </row>
    <row r="2776" spans="1:3">
      <c r="A2776" s="264">
        <f>'HNDL PIP'!A2776</f>
        <v>43909</v>
      </c>
      <c r="B2776" s="293">
        <f>'HNDL PIP'!J2776</f>
        <v>21281.226851651598</v>
      </c>
      <c r="C2776" s="293">
        <f>'HNDL PIP'!I2776</f>
        <v>15367.952130432019</v>
      </c>
    </row>
    <row r="2777" spans="1:3">
      <c r="A2777" s="264">
        <f>'HNDL PIP'!A2777</f>
        <v>43910</v>
      </c>
      <c r="B2777" s="293">
        <f>'HNDL PIP'!J2777</f>
        <v>21269.674005636243</v>
      </c>
      <c r="C2777" s="293">
        <f>'HNDL PIP'!I2777</f>
        <v>15465.317497272199</v>
      </c>
    </row>
    <row r="2778" spans="1:3">
      <c r="A2778" s="264">
        <f>'HNDL PIP'!A2778</f>
        <v>43913</v>
      </c>
      <c r="B2778" s="293">
        <f>'HNDL PIP'!J2778</f>
        <v>21488.996122578152</v>
      </c>
      <c r="C2778" s="293">
        <f>'HNDL PIP'!I2778</f>
        <v>15623.492782731328</v>
      </c>
    </row>
    <row r="2779" spans="1:3">
      <c r="A2779" s="264">
        <f>'HNDL PIP'!A2779</f>
        <v>43914</v>
      </c>
      <c r="B2779" s="293">
        <f>'HNDL PIP'!J2779</f>
        <v>22323.860110605929</v>
      </c>
      <c r="C2779" s="293">
        <f>'HNDL PIP'!I2779</f>
        <v>15674.573114371249</v>
      </c>
    </row>
    <row r="2780" spans="1:3">
      <c r="A2780" s="264">
        <f>'HNDL PIP'!A2780</f>
        <v>43915</v>
      </c>
      <c r="B2780" s="293">
        <f>'HNDL PIP'!J2780</f>
        <v>22798.834188054327</v>
      </c>
      <c r="C2780" s="293">
        <f>'HNDL PIP'!I2780</f>
        <v>15727.112884058024</v>
      </c>
    </row>
    <row r="2781" spans="1:3">
      <c r="A2781" s="264">
        <f>'HNDL PIP'!A2781</f>
        <v>43916</v>
      </c>
      <c r="B2781" s="293">
        <f>'HNDL PIP'!J2781</f>
        <v>23312.054943529427</v>
      </c>
      <c r="C2781" s="293">
        <f>'HNDL PIP'!I2781</f>
        <v>15807.242982535345</v>
      </c>
    </row>
    <row r="2782" spans="1:3">
      <c r="A2782" s="264">
        <f>'HNDL PIP'!A2782</f>
        <v>43917</v>
      </c>
      <c r="B2782" s="293">
        <f>'HNDL PIP'!J2782</f>
        <v>23274.224314417639</v>
      </c>
      <c r="C2782" s="293">
        <f>'HNDL PIP'!I2782</f>
        <v>15875.906067787377</v>
      </c>
    </row>
    <row r="2783" spans="1:3">
      <c r="A2783" s="264">
        <f>'HNDL PIP'!A2783</f>
        <v>43920</v>
      </c>
      <c r="B2783" s="293">
        <f>'HNDL PIP'!J2783</f>
        <v>23631.36782027502</v>
      </c>
      <c r="C2783" s="293">
        <f>'HNDL PIP'!I2783</f>
        <v>15965.140279795074</v>
      </c>
    </row>
    <row r="2784" spans="1:3">
      <c r="A2784" s="264">
        <f>'HNDL PIP'!A2784</f>
        <v>43921</v>
      </c>
      <c r="B2784" s="293">
        <f>'HNDL PIP'!J2784</f>
        <v>23520.035965796855</v>
      </c>
      <c r="C2784" s="293">
        <f>'HNDL PIP'!I2784</f>
        <v>15949.920425877875</v>
      </c>
    </row>
    <row r="2785" spans="1:3">
      <c r="A2785" s="264">
        <f>'HNDL PIP'!A2785</f>
        <v>43922</v>
      </c>
      <c r="B2785" s="293">
        <f>'HNDL PIP'!J2785</f>
        <v>23076.70568263729</v>
      </c>
      <c r="C2785" s="293">
        <f>'HNDL PIP'!I2785</f>
        <v>15966.738711941629</v>
      </c>
    </row>
    <row r="2786" spans="1:3">
      <c r="A2786" s="264">
        <f>'HNDL PIP'!A2786</f>
        <v>43923</v>
      </c>
      <c r="B2786" s="293">
        <f>'HNDL PIP'!J2786</f>
        <v>23268.36182806412</v>
      </c>
      <c r="C2786" s="293">
        <f>'HNDL PIP'!I2786</f>
        <v>15977.024275319463</v>
      </c>
    </row>
    <row r="2787" spans="1:3">
      <c r="A2787" s="264">
        <f>'HNDL PIP'!A2787</f>
        <v>43924</v>
      </c>
      <c r="B2787" s="293">
        <f>'HNDL PIP'!J2787</f>
        <v>23122.082498287986</v>
      </c>
      <c r="C2787" s="293">
        <f>'HNDL PIP'!I2787</f>
        <v>15991.896643987415</v>
      </c>
    </row>
    <row r="2788" spans="1:3">
      <c r="A2788" s="264">
        <f>'HNDL PIP'!A2788</f>
        <v>43927</v>
      </c>
      <c r="B2788" s="293">
        <f>'HNDL PIP'!J2788</f>
        <v>23673.619397131468</v>
      </c>
      <c r="C2788" s="293">
        <f>'HNDL PIP'!I2788</f>
        <v>15967.225191290579</v>
      </c>
    </row>
    <row r="2789" spans="1:3">
      <c r="A2789" s="264">
        <f>'HNDL PIP'!A2789</f>
        <v>43928</v>
      </c>
      <c r="B2789" s="293">
        <f>'HNDL PIP'!J2789</f>
        <v>23750.172587343033</v>
      </c>
      <c r="C2789" s="293">
        <f>'HNDL PIP'!I2789</f>
        <v>15972.020487730246</v>
      </c>
    </row>
    <row r="2790" spans="1:3">
      <c r="A2790" s="264">
        <f>'HNDL PIP'!A2790</f>
        <v>43929</v>
      </c>
      <c r="B2790" s="293">
        <f>'HNDL PIP'!J2790</f>
        <v>24072.862901180666</v>
      </c>
      <c r="C2790" s="293">
        <f>'HNDL PIP'!I2790</f>
        <v>15987.587826896695</v>
      </c>
    </row>
    <row r="2791" spans="1:3">
      <c r="A2791" s="264">
        <f>'HNDL PIP'!A2791</f>
        <v>43930</v>
      </c>
      <c r="B2791" s="293">
        <f>'HNDL PIP'!J2791</f>
        <v>24648.915012730155</v>
      </c>
      <c r="C2791" s="293">
        <f>'HNDL PIP'!I2791</f>
        <v>16083.493755690019</v>
      </c>
    </row>
    <row r="2792" spans="1:3">
      <c r="A2792" s="264">
        <f>'HNDL PIP'!A2792</f>
        <v>43934</v>
      </c>
      <c r="B2792" s="293">
        <f>'HNDL PIP'!J2792</f>
        <v>24496.22641146868</v>
      </c>
      <c r="C2792" s="293">
        <f>'HNDL PIP'!I2792</f>
        <v>16111.848552028914</v>
      </c>
    </row>
    <row r="2793" spans="1:3">
      <c r="A2793" s="264">
        <f>'HNDL PIP'!A2793</f>
        <v>43935</v>
      </c>
      <c r="B2793" s="293">
        <f>'HNDL PIP'!J2793</f>
        <v>24759.014383352238</v>
      </c>
      <c r="C2793" s="293">
        <f>'HNDL PIP'!I2793</f>
        <v>16129.153317441622</v>
      </c>
    </row>
    <row r="2794" spans="1:3">
      <c r="A2794" s="264">
        <f>'HNDL PIP'!A2794</f>
        <v>43936</v>
      </c>
      <c r="B2794" s="293">
        <f>'HNDL PIP'!J2794</f>
        <v>24665.715174561406</v>
      </c>
      <c r="C2794" s="293">
        <f>'HNDL PIP'!I2794</f>
        <v>16206.156048675679</v>
      </c>
    </row>
    <row r="2795" spans="1:3">
      <c r="A2795" s="264">
        <f>'HNDL PIP'!A2795</f>
        <v>43937</v>
      </c>
      <c r="B2795" s="293">
        <f>'HNDL PIP'!J2795</f>
        <v>24741.541069107148</v>
      </c>
      <c r="C2795" s="293">
        <f>'HNDL PIP'!I2795</f>
        <v>16234.371850914875</v>
      </c>
    </row>
    <row r="2796" spans="1:3">
      <c r="A2796" s="264">
        <f>'HNDL PIP'!A2796</f>
        <v>43938</v>
      </c>
      <c r="B2796" s="293">
        <f>'HNDL PIP'!J2796</f>
        <v>24925.114416918059</v>
      </c>
      <c r="C2796" s="293">
        <f>'HNDL PIP'!I2796</f>
        <v>16195.800988247995</v>
      </c>
    </row>
    <row r="2797" spans="1:3">
      <c r="A2797" s="264">
        <f>'HNDL PIP'!A2797</f>
        <v>43941</v>
      </c>
      <c r="B2797" s="293">
        <f>'HNDL PIP'!J2797</f>
        <v>24717.253921808282</v>
      </c>
      <c r="C2797" s="293">
        <f>'HNDL PIP'!I2797</f>
        <v>16204.766107678674</v>
      </c>
    </row>
    <row r="2798" spans="1:3">
      <c r="A2798" s="264">
        <f>'HNDL PIP'!A2798</f>
        <v>43942</v>
      </c>
      <c r="B2798" s="293">
        <f>'HNDL PIP'!J2798</f>
        <v>24425.416001641563</v>
      </c>
      <c r="C2798" s="293">
        <f>'HNDL PIP'!I2798</f>
        <v>16230.20202792386</v>
      </c>
    </row>
    <row r="2799" spans="1:3">
      <c r="A2799" s="264">
        <f>'HNDL PIP'!A2799</f>
        <v>43943</v>
      </c>
      <c r="B2799" s="293">
        <f>'HNDL PIP'!J2799</f>
        <v>24657.35100910841</v>
      </c>
      <c r="C2799" s="293">
        <f>'HNDL PIP'!I2799</f>
        <v>16210.673356915946</v>
      </c>
    </row>
    <row r="2800" spans="1:3">
      <c r="A2800" s="264">
        <f>'HNDL PIP'!A2800</f>
        <v>43944</v>
      </c>
      <c r="B2800" s="293">
        <f>'HNDL PIP'!J2800</f>
        <v>24731.620359910983</v>
      </c>
      <c r="C2800" s="293">
        <f>'HNDL PIP'!I2800</f>
        <v>16227.978122328654</v>
      </c>
    </row>
    <row r="2801" spans="1:3">
      <c r="A2801" s="264">
        <f>'HNDL PIP'!A2801</f>
        <v>43945</v>
      </c>
      <c r="B2801" s="293">
        <f>'HNDL PIP'!J2801</f>
        <v>24828.967669458551</v>
      </c>
      <c r="C2801" s="293">
        <f>'HNDL PIP'!I2801</f>
        <v>16234.58034206443</v>
      </c>
    </row>
    <row r="2802" spans="1:3">
      <c r="A2802" s="264">
        <f>'HNDL PIP'!A2802</f>
        <v>43948</v>
      </c>
      <c r="B2802" s="293">
        <f>'HNDL PIP'!J2802</f>
        <v>24906.519764344619</v>
      </c>
      <c r="C2802" s="293">
        <f>'HNDL PIP'!I2802</f>
        <v>16188.642792113424</v>
      </c>
    </row>
    <row r="2803" spans="1:3">
      <c r="A2803" s="264">
        <f>'HNDL PIP'!A2803</f>
        <v>43949</v>
      </c>
      <c r="B2803" s="293">
        <f>'HNDL PIP'!J2803</f>
        <v>24920.092390567625</v>
      </c>
      <c r="C2803" s="293">
        <f>'HNDL PIP'!I2803</f>
        <v>16227.908625278807</v>
      </c>
    </row>
    <row r="2804" spans="1:3">
      <c r="A2804" s="264">
        <f>'HNDL PIP'!A2804</f>
        <v>43950</v>
      </c>
      <c r="B2804" s="293">
        <f>'HNDL PIP'!J2804</f>
        <v>25255.708244638812</v>
      </c>
      <c r="C2804" s="293">
        <f>'HNDL PIP'!I2804</f>
        <v>16230.549513173115</v>
      </c>
    </row>
    <row r="2805" spans="1:3">
      <c r="A2805" s="264">
        <f>'HNDL PIP'!A2805</f>
        <v>43951</v>
      </c>
      <c r="B2805" s="293">
        <f>'HNDL PIP'!J2805</f>
        <v>25171.665193775974</v>
      </c>
      <c r="C2805" s="293">
        <f>'HNDL PIP'!I2805</f>
        <v>16233.468389266825</v>
      </c>
    </row>
    <row r="2806" spans="1:3">
      <c r="A2806" s="264">
        <f>'HNDL PIP'!A2806</f>
        <v>43952</v>
      </c>
      <c r="B2806" s="293">
        <f>'HNDL PIP'!J2806</f>
        <v>24850.899579652287</v>
      </c>
      <c r="C2806" s="293">
        <f>'HNDL PIP'!I2806</f>
        <v>16214.565191707563</v>
      </c>
    </row>
    <row r="2807" spans="1:3">
      <c r="A2807" s="264">
        <f>'HNDL PIP'!A2807</f>
        <v>43955</v>
      </c>
      <c r="B2807" s="293">
        <f>'HNDL PIP'!J2807</f>
        <v>24934.366855053056</v>
      </c>
      <c r="C2807" s="293">
        <f>'HNDL PIP'!I2807</f>
        <v>16207.129007373587</v>
      </c>
    </row>
    <row r="2808" spans="1:3">
      <c r="A2808" s="264">
        <f>'HNDL PIP'!A2808</f>
        <v>43956</v>
      </c>
      <c r="B2808" s="293">
        <f>'HNDL PIP'!J2808</f>
        <v>25030.354073827632</v>
      </c>
      <c r="C2808" s="293">
        <f>'HNDL PIP'!I2808</f>
        <v>16194.967023649797</v>
      </c>
    </row>
    <row r="2809" spans="1:3">
      <c r="A2809" s="264">
        <f>'HNDL PIP'!A2809</f>
        <v>43957</v>
      </c>
      <c r="B2809" s="293">
        <f>'HNDL PIP'!J2809</f>
        <v>24897.327163350295</v>
      </c>
      <c r="C2809" s="293">
        <f>'HNDL PIP'!I2809</f>
        <v>16145.207135957029</v>
      </c>
    </row>
    <row r="2810" spans="1:3">
      <c r="A2810" s="264">
        <f>'HNDL PIP'!A2810</f>
        <v>43958</v>
      </c>
      <c r="B2810" s="293">
        <f>'HNDL PIP'!J2810</f>
        <v>25060.774741852503</v>
      </c>
      <c r="C2810" s="293">
        <f>'HNDL PIP'!I2810</f>
        <v>16208.032469021642</v>
      </c>
    </row>
    <row r="2811" spans="1:3">
      <c r="A2811" s="264">
        <f>'HNDL PIP'!A2811</f>
        <v>43959</v>
      </c>
      <c r="B2811" s="293">
        <f>'HNDL PIP'!J2811</f>
        <v>25187.947688250304</v>
      </c>
      <c r="C2811" s="293">
        <f>'HNDL PIP'!I2811</f>
        <v>16161.330451522283</v>
      </c>
    </row>
    <row r="2812" spans="1:3">
      <c r="A2812" s="264">
        <f>'HNDL PIP'!A2812</f>
        <v>43962</v>
      </c>
      <c r="B2812" s="293">
        <f>'HNDL PIP'!J2812</f>
        <v>25127.667084992674</v>
      </c>
      <c r="C2812" s="293">
        <f>'HNDL PIP'!I2812</f>
        <v>16111.779054979068</v>
      </c>
    </row>
    <row r="2813" spans="1:3">
      <c r="A2813" s="264">
        <f>'HNDL PIP'!A2813</f>
        <v>43963</v>
      </c>
      <c r="B2813" s="293">
        <f>'HNDL PIP'!J2813</f>
        <v>25021.907119600088</v>
      </c>
      <c r="C2813" s="293">
        <f>'HNDL PIP'!I2813</f>
        <v>16154.797728836364</v>
      </c>
    </row>
    <row r="2814" spans="1:3">
      <c r="A2814" s="264">
        <f>'HNDL PIP'!A2814</f>
        <v>43964</v>
      </c>
      <c r="B2814" s="293">
        <f>'HNDL PIP'!J2814</f>
        <v>24888.471763684374</v>
      </c>
      <c r="C2814" s="293">
        <f>'HNDL PIP'!I2814</f>
        <v>16183.083028125408</v>
      </c>
    </row>
    <row r="2815" spans="1:3">
      <c r="A2815" s="264">
        <f>'HNDL PIP'!A2815</f>
        <v>43965</v>
      </c>
      <c r="B2815" s="293">
        <f>'HNDL PIP'!J2815</f>
        <v>25004.203741980014</v>
      </c>
      <c r="C2815" s="293">
        <f>'HNDL PIP'!I2815</f>
        <v>16214.356700558012</v>
      </c>
    </row>
    <row r="2816" spans="1:3">
      <c r="A2816" s="264">
        <f>'HNDL PIP'!A2816</f>
        <v>43966</v>
      </c>
      <c r="B2816" s="293">
        <f>'HNDL PIP'!J2816</f>
        <v>25047.862289359346</v>
      </c>
      <c r="C2816" s="293">
        <f>'HNDL PIP'!I2816</f>
        <v>16214.912676956812</v>
      </c>
    </row>
    <row r="2817" spans="1:3">
      <c r="A2817" s="264">
        <f>'HNDL PIP'!A2817</f>
        <v>43969</v>
      </c>
      <c r="B2817" s="293">
        <f>'HNDL PIP'!J2817</f>
        <v>25264.195460063209</v>
      </c>
      <c r="C2817" s="293">
        <f>'HNDL PIP'!I2817</f>
        <v>16164.318824665845</v>
      </c>
    </row>
    <row r="2818" spans="1:3">
      <c r="A2818" s="264">
        <f>'HNDL PIP'!A2818</f>
        <v>43970</v>
      </c>
      <c r="B2818" s="293">
        <f>'HNDL PIP'!J2818</f>
        <v>25236.440845596528</v>
      </c>
      <c r="C2818" s="293">
        <f>'HNDL PIP'!I2818</f>
        <v>16202.889687332723</v>
      </c>
    </row>
    <row r="2819" spans="1:3">
      <c r="A2819" s="264">
        <f>'HNDL PIP'!A2819</f>
        <v>43971</v>
      </c>
      <c r="B2819" s="293">
        <f>'HNDL PIP'!J2819</f>
        <v>25466.364849888978</v>
      </c>
      <c r="C2819" s="293">
        <f>'HNDL PIP'!I2819</f>
        <v>16256.263421617707</v>
      </c>
    </row>
    <row r="2820" spans="1:3">
      <c r="A2820" s="264">
        <f>'HNDL PIP'!A2820</f>
        <v>43972</v>
      </c>
      <c r="B2820" s="293">
        <f>'HNDL PIP'!J2820</f>
        <v>25435.747693415087</v>
      </c>
      <c r="C2820" s="293">
        <f>'HNDL PIP'!I2820</f>
        <v>16263.21312660273</v>
      </c>
    </row>
    <row r="2821" spans="1:3">
      <c r="A2821" s="264">
        <f>'HNDL PIP'!A2821</f>
        <v>43973</v>
      </c>
      <c r="B2821" s="293">
        <f>'HNDL PIP'!J2821</f>
        <v>25475.42209402252</v>
      </c>
      <c r="C2821" s="293">
        <f>'HNDL PIP'!I2821</f>
        <v>16272.108748983559</v>
      </c>
    </row>
    <row r="2822" spans="1:3">
      <c r="A2822" s="264">
        <f>'HNDL PIP'!A2822</f>
        <v>43977</v>
      </c>
      <c r="B2822" s="293">
        <f>'HNDL PIP'!J2822</f>
        <v>25545.623026849546</v>
      </c>
      <c r="C2822" s="293">
        <f>'HNDL PIP'!I2822</f>
        <v>16255.915936368456</v>
      </c>
    </row>
    <row r="2823" spans="1:3">
      <c r="A2823" s="264">
        <f>'HNDL PIP'!A2823</f>
        <v>43978</v>
      </c>
      <c r="B2823" s="293">
        <f>'HNDL PIP'!J2823</f>
        <v>25675.118048073273</v>
      </c>
      <c r="C2823" s="293">
        <f>'HNDL PIP'!I2823</f>
        <v>16271.900257834011</v>
      </c>
    </row>
    <row r="2824" spans="1:3">
      <c r="A2824" s="264">
        <f>'HNDL PIP'!A2824</f>
        <v>43979</v>
      </c>
      <c r="B2824" s="293">
        <f>'HNDL PIP'!J2824</f>
        <v>25664.921491048561</v>
      </c>
      <c r="C2824" s="293">
        <f>'HNDL PIP'!I2824</f>
        <v>16257.514368515012</v>
      </c>
    </row>
    <row r="2825" spans="1:3">
      <c r="A2825" s="264">
        <f>'HNDL PIP'!A2825</f>
        <v>43980</v>
      </c>
      <c r="B2825" s="293">
        <f>'HNDL PIP'!J2825</f>
        <v>25829.756351711181</v>
      </c>
      <c r="C2825" s="293">
        <f>'HNDL PIP'!I2825</f>
        <v>16309.011682454035</v>
      </c>
    </row>
    <row r="2826" spans="1:3">
      <c r="A2826" s="264">
        <f>'HNDL PIP'!A2826</f>
        <v>43983</v>
      </c>
      <c r="B2826" s="293">
        <f>'HNDL PIP'!J2826</f>
        <v>25860.838543921829</v>
      </c>
      <c r="C2826" s="293">
        <f>'HNDL PIP'!I2826</f>
        <v>16298.934610225753</v>
      </c>
    </row>
    <row r="2827" spans="1:3">
      <c r="A2827" s="264">
        <f>'HNDL PIP'!A2827</f>
        <v>43984</v>
      </c>
      <c r="B2827" s="293">
        <f>'HNDL PIP'!J2827</f>
        <v>25966.578867930893</v>
      </c>
      <c r="C2827" s="293">
        <f>'HNDL PIP'!I2827</f>
        <v>16301.575498120064</v>
      </c>
    </row>
    <row r="2828" spans="1:3">
      <c r="A2828" s="264">
        <f>'HNDL PIP'!A2828</f>
        <v>43985</v>
      </c>
      <c r="B2828" s="293">
        <f>'HNDL PIP'!J2828</f>
        <v>26022.683978934241</v>
      </c>
      <c r="C2828" s="293">
        <f>'HNDL PIP'!I2828</f>
        <v>16269.884843388358</v>
      </c>
    </row>
    <row r="2829" spans="1:3">
      <c r="A2829" s="264">
        <f>'HNDL PIP'!A2829</f>
        <v>43986</v>
      </c>
      <c r="B2829" s="293">
        <f>'HNDL PIP'!J2829</f>
        <v>25942.430200587722</v>
      </c>
      <c r="C2829" s="293">
        <f>'HNDL PIP'!I2829</f>
        <v>16237.638212257847</v>
      </c>
    </row>
    <row r="2830" spans="1:3">
      <c r="A2830" s="264">
        <f>'HNDL PIP'!A2830</f>
        <v>43987</v>
      </c>
      <c r="B2830" s="293">
        <f>'HNDL PIP'!J2830</f>
        <v>26164.079979688202</v>
      </c>
      <c r="C2830" s="293">
        <f>'HNDL PIP'!I2830</f>
        <v>16229.020578076419</v>
      </c>
    </row>
    <row r="2831" spans="1:3">
      <c r="A2831" s="264">
        <f>'HNDL PIP'!A2831</f>
        <v>43990</v>
      </c>
      <c r="B2831" s="293">
        <f>'HNDL PIP'!J2831</f>
        <v>26336.310295100167</v>
      </c>
      <c r="C2831" s="293">
        <f>'HNDL PIP'!I2831</f>
        <v>16259.946765259772</v>
      </c>
    </row>
    <row r="2832" spans="1:3">
      <c r="A2832" s="264">
        <f>'HNDL PIP'!A2832</f>
        <v>43991</v>
      </c>
      <c r="B2832" s="293">
        <f>'HNDL PIP'!J2832</f>
        <v>26306.547259426294</v>
      </c>
      <c r="C2832" s="293">
        <f>'HNDL PIP'!I2832</f>
        <v>16292.957863938631</v>
      </c>
    </row>
    <row r="2833" spans="1:3">
      <c r="A2833" s="264">
        <f>'HNDL PIP'!A2833</f>
        <v>43992</v>
      </c>
      <c r="B2833" s="293">
        <f>'HNDL PIP'!J2833</f>
        <v>26365.696743781507</v>
      </c>
      <c r="C2833" s="293">
        <f>'HNDL PIP'!I2833</f>
        <v>16343.134733930503</v>
      </c>
    </row>
    <row r="2834" spans="1:3">
      <c r="A2834" s="264">
        <f>'HNDL PIP'!A2834</f>
        <v>43993</v>
      </c>
      <c r="B2834" s="293">
        <f>'HNDL PIP'!J2834</f>
        <v>25858.258971778469</v>
      </c>
      <c r="C2834" s="293">
        <f>'HNDL PIP'!I2834</f>
        <v>16373.157459465803</v>
      </c>
    </row>
    <row r="2835" spans="1:3">
      <c r="A2835" s="264">
        <f>'HNDL PIP'!A2835</f>
        <v>43994</v>
      </c>
      <c r="B2835" s="293">
        <f>'HNDL PIP'!J2835</f>
        <v>25942.228227081181</v>
      </c>
      <c r="C2835" s="293">
        <f>'HNDL PIP'!I2835</f>
        <v>16345.914615924514</v>
      </c>
    </row>
    <row r="2836" spans="1:3">
      <c r="A2836" s="264">
        <f>'HNDL PIP'!A2836</f>
        <v>43997</v>
      </c>
      <c r="B2836" s="293">
        <f>'HNDL PIP'!J2836</f>
        <v>26115.965011763488</v>
      </c>
      <c r="C2836" s="293">
        <f>'HNDL PIP'!I2836</f>
        <v>16349.528462516726</v>
      </c>
    </row>
    <row r="2837" spans="1:3">
      <c r="A2837" s="264">
        <f>'HNDL PIP'!A2837</f>
        <v>43998</v>
      </c>
      <c r="B2837" s="293">
        <f>'HNDL PIP'!J2837</f>
        <v>26236.349699730308</v>
      </c>
      <c r="C2837" s="293">
        <f>'HNDL PIP'!I2837</f>
        <v>16348.138521519719</v>
      </c>
    </row>
    <row r="2838" spans="1:3">
      <c r="A2838" s="264">
        <f>'HNDL PIP'!A2838</f>
        <v>43999</v>
      </c>
      <c r="B2838" s="293">
        <f>'HNDL PIP'!J2838</f>
        <v>26221.743339225151</v>
      </c>
      <c r="C2838" s="293">
        <f>'HNDL PIP'!I2838</f>
        <v>16353.003315009237</v>
      </c>
    </row>
    <row r="2839" spans="1:3">
      <c r="A2839" s="264">
        <f>'HNDL PIP'!A2839</f>
        <v>44000</v>
      </c>
      <c r="B2839" s="293">
        <f>'HNDL PIP'!J2839</f>
        <v>26244.886984442692</v>
      </c>
      <c r="C2839" s="293">
        <f>'HNDL PIP'!I2839</f>
        <v>16376.840803107867</v>
      </c>
    </row>
    <row r="2840" spans="1:3">
      <c r="A2840" s="264">
        <f>'HNDL PIP'!A2840</f>
        <v>44001</v>
      </c>
      <c r="B2840" s="293">
        <f>'HNDL PIP'!J2840</f>
        <v>26214.48041967965</v>
      </c>
      <c r="C2840" s="293">
        <f>'HNDL PIP'!I2840</f>
        <v>16378.717223453823</v>
      </c>
    </row>
    <row r="2841" spans="1:3">
      <c r="A2841" s="264">
        <f>'HNDL PIP'!A2841</f>
        <v>44004</v>
      </c>
      <c r="B2841" s="293">
        <f>'HNDL PIP'!J2841</f>
        <v>26270.100567904759</v>
      </c>
      <c r="C2841" s="293">
        <f>'HNDL PIP'!I2841</f>
        <v>16377.813761805768</v>
      </c>
    </row>
    <row r="2842" spans="1:3">
      <c r="A2842" s="264">
        <f>'HNDL PIP'!A2842</f>
        <v>44005</v>
      </c>
      <c r="B2842" s="293">
        <f>'HNDL PIP'!J2842</f>
        <v>26306.843774847017</v>
      </c>
      <c r="C2842" s="293">
        <f>'HNDL PIP'!I2842</f>
        <v>16368.709648275388</v>
      </c>
    </row>
    <row r="2843" spans="1:3">
      <c r="A2843" s="264">
        <f>'HNDL PIP'!A2843</f>
        <v>44006</v>
      </c>
      <c r="B2843" s="293">
        <f>'HNDL PIP'!J2843</f>
        <v>26094.53217054261</v>
      </c>
      <c r="C2843" s="293">
        <f>'HNDL PIP'!I2843</f>
        <v>16375.172873911459</v>
      </c>
    </row>
    <row r="2844" spans="1:3">
      <c r="A2844" s="264">
        <f>'HNDL PIP'!A2844</f>
        <v>44007</v>
      </c>
      <c r="B2844" s="293">
        <f>'HNDL PIP'!J2844</f>
        <v>26192.93651415579</v>
      </c>
      <c r="C2844" s="293">
        <f>'HNDL PIP'!I2844</f>
        <v>16380.524146749931</v>
      </c>
    </row>
    <row r="2845" spans="1:3">
      <c r="A2845" s="264">
        <f>'HNDL PIP'!A2845</f>
        <v>44008</v>
      </c>
      <c r="B2845" s="293">
        <f>'HNDL PIP'!J2845</f>
        <v>25995.130774424164</v>
      </c>
      <c r="C2845" s="293">
        <f>'HNDL PIP'!I2845</f>
        <v>16412.423292631185</v>
      </c>
    </row>
    <row r="2846" spans="1:3">
      <c r="A2846" s="264">
        <f>'HNDL PIP'!A2846</f>
        <v>44011</v>
      </c>
      <c r="B2846" s="293">
        <f>'HNDL PIP'!J2846</f>
        <v>26106.694334817017</v>
      </c>
      <c r="C2846" s="293">
        <f>'HNDL PIP'!I2846</f>
        <v>16411.936813282235</v>
      </c>
    </row>
    <row r="2847" spans="1:3">
      <c r="A2847" s="264">
        <f>'HNDL PIP'!A2847</f>
        <v>44012</v>
      </c>
      <c r="B2847" s="293">
        <f>'HNDL PIP'!J2847</f>
        <v>26280.772989176854</v>
      </c>
      <c r="C2847" s="293">
        <f>'HNDL PIP'!I2847</f>
        <v>16411.797819182535</v>
      </c>
    </row>
    <row r="2848" spans="1:3">
      <c r="A2848" s="264">
        <f>'HNDL PIP'!A2848</f>
        <v>44013</v>
      </c>
      <c r="B2848" s="293">
        <f>'HNDL PIP'!J2848</f>
        <v>26381.563373633402</v>
      </c>
      <c r="C2848" s="293">
        <f>'HNDL PIP'!I2848</f>
        <v>16407.002522742867</v>
      </c>
    </row>
    <row r="2849" spans="1:3">
      <c r="A2849" s="264">
        <f>'HNDL PIP'!A2849</f>
        <v>44014</v>
      </c>
      <c r="B2849" s="293">
        <f>'HNDL PIP'!J2849</f>
        <v>26456.239638941348</v>
      </c>
      <c r="C2849" s="293">
        <f>'HNDL PIP'!I2849</f>
        <v>16431.74347248955</v>
      </c>
    </row>
    <row r="2850" spans="1:3">
      <c r="A2850" s="264">
        <f>'HNDL PIP'!A2850</f>
        <v>44018</v>
      </c>
      <c r="B2850" s="293">
        <f>'HNDL PIP'!J2850</f>
        <v>26602.200030677071</v>
      </c>
      <c r="C2850" s="293">
        <f>'HNDL PIP'!I2850</f>
        <v>16440.222112571279</v>
      </c>
    </row>
    <row r="2851" spans="1:3">
      <c r="A2851" s="264">
        <f>'HNDL PIP'!A2851</f>
        <v>44019</v>
      </c>
      <c r="B2851" s="293">
        <f>'HNDL PIP'!J2851</f>
        <v>26565.650041331057</v>
      </c>
      <c r="C2851" s="293">
        <f>'HNDL PIP'!I2851</f>
        <v>16471.634779103584</v>
      </c>
    </row>
    <row r="2852" spans="1:3">
      <c r="A2852" s="264">
        <f>'HNDL PIP'!A2852</f>
        <v>44020</v>
      </c>
      <c r="B2852" s="293">
        <f>'HNDL PIP'!J2852</f>
        <v>26640.307213226646</v>
      </c>
      <c r="C2852" s="293">
        <f>'HNDL PIP'!I2852</f>
        <v>16474.275666997892</v>
      </c>
    </row>
    <row r="2853" spans="1:3">
      <c r="A2853" s="264">
        <f>'HNDL PIP'!A2853</f>
        <v>44021</v>
      </c>
      <c r="B2853" s="293">
        <f>'HNDL PIP'!J2853</f>
        <v>26684.90963747635</v>
      </c>
      <c r="C2853" s="293">
        <f>'HNDL PIP'!I2853</f>
        <v>16520.630199247997</v>
      </c>
    </row>
    <row r="2854" spans="1:3">
      <c r="A2854" s="264">
        <f>'HNDL PIP'!A2854</f>
        <v>44022</v>
      </c>
      <c r="B2854" s="293">
        <f>'HNDL PIP'!J2854</f>
        <v>26726.218117182896</v>
      </c>
      <c r="C2854" s="293">
        <f>'HNDL PIP'!I2854</f>
        <v>16500.545551841278</v>
      </c>
    </row>
    <row r="2855" spans="1:3">
      <c r="A2855" s="264">
        <f>'HNDL PIP'!A2855</f>
        <v>44025</v>
      </c>
      <c r="B2855" s="293">
        <f>'HNDL PIP'!J2855</f>
        <v>26607.429004364072</v>
      </c>
      <c r="C2855" s="293">
        <f>'HNDL PIP'!I2855</f>
        <v>16502.699960386635</v>
      </c>
    </row>
    <row r="2856" spans="1:3">
      <c r="A2856" s="264">
        <f>'HNDL PIP'!A2856</f>
        <v>44026</v>
      </c>
      <c r="B2856" s="293">
        <f>'HNDL PIP'!J2856</f>
        <v>26739.964350305414</v>
      </c>
      <c r="C2856" s="293">
        <f>'HNDL PIP'!I2856</f>
        <v>16525.772980936908</v>
      </c>
    </row>
    <row r="2857" spans="1:3">
      <c r="A2857" s="264">
        <f>'HNDL PIP'!A2857</f>
        <v>44027</v>
      </c>
      <c r="B2857" s="293">
        <f>'HNDL PIP'!J2857</f>
        <v>26806.043679701397</v>
      </c>
      <c r="C2857" s="293">
        <f>'HNDL PIP'!I2857</f>
        <v>16523.132093042601</v>
      </c>
    </row>
    <row r="2858" spans="1:3">
      <c r="A2858" s="264">
        <f>'HNDL PIP'!A2858</f>
        <v>44028</v>
      </c>
      <c r="B2858" s="293">
        <f>'HNDL PIP'!J2858</f>
        <v>26815.105082016602</v>
      </c>
      <c r="C2858" s="293">
        <f>'HNDL PIP'!I2858</f>
        <v>16547.178072290779</v>
      </c>
    </row>
    <row r="2859" spans="1:3">
      <c r="A2859" s="264">
        <f>'HNDL PIP'!A2859</f>
        <v>44029</v>
      </c>
      <c r="B2859" s="293">
        <f>'HNDL PIP'!J2859</f>
        <v>26856.397650789626</v>
      </c>
      <c r="C2859" s="293">
        <f>'HNDL PIP'!I2859</f>
        <v>16539.185911558005</v>
      </c>
    </row>
    <row r="2860" spans="1:3">
      <c r="A2860" s="264">
        <f>'HNDL PIP'!A2860</f>
        <v>44032</v>
      </c>
      <c r="B2860" s="293">
        <f>'HNDL PIP'!J2860</f>
        <v>27022.442759835005</v>
      </c>
      <c r="C2860" s="293">
        <f>'HNDL PIP'!I2860</f>
        <v>16557.811120917864</v>
      </c>
    </row>
    <row r="2861" spans="1:3">
      <c r="A2861" s="264">
        <f>'HNDL PIP'!A2861</f>
        <v>44033</v>
      </c>
      <c r="B2861" s="293">
        <f>'HNDL PIP'!J2861</f>
        <v>27013.733800415943</v>
      </c>
      <c r="C2861" s="293">
        <f>'HNDL PIP'!I2861</f>
        <v>16582.343579515</v>
      </c>
    </row>
    <row r="2862" spans="1:3">
      <c r="A2862" s="264">
        <f>'HNDL PIP'!A2862</f>
        <v>44034</v>
      </c>
      <c r="B2862" s="293">
        <f>'HNDL PIP'!J2862</f>
        <v>27102.366059704917</v>
      </c>
      <c r="C2862" s="293">
        <f>'HNDL PIP'!I2862</f>
        <v>16599.926333127107</v>
      </c>
    </row>
    <row r="2863" spans="1:3">
      <c r="A2863" s="264">
        <f>'HNDL PIP'!A2863</f>
        <v>44035</v>
      </c>
      <c r="B2863" s="293">
        <f>'HNDL PIP'!J2863</f>
        <v>26963.653570495131</v>
      </c>
      <c r="C2863" s="293">
        <f>'HNDL PIP'!I2863</f>
        <v>16614.173228346404</v>
      </c>
    </row>
    <row r="2864" spans="1:3">
      <c r="A2864" s="264">
        <f>'HNDL PIP'!A2864</f>
        <v>44036</v>
      </c>
      <c r="B2864" s="293">
        <f>'HNDL PIP'!J2864</f>
        <v>26885.457251954893</v>
      </c>
      <c r="C2864" s="293">
        <f>'HNDL PIP'!I2864</f>
        <v>16607.293020411231</v>
      </c>
    </row>
    <row r="2865" spans="1:3">
      <c r="A2865" s="264">
        <f>'HNDL PIP'!A2865</f>
        <v>44039</v>
      </c>
      <c r="B2865" s="293">
        <f>'HNDL PIP'!J2865</f>
        <v>26973.206109420586</v>
      </c>
      <c r="C2865" s="293">
        <f>'HNDL PIP'!I2865</f>
        <v>16596.103995385343</v>
      </c>
    </row>
    <row r="2866" spans="1:3">
      <c r="A2866" s="264">
        <f>'HNDL PIP'!A2866</f>
        <v>44040</v>
      </c>
      <c r="B2866" s="293">
        <f>'HNDL PIP'!J2866</f>
        <v>26938.197819336012</v>
      </c>
      <c r="C2866" s="293">
        <f>'HNDL PIP'!I2866</f>
        <v>16617.092104440115</v>
      </c>
    </row>
    <row r="2867" spans="1:3">
      <c r="A2867" s="264">
        <f>'HNDL PIP'!A2867</f>
        <v>44041</v>
      </c>
      <c r="B2867" s="293">
        <f>'HNDL PIP'!J2867</f>
        <v>27089.718625325815</v>
      </c>
      <c r="C2867" s="293">
        <f>'HNDL PIP'!I2867</f>
        <v>16617.717577888765</v>
      </c>
    </row>
    <row r="2868" spans="1:3">
      <c r="A2868" s="264">
        <f>'HNDL PIP'!A2868</f>
        <v>44042</v>
      </c>
      <c r="B2868" s="293">
        <f>'HNDL PIP'!J2868</f>
        <v>27120.679503733802</v>
      </c>
      <c r="C2868" s="293">
        <f>'HNDL PIP'!I2868</f>
        <v>16648.713262121972</v>
      </c>
    </row>
    <row r="2869" spans="1:3">
      <c r="A2869" s="264">
        <f>'HNDL PIP'!A2869</f>
        <v>44043</v>
      </c>
      <c r="B2869" s="293">
        <f>'HNDL PIP'!J2869</f>
        <v>27235.358133034857</v>
      </c>
      <c r="C2869" s="293">
        <f>'HNDL PIP'!I2869</f>
        <v>16656.913914004304</v>
      </c>
    </row>
    <row r="2870" spans="1:3">
      <c r="A2870" s="264">
        <f>'HNDL PIP'!A2870</f>
        <v>44046</v>
      </c>
      <c r="B2870" s="293">
        <f>'HNDL PIP'!J2870</f>
        <v>27320.221139766571</v>
      </c>
      <c r="C2870" s="293">
        <f>'HNDL PIP'!I2870</f>
        <v>16640.304119090095</v>
      </c>
    </row>
    <row r="2871" spans="1:3">
      <c r="A2871" s="264">
        <f>'HNDL PIP'!A2871</f>
        <v>44047</v>
      </c>
      <c r="B2871" s="293">
        <f>'HNDL PIP'!J2871</f>
        <v>27407.048514594524</v>
      </c>
      <c r="C2871" s="293">
        <f>'HNDL PIP'!I2871</f>
        <v>16680.612408003231</v>
      </c>
    </row>
    <row r="2872" spans="1:3">
      <c r="A2872" s="264">
        <f>'HNDL PIP'!A2872</f>
        <v>44048</v>
      </c>
      <c r="B2872" s="293">
        <f>'HNDL PIP'!J2872</f>
        <v>27419.362332227021</v>
      </c>
      <c r="C2872" s="293">
        <f>'HNDL PIP'!I2872</f>
        <v>16666.921489182736</v>
      </c>
    </row>
    <row r="2873" spans="1:3">
      <c r="A2873" s="264">
        <f>'HNDL PIP'!A2873</f>
        <v>44049</v>
      </c>
      <c r="B2873" s="293">
        <f>'HNDL PIP'!J2873</f>
        <v>27509.902038679898</v>
      </c>
      <c r="C2873" s="293">
        <f>'HNDL PIP'!I2873</f>
        <v>16684.921225093945</v>
      </c>
    </row>
    <row r="2874" spans="1:3">
      <c r="A2874" s="264">
        <f>'HNDL PIP'!A2874</f>
        <v>44050</v>
      </c>
      <c r="B2874" s="293">
        <f>'HNDL PIP'!J2874</f>
        <v>27464.14478021465</v>
      </c>
      <c r="C2874" s="293">
        <f>'HNDL PIP'!I2874</f>
        <v>16674.14918236716</v>
      </c>
    </row>
    <row r="2875" spans="1:3">
      <c r="A2875" s="264">
        <f>'HNDL PIP'!A2875</f>
        <v>44053</v>
      </c>
      <c r="B2875" s="293">
        <f>'HNDL PIP'!J2875</f>
        <v>27471.41468303209</v>
      </c>
      <c r="C2875" s="293">
        <f>'HNDL PIP'!I2875</f>
        <v>16665.670542285428</v>
      </c>
    </row>
    <row r="2876" spans="1:3">
      <c r="A2876" s="264">
        <f>'HNDL PIP'!A2876</f>
        <v>44054</v>
      </c>
      <c r="B2876" s="293">
        <f>'HNDL PIP'!J2876</f>
        <v>27275.146449581178</v>
      </c>
      <c r="C2876" s="293">
        <f>'HNDL PIP'!I2876</f>
        <v>16591.51719009523</v>
      </c>
    </row>
    <row r="2877" spans="1:3">
      <c r="A2877" s="264">
        <f>'HNDL PIP'!A2877</f>
        <v>44055</v>
      </c>
      <c r="B2877" s="293">
        <f>'HNDL PIP'!J2877</f>
        <v>27392.622959754994</v>
      </c>
      <c r="C2877" s="293">
        <f>'HNDL PIP'!I2877</f>
        <v>16577.33979192578</v>
      </c>
    </row>
    <row r="2878" spans="1:3">
      <c r="A2878" s="264">
        <f>'HNDL PIP'!A2878</f>
        <v>44056</v>
      </c>
      <c r="B2878" s="293">
        <f>'HNDL PIP'!J2878</f>
        <v>27315.332955746551</v>
      </c>
      <c r="C2878" s="293">
        <f>'HNDL PIP'!I2878</f>
        <v>16533.139668221029</v>
      </c>
    </row>
    <row r="2879" spans="1:3">
      <c r="A2879" s="264">
        <f>'HNDL PIP'!A2879</f>
        <v>44057</v>
      </c>
      <c r="B2879" s="293">
        <f>'HNDL PIP'!J2879</f>
        <v>27293.034750245042</v>
      </c>
      <c r="C2879" s="293">
        <f>'HNDL PIP'!I2879</f>
        <v>16522.993098942898</v>
      </c>
    </row>
    <row r="2880" spans="1:3">
      <c r="A2880" s="264">
        <f>'HNDL PIP'!A2880</f>
        <v>44060</v>
      </c>
      <c r="B2880" s="293">
        <f>'HNDL PIP'!J2880</f>
        <v>27378.731318822873</v>
      </c>
      <c r="C2880" s="293">
        <f>'HNDL PIP'!I2880</f>
        <v>16535.91955021504</v>
      </c>
    </row>
    <row r="2881" spans="1:3">
      <c r="A2881" s="264">
        <f>'HNDL PIP'!A2881</f>
        <v>44061</v>
      </c>
      <c r="B2881" s="293">
        <f>'HNDL PIP'!J2881</f>
        <v>27452.372567423132</v>
      </c>
      <c r="C2881" s="293">
        <f>'HNDL PIP'!I2881</f>
        <v>16544.120202097369</v>
      </c>
    </row>
    <row r="2882" spans="1:3">
      <c r="A2882" s="264">
        <f>'HNDL PIP'!A2882</f>
        <v>44062</v>
      </c>
      <c r="B2882" s="293">
        <f>'HNDL PIP'!J2882</f>
        <v>27380.788729056687</v>
      </c>
      <c r="C2882" s="293">
        <f>'HNDL PIP'!I2882</f>
        <v>16540.436858455305</v>
      </c>
    </row>
    <row r="2883" spans="1:3">
      <c r="A2883" s="264">
        <f>'HNDL PIP'!A2883</f>
        <v>44063</v>
      </c>
      <c r="B2883" s="293">
        <f>'HNDL PIP'!J2883</f>
        <v>27463.40281965899</v>
      </c>
      <c r="C2883" s="293">
        <f>'HNDL PIP'!I2883</f>
        <v>16560.313014712472</v>
      </c>
    </row>
    <row r="2884" spans="1:3">
      <c r="A2884" s="264">
        <f>'HNDL PIP'!A2884</f>
        <v>44064</v>
      </c>
      <c r="B2884" s="293">
        <f>'HNDL PIP'!J2884</f>
        <v>27521.917911251829</v>
      </c>
      <c r="C2884" s="293">
        <f>'HNDL PIP'!I2884</f>
        <v>16567.332216747342</v>
      </c>
    </row>
    <row r="2885" spans="1:3">
      <c r="A2885" s="264">
        <f>'HNDL PIP'!A2885</f>
        <v>44067</v>
      </c>
      <c r="B2885" s="293">
        <f>'HNDL PIP'!J2885</f>
        <v>27583.055534073708</v>
      </c>
      <c r="C2885" s="293">
        <f>'HNDL PIP'!I2885</f>
        <v>16566.63724624884</v>
      </c>
    </row>
    <row r="2886" spans="1:3">
      <c r="A2886" s="264">
        <f>'HNDL PIP'!A2886</f>
        <v>44068</v>
      </c>
      <c r="B2886" s="293">
        <f>'HNDL PIP'!J2886</f>
        <v>27579.584978706069</v>
      </c>
      <c r="C2886" s="293">
        <f>'HNDL PIP'!I2886</f>
        <v>16536.962005962792</v>
      </c>
    </row>
    <row r="2887" spans="1:3">
      <c r="A2887" s="264">
        <f>'HNDL PIP'!A2887</f>
        <v>44069</v>
      </c>
      <c r="B2887" s="293">
        <f>'HNDL PIP'!J2887</f>
        <v>27689.327957296075</v>
      </c>
      <c r="C2887" s="293">
        <f>'HNDL PIP'!I2887</f>
        <v>16525.425495687654</v>
      </c>
    </row>
    <row r="2888" spans="1:3">
      <c r="A2888" s="264">
        <f>'HNDL PIP'!A2888</f>
        <v>44070</v>
      </c>
      <c r="B2888" s="293">
        <f>'HNDL PIP'!J2888</f>
        <v>27612.497367078897</v>
      </c>
      <c r="C2888" s="293">
        <f>'HNDL PIP'!I2888</f>
        <v>16471.63477910357</v>
      </c>
    </row>
    <row r="2889" spans="1:3">
      <c r="A2889" s="264">
        <f>'HNDL PIP'!A2889</f>
        <v>44071</v>
      </c>
      <c r="B2889" s="293">
        <f>'HNDL PIP'!J2889</f>
        <v>27697.704898583543</v>
      </c>
      <c r="C2889" s="293">
        <f>'HNDL PIP'!I2889</f>
        <v>16483.588271677811</v>
      </c>
    </row>
    <row r="2890" spans="1:3">
      <c r="A2890" s="264">
        <f>'HNDL PIP'!A2890</f>
        <v>44074</v>
      </c>
      <c r="B2890" s="293">
        <f>'HNDL PIP'!J2890</f>
        <v>27753.565073525511</v>
      </c>
      <c r="C2890" s="293">
        <f>'HNDL PIP'!I2890</f>
        <v>16522.437122544088</v>
      </c>
    </row>
    <row r="2891" spans="1:3">
      <c r="A2891" s="264">
        <f>'HNDL PIP'!A2891</f>
        <v>44075</v>
      </c>
      <c r="B2891" s="293">
        <f>'HNDL PIP'!J2891</f>
        <v>27903.345517148726</v>
      </c>
      <c r="C2891" s="293">
        <f>'HNDL PIP'!I2891</f>
        <v>16553.015824478192</v>
      </c>
    </row>
    <row r="2892" spans="1:3">
      <c r="A2892" s="264">
        <f>'HNDL PIP'!A2892</f>
        <v>44076</v>
      </c>
      <c r="B2892" s="293">
        <f>'HNDL PIP'!J2892</f>
        <v>28069.969677119527</v>
      </c>
      <c r="C2892" s="293">
        <f>'HNDL PIP'!I2892</f>
        <v>16587.55585825376</v>
      </c>
    </row>
    <row r="2893" spans="1:3">
      <c r="A2893" s="264">
        <f>'HNDL PIP'!A2893</f>
        <v>44077</v>
      </c>
      <c r="B2893" s="293">
        <f>'HNDL PIP'!J2893</f>
        <v>27708.980262722453</v>
      </c>
      <c r="C2893" s="293">
        <f>'HNDL PIP'!I2893</f>
        <v>16606.320061713323</v>
      </c>
    </row>
    <row r="2894" spans="1:3">
      <c r="A2894" s="264">
        <f>'HNDL PIP'!A2894</f>
        <v>44078</v>
      </c>
      <c r="B2894" s="293">
        <f>'HNDL PIP'!J2894</f>
        <v>27498.415744923102</v>
      </c>
      <c r="C2894" s="293">
        <f>'HNDL PIP'!I2894</f>
        <v>16508.676706673745</v>
      </c>
    </row>
    <row r="2895" spans="1:3">
      <c r="A2895" s="264">
        <f>'HNDL PIP'!A2895</f>
        <v>44082</v>
      </c>
      <c r="B2895" s="293">
        <f>'HNDL PIP'!J2895</f>
        <v>27172.291682675026</v>
      </c>
      <c r="C2895" s="293">
        <f>'HNDL PIP'!I2895</f>
        <v>16536.823011863093</v>
      </c>
    </row>
    <row r="2896" spans="1:3">
      <c r="A2896" s="264">
        <f>'HNDL PIP'!A2896</f>
        <v>44083</v>
      </c>
      <c r="B2896" s="293">
        <f>'HNDL PIP'!J2896</f>
        <v>27406.99304354058</v>
      </c>
      <c r="C2896" s="293">
        <f>'HNDL PIP'!I2896</f>
        <v>16518.336796602933</v>
      </c>
    </row>
    <row r="2897" spans="1:3">
      <c r="A2897" s="264">
        <f>'HNDL PIP'!A2897</f>
        <v>44084</v>
      </c>
      <c r="B2897" s="293">
        <f>'HNDL PIP'!J2897</f>
        <v>27227.552686077557</v>
      </c>
      <c r="C2897" s="293">
        <f>'HNDL PIP'!I2897</f>
        <v>16535.502567915937</v>
      </c>
    </row>
    <row r="2898" spans="1:3">
      <c r="A2898" s="264">
        <f>'HNDL PIP'!A2898</f>
        <v>44085</v>
      </c>
      <c r="B2898" s="293">
        <f>'HNDL PIP'!J2898</f>
        <v>27237.669750333676</v>
      </c>
      <c r="C2898" s="293">
        <f>'HNDL PIP'!I2898</f>
        <v>16549.749463135238</v>
      </c>
    </row>
    <row r="2899" spans="1:3">
      <c r="A2899" s="264">
        <f>'HNDL PIP'!A2899</f>
        <v>44088</v>
      </c>
      <c r="B2899" s="293">
        <f>'HNDL PIP'!J2899</f>
        <v>27402.738049111886</v>
      </c>
      <c r="C2899" s="293">
        <f>'HNDL PIP'!I2899</f>
        <v>16555.239730073405</v>
      </c>
    </row>
    <row r="2900" spans="1:3">
      <c r="A2900" s="264">
        <f>'HNDL PIP'!A2900</f>
        <v>44089</v>
      </c>
      <c r="B2900" s="293">
        <f>'HNDL PIP'!J2900</f>
        <v>27492.288108205339</v>
      </c>
      <c r="C2900" s="293">
        <f>'HNDL PIP'!I2900</f>
        <v>16546.483101792273</v>
      </c>
    </row>
    <row r="2901" spans="1:3">
      <c r="A2901" s="264">
        <f>'HNDL PIP'!A2901</f>
        <v>44090</v>
      </c>
      <c r="B2901" s="293">
        <f>'HNDL PIP'!J2901</f>
        <v>27414.636918947323</v>
      </c>
      <c r="C2901" s="293">
        <f>'HNDL PIP'!I2901</f>
        <v>16540.645349604856</v>
      </c>
    </row>
    <row r="2902" spans="1:3">
      <c r="A2902" s="264">
        <f>'HNDL PIP'!A2902</f>
        <v>44091</v>
      </c>
      <c r="B2902" s="293">
        <f>'HNDL PIP'!J2902</f>
        <v>27296.071929527225</v>
      </c>
      <c r="C2902" s="293">
        <f>'HNDL PIP'!I2902</f>
        <v>16549.471474935835</v>
      </c>
    </row>
    <row r="2903" spans="1:3">
      <c r="A2903" s="264">
        <f>'HNDL PIP'!A2903</f>
        <v>44092</v>
      </c>
      <c r="B2903" s="293">
        <f>'HNDL PIP'!J2903</f>
        <v>27150.603242674322</v>
      </c>
      <c r="C2903" s="293">
        <f>'HNDL PIP'!I2903</f>
        <v>16534.390615118333</v>
      </c>
    </row>
    <row r="2904" spans="1:3">
      <c r="A2904" s="264">
        <f>'HNDL PIP'!A2904</f>
        <v>44095</v>
      </c>
      <c r="B2904" s="293">
        <f>'HNDL PIP'!J2904</f>
        <v>27090.264450691473</v>
      </c>
      <c r="C2904" s="293">
        <f>'HNDL PIP'!I2904</f>
        <v>16538.838426308746</v>
      </c>
    </row>
    <row r="2905" spans="1:3">
      <c r="A2905" s="264">
        <f>'HNDL PIP'!A2905</f>
        <v>44096</v>
      </c>
      <c r="B2905" s="293">
        <f>'HNDL PIP'!J2905</f>
        <v>27193.810964762455</v>
      </c>
      <c r="C2905" s="293">
        <f>'HNDL PIP'!I2905</f>
        <v>16546.761089991673</v>
      </c>
    </row>
    <row r="2906" spans="1:3">
      <c r="A2906" s="264">
        <f>'HNDL PIP'!A2906</f>
        <v>44097</v>
      </c>
      <c r="B2906" s="293">
        <f>'HNDL PIP'!J2906</f>
        <v>26912.281027973055</v>
      </c>
      <c r="C2906" s="293">
        <f>'HNDL PIP'!I2906</f>
        <v>16533.417656420432</v>
      </c>
    </row>
    <row r="2907" spans="1:3">
      <c r="A2907" s="264">
        <f>'HNDL PIP'!A2907</f>
        <v>44098</v>
      </c>
      <c r="B2907" s="293">
        <f>'HNDL PIP'!J2907</f>
        <v>26937.941184906755</v>
      </c>
      <c r="C2907" s="293">
        <f>'HNDL PIP'!I2907</f>
        <v>16529.803809828216</v>
      </c>
    </row>
    <row r="2908" spans="1:3">
      <c r="A2908" s="264">
        <f>'HNDL PIP'!A2908</f>
        <v>44099</v>
      </c>
      <c r="B2908" s="293">
        <f>'HNDL PIP'!J2908</f>
        <v>27107.766711993921</v>
      </c>
      <c r="C2908" s="293">
        <f>'HNDL PIP'!I2908</f>
        <v>16519.657240550085</v>
      </c>
    </row>
    <row r="2909" spans="1:3">
      <c r="A2909" s="264">
        <f>'HNDL PIP'!A2909</f>
        <v>44102</v>
      </c>
      <c r="B2909" s="293">
        <f>'HNDL PIP'!J2909</f>
        <v>27282.607882933913</v>
      </c>
      <c r="C2909" s="293">
        <f>'HNDL PIP'!I2909</f>
        <v>16519.240258250979</v>
      </c>
    </row>
    <row r="2910" spans="1:3">
      <c r="A2910" s="264">
        <f>'HNDL PIP'!A2910</f>
        <v>44103</v>
      </c>
      <c r="B2910" s="293">
        <f>'HNDL PIP'!J2910</f>
        <v>27269.747580494211</v>
      </c>
      <c r="C2910" s="293">
        <f>'HNDL PIP'!I2910</f>
        <v>16537.79597056099</v>
      </c>
    </row>
    <row r="2911" spans="1:3">
      <c r="A2911" s="264">
        <f>'HNDL PIP'!A2911</f>
        <v>44104</v>
      </c>
      <c r="B2911" s="293">
        <f>'HNDL PIP'!J2911</f>
        <v>27371.568500300658</v>
      </c>
      <c r="C2911" s="293">
        <f>'HNDL PIP'!I2911</f>
        <v>16513.402506063576</v>
      </c>
    </row>
    <row r="2912" spans="1:3">
      <c r="A2912" s="264">
        <f>'HNDL PIP'!A2912</f>
        <v>44105</v>
      </c>
      <c r="B2912" s="293">
        <f>'HNDL PIP'!J2912</f>
        <v>27489.420027767839</v>
      </c>
      <c r="C2912" s="293">
        <f>'HNDL PIP'!I2912</f>
        <v>16518.47579070264</v>
      </c>
    </row>
    <row r="2913" spans="1:3">
      <c r="A2913" s="264">
        <f>'HNDL PIP'!A2913</f>
        <v>44106</v>
      </c>
      <c r="B2913" s="293">
        <f>'HNDL PIP'!J2913</f>
        <v>27361.788304408066</v>
      </c>
      <c r="C2913" s="293">
        <f>'HNDL PIP'!I2913</f>
        <v>16505.201854181247</v>
      </c>
    </row>
    <row r="2914" spans="1:3">
      <c r="A2914" s="264">
        <f>'HNDL PIP'!A2914</f>
        <v>44109</v>
      </c>
      <c r="B2914" s="293">
        <f>'HNDL PIP'!J2914</f>
        <v>27462.738536444242</v>
      </c>
      <c r="C2914" s="293">
        <f>'HNDL PIP'!I2914</f>
        <v>16461.557706875301</v>
      </c>
    </row>
    <row r="2915" spans="1:3">
      <c r="A2915" s="264">
        <f>'HNDL PIP'!A2915</f>
        <v>44110</v>
      </c>
      <c r="B2915" s="293">
        <f>'HNDL PIP'!J2915</f>
        <v>27383.376125107839</v>
      </c>
      <c r="C2915" s="293">
        <f>'HNDL PIP'!I2915</f>
        <v>16492.483894058652</v>
      </c>
    </row>
    <row r="2916" spans="1:3">
      <c r="A2916" s="264">
        <f>'HNDL PIP'!A2916</f>
        <v>44111</v>
      </c>
      <c r="B2916" s="293">
        <f>'HNDL PIP'!J2916</f>
        <v>27493.08918915669</v>
      </c>
      <c r="C2916" s="293">
        <f>'HNDL PIP'!I2916</f>
        <v>16459.333801280092</v>
      </c>
    </row>
    <row r="2917" spans="1:3">
      <c r="A2917" s="264">
        <f>'HNDL PIP'!A2917</f>
        <v>44112</v>
      </c>
      <c r="B2917" s="293">
        <f>'HNDL PIP'!J2917</f>
        <v>27601.695550597004</v>
      </c>
      <c r="C2917" s="293">
        <f>'HNDL PIP'!I2917</f>
        <v>16479.626939836358</v>
      </c>
    </row>
    <row r="2918" spans="1:3">
      <c r="A2918" s="264">
        <f>'HNDL PIP'!A2918</f>
        <v>44113</v>
      </c>
      <c r="B2918" s="293">
        <f>'HNDL PIP'!J2918</f>
        <v>27681.122628139081</v>
      </c>
      <c r="C2918" s="293">
        <f>'HNDL PIP'!I2918</f>
        <v>16476.569069642948</v>
      </c>
    </row>
    <row r="2919" spans="1:3">
      <c r="A2919" s="264">
        <f>'HNDL PIP'!A2919</f>
        <v>44117</v>
      </c>
      <c r="B2919" s="293">
        <f>'HNDL PIP'!J2919</f>
        <v>27841.050643428458</v>
      </c>
      <c r="C2919" s="293">
        <f>'HNDL PIP'!I2919</f>
        <v>16522.854104843202</v>
      </c>
    </row>
    <row r="2920" spans="1:3">
      <c r="A2920" s="264">
        <f>'HNDL PIP'!A2920</f>
        <v>44118</v>
      </c>
      <c r="B2920" s="293">
        <f>'HNDL PIP'!J2920</f>
        <v>27794.146773512966</v>
      </c>
      <c r="C2920" s="293">
        <f>'HNDL PIP'!I2920</f>
        <v>16527.996886532117</v>
      </c>
    </row>
    <row r="2921" spans="1:3">
      <c r="A2921" s="264">
        <f>'HNDL PIP'!A2921</f>
        <v>44119</v>
      </c>
      <c r="B2921" s="293">
        <f>'HNDL PIP'!J2921</f>
        <v>27756.895193955588</v>
      </c>
      <c r="C2921" s="293">
        <f>'HNDL PIP'!I2921</f>
        <v>16517.850317253982</v>
      </c>
    </row>
    <row r="2922" spans="1:3">
      <c r="A2922" s="264">
        <f>'HNDL PIP'!A2922</f>
        <v>44120</v>
      </c>
      <c r="B2922" s="293">
        <f>'HNDL PIP'!J2922</f>
        <v>27716.357928247151</v>
      </c>
      <c r="C2922" s="293">
        <f>'HNDL PIP'!I2922</f>
        <v>16515.765405758473</v>
      </c>
    </row>
    <row r="2923" spans="1:3">
      <c r="A2923" s="264">
        <f>'HNDL PIP'!A2923</f>
        <v>44123</v>
      </c>
      <c r="B2923" s="293">
        <f>'HNDL PIP'!J2923</f>
        <v>27551.067981169603</v>
      </c>
      <c r="C2923" s="293">
        <f>'HNDL PIP'!I2923</f>
        <v>16503.881410234088</v>
      </c>
    </row>
    <row r="2924" spans="1:3">
      <c r="A2924" s="264">
        <f>'HNDL PIP'!A2924</f>
        <v>44124</v>
      </c>
      <c r="B2924" s="293">
        <f>'HNDL PIP'!J2924</f>
        <v>27570.617296099426</v>
      </c>
      <c r="C2924" s="293">
        <f>'HNDL PIP'!I2924</f>
        <v>16469.827855807471</v>
      </c>
    </row>
    <row r="2925" spans="1:3">
      <c r="A2925" s="264">
        <f>'HNDL PIP'!A2925</f>
        <v>44125</v>
      </c>
      <c r="B2925" s="293">
        <f>'HNDL PIP'!J2925</f>
        <v>27521.324696369975</v>
      </c>
      <c r="C2925" s="293">
        <f>'HNDL PIP'!I2925</f>
        <v>16458.638830781583</v>
      </c>
    </row>
    <row r="2926" spans="1:3">
      <c r="A2926" s="264">
        <f>'HNDL PIP'!A2926</f>
        <v>44126</v>
      </c>
      <c r="B2926" s="293">
        <f>'HNDL PIP'!J2926</f>
        <v>27545.915552041191</v>
      </c>
      <c r="C2926" s="293">
        <f>'HNDL PIP'!I2926</f>
        <v>16437.650721726812</v>
      </c>
    </row>
    <row r="2927" spans="1:3">
      <c r="A2927" s="264">
        <f>'HNDL PIP'!A2927</f>
        <v>44127</v>
      </c>
      <c r="B2927" s="293">
        <f>'HNDL PIP'!J2927</f>
        <v>27596.371216305717</v>
      </c>
      <c r="C2927" s="293">
        <f>'HNDL PIP'!I2927</f>
        <v>16446.198858858388</v>
      </c>
    </row>
    <row r="2928" spans="1:3">
      <c r="A2928" s="264">
        <f>'HNDL PIP'!A2928</f>
        <v>44130</v>
      </c>
      <c r="B2928" s="293">
        <f>'HNDL PIP'!J2928</f>
        <v>27454.360440183256</v>
      </c>
      <c r="C2928" s="293">
        <f>'HNDL PIP'!I2928</f>
        <v>16478.445489988899</v>
      </c>
    </row>
    <row r="2929" spans="1:3">
      <c r="A2929" s="264">
        <f>'HNDL PIP'!A2929</f>
        <v>44131</v>
      </c>
      <c r="B2929" s="293">
        <f>'HNDL PIP'!J2929</f>
        <v>27521.474550719846</v>
      </c>
      <c r="C2929" s="293">
        <f>'HNDL PIP'!I2929</f>
        <v>16500.962534140373</v>
      </c>
    </row>
    <row r="2930" spans="1:3">
      <c r="A2930" s="264">
        <f>'HNDL PIP'!A2930</f>
        <v>44132</v>
      </c>
      <c r="B2930" s="293">
        <f>'HNDL PIP'!J2930</f>
        <v>27109.445218902329</v>
      </c>
      <c r="C2930" s="293">
        <f>'HNDL PIP'!I2930</f>
        <v>16490.954958961938</v>
      </c>
    </row>
    <row r="2931" spans="1:3">
      <c r="A2931" s="264">
        <f>'HNDL PIP'!A2931</f>
        <v>44133</v>
      </c>
      <c r="B2931" s="293">
        <f>'HNDL PIP'!J2931</f>
        <v>27200.678106459094</v>
      </c>
      <c r="C2931" s="293">
        <f>'HNDL PIP'!I2931</f>
        <v>16451.133149397756</v>
      </c>
    </row>
    <row r="2932" spans="1:3">
      <c r="A2932" s="264">
        <f>'HNDL PIP'!A2932</f>
        <v>44134</v>
      </c>
      <c r="B2932" s="293">
        <f>'HNDL PIP'!J2932</f>
        <v>26994.058469743835</v>
      </c>
      <c r="C2932" s="293">
        <f>'HNDL PIP'!I2932</f>
        <v>16439.666136172469</v>
      </c>
    </row>
    <row r="2933" spans="1:3">
      <c r="A2933" s="264">
        <f>'HNDL PIP'!A2933</f>
        <v>44137</v>
      </c>
      <c r="B2933" s="293">
        <f>'HNDL PIP'!J2933</f>
        <v>27096.026640711294</v>
      </c>
      <c r="C2933" s="293">
        <f>'HNDL PIP'!I2933</f>
        <v>16452.453593344915</v>
      </c>
    </row>
    <row r="2934" spans="1:3">
      <c r="A2934" s="264">
        <f>'HNDL PIP'!A2934</f>
        <v>44138</v>
      </c>
      <c r="B2934" s="293">
        <f>'HNDL PIP'!J2934</f>
        <v>27283.013115253012</v>
      </c>
      <c r="C2934" s="293">
        <f>'HNDL PIP'!I2934</f>
        <v>16437.025248278162</v>
      </c>
    </row>
    <row r="2935" spans="1:3">
      <c r="A2935" s="264">
        <f>'HNDL PIP'!A2935</f>
        <v>44139</v>
      </c>
      <c r="B2935" s="293">
        <f>'HNDL PIP'!J2935</f>
        <v>27749.59677782944</v>
      </c>
      <c r="C2935" s="293">
        <f>'HNDL PIP'!I2935</f>
        <v>16536.614520713545</v>
      </c>
    </row>
    <row r="2936" spans="1:3">
      <c r="A2936" s="264">
        <f>'HNDL PIP'!A2936</f>
        <v>44140</v>
      </c>
      <c r="B2936" s="293">
        <f>'HNDL PIP'!J2936</f>
        <v>27971.595262107978</v>
      </c>
      <c r="C2936" s="293">
        <f>'HNDL PIP'!I2936</f>
        <v>16552.598842179101</v>
      </c>
    </row>
    <row r="2937" spans="1:3">
      <c r="A2937" s="264">
        <f>'HNDL PIP'!A2937</f>
        <v>44141</v>
      </c>
      <c r="B2937" s="293">
        <f>'HNDL PIP'!J2937</f>
        <v>27905.000869786407</v>
      </c>
      <c r="C2937" s="293">
        <f>'HNDL PIP'!I2937</f>
        <v>16519.58774350024</v>
      </c>
    </row>
    <row r="2938" spans="1:3">
      <c r="A2938" s="264">
        <f>'HNDL PIP'!A2938</f>
        <v>44144</v>
      </c>
      <c r="B2938" s="293">
        <f>'HNDL PIP'!J2938</f>
        <v>27831.620302736224</v>
      </c>
      <c r="C2938" s="293">
        <f>'HNDL PIP'!I2938</f>
        <v>16440.361106670971</v>
      </c>
    </row>
    <row r="2939" spans="1:3">
      <c r="A2939" s="264">
        <f>'HNDL PIP'!A2939</f>
        <v>44145</v>
      </c>
      <c r="B2939" s="293">
        <f>'HNDL PIP'!J2939</f>
        <v>27746.634597458429</v>
      </c>
      <c r="C2939" s="293">
        <f>'HNDL PIP'!I2939</f>
        <v>16428.963590495532</v>
      </c>
    </row>
    <row r="2940" spans="1:3">
      <c r="A2940" s="264">
        <f>'HNDL PIP'!A2940</f>
        <v>44147</v>
      </c>
      <c r="B2940" s="293">
        <f>'HNDL PIP'!J2940</f>
        <v>27891.713053213061</v>
      </c>
      <c r="C2940" s="293">
        <f>'HNDL PIP'!I2940</f>
        <v>16496.236734750557</v>
      </c>
    </row>
    <row r="2941" spans="1:3">
      <c r="A2941" s="264">
        <f>'HNDL PIP'!A2941</f>
        <v>44148</v>
      </c>
      <c r="B2941" s="293">
        <f>'HNDL PIP'!J2941</f>
        <v>28019.007654804624</v>
      </c>
      <c r="C2941" s="293">
        <f>'HNDL PIP'!I2941</f>
        <v>16496.723214099507</v>
      </c>
    </row>
    <row r="2942" spans="1:3">
      <c r="A2942" s="264">
        <f>'HNDL PIP'!A2942</f>
        <v>44151</v>
      </c>
      <c r="B2942" s="293">
        <f>'HNDL PIP'!J2942</f>
        <v>28158.995450740211</v>
      </c>
      <c r="C2942" s="293">
        <f>'HNDL PIP'!I2942</f>
        <v>16497.904663946963</v>
      </c>
    </row>
    <row r="2943" spans="1:3">
      <c r="A2943" s="264">
        <f>'HNDL PIP'!A2943</f>
        <v>44152</v>
      </c>
      <c r="B2943" s="293">
        <f>'HNDL PIP'!J2943</f>
        <v>28160.097647156534</v>
      </c>
      <c r="C2943" s="293">
        <f>'HNDL PIP'!I2943</f>
        <v>16529.595318678668</v>
      </c>
    </row>
    <row r="2944" spans="1:3">
      <c r="A2944" s="264">
        <f>'HNDL PIP'!A2944</f>
        <v>44153</v>
      </c>
      <c r="B2944" s="293">
        <f>'HNDL PIP'!J2944</f>
        <v>28068.330098100771</v>
      </c>
      <c r="C2944" s="293">
        <f>'HNDL PIP'!I2944</f>
        <v>16535.433070866089</v>
      </c>
    </row>
    <row r="2945" spans="1:3">
      <c r="A2945" s="264">
        <f>'HNDL PIP'!A2945</f>
        <v>44154</v>
      </c>
      <c r="B2945" s="293">
        <f>'HNDL PIP'!J2945</f>
        <v>28183.546430303701</v>
      </c>
      <c r="C2945" s="293">
        <f>'HNDL PIP'!I2945</f>
        <v>16568.374672495098</v>
      </c>
    </row>
    <row r="2946" spans="1:3">
      <c r="A2946" s="264">
        <f>'HNDL PIP'!A2946</f>
        <v>44155</v>
      </c>
      <c r="B2946" s="293">
        <f>'HNDL PIP'!J2946</f>
        <v>28142.815915141338</v>
      </c>
      <c r="C2946" s="293">
        <f>'HNDL PIP'!I2946</f>
        <v>16594.227575039389</v>
      </c>
    </row>
    <row r="2947" spans="1:3">
      <c r="A2947" s="264">
        <f>'HNDL PIP'!A2947</f>
        <v>44158</v>
      </c>
      <c r="B2947" s="293">
        <f>'HNDL PIP'!J2947</f>
        <v>28178.301598232076</v>
      </c>
      <c r="C2947" s="293">
        <f>'HNDL PIP'!I2947</f>
        <v>16576.644821427275</v>
      </c>
    </row>
    <row r="2948" spans="1:3">
      <c r="A2948" s="264">
        <f>'HNDL PIP'!A2948</f>
        <v>44159</v>
      </c>
      <c r="B2948" s="293">
        <f>'HNDL PIP'!J2948</f>
        <v>28295.686694369768</v>
      </c>
      <c r="C2948" s="293">
        <f>'HNDL PIP'!I2948</f>
        <v>16557.95011501756</v>
      </c>
    </row>
    <row r="2949" spans="1:3">
      <c r="A2949" s="264">
        <f>'HNDL PIP'!A2949</f>
        <v>44160</v>
      </c>
      <c r="B2949" s="293">
        <f>'HNDL PIP'!J2949</f>
        <v>28309.70164616562</v>
      </c>
      <c r="C2949" s="293">
        <f>'HNDL PIP'!I2949</f>
        <v>16555.517718272804</v>
      </c>
    </row>
    <row r="2950" spans="1:3">
      <c r="A2950" s="264">
        <f>'HNDL PIP'!A2950</f>
        <v>44162</v>
      </c>
      <c r="B2950" s="293">
        <f>'HNDL PIP'!J2950</f>
        <v>28394.224036546733</v>
      </c>
      <c r="C2950" s="293">
        <f>'HNDL PIP'!I2950</f>
        <v>16589.015296300619</v>
      </c>
    </row>
    <row r="2951" spans="1:3">
      <c r="A2951" s="264">
        <f>'HNDL PIP'!A2951</f>
        <v>44165</v>
      </c>
      <c r="B2951" s="293">
        <f>'HNDL PIP'!J2951</f>
        <v>28383.928238671127</v>
      </c>
      <c r="C2951" s="293">
        <f>'HNDL PIP'!I2951</f>
        <v>16600.968788874856</v>
      </c>
    </row>
    <row r="2952" spans="1:3">
      <c r="A2952" s="264">
        <f>'HNDL PIP'!A2952</f>
        <v>44166</v>
      </c>
      <c r="B2952" s="293">
        <f>'HNDL PIP'!J2952</f>
        <v>28416.76682636586</v>
      </c>
      <c r="C2952" s="293">
        <f>'HNDL PIP'!I2952</f>
        <v>16541.479314203054</v>
      </c>
    </row>
    <row r="2953" spans="1:3">
      <c r="A2953" s="264">
        <f>'HNDL PIP'!A2953</f>
        <v>44167</v>
      </c>
      <c r="B2953" s="293">
        <f>'HNDL PIP'!J2953</f>
        <v>28430.992321241374</v>
      </c>
      <c r="C2953" s="293">
        <f>'HNDL PIP'!I2953</f>
        <v>16528.691857030612</v>
      </c>
    </row>
    <row r="2954" spans="1:3">
      <c r="A2954" s="264">
        <f>'HNDL PIP'!A2954</f>
        <v>44168</v>
      </c>
      <c r="B2954" s="293">
        <f>'HNDL PIP'!J2954</f>
        <v>28494.038002437224</v>
      </c>
      <c r="C2954" s="293">
        <f>'HNDL PIP'!I2954</f>
        <v>16561.980943908871</v>
      </c>
    </row>
    <row r="2955" spans="1:3">
      <c r="A2955" s="264">
        <f>'HNDL PIP'!A2955</f>
        <v>44169</v>
      </c>
      <c r="B2955" s="293">
        <f>'HNDL PIP'!J2955</f>
        <v>28501.9098382218</v>
      </c>
      <c r="C2955" s="293">
        <f>'HNDL PIP'!I2955</f>
        <v>16520.074222849184</v>
      </c>
    </row>
    <row r="2956" spans="1:3">
      <c r="A2956" s="264">
        <f>'HNDL PIP'!A2956</f>
        <v>44172</v>
      </c>
      <c r="B2956" s="293">
        <f>'HNDL PIP'!J2956</f>
        <v>28553.124474832934</v>
      </c>
      <c r="C2956" s="293">
        <f>'HNDL PIP'!I2956</f>
        <v>16554.4057654752</v>
      </c>
    </row>
    <row r="2957" spans="1:3">
      <c r="A2957" s="264">
        <f>'HNDL PIP'!A2957</f>
        <v>44173</v>
      </c>
      <c r="B2957" s="293">
        <f>'HNDL PIP'!J2957</f>
        <v>28584.633396132522</v>
      </c>
      <c r="C2957" s="293">
        <f>'HNDL PIP'!I2957</f>
        <v>16560.868991111274</v>
      </c>
    </row>
    <row r="2958" spans="1:3">
      <c r="A2958" s="264">
        <f>'HNDL PIP'!A2958</f>
        <v>44174</v>
      </c>
      <c r="B2958" s="293">
        <f>'HNDL PIP'!J2958</f>
        <v>28421.327203843441</v>
      </c>
      <c r="C2958" s="293">
        <f>'HNDL PIP'!I2958</f>
        <v>16529.595318678668</v>
      </c>
    </row>
    <row r="2959" spans="1:3">
      <c r="A2959" s="264">
        <f>'HNDL PIP'!A2959</f>
        <v>44175</v>
      </c>
      <c r="B2959" s="293">
        <f>'HNDL PIP'!J2959</f>
        <v>28482.169817615901</v>
      </c>
      <c r="C2959" s="293">
        <f>'HNDL PIP'!I2959</f>
        <v>16567.540707896896</v>
      </c>
    </row>
    <row r="2960" spans="1:3">
      <c r="A2960" s="264">
        <f>'HNDL PIP'!A2960</f>
        <v>44176</v>
      </c>
      <c r="B2960" s="293">
        <f>'HNDL PIP'!J2960</f>
        <v>28498.137720198229</v>
      </c>
      <c r="C2960" s="293">
        <f>'HNDL PIP'!I2960</f>
        <v>16577.339791925777</v>
      </c>
    </row>
    <row r="2961" spans="1:3">
      <c r="A2961" s="264">
        <f>'HNDL PIP'!A2961</f>
        <v>44179</v>
      </c>
      <c r="B2961" s="293">
        <f>'HNDL PIP'!J2961</f>
        <v>28501.848375790836</v>
      </c>
      <c r="C2961" s="293">
        <f>'HNDL PIP'!I2961</f>
        <v>16582.621567714399</v>
      </c>
    </row>
    <row r="2962" spans="1:3">
      <c r="A2962" s="264">
        <f>'HNDL PIP'!A2962</f>
        <v>44180</v>
      </c>
      <c r="B2962" s="293">
        <f>'HNDL PIP'!J2962</f>
        <v>28625.269307284125</v>
      </c>
      <c r="C2962" s="293">
        <f>'HNDL PIP'!I2962</f>
        <v>16566.289760999589</v>
      </c>
    </row>
    <row r="2963" spans="1:3">
      <c r="A2963" s="264">
        <f>'HNDL PIP'!A2963</f>
        <v>44181</v>
      </c>
      <c r="B2963" s="293">
        <f>'HNDL PIP'!J2963</f>
        <v>28625.034644983582</v>
      </c>
      <c r="C2963" s="293">
        <f>'HNDL PIP'!I2963</f>
        <v>16573.586951233865</v>
      </c>
    </row>
    <row r="2964" spans="1:3">
      <c r="A2964" s="264">
        <f>'HNDL PIP'!A2964</f>
        <v>44182</v>
      </c>
      <c r="B2964" s="293">
        <f>'HNDL PIP'!J2964</f>
        <v>28683.664524479645</v>
      </c>
      <c r="C2964" s="293">
        <f>'HNDL PIP'!I2964</f>
        <v>16574.976892230869</v>
      </c>
    </row>
    <row r="2965" spans="1:3">
      <c r="A2965" s="264">
        <f>'HNDL PIP'!A2965</f>
        <v>44183</v>
      </c>
      <c r="B2965" s="293">
        <f>'HNDL PIP'!J2965</f>
        <v>28646.883914568596</v>
      </c>
      <c r="C2965" s="293">
        <f>'HNDL PIP'!I2965</f>
        <v>16564.135352454232</v>
      </c>
    </row>
    <row r="2966" spans="1:3">
      <c r="A2966" s="264">
        <f>'HNDL PIP'!A2966</f>
        <v>44186</v>
      </c>
      <c r="B2966" s="293">
        <f>'HNDL PIP'!J2966</f>
        <v>28611.419424282522</v>
      </c>
      <c r="C2966" s="293">
        <f>'HNDL PIP'!I2966</f>
        <v>16567.679701996596</v>
      </c>
    </row>
    <row r="2967" spans="1:3">
      <c r="A2967" s="264">
        <f>'HNDL PIP'!A2967</f>
        <v>44187</v>
      </c>
      <c r="B2967" s="293">
        <f>'HNDL PIP'!J2967</f>
        <v>28639.847420693281</v>
      </c>
      <c r="C2967" s="293">
        <f>'HNDL PIP'!I2967</f>
        <v>16590.891716646573</v>
      </c>
    </row>
    <row r="2968" spans="1:3">
      <c r="A2968" s="264">
        <f>'HNDL PIP'!A2968</f>
        <v>44188</v>
      </c>
      <c r="B2968" s="293">
        <f>'HNDL PIP'!J2968</f>
        <v>28614.232509511734</v>
      </c>
      <c r="C2968" s="293">
        <f>'HNDL PIP'!I2968</f>
        <v>16567.054228547939</v>
      </c>
    </row>
    <row r="2969" spans="1:3">
      <c r="A2969" s="264">
        <f>'HNDL PIP'!A2969</f>
        <v>44189</v>
      </c>
      <c r="B2969" s="293">
        <f>'HNDL PIP'!J2969</f>
        <v>28690.569248145239</v>
      </c>
      <c r="C2969" s="293">
        <f>'HNDL PIP'!I2969</f>
        <v>16587.625355303611</v>
      </c>
    </row>
    <row r="2970" spans="1:3">
      <c r="A2970" s="264">
        <f>'HNDL PIP'!A2970</f>
        <v>44193</v>
      </c>
      <c r="B2970" s="293">
        <f>'HNDL PIP'!J2970</f>
        <v>28760.555485713579</v>
      </c>
      <c r="C2970" s="293">
        <f>'HNDL PIP'!I2970</f>
        <v>16594.505563238785</v>
      </c>
    </row>
    <row r="2971" spans="1:3">
      <c r="A2971" s="264">
        <f>'HNDL PIP'!A2971</f>
        <v>44194</v>
      </c>
      <c r="B2971" s="293">
        <f>'HNDL PIP'!J2971</f>
        <v>28759.658173365275</v>
      </c>
      <c r="C2971" s="293">
        <f>'HNDL PIP'!I2971</f>
        <v>16597.632930482047</v>
      </c>
    </row>
    <row r="2972" spans="1:3">
      <c r="A2972" s="264">
        <f>'HNDL PIP'!A2972</f>
        <v>44195</v>
      </c>
      <c r="B2972" s="293">
        <f>'HNDL PIP'!J2972</f>
        <v>28796.385386294278</v>
      </c>
      <c r="C2972" s="293">
        <f>'HNDL PIP'!I2972</f>
        <v>16608.613464358379</v>
      </c>
    </row>
    <row r="2973" spans="1:3">
      <c r="A2973" s="264">
        <f>'HNDL PIP'!A2973</f>
        <v>44196</v>
      </c>
      <c r="B2973" s="293">
        <f>'HNDL PIP'!J2973</f>
        <v>28847.326571146816</v>
      </c>
      <c r="C2973" s="293">
        <f>'HNDL PIP'!I2973</f>
        <v>16623.833318275578</v>
      </c>
    </row>
    <row r="2974" spans="1:3">
      <c r="A2974" s="264">
        <f>'HNDL PIP'!A2974</f>
        <v>44200</v>
      </c>
      <c r="B2974" s="293">
        <f>'HNDL PIP'!J2974</f>
        <v>28776.291013309463</v>
      </c>
      <c r="C2974" s="293">
        <f>'HNDL PIP'!I2974</f>
        <v>16614.173228346415</v>
      </c>
    </row>
    <row r="2975" spans="1:3">
      <c r="A2975" s="264">
        <f>'HNDL PIP'!A2975</f>
        <v>44201</v>
      </c>
      <c r="B2975" s="293">
        <f>'HNDL PIP'!J2975</f>
        <v>28830.236044696292</v>
      </c>
      <c r="C2975" s="293">
        <f>'HNDL PIP'!I2975</f>
        <v>16573.239465984621</v>
      </c>
    </row>
    <row r="2976" spans="1:3">
      <c r="A2976" s="264">
        <f>'HNDL PIP'!A2976</f>
        <v>44202</v>
      </c>
      <c r="B2976" s="293">
        <f>'HNDL PIP'!J2976</f>
        <v>28717.683342920471</v>
      </c>
      <c r="C2976" s="293">
        <f>'HNDL PIP'!I2976</f>
        <v>16494.49930850431</v>
      </c>
    </row>
    <row r="2977" spans="1:3">
      <c r="A2977" s="264">
        <f>'HNDL PIP'!A2977</f>
        <v>44203</v>
      </c>
      <c r="B2977" s="293">
        <f>'HNDL PIP'!J2977</f>
        <v>28854.758437544209</v>
      </c>
      <c r="C2977" s="293">
        <f>'HNDL PIP'!I2977</f>
        <v>16484.005253976928</v>
      </c>
    </row>
    <row r="2978" spans="1:3">
      <c r="A2978" s="264">
        <f>'HNDL PIP'!A2978</f>
        <v>44204</v>
      </c>
      <c r="B2978" s="293">
        <f>'HNDL PIP'!J2978</f>
        <v>28903.647135726642</v>
      </c>
      <c r="C2978" s="293">
        <f>'HNDL PIP'!I2978</f>
        <v>16467.047973813467</v>
      </c>
    </row>
    <row r="2979" spans="1:3">
      <c r="A2979" s="264">
        <f>'HNDL PIP'!A2979</f>
        <v>44207</v>
      </c>
      <c r="B2979" s="293">
        <f>'HNDL PIP'!J2979</f>
        <v>28766.322435181162</v>
      </c>
      <c r="C2979" s="293">
        <f>'HNDL PIP'!I2979</f>
        <v>16451.272143497466</v>
      </c>
    </row>
    <row r="2980" spans="1:3">
      <c r="A2980" s="264">
        <f>'HNDL PIP'!A2980</f>
        <v>44208</v>
      </c>
      <c r="B2980" s="293">
        <f>'HNDL PIP'!J2980</f>
        <v>28776.830139331509</v>
      </c>
      <c r="C2980" s="293">
        <f>'HNDL PIP'!I2980</f>
        <v>16446.68533820735</v>
      </c>
    </row>
    <row r="2981" spans="1:3">
      <c r="A2981" s="264">
        <f>'HNDL PIP'!A2981</f>
        <v>44209</v>
      </c>
      <c r="B2981" s="293">
        <f>'HNDL PIP'!J2981</f>
        <v>28910.806458217114</v>
      </c>
      <c r="C2981" s="293">
        <f>'HNDL PIP'!I2981</f>
        <v>16500.059072492328</v>
      </c>
    </row>
    <row r="2982" spans="1:3">
      <c r="A2982" s="264">
        <f>'HNDL PIP'!A2982</f>
        <v>44210</v>
      </c>
      <c r="B2982" s="293">
        <f>'HNDL PIP'!J2982</f>
        <v>28866.018770618808</v>
      </c>
      <c r="C2982" s="293">
        <f>'HNDL PIP'!I2982</f>
        <v>16476.013093244146</v>
      </c>
    </row>
    <row r="2983" spans="1:3">
      <c r="A2983" s="264">
        <f>'HNDL PIP'!A2983</f>
        <v>44211</v>
      </c>
      <c r="B2983" s="293">
        <f>'HNDL PIP'!J2983</f>
        <v>28815.780220553268</v>
      </c>
      <c r="C2983" s="293">
        <f>'HNDL PIP'!I2983</f>
        <v>16497.765669847267</v>
      </c>
    </row>
    <row r="2984" spans="1:3">
      <c r="A2984" s="264">
        <f>'HNDL PIP'!A2984</f>
        <v>44215</v>
      </c>
      <c r="B2984" s="293">
        <f>'HNDL PIP'!J2984</f>
        <v>28943.590193428703</v>
      </c>
      <c r="C2984" s="293">
        <f>'HNDL PIP'!I2984</f>
        <v>16514.514458861169</v>
      </c>
    </row>
    <row r="2985" spans="1:3">
      <c r="A2985" s="264">
        <f>'HNDL PIP'!A2985</f>
        <v>44216</v>
      </c>
      <c r="B2985" s="293">
        <f>'HNDL PIP'!J2985</f>
        <v>29089.367096063812</v>
      </c>
      <c r="C2985" s="293">
        <f>'HNDL PIP'!I2985</f>
        <v>16518.684281852184</v>
      </c>
    </row>
    <row r="2986" spans="1:3">
      <c r="A2986" s="264">
        <f>'HNDL PIP'!A2986</f>
        <v>44217</v>
      </c>
      <c r="B2986" s="293">
        <f>'HNDL PIP'!J2986</f>
        <v>29058.418244226788</v>
      </c>
      <c r="C2986" s="293">
        <f>'HNDL PIP'!I2986</f>
        <v>16494.151823255055</v>
      </c>
    </row>
    <row r="2987" spans="1:3">
      <c r="A2987" s="264">
        <f>'HNDL PIP'!A2987</f>
        <v>44218</v>
      </c>
      <c r="B2987" s="293">
        <f>'HNDL PIP'!J2987</f>
        <v>29036.899630777825</v>
      </c>
      <c r="C2987" s="293">
        <f>'HNDL PIP'!I2987</f>
        <v>16499.642090193222</v>
      </c>
    </row>
    <row r="2988" spans="1:3">
      <c r="A2988" s="264">
        <f>'HNDL PIP'!A2988</f>
        <v>44221</v>
      </c>
      <c r="B2988" s="293">
        <f>'HNDL PIP'!J2988</f>
        <v>29135.956592769558</v>
      </c>
      <c r="C2988" s="293">
        <f>'HNDL PIP'!I2988</f>
        <v>16536.336532514146</v>
      </c>
    </row>
    <row r="2989" spans="1:3">
      <c r="A2989" s="264">
        <f>'HNDL PIP'!A2989</f>
        <v>44222</v>
      </c>
      <c r="B2989" s="293">
        <f>'HNDL PIP'!J2989</f>
        <v>29113.559317758067</v>
      </c>
      <c r="C2989" s="293">
        <f>'HNDL PIP'!I2989</f>
        <v>16531.95821837358</v>
      </c>
    </row>
    <row r="2990" spans="1:3">
      <c r="A2990" s="264">
        <f>'HNDL PIP'!A2990</f>
        <v>44223</v>
      </c>
      <c r="B2990" s="293">
        <f>'HNDL PIP'!J2990</f>
        <v>28836.886108027942</v>
      </c>
      <c r="C2990" s="293">
        <f>'HNDL PIP'!I2990</f>
        <v>16536.823011863093</v>
      </c>
    </row>
    <row r="2991" spans="1:3">
      <c r="A2991" s="264">
        <f>'HNDL PIP'!A2991</f>
        <v>44224</v>
      </c>
      <c r="B2991" s="293">
        <f>'HNDL PIP'!J2991</f>
        <v>28916.86825039118</v>
      </c>
      <c r="C2991" s="293">
        <f>'HNDL PIP'!I2991</f>
        <v>16519.587743500237</v>
      </c>
    </row>
    <row r="2992" spans="1:3">
      <c r="A2992" s="264">
        <f>'HNDL PIP'!A2992</f>
        <v>44225</v>
      </c>
      <c r="B2992" s="293">
        <f>'HNDL PIP'!J2992</f>
        <v>28734.698575715083</v>
      </c>
      <c r="C2992" s="293">
        <f>'HNDL PIP'!I2992</f>
        <v>16504.645877782434</v>
      </c>
    </row>
    <row r="2993" spans="1:3">
      <c r="A2993" s="264">
        <f>'HNDL PIP'!A2993</f>
        <v>44228</v>
      </c>
      <c r="B2993" s="293">
        <f>'HNDL PIP'!J2993</f>
        <v>28927.552110010107</v>
      </c>
      <c r="C2993" s="293">
        <f>'HNDL PIP'!I2993</f>
        <v>16512.360050315809</v>
      </c>
    </row>
    <row r="2994" spans="1:3">
      <c r="A2994" s="264">
        <f>'HNDL PIP'!A2994</f>
        <v>44229</v>
      </c>
      <c r="B2994" s="293">
        <f>'HNDL PIP'!J2994</f>
        <v>29047.845406533776</v>
      </c>
      <c r="C2994" s="293">
        <f>'HNDL PIP'!I2994</f>
        <v>16488.939544516285</v>
      </c>
    </row>
    <row r="2995" spans="1:3">
      <c r="A2995" s="264">
        <f>'HNDL PIP'!A2995</f>
        <v>44230</v>
      </c>
      <c r="B2995" s="293">
        <f>'HNDL PIP'!J2995</f>
        <v>29013.622985962727</v>
      </c>
      <c r="C2995" s="293">
        <f>'HNDL PIP'!I2995</f>
        <v>16460.098268828438</v>
      </c>
    </row>
    <row r="2996" spans="1:3">
      <c r="A2996" s="264">
        <f>'HNDL PIP'!A2996</f>
        <v>44231</v>
      </c>
      <c r="B2996" s="293">
        <f>'HNDL PIP'!J2996</f>
        <v>29119.656686928465</v>
      </c>
      <c r="C2996" s="293">
        <f>'HNDL PIP'!I2996</f>
        <v>16460.584748177393</v>
      </c>
    </row>
    <row r="2997" spans="1:3">
      <c r="A2997" s="264">
        <f>'HNDL PIP'!A2997</f>
        <v>44232</v>
      </c>
      <c r="B2997" s="293">
        <f>'HNDL PIP'!J2997</f>
        <v>29138.684760437663</v>
      </c>
      <c r="C2997" s="293">
        <f>'HNDL PIP'!I2997</f>
        <v>16439.805130272172</v>
      </c>
    </row>
    <row r="2998" spans="1:3">
      <c r="A2998" s="264">
        <f>'HNDL PIP'!A2998</f>
        <v>44235</v>
      </c>
      <c r="B2998" s="293">
        <f>'HNDL PIP'!J2998</f>
        <v>29221.914783488675</v>
      </c>
      <c r="C2998" s="293">
        <f>'HNDL PIP'!I2998</f>
        <v>16456.97090158518</v>
      </c>
    </row>
    <row r="2999" spans="1:3">
      <c r="A2999" s="264">
        <f>'HNDL PIP'!A2999</f>
        <v>44236</v>
      </c>
      <c r="B2999" s="293">
        <f>'HNDL PIP'!J2999</f>
        <v>29211.574739415435</v>
      </c>
      <c r="C2999" s="293">
        <f>'HNDL PIP'!I2999</f>
        <v>16460.654245227241</v>
      </c>
    </row>
    <row r="3000" spans="1:3">
      <c r="A3000" s="264">
        <f>'HNDL PIP'!A3000</f>
        <v>44237</v>
      </c>
      <c r="B3000" s="293">
        <f>'HNDL PIP'!J3000</f>
        <v>29235.853563188808</v>
      </c>
      <c r="C3000" s="293">
        <f>'HNDL PIP'!I3000</f>
        <v>16484.700224475422</v>
      </c>
    </row>
    <row r="3001" spans="1:3">
      <c r="A3001" s="264">
        <f>'HNDL PIP'!A3001</f>
        <v>44238</v>
      </c>
      <c r="B3001" s="293">
        <f>'HNDL PIP'!J3001</f>
        <v>29244.793413675045</v>
      </c>
      <c r="C3001" s="293">
        <f>'HNDL PIP'!I3001</f>
        <v>16466.700488564209</v>
      </c>
    </row>
    <row r="3002" spans="1:3">
      <c r="A3002" s="264">
        <f>'HNDL PIP'!A3002</f>
        <v>44239</v>
      </c>
      <c r="B3002" s="293">
        <f>'HNDL PIP'!J3002</f>
        <v>29222.403506633487</v>
      </c>
      <c r="C3002" s="293">
        <f>'HNDL PIP'!I3002</f>
        <v>16419.164506466652</v>
      </c>
    </row>
    <row r="3003" spans="1:3">
      <c r="A3003" s="264">
        <f>'HNDL PIP'!A3003</f>
        <v>44243</v>
      </c>
      <c r="B3003" s="293">
        <f>'HNDL PIP'!J3003</f>
        <v>29092.63387243816</v>
      </c>
      <c r="C3003" s="293">
        <f>'HNDL PIP'!I3003</f>
        <v>16353.976273707129</v>
      </c>
    </row>
    <row r="3004" spans="1:3">
      <c r="A3004" s="264">
        <f>'HNDL PIP'!A3004</f>
        <v>44244</v>
      </c>
      <c r="B3004" s="293">
        <f>'HNDL PIP'!J3004</f>
        <v>29109.683577553813</v>
      </c>
      <c r="C3004" s="293">
        <f>'HNDL PIP'!I3004</f>
        <v>16379.134205752913</v>
      </c>
    </row>
    <row r="3005" spans="1:3">
      <c r="A3005" s="264">
        <f>'HNDL PIP'!A3005</f>
        <v>44245</v>
      </c>
      <c r="B3005" s="293">
        <f>'HNDL PIP'!J3005</f>
        <v>29043.276483163074</v>
      </c>
      <c r="C3005" s="293">
        <f>'HNDL PIP'!I3005</f>
        <v>16375.867844409953</v>
      </c>
    </row>
    <row r="3006" spans="1:3">
      <c r="A3006" s="264">
        <f>'HNDL PIP'!A3006</f>
        <v>44246</v>
      </c>
      <c r="B3006" s="293">
        <f>'HNDL PIP'!J3006</f>
        <v>28960.229142624714</v>
      </c>
      <c r="C3006" s="293">
        <f>'HNDL PIP'!I3006</f>
        <v>16325.343489168832</v>
      </c>
    </row>
    <row r="3007" spans="1:3">
      <c r="A3007" s="264">
        <f>'HNDL PIP'!A3007</f>
        <v>44249</v>
      </c>
      <c r="B3007" s="293">
        <f>'HNDL PIP'!J3007</f>
        <v>28728.69247561018</v>
      </c>
      <c r="C3007" s="293">
        <f>'HNDL PIP'!I3007</f>
        <v>16284.548720906743</v>
      </c>
    </row>
    <row r="3008" spans="1:3">
      <c r="A3008" s="264">
        <f>'HNDL PIP'!A3008</f>
        <v>44250</v>
      </c>
      <c r="B3008" s="293">
        <f>'HNDL PIP'!J3008</f>
        <v>28726.263469626298</v>
      </c>
      <c r="C3008" s="293">
        <f>'HNDL PIP'!I3008</f>
        <v>16276.97354247307</v>
      </c>
    </row>
    <row r="3009" spans="1:3">
      <c r="A3009" s="264">
        <f>'HNDL PIP'!A3009</f>
        <v>44251</v>
      </c>
      <c r="B3009" s="293">
        <f>'HNDL PIP'!J3009</f>
        <v>28820.414613665391</v>
      </c>
      <c r="C3009" s="293">
        <f>'HNDL PIP'!I3009</f>
        <v>16258.695818362461</v>
      </c>
    </row>
    <row r="3010" spans="1:3">
      <c r="A3010" s="264">
        <f>'HNDL PIP'!A3010</f>
        <v>44252</v>
      </c>
      <c r="B3010" s="293">
        <f>'HNDL PIP'!J3010</f>
        <v>28279.91935532917</v>
      </c>
      <c r="C3010" s="293">
        <f>'HNDL PIP'!I3010</f>
        <v>16131.307725986977</v>
      </c>
    </row>
    <row r="3011" spans="1:3">
      <c r="A3011" s="264">
        <f>'HNDL PIP'!A3011</f>
        <v>44253</v>
      </c>
      <c r="B3011" s="293">
        <f>'HNDL PIP'!J3011</f>
        <v>28428.389606982644</v>
      </c>
      <c r="C3011" s="293">
        <f>'HNDL PIP'!I3011</f>
        <v>16266.340493845981</v>
      </c>
    </row>
    <row r="3012" spans="1:3">
      <c r="A3012" s="264">
        <f>'HNDL PIP'!A3012</f>
        <v>44256</v>
      </c>
      <c r="B3012" s="293">
        <f>'HNDL PIP'!J3012</f>
        <v>28755.526616361767</v>
      </c>
      <c r="C3012" s="293">
        <f>'HNDL PIP'!I3012</f>
        <v>16238.194188656638</v>
      </c>
    </row>
    <row r="3013" spans="1:3">
      <c r="A3013" s="264">
        <f>'HNDL PIP'!A3013</f>
        <v>44257</v>
      </c>
      <c r="B3013" s="293">
        <f>'HNDL PIP'!J3013</f>
        <v>28654.564298212077</v>
      </c>
      <c r="C3013" s="293">
        <f>'HNDL PIP'!I3013</f>
        <v>16255.290462919793</v>
      </c>
    </row>
    <row r="3014" spans="1:3">
      <c r="A3014" s="264">
        <f>'HNDL PIP'!A3014</f>
        <v>44258</v>
      </c>
      <c r="B3014" s="293">
        <f>'HNDL PIP'!J3014</f>
        <v>28362.685874956682</v>
      </c>
      <c r="C3014" s="293">
        <f>'HNDL PIP'!I3014</f>
        <v>16202.889687332716</v>
      </c>
    </row>
    <row r="3015" spans="1:3">
      <c r="A3015" s="264">
        <f>'HNDL PIP'!A3015</f>
        <v>44259</v>
      </c>
      <c r="B3015" s="293">
        <f>'HNDL PIP'!J3015</f>
        <v>28135.203227696758</v>
      </c>
      <c r="C3015" s="293">
        <f>'HNDL PIP'!I3015</f>
        <v>16151.531367493391</v>
      </c>
    </row>
    <row r="3016" spans="1:3">
      <c r="A3016" s="264">
        <f>'HNDL PIP'!A3016</f>
        <v>44260</v>
      </c>
      <c r="B3016" s="293">
        <f>'HNDL PIP'!J3016</f>
        <v>28301.59787468602</v>
      </c>
      <c r="C3016" s="293">
        <f>'HNDL PIP'!I3016</f>
        <v>16136.589501775594</v>
      </c>
    </row>
    <row r="3017" spans="1:3">
      <c r="A3017" s="264">
        <f>'HNDL PIP'!A3017</f>
        <v>44263</v>
      </c>
      <c r="B3017" s="293">
        <f>'HNDL PIP'!J3017</f>
        <v>28031.011690210045</v>
      </c>
      <c r="C3017" s="293">
        <f>'HNDL PIP'!I3017</f>
        <v>16088.706034428782</v>
      </c>
    </row>
    <row r="3018" spans="1:3">
      <c r="A3018" s="264">
        <f>'HNDL PIP'!A3018</f>
        <v>44264</v>
      </c>
      <c r="B3018" s="293">
        <f>'HNDL PIP'!J3018</f>
        <v>28360.26499511264</v>
      </c>
      <c r="C3018" s="293">
        <f>'HNDL PIP'!I3018</f>
        <v>16134.018110931134</v>
      </c>
    </row>
    <row r="3019" spans="1:3">
      <c r="A3019" s="264">
        <f>'HNDL PIP'!A3019</f>
        <v>44265</v>
      </c>
      <c r="B3019" s="293">
        <f>'HNDL PIP'!J3019</f>
        <v>28460.955206958966</v>
      </c>
      <c r="C3019" s="293">
        <f>'HNDL PIP'!I3019</f>
        <v>16155.145214085605</v>
      </c>
    </row>
    <row r="3020" spans="1:3">
      <c r="A3020" s="264">
        <f>'HNDL PIP'!A3020</f>
        <v>44266</v>
      </c>
      <c r="B3020" s="293">
        <f>'HNDL PIP'!J3020</f>
        <v>28663.420012579601</v>
      </c>
      <c r="C3020" s="293">
        <f>'HNDL PIP'!I3020</f>
        <v>16152.643320291001</v>
      </c>
    </row>
    <row r="3021" spans="1:3">
      <c r="A3021" s="264">
        <f>'HNDL PIP'!A3021</f>
        <v>44267</v>
      </c>
      <c r="B3021" s="293">
        <f>'HNDL PIP'!J3021</f>
        <v>28519.160205765078</v>
      </c>
      <c r="C3021" s="293">
        <f>'HNDL PIP'!I3021</f>
        <v>16067.578931274315</v>
      </c>
    </row>
    <row r="3022" spans="1:3">
      <c r="A3022" s="264">
        <f>'HNDL PIP'!A3022</f>
        <v>44270</v>
      </c>
      <c r="B3022" s="293">
        <f>'HNDL PIP'!J3022</f>
        <v>28640.841177071401</v>
      </c>
      <c r="C3022" s="293">
        <f>'HNDL PIP'!I3022</f>
        <v>16082.937779291216</v>
      </c>
    </row>
    <row r="3023" spans="1:3">
      <c r="A3023" s="264">
        <f>'HNDL PIP'!A3023</f>
        <v>44271</v>
      </c>
      <c r="B3023" s="293">
        <f>'HNDL PIP'!J3023</f>
        <v>28630.100048950942</v>
      </c>
      <c r="C3023" s="293">
        <f>'HNDL PIP'!I3023</f>
        <v>16078.211979901402</v>
      </c>
    </row>
    <row r="3024" spans="1:3">
      <c r="A3024" s="264">
        <f>'HNDL PIP'!A3024</f>
        <v>44272</v>
      </c>
      <c r="B3024" s="293">
        <f>'HNDL PIP'!J3024</f>
        <v>28656.345830811595</v>
      </c>
      <c r="C3024" s="293">
        <f>'HNDL PIP'!I3024</f>
        <v>16066.049996177613</v>
      </c>
    </row>
    <row r="3025" spans="1:3">
      <c r="A3025" s="264">
        <f>'HNDL PIP'!A3025</f>
        <v>44273</v>
      </c>
      <c r="B3025" s="293">
        <f>'HNDL PIP'!J3025</f>
        <v>28221.276039888129</v>
      </c>
      <c r="C3025" s="293">
        <f>'HNDL PIP'!I3025</f>
        <v>16016.081617335292</v>
      </c>
    </row>
    <row r="3026" spans="1:3">
      <c r="A3026" s="264">
        <f>'HNDL PIP'!A3026</f>
        <v>44274</v>
      </c>
      <c r="B3026" s="293">
        <f>'HNDL PIP'!J3026</f>
        <v>28291.304221758812</v>
      </c>
      <c r="C3026" s="293">
        <f>'HNDL PIP'!I3026</f>
        <v>16023.309310519717</v>
      </c>
    </row>
    <row r="3027" spans="1:3">
      <c r="A3027" s="264">
        <f>'HNDL PIP'!A3027</f>
        <v>44277</v>
      </c>
      <c r="B3027" s="293">
        <f>'HNDL PIP'!J3027</f>
        <v>28447.321220103164</v>
      </c>
      <c r="C3027" s="293">
        <f>'HNDL PIP'!I3027</f>
        <v>16063.687096482703</v>
      </c>
    </row>
    <row r="3028" spans="1:3">
      <c r="A3028" s="264">
        <f>'HNDL PIP'!A3028</f>
        <v>44278</v>
      </c>
      <c r="B3028" s="293">
        <f>'HNDL PIP'!J3028</f>
        <v>28410.115626658146</v>
      </c>
      <c r="C3028" s="293">
        <f>'HNDL PIP'!I3028</f>
        <v>16105.037841143589</v>
      </c>
    </row>
    <row r="3029" spans="1:3">
      <c r="A3029" s="264">
        <f>'HNDL PIP'!A3029</f>
        <v>44279</v>
      </c>
      <c r="B3029" s="293">
        <f>'HNDL PIP'!J3029</f>
        <v>28352.127472254637</v>
      </c>
      <c r="C3029" s="293">
        <f>'HNDL PIP'!I3029</f>
        <v>16123.037577054802</v>
      </c>
    </row>
    <row r="3030" spans="1:3">
      <c r="A3030" s="264">
        <f>'HNDL PIP'!A3030</f>
        <v>44280</v>
      </c>
      <c r="B3030" s="293">
        <f>'HNDL PIP'!J3030</f>
        <v>28370.283057506444</v>
      </c>
      <c r="C3030" s="293">
        <f>'HNDL PIP'!I3030</f>
        <v>16103.022426697931</v>
      </c>
    </row>
    <row r="3031" spans="1:3">
      <c r="A3031" s="264">
        <f>'HNDL PIP'!A3031</f>
        <v>44281</v>
      </c>
      <c r="B3031" s="293">
        <f>'HNDL PIP'!J3031</f>
        <v>28555.365298926732</v>
      </c>
      <c r="C3031" s="293">
        <f>'HNDL PIP'!I3031</f>
        <v>16079.323932699001</v>
      </c>
    </row>
    <row r="3032" spans="1:3">
      <c r="A3032" s="264">
        <f>'HNDL PIP'!A3032</f>
        <v>44284</v>
      </c>
      <c r="B3032" s="293">
        <f>'HNDL PIP'!J3032</f>
        <v>28480.751128527598</v>
      </c>
      <c r="C3032" s="293">
        <f>'HNDL PIP'!I3032</f>
        <v>16053.193041955314</v>
      </c>
    </row>
    <row r="3033" spans="1:3">
      <c r="A3033" s="264">
        <f>'HNDL PIP'!A3033</f>
        <v>44285</v>
      </c>
      <c r="B3033" s="293">
        <f>'HNDL PIP'!J3033</f>
        <v>28456.896579213328</v>
      </c>
      <c r="C3033" s="293">
        <f>'HNDL PIP'!I3033</f>
        <v>16064.451564031053</v>
      </c>
    </row>
    <row r="3034" spans="1:3">
      <c r="A3034" s="264">
        <f>'HNDL PIP'!A3034</f>
        <v>44286</v>
      </c>
      <c r="B3034" s="293">
        <f>'HNDL PIP'!J3034</f>
        <v>28578.949645674638</v>
      </c>
      <c r="C3034" s="293">
        <f>'HNDL PIP'!I3034</f>
        <v>16063.200617133749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00684-96F9-40B7-84E8-A99993BA884F}">
  <sheetPr>
    <tabColor rgb="FFFF0000"/>
  </sheetPr>
  <dimension ref="A1:H3"/>
  <sheetViews>
    <sheetView workbookViewId="0">
      <selection activeCell="A3035" sqref="A3035"/>
    </sheetView>
  </sheetViews>
  <sheetFormatPr defaultRowHeight="15"/>
  <cols>
    <col min="1" max="1" width="22.42578125" bestFit="1" customWidth="1"/>
    <col min="2" max="6" width="9.140625" style="293"/>
    <col min="7" max="7" width="15" style="293" bestFit="1" customWidth="1"/>
  </cols>
  <sheetData>
    <row r="1" spans="1:8">
      <c r="A1" t="s">
        <v>168</v>
      </c>
      <c r="B1" s="293" t="s">
        <v>59</v>
      </c>
      <c r="C1" s="293" t="s">
        <v>110</v>
      </c>
      <c r="D1" s="293" t="s">
        <v>111</v>
      </c>
      <c r="E1" s="293" t="s">
        <v>112</v>
      </c>
      <c r="F1" s="293" t="s">
        <v>165</v>
      </c>
      <c r="G1" s="293" t="s">
        <v>116</v>
      </c>
      <c r="H1" t="s">
        <v>169</v>
      </c>
    </row>
    <row r="2" spans="1:8">
      <c r="A2" t="str">
        <f>'HNDL PIP'!M17</f>
        <v>Nasdaq 7HANDL Index</v>
      </c>
      <c r="B2" s="293">
        <f>'HNDL PIP'!O17*100</f>
        <v>-0.93033551934275094</v>
      </c>
      <c r="C2" s="293">
        <f>'HNDL PIP'!P17*100</f>
        <v>21.508953843584777</v>
      </c>
      <c r="D2" s="293">
        <f>'HNDL PIP'!Q17*100</f>
        <v>8.7103562805415535</v>
      </c>
      <c r="E2" s="293">
        <f>'HNDL PIP'!R17*100</f>
        <v>7.3415949015950055</v>
      </c>
      <c r="F2" s="293">
        <f>'HNDL PIP'!S17*100</f>
        <v>6.5416979011849063</v>
      </c>
      <c r="G2" s="293">
        <f>'HNDL PIP'!T17*100</f>
        <v>9.1024106474382638</v>
      </c>
      <c r="H2">
        <v>1</v>
      </c>
    </row>
    <row r="3" spans="1:8">
      <c r="A3" t="str">
        <f>'HNDL PIP'!M18</f>
        <v>Bloomberg Barclays Agg</v>
      </c>
      <c r="B3" s="293">
        <f>'HNDL PIP'!O18*100</f>
        <v>-3.3724634409410981</v>
      </c>
      <c r="C3" s="293">
        <f>'HNDL PIP'!P18*100</f>
        <v>0.71022417812243166</v>
      </c>
      <c r="D3" s="293">
        <f>'HNDL PIP'!Q18*100</f>
        <v>4.6543452836169452</v>
      </c>
      <c r="E3" s="293">
        <f>'HNDL PIP'!R18*100</f>
        <v>3.1038491972824822</v>
      </c>
      <c r="F3" s="293">
        <f>'HNDL PIP'!S18*100</f>
        <v>3.4403687586057385</v>
      </c>
      <c r="G3" s="293">
        <f>'HNDL PIP'!T18*100</f>
        <v>4.0102565233898879</v>
      </c>
      <c r="H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EE3A-D0B5-4A2D-9088-96E6B9D02697}">
  <sheetPr>
    <tabColor rgb="FFFF0000"/>
  </sheetPr>
  <dimension ref="A1:C7"/>
  <sheetViews>
    <sheetView workbookViewId="0">
      <selection activeCell="A3035" sqref="A3035"/>
    </sheetView>
  </sheetViews>
  <sheetFormatPr defaultRowHeight="15"/>
  <cols>
    <col min="1" max="1" width="15" bestFit="1" customWidth="1"/>
    <col min="2" max="3" width="9.140625" style="293"/>
  </cols>
  <sheetData>
    <row r="1" spans="1:3">
      <c r="A1" t="s">
        <v>168</v>
      </c>
      <c r="B1" s="293" t="s">
        <v>117</v>
      </c>
      <c r="C1" s="293" t="s">
        <v>170</v>
      </c>
    </row>
    <row r="2" spans="1:3">
      <c r="A2" t="s">
        <v>59</v>
      </c>
      <c r="B2" s="293">
        <f>'HNDL PIP'!O17*100</f>
        <v>-0.93033551934275094</v>
      </c>
      <c r="C2" s="293">
        <f>'HNDL PIP'!O18*100</f>
        <v>-3.3724634409410981</v>
      </c>
    </row>
    <row r="3" spans="1:3">
      <c r="A3" t="s">
        <v>110</v>
      </c>
      <c r="B3" s="293">
        <f>'HNDL PIP'!P17*100</f>
        <v>21.508953843584777</v>
      </c>
      <c r="C3" s="293">
        <f>'HNDL PIP'!P18*100</f>
        <v>0.71022417812243166</v>
      </c>
    </row>
    <row r="4" spans="1:3">
      <c r="A4" t="s">
        <v>111</v>
      </c>
      <c r="B4" s="293">
        <f>'HNDL PIP'!Q17*100</f>
        <v>8.7103562805415535</v>
      </c>
      <c r="C4" s="293">
        <f>'HNDL PIP'!Q18*100</f>
        <v>4.6543452836169452</v>
      </c>
    </row>
    <row r="5" spans="1:3">
      <c r="A5" t="s">
        <v>112</v>
      </c>
      <c r="B5" s="293">
        <f>'HNDL PIP'!R17*100</f>
        <v>7.3415949015950055</v>
      </c>
      <c r="C5" s="293">
        <f>'HNDL PIP'!R18*100</f>
        <v>3.1038491972824822</v>
      </c>
    </row>
    <row r="6" spans="1:3">
      <c r="A6" t="s">
        <v>165</v>
      </c>
      <c r="B6" s="293">
        <f>'HNDL PIP'!S17*100</f>
        <v>6.5416979011849063</v>
      </c>
      <c r="C6" s="293">
        <f>'HNDL PIP'!S18*100</f>
        <v>3.4403687586057385</v>
      </c>
    </row>
    <row r="7" spans="1:3">
      <c r="A7" t="s">
        <v>116</v>
      </c>
      <c r="B7" s="293">
        <f>'HNDL PIP'!T17*100</f>
        <v>9.1024106474382638</v>
      </c>
      <c r="C7" s="293">
        <f>'HNDL PIP'!T18*100</f>
        <v>4.0102565233898879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F4AF-77C5-4786-8B40-BEB146569BD0}">
  <sheetPr>
    <tabColor rgb="FFFF0000"/>
  </sheetPr>
  <dimension ref="A1:D14"/>
  <sheetViews>
    <sheetView workbookViewId="0">
      <selection activeCell="A3035" sqref="A3035"/>
    </sheetView>
  </sheetViews>
  <sheetFormatPr defaultRowHeight="15"/>
  <cols>
    <col min="2" max="3" width="9.140625" style="293"/>
  </cols>
  <sheetData>
    <row r="1" spans="1:4">
      <c r="A1" t="s">
        <v>171</v>
      </c>
      <c r="B1" s="293" t="s">
        <v>117</v>
      </c>
      <c r="C1" s="293" t="s">
        <v>170</v>
      </c>
      <c r="D1" t="s">
        <v>169</v>
      </c>
    </row>
    <row r="2" spans="1:4">
      <c r="A2">
        <v>2009</v>
      </c>
      <c r="B2" s="293">
        <f>'HNDL PIP'!W4*100</f>
        <v>31.978957029034284</v>
      </c>
      <c r="C2" s="293">
        <f>'HNDL PIP'!X4*100</f>
        <v>7.0490857663090489</v>
      </c>
      <c r="D2">
        <v>1</v>
      </c>
    </row>
    <row r="3" spans="1:4">
      <c r="A3">
        <f>'HNDL PIP'!V5</f>
        <v>2010</v>
      </c>
      <c r="B3" s="293">
        <f>'HNDL PIP'!W5*100</f>
        <v>12.821711886543085</v>
      </c>
      <c r="C3" s="293">
        <f>'HNDL PIP'!X5*100</f>
        <v>6.5414129348067451</v>
      </c>
      <c r="D3">
        <v>2</v>
      </c>
    </row>
    <row r="4" spans="1:4">
      <c r="A4">
        <f>'HNDL PIP'!V6</f>
        <v>2011</v>
      </c>
      <c r="B4" s="293">
        <f>'HNDL PIP'!W6*100</f>
        <v>4.0790419956220569</v>
      </c>
      <c r="C4" s="293">
        <f>'HNDL PIP'!X6*100</f>
        <v>7.8416915483517036</v>
      </c>
      <c r="D4">
        <v>3</v>
      </c>
    </row>
    <row r="5" spans="1:4">
      <c r="A5">
        <f>'HNDL PIP'!V7</f>
        <v>2012</v>
      </c>
      <c r="B5" s="293">
        <f>'HNDL PIP'!W7*100</f>
        <v>8.5453088522935872</v>
      </c>
      <c r="C5" s="293">
        <f>'HNDL PIP'!X7*100</f>
        <v>4.2151893727503609</v>
      </c>
      <c r="D5">
        <v>4</v>
      </c>
    </row>
    <row r="6" spans="1:4">
      <c r="A6">
        <f>'HNDL PIP'!V8</f>
        <v>2013</v>
      </c>
      <c r="B6" s="293">
        <f>'HNDL PIP'!W8*100</f>
        <v>5.7142722477175667</v>
      </c>
      <c r="C6" s="293">
        <f>'HNDL PIP'!X8*100</f>
        <v>-2.0239754065029314</v>
      </c>
      <c r="D6">
        <v>5</v>
      </c>
    </row>
    <row r="7" spans="1:4">
      <c r="A7">
        <f>'HNDL PIP'!V9</f>
        <v>2014</v>
      </c>
      <c r="B7" s="293">
        <f>'HNDL PIP'!W9*100</f>
        <v>10.259149100485265</v>
      </c>
      <c r="C7" s="293">
        <f>'HNDL PIP'!X9*100</f>
        <v>5.9660442929398538</v>
      </c>
      <c r="D7">
        <v>6</v>
      </c>
    </row>
    <row r="8" spans="1:4">
      <c r="A8">
        <f>'HNDL PIP'!V10</f>
        <v>2015</v>
      </c>
      <c r="B8" s="293">
        <f>'HNDL PIP'!W10*100</f>
        <v>0.52187916381374322</v>
      </c>
      <c r="C8" s="293">
        <f>'HNDL PIP'!X10*100</f>
        <v>0.54990678218351796</v>
      </c>
      <c r="D8">
        <v>7</v>
      </c>
    </row>
    <row r="9" spans="1:4">
      <c r="A9">
        <f>'HNDL PIP'!V11</f>
        <v>2016</v>
      </c>
      <c r="B9" s="293">
        <f>'HNDL PIP'!W11*100</f>
        <v>4.5296613262194141</v>
      </c>
      <c r="C9" s="293">
        <f>'HNDL PIP'!X11*100</f>
        <v>2.6472421315050898</v>
      </c>
      <c r="D9">
        <v>8</v>
      </c>
    </row>
    <row r="10" spans="1:4">
      <c r="A10">
        <f>'HNDL PIP'!V12</f>
        <v>2017</v>
      </c>
      <c r="B10" s="293">
        <f>'HNDL PIP'!W12*100</f>
        <v>9.8827635188691652</v>
      </c>
      <c r="C10" s="293">
        <f>'HNDL PIP'!X12*100</f>
        <v>3.5418469213760684</v>
      </c>
      <c r="D10">
        <v>9</v>
      </c>
    </row>
    <row r="11" spans="1:4">
      <c r="A11">
        <f>'HNDL PIP'!V13</f>
        <v>2018</v>
      </c>
      <c r="B11" s="293">
        <f>'HNDL PIP'!W13*100</f>
        <v>-4.0304191942419969</v>
      </c>
      <c r="C11" s="293">
        <f>'HNDL PIP'!X13*100</f>
        <v>1.1239414182129259E-2</v>
      </c>
      <c r="D11">
        <v>10</v>
      </c>
    </row>
    <row r="12" spans="1:4">
      <c r="A12">
        <f>'HNDL PIP'!V14</f>
        <v>2019</v>
      </c>
      <c r="B12" s="293">
        <f>'HNDL PIP'!W14*100</f>
        <v>17.154173287926145</v>
      </c>
      <c r="C12" s="293">
        <f>'HNDL PIP'!X14*100</f>
        <v>8.7168963158409838</v>
      </c>
      <c r="D12">
        <v>11</v>
      </c>
    </row>
    <row r="13" spans="1:4">
      <c r="A13">
        <f>'HNDL PIP'!V15</f>
        <v>2020</v>
      </c>
      <c r="B13" s="293">
        <f>'HNDL PIP'!W15*100</f>
        <v>13.335120659500044</v>
      </c>
      <c r="C13" s="293">
        <f>'HNDL PIP'!X15*100</f>
        <v>7.5065168539324878</v>
      </c>
      <c r="D13">
        <v>12</v>
      </c>
    </row>
    <row r="14" spans="1:4">
      <c r="A14" t="str">
        <f>'HNDL PIP'!V16</f>
        <v>2021 YTD</v>
      </c>
      <c r="B14" s="293">
        <f>'HNDL PIP'!W16*100</f>
        <v>-0.93033551934275094</v>
      </c>
      <c r="C14" s="293">
        <f>'HNDL PIP'!X16*100</f>
        <v>-3.3724634409410981</v>
      </c>
      <c r="D14">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HNDL - Data</vt:lpstr>
      <vt:lpstr>HNDL - Fact Sheet</vt:lpstr>
      <vt:lpstr>HNDL</vt:lpstr>
      <vt:lpstr>HNDL PIP</vt:lpstr>
      <vt:lpstr>HNDL_I_EXPORT_10k</vt:lpstr>
      <vt:lpstr>HNDL_I_EXPORT_PerformanceTable</vt:lpstr>
      <vt:lpstr>HNDL_I_EXPORT_PerformanceBar</vt:lpstr>
      <vt:lpstr>HNDL_I_EXPORT_AnnualReturns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2016-01-17T07:30:39Z</dcterms:created>
  <dcterms:modified xsi:type="dcterms:W3CDTF">2021-04-26T13:32:28Z</dcterms:modified>
</cp:coreProperties>
</file>