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ownloads\"/>
    </mc:Choice>
  </mc:AlternateContent>
  <xr:revisionPtr revIDLastSave="0" documentId="13_ncr:1_{173AA058-92DB-4CFF-92B6-075AED72895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AH114" i="1" l="1"/>
  <c r="AH113" i="1"/>
  <c r="AG113" i="1"/>
  <c r="AF113" i="1"/>
  <c r="AG111" i="1"/>
  <c r="AF111" i="1"/>
  <c r="AH111" i="1" s="1"/>
  <c r="AG110" i="1"/>
  <c r="AF110" i="1"/>
  <c r="AH110" i="1" s="1"/>
  <c r="AG109" i="1"/>
  <c r="AF109" i="1"/>
  <c r="AG108" i="1"/>
  <c r="AF108" i="1"/>
  <c r="AH108" i="1" s="1"/>
  <c r="AG107" i="1"/>
  <c r="AF107" i="1"/>
  <c r="AG106" i="1"/>
  <c r="AF106" i="1"/>
  <c r="AH106" i="1" s="1"/>
  <c r="AG105" i="1"/>
  <c r="AF105" i="1"/>
  <c r="AG104" i="1"/>
  <c r="AF104" i="1"/>
  <c r="AH104" i="1" s="1"/>
  <c r="AG103" i="1"/>
  <c r="AF103" i="1"/>
  <c r="AG102" i="1"/>
  <c r="AF102" i="1"/>
  <c r="AH102" i="1" s="1"/>
  <c r="AG101" i="1"/>
  <c r="AF101" i="1"/>
  <c r="AG100" i="1"/>
  <c r="AF100" i="1"/>
  <c r="AH100" i="1" s="1"/>
  <c r="AG99" i="1"/>
  <c r="AF99" i="1"/>
  <c r="AH99" i="1" s="1"/>
  <c r="AG98" i="1"/>
  <c r="AF98" i="1"/>
  <c r="AH98" i="1" s="1"/>
  <c r="AG97" i="1"/>
  <c r="AF97" i="1"/>
  <c r="AG96" i="1"/>
  <c r="AF96" i="1"/>
  <c r="AH96" i="1" s="1"/>
  <c r="AG95" i="1"/>
  <c r="AF95" i="1"/>
  <c r="AH95" i="1" s="1"/>
  <c r="AG94" i="1"/>
  <c r="AF94" i="1"/>
  <c r="AH94" i="1" s="1"/>
  <c r="AG93" i="1"/>
  <c r="AF93" i="1"/>
  <c r="AG92" i="1"/>
  <c r="AF92" i="1"/>
  <c r="AG91" i="1"/>
  <c r="AF91" i="1"/>
  <c r="AG90" i="1"/>
  <c r="AF90" i="1"/>
  <c r="AG89" i="1"/>
  <c r="AF89" i="1"/>
  <c r="AG88" i="1"/>
  <c r="AF88" i="1"/>
  <c r="AH88" i="1" s="1"/>
  <c r="AG87" i="1"/>
  <c r="AF87" i="1"/>
  <c r="AG86" i="1"/>
  <c r="AF86" i="1"/>
  <c r="AH86" i="1" s="1"/>
  <c r="AG85" i="1"/>
  <c r="AF85" i="1"/>
  <c r="AG84" i="1"/>
  <c r="AF84" i="1"/>
  <c r="AG83" i="1"/>
  <c r="AF83" i="1"/>
  <c r="AH83" i="1" s="1"/>
  <c r="AG82" i="1"/>
  <c r="AF82" i="1"/>
  <c r="AH82" i="1" s="1"/>
  <c r="AH81" i="1"/>
  <c r="AG81" i="1"/>
  <c r="AF81" i="1"/>
  <c r="AG80" i="1"/>
  <c r="AF80" i="1"/>
  <c r="AH80" i="1" s="1"/>
  <c r="AG79" i="1"/>
  <c r="AF79" i="1"/>
  <c r="AG78" i="1"/>
  <c r="AF78" i="1"/>
  <c r="AG77" i="1"/>
  <c r="AF77" i="1"/>
  <c r="AH77" i="1" s="1"/>
  <c r="AG76" i="1"/>
  <c r="AF76" i="1"/>
  <c r="AH76" i="1" s="1"/>
  <c r="AG75" i="1"/>
  <c r="AF75" i="1"/>
  <c r="AG74" i="1"/>
  <c r="AF74" i="1"/>
  <c r="AG73" i="1"/>
  <c r="AF73" i="1"/>
  <c r="AH73" i="1" s="1"/>
  <c r="AG72" i="1"/>
  <c r="AF72" i="1"/>
  <c r="AH72" i="1" s="1"/>
  <c r="AG71" i="1"/>
  <c r="AF71" i="1"/>
  <c r="AH71" i="1" s="1"/>
  <c r="AG70" i="1"/>
  <c r="AF70" i="1"/>
  <c r="AH70" i="1" s="1"/>
  <c r="AG69" i="1"/>
  <c r="AF69" i="1"/>
  <c r="AH69" i="1" s="1"/>
  <c r="AG68" i="1"/>
  <c r="AF68" i="1"/>
  <c r="AH68" i="1" s="1"/>
  <c r="AG67" i="1"/>
  <c r="AF67" i="1"/>
  <c r="AG66" i="1"/>
  <c r="AF66" i="1"/>
  <c r="AH66" i="1" s="1"/>
  <c r="AG65" i="1"/>
  <c r="AF65" i="1"/>
  <c r="AH65" i="1" s="1"/>
  <c r="AG64" i="1"/>
  <c r="AF64" i="1"/>
  <c r="AH64" i="1" s="1"/>
  <c r="AH63" i="1"/>
  <c r="AG63" i="1"/>
  <c r="AF63" i="1"/>
  <c r="AG62" i="1"/>
  <c r="AF62" i="1"/>
  <c r="AH62" i="1" s="1"/>
  <c r="AG61" i="1"/>
  <c r="AF61" i="1"/>
  <c r="AH61" i="1" s="1"/>
  <c r="AG60" i="1"/>
  <c r="AH60" i="1" s="1"/>
  <c r="AF60" i="1"/>
  <c r="AG59" i="1"/>
  <c r="AF59" i="1"/>
  <c r="AH59" i="1" s="1"/>
  <c r="AG58" i="1"/>
  <c r="AF58" i="1"/>
  <c r="AH58" i="1" s="1"/>
  <c r="AG57" i="1"/>
  <c r="AF57" i="1"/>
  <c r="AH57" i="1" s="1"/>
  <c r="AG56" i="1"/>
  <c r="AF56" i="1"/>
  <c r="AG55" i="1"/>
  <c r="AF55" i="1"/>
  <c r="AG54" i="1"/>
  <c r="AF54" i="1"/>
  <c r="AH54" i="1" s="1"/>
  <c r="AF53" i="1"/>
  <c r="AG52" i="1"/>
  <c r="AF52" i="1"/>
  <c r="AG51" i="1"/>
  <c r="AF51" i="1"/>
  <c r="AH51" i="1" s="1"/>
  <c r="AG50" i="1"/>
  <c r="AF50" i="1"/>
  <c r="AG49" i="1"/>
  <c r="AF49" i="1"/>
  <c r="AH49" i="1" s="1"/>
  <c r="AG48" i="1"/>
  <c r="AF48" i="1"/>
  <c r="AG47" i="1"/>
  <c r="AF47" i="1"/>
  <c r="AH47" i="1" s="1"/>
  <c r="AG46" i="1"/>
  <c r="AF46" i="1"/>
  <c r="AH46" i="1" s="1"/>
  <c r="AG45" i="1"/>
  <c r="AF45" i="1"/>
  <c r="AH45" i="1" s="1"/>
  <c r="AG44" i="1"/>
  <c r="AF44" i="1"/>
  <c r="AG43" i="1"/>
  <c r="AF43" i="1"/>
  <c r="AG42" i="1"/>
  <c r="AF42" i="1"/>
  <c r="AH42" i="1" s="1"/>
  <c r="AG41" i="1"/>
  <c r="AF41" i="1"/>
  <c r="AH41" i="1" s="1"/>
  <c r="AG40" i="1"/>
  <c r="AF40" i="1"/>
  <c r="AG39" i="1"/>
  <c r="AF39" i="1"/>
  <c r="AH39" i="1" s="1"/>
  <c r="AG38" i="1"/>
  <c r="AF38" i="1"/>
  <c r="AH38" i="1" s="1"/>
  <c r="AG37" i="1"/>
  <c r="AF37" i="1"/>
  <c r="AH37" i="1" s="1"/>
  <c r="AG36" i="1"/>
  <c r="AF36" i="1"/>
  <c r="AG35" i="1"/>
  <c r="AF35" i="1"/>
  <c r="AH35" i="1" s="1"/>
  <c r="AG34" i="1"/>
  <c r="AF34" i="1"/>
  <c r="AH34" i="1" s="1"/>
  <c r="AG33" i="1"/>
  <c r="AF33" i="1"/>
  <c r="AH33" i="1" s="1"/>
  <c r="AG32" i="1"/>
  <c r="AF32" i="1"/>
  <c r="AG31" i="1"/>
  <c r="AF31" i="1"/>
  <c r="AH31" i="1" s="1"/>
  <c r="AG30" i="1"/>
  <c r="AF30" i="1"/>
  <c r="AH30" i="1" s="1"/>
  <c r="AG29" i="1"/>
  <c r="AF29" i="1"/>
  <c r="AH29" i="1" s="1"/>
  <c r="AG28" i="1"/>
  <c r="AF28" i="1"/>
  <c r="AG27" i="1"/>
  <c r="AF27" i="1"/>
  <c r="AH27" i="1" s="1"/>
  <c r="AG26" i="1"/>
  <c r="AF26" i="1"/>
  <c r="AG25" i="1"/>
  <c r="AF25" i="1"/>
  <c r="AH25" i="1" s="1"/>
  <c r="AG24" i="1"/>
  <c r="AF24" i="1"/>
  <c r="AG23" i="1"/>
  <c r="AF23" i="1"/>
  <c r="AH23" i="1" s="1"/>
  <c r="AG22" i="1"/>
  <c r="AF22" i="1"/>
  <c r="AH22" i="1" s="1"/>
  <c r="AG21" i="1"/>
  <c r="AF21" i="1"/>
  <c r="AH21" i="1" s="1"/>
  <c r="AG20" i="1"/>
  <c r="AF20" i="1"/>
  <c r="AG19" i="1"/>
  <c r="AF19" i="1"/>
  <c r="AH19" i="1" s="1"/>
  <c r="AG18" i="1"/>
  <c r="AF18" i="1"/>
  <c r="AH18" i="1" s="1"/>
  <c r="AG17" i="1"/>
  <c r="AF17" i="1"/>
  <c r="AH17" i="1" s="1"/>
  <c r="AG16" i="1"/>
  <c r="AF16" i="1"/>
  <c r="AG15" i="1"/>
  <c r="AF15" i="1"/>
  <c r="AG14" i="1"/>
  <c r="AF14" i="1"/>
  <c r="AH14" i="1" s="1"/>
  <c r="AG13" i="1"/>
  <c r="AF13" i="1"/>
  <c r="AH13" i="1" s="1"/>
  <c r="AG12" i="1"/>
  <c r="AF12" i="1"/>
  <c r="AG11" i="1"/>
  <c r="AF11" i="1"/>
  <c r="AH11" i="1" s="1"/>
  <c r="AG10" i="1"/>
  <c r="AF10" i="1"/>
  <c r="AH10" i="1" s="1"/>
  <c r="AG9" i="1"/>
  <c r="AF9" i="1"/>
  <c r="AH9" i="1" s="1"/>
  <c r="AG8" i="1"/>
  <c r="AF8" i="1"/>
  <c r="AG7" i="1"/>
  <c r="AF7" i="1"/>
  <c r="AH7" i="1" s="1"/>
  <c r="AG6" i="1"/>
  <c r="AF6" i="1"/>
  <c r="AH6" i="1" s="1"/>
  <c r="AG5" i="1"/>
  <c r="AF5" i="1"/>
  <c r="AH5" i="1" s="1"/>
  <c r="AG4" i="1"/>
  <c r="AF4" i="1"/>
  <c r="AG3" i="1"/>
  <c r="AF3" i="1"/>
  <c r="AH3" i="1" s="1"/>
  <c r="AG2" i="1"/>
  <c r="AF2" i="1"/>
  <c r="T100" i="1"/>
  <c r="U100" i="1" s="1"/>
  <c r="AI100" i="1" s="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N111" i="1"/>
  <c r="N110" i="1"/>
  <c r="N109" i="1"/>
  <c r="N108" i="1"/>
  <c r="N107" i="1"/>
  <c r="N106" i="1"/>
  <c r="N105" i="1"/>
  <c r="N104" i="1"/>
  <c r="N103" i="1"/>
  <c r="N102" i="1"/>
  <c r="N101" i="1"/>
  <c r="N100" i="1"/>
  <c r="N99" i="1"/>
  <c r="T99" i="1" s="1"/>
  <c r="U99" i="1" s="1"/>
  <c r="AI99" i="1" s="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T17" i="1" s="1"/>
  <c r="U17" i="1" s="1"/>
  <c r="AI17" i="1" s="1"/>
  <c r="N16" i="1"/>
  <c r="N15" i="1"/>
  <c r="N14" i="1"/>
  <c r="N13" i="1"/>
  <c r="N12" i="1"/>
  <c r="N11" i="1"/>
  <c r="N10" i="1"/>
  <c r="N9" i="1"/>
  <c r="N8" i="1"/>
  <c r="N7" i="1"/>
  <c r="N6" i="1"/>
  <c r="N5" i="1"/>
  <c r="N4" i="1"/>
  <c r="N3" i="1"/>
  <c r="N2" i="1"/>
  <c r="I3" i="1"/>
  <c r="I4" i="1"/>
  <c r="I5" i="1"/>
  <c r="I6" i="1"/>
  <c r="T6" i="1" s="1"/>
  <c r="U6" i="1" s="1"/>
  <c r="AI6" i="1" s="1"/>
  <c r="I7" i="1"/>
  <c r="I8" i="1"/>
  <c r="I9" i="1"/>
  <c r="I10" i="1"/>
  <c r="I11" i="1"/>
  <c r="T11" i="1" s="1"/>
  <c r="U11" i="1" s="1"/>
  <c r="AI11" i="1" s="1"/>
  <c r="I12" i="1"/>
  <c r="I13" i="1"/>
  <c r="I14" i="1"/>
  <c r="I15" i="1"/>
  <c r="I16" i="1"/>
  <c r="T16" i="1" s="1"/>
  <c r="U16" i="1" s="1"/>
  <c r="AI16" i="1" s="1"/>
  <c r="I17" i="1"/>
  <c r="I18" i="1"/>
  <c r="I19" i="1"/>
  <c r="I20" i="1"/>
  <c r="T20" i="1" s="1"/>
  <c r="U20" i="1" s="1"/>
  <c r="AI20" i="1" s="1"/>
  <c r="I21" i="1"/>
  <c r="I22" i="1"/>
  <c r="I23" i="1"/>
  <c r="T23" i="1" s="1"/>
  <c r="U23" i="1" s="1"/>
  <c r="AI23" i="1" s="1"/>
  <c r="I24" i="1"/>
  <c r="I25" i="1"/>
  <c r="I26" i="1"/>
  <c r="T26" i="1" s="1"/>
  <c r="U26" i="1" s="1"/>
  <c r="AI26" i="1" s="1"/>
  <c r="I27" i="1"/>
  <c r="I28" i="1"/>
  <c r="I29" i="1"/>
  <c r="T29" i="1" s="1"/>
  <c r="U29" i="1" s="1"/>
  <c r="AI29" i="1" s="1"/>
  <c r="I30" i="1"/>
  <c r="I31" i="1"/>
  <c r="I32" i="1"/>
  <c r="T32" i="1" s="1"/>
  <c r="U32" i="1" s="1"/>
  <c r="AI32" i="1" s="1"/>
  <c r="I33" i="1"/>
  <c r="I34" i="1"/>
  <c r="I35" i="1"/>
  <c r="T35" i="1" s="1"/>
  <c r="U35" i="1" s="1"/>
  <c r="AI35" i="1" s="1"/>
  <c r="I36" i="1"/>
  <c r="I37" i="1"/>
  <c r="I38" i="1"/>
  <c r="I39" i="1"/>
  <c r="I40" i="1"/>
  <c r="I41" i="1"/>
  <c r="I42" i="1"/>
  <c r="I43" i="1"/>
  <c r="I44" i="1"/>
  <c r="T44" i="1" s="1"/>
  <c r="U44" i="1" s="1"/>
  <c r="AI44" i="1" s="1"/>
  <c r="I45" i="1"/>
  <c r="I46" i="1"/>
  <c r="I47" i="1"/>
  <c r="I48" i="1"/>
  <c r="I49" i="1"/>
  <c r="I50" i="1"/>
  <c r="I51" i="1"/>
  <c r="I52" i="1"/>
  <c r="I53" i="1"/>
  <c r="I54" i="1"/>
  <c r="I55" i="1"/>
  <c r="I56" i="1"/>
  <c r="T56" i="1" s="1"/>
  <c r="U56" i="1" s="1"/>
  <c r="AI56" i="1" s="1"/>
  <c r="I57" i="1"/>
  <c r="I58" i="1"/>
  <c r="I59" i="1"/>
  <c r="I60" i="1"/>
  <c r="I61" i="1"/>
  <c r="I62" i="1"/>
  <c r="T62" i="1" s="1"/>
  <c r="U62" i="1" s="1"/>
  <c r="AI62" i="1" s="1"/>
  <c r="I63" i="1"/>
  <c r="I64" i="1"/>
  <c r="I65" i="1"/>
  <c r="I66" i="1"/>
  <c r="I67" i="1"/>
  <c r="T67" i="1" s="1"/>
  <c r="U67" i="1" s="1"/>
  <c r="AI67" i="1" s="1"/>
  <c r="I68" i="1"/>
  <c r="T68" i="1" s="1"/>
  <c r="U68" i="1" s="1"/>
  <c r="AI68" i="1" s="1"/>
  <c r="I69" i="1"/>
  <c r="I70" i="1"/>
  <c r="I71" i="1"/>
  <c r="I72" i="1"/>
  <c r="I73" i="1"/>
  <c r="I74" i="1"/>
  <c r="T74" i="1" s="1"/>
  <c r="U74" i="1" s="1"/>
  <c r="AI74" i="1" s="1"/>
  <c r="I75" i="1"/>
  <c r="I76" i="1"/>
  <c r="I77" i="1"/>
  <c r="I78" i="1"/>
  <c r="I79" i="1"/>
  <c r="I80" i="1"/>
  <c r="T80" i="1" s="1"/>
  <c r="U80" i="1" s="1"/>
  <c r="AI80" i="1" s="1"/>
  <c r="I81" i="1"/>
  <c r="I82" i="1"/>
  <c r="I83" i="1"/>
  <c r="T83" i="1" s="1"/>
  <c r="U83" i="1" s="1"/>
  <c r="AI83" i="1" s="1"/>
  <c r="I84" i="1"/>
  <c r="T84" i="1" s="1"/>
  <c r="U84" i="1" s="1"/>
  <c r="AI84" i="1" s="1"/>
  <c r="I85" i="1"/>
  <c r="I86" i="1"/>
  <c r="T86" i="1" s="1"/>
  <c r="U86" i="1" s="1"/>
  <c r="AI86" i="1" s="1"/>
  <c r="I87" i="1"/>
  <c r="I88" i="1"/>
  <c r="I89" i="1"/>
  <c r="I90" i="1"/>
  <c r="I91" i="1"/>
  <c r="I92" i="1"/>
  <c r="I93" i="1"/>
  <c r="I94" i="1"/>
  <c r="I95" i="1"/>
  <c r="I96" i="1"/>
  <c r="T96" i="1" s="1"/>
  <c r="U96" i="1" s="1"/>
  <c r="AI96" i="1" s="1"/>
  <c r="I97" i="1"/>
  <c r="I98" i="1"/>
  <c r="I99" i="1"/>
  <c r="I100" i="1"/>
  <c r="I101" i="1"/>
  <c r="I102" i="1"/>
  <c r="I103" i="1"/>
  <c r="I104" i="1"/>
  <c r="T104" i="1" s="1"/>
  <c r="U104" i="1" s="1"/>
  <c r="AI104" i="1" s="1"/>
  <c r="I105" i="1"/>
  <c r="I106" i="1"/>
  <c r="I107" i="1"/>
  <c r="T107" i="1" s="1"/>
  <c r="U107" i="1" s="1"/>
  <c r="AI107" i="1" s="1"/>
  <c r="I108" i="1"/>
  <c r="I109" i="1"/>
  <c r="I110" i="1"/>
  <c r="T110" i="1" s="1"/>
  <c r="U110" i="1" s="1"/>
  <c r="AI110" i="1" s="1"/>
  <c r="I111" i="1"/>
  <c r="I2" i="1"/>
  <c r="T2" i="1" s="1"/>
  <c r="T53" i="1" l="1"/>
  <c r="U53" i="1" s="1"/>
  <c r="AI53" i="1" s="1"/>
  <c r="T65" i="1"/>
  <c r="U65" i="1" s="1"/>
  <c r="AI65" i="1" s="1"/>
  <c r="T101" i="1"/>
  <c r="U101" i="1" s="1"/>
  <c r="AI101" i="1" s="1"/>
  <c r="T18" i="1"/>
  <c r="U18" i="1" s="1"/>
  <c r="AI18" i="1" s="1"/>
  <c r="T92" i="1"/>
  <c r="U92" i="1" s="1"/>
  <c r="AI92" i="1" s="1"/>
  <c r="T19" i="1"/>
  <c r="U19" i="1" s="1"/>
  <c r="AI19" i="1" s="1"/>
  <c r="T106" i="1"/>
  <c r="U106" i="1" s="1"/>
  <c r="AI106" i="1" s="1"/>
  <c r="T71" i="1"/>
  <c r="U71" i="1" s="1"/>
  <c r="AI71" i="1" s="1"/>
  <c r="T36" i="1"/>
  <c r="U36" i="1" s="1"/>
  <c r="T48" i="1"/>
  <c r="U48" i="1" s="1"/>
  <c r="AI48" i="1" s="1"/>
  <c r="T72" i="1"/>
  <c r="U72" i="1" s="1"/>
  <c r="AI72" i="1" s="1"/>
  <c r="T108" i="1"/>
  <c r="U108" i="1" s="1"/>
  <c r="AI108" i="1" s="1"/>
  <c r="AH40" i="1"/>
  <c r="AH44" i="1"/>
  <c r="AH52" i="1"/>
  <c r="AH56" i="1"/>
  <c r="AH74" i="1"/>
  <c r="T77" i="1"/>
  <c r="U77" i="1" s="1"/>
  <c r="AI77" i="1" s="1"/>
  <c r="AH4" i="1"/>
  <c r="AH8" i="1"/>
  <c r="AH12" i="1"/>
  <c r="AH20" i="1"/>
  <c r="AH24" i="1"/>
  <c r="AH28" i="1"/>
  <c r="AH36" i="1"/>
  <c r="AH67" i="1"/>
  <c r="AH85" i="1"/>
  <c r="AH89" i="1"/>
  <c r="AH93" i="1"/>
  <c r="AH101" i="1"/>
  <c r="AH105" i="1"/>
  <c r="AH109" i="1"/>
  <c r="T111" i="1"/>
  <c r="U111" i="1" s="1"/>
  <c r="AI111" i="1" s="1"/>
  <c r="T109" i="1"/>
  <c r="U109" i="1" s="1"/>
  <c r="AI109" i="1" s="1"/>
  <c r="T105" i="1"/>
  <c r="U105" i="1" s="1"/>
  <c r="AI105" i="1" s="1"/>
  <c r="T103" i="1"/>
  <c r="U103" i="1" s="1"/>
  <c r="AI103" i="1" s="1"/>
  <c r="T102" i="1"/>
  <c r="U102" i="1" s="1"/>
  <c r="AI102" i="1" s="1"/>
  <c r="T98" i="1"/>
  <c r="U98" i="1" s="1"/>
  <c r="AI98" i="1" s="1"/>
  <c r="T94" i="1"/>
  <c r="U94" i="1" s="1"/>
  <c r="AI94" i="1" s="1"/>
  <c r="T93" i="1"/>
  <c r="U93" i="1" s="1"/>
  <c r="AI93" i="1" s="1"/>
  <c r="T90" i="1"/>
  <c r="U90" i="1" s="1"/>
  <c r="AI90" i="1" s="1"/>
  <c r="T85" i="1"/>
  <c r="U85" i="1" s="1"/>
  <c r="AI85" i="1" s="1"/>
  <c r="T81" i="1"/>
  <c r="U81" i="1" s="1"/>
  <c r="AI81" i="1" s="1"/>
  <c r="T78" i="1"/>
  <c r="U78" i="1" s="1"/>
  <c r="AI78" i="1" s="1"/>
  <c r="T76" i="1"/>
  <c r="U76" i="1" s="1"/>
  <c r="AI76" i="1" s="1"/>
  <c r="T75" i="1"/>
  <c r="U75" i="1" s="1"/>
  <c r="AI75" i="1" s="1"/>
  <c r="T60" i="1"/>
  <c r="U60" i="1" s="1"/>
  <c r="AI60" i="1" s="1"/>
  <c r="T57" i="1"/>
  <c r="U57" i="1" s="1"/>
  <c r="AI57" i="1" s="1"/>
  <c r="T55" i="1"/>
  <c r="U55" i="1" s="1"/>
  <c r="AI55" i="1" s="1"/>
  <c r="T54" i="1"/>
  <c r="U54" i="1" s="1"/>
  <c r="AI54" i="1" s="1"/>
  <c r="T51" i="1"/>
  <c r="U51" i="1" s="1"/>
  <c r="AI51" i="1" s="1"/>
  <c r="T50" i="1"/>
  <c r="U50" i="1" s="1"/>
  <c r="AI50" i="1" s="1"/>
  <c r="T46" i="1"/>
  <c r="U46" i="1" s="1"/>
  <c r="AI46" i="1" s="1"/>
  <c r="T45" i="1"/>
  <c r="U45" i="1" s="1"/>
  <c r="AI45" i="1" s="1"/>
  <c r="T42" i="1"/>
  <c r="U42" i="1" s="1"/>
  <c r="AI42" i="1" s="1"/>
  <c r="T39" i="1"/>
  <c r="U39" i="1" s="1"/>
  <c r="AI39" i="1" s="1"/>
  <c r="T38" i="1"/>
  <c r="U38" i="1" s="1"/>
  <c r="AI38" i="1" s="1"/>
  <c r="T33" i="1"/>
  <c r="U33" i="1" s="1"/>
  <c r="AI33" i="1" s="1"/>
  <c r="T30" i="1"/>
  <c r="U30" i="1" s="1"/>
  <c r="AI30" i="1" s="1"/>
  <c r="T28" i="1"/>
  <c r="U28" i="1" s="1"/>
  <c r="AI28" i="1" s="1"/>
  <c r="T27" i="1"/>
  <c r="U27" i="1" s="1"/>
  <c r="AI27" i="1" s="1"/>
  <c r="T21" i="1"/>
  <c r="U21" i="1" s="1"/>
  <c r="AI21" i="1" s="1"/>
  <c r="T15" i="1"/>
  <c r="U15" i="1" s="1"/>
  <c r="AI15" i="1" s="1"/>
  <c r="T14" i="1"/>
  <c r="U14" i="1" s="1"/>
  <c r="AI14" i="1" s="1"/>
  <c r="T10" i="1"/>
  <c r="U10" i="1" s="1"/>
  <c r="AI10" i="1" s="1"/>
  <c r="T9" i="1"/>
  <c r="U9" i="1" s="1"/>
  <c r="AI9" i="1" s="1"/>
  <c r="T8" i="1"/>
  <c r="U8" i="1" s="1"/>
  <c r="AI8" i="1" s="1"/>
  <c r="T4" i="1"/>
  <c r="U4" i="1" s="1"/>
  <c r="AI4" i="1" s="1"/>
  <c r="T3" i="1"/>
  <c r="U3" i="1" s="1"/>
  <c r="AI3" i="1" s="1"/>
  <c r="T97" i="1"/>
  <c r="U97" i="1" s="1"/>
  <c r="AI97" i="1" s="1"/>
  <c r="T95" i="1"/>
  <c r="U95" i="1" s="1"/>
  <c r="AI95" i="1" s="1"/>
  <c r="T91" i="1"/>
  <c r="U91" i="1" s="1"/>
  <c r="AI91" i="1" s="1"/>
  <c r="T89" i="1"/>
  <c r="U89" i="1" s="1"/>
  <c r="AI89" i="1" s="1"/>
  <c r="T88" i="1"/>
  <c r="U88" i="1" s="1"/>
  <c r="AI88" i="1" s="1"/>
  <c r="T87" i="1"/>
  <c r="U87" i="1" s="1"/>
  <c r="AI87" i="1" s="1"/>
  <c r="T82" i="1"/>
  <c r="U82" i="1" s="1"/>
  <c r="AI82" i="1" s="1"/>
  <c r="T79" i="1"/>
  <c r="U79" i="1" s="1"/>
  <c r="AI79" i="1" s="1"/>
  <c r="T73" i="1"/>
  <c r="U73" i="1" s="1"/>
  <c r="AI73" i="1" s="1"/>
  <c r="T70" i="1"/>
  <c r="U70" i="1" s="1"/>
  <c r="AI70" i="1" s="1"/>
  <c r="T69" i="1"/>
  <c r="U69" i="1" s="1"/>
  <c r="AI69" i="1" s="1"/>
  <c r="T66" i="1"/>
  <c r="U66" i="1" s="1"/>
  <c r="AI66" i="1" s="1"/>
  <c r="T64" i="1"/>
  <c r="U64" i="1" s="1"/>
  <c r="AI64" i="1" s="1"/>
  <c r="T63" i="1"/>
  <c r="U63" i="1" s="1"/>
  <c r="AI63" i="1" s="1"/>
  <c r="T61" i="1"/>
  <c r="U61" i="1" s="1"/>
  <c r="AI61" i="1" s="1"/>
  <c r="T59" i="1"/>
  <c r="U59" i="1" s="1"/>
  <c r="AI59" i="1" s="1"/>
  <c r="T58" i="1"/>
  <c r="U58" i="1" s="1"/>
  <c r="AI58" i="1" s="1"/>
  <c r="T52" i="1"/>
  <c r="U52" i="1" s="1"/>
  <c r="AI52" i="1" s="1"/>
  <c r="T49" i="1"/>
  <c r="U49" i="1" s="1"/>
  <c r="AI49" i="1" s="1"/>
  <c r="T47" i="1"/>
  <c r="U47" i="1" s="1"/>
  <c r="AI47" i="1" s="1"/>
  <c r="T43" i="1"/>
  <c r="U43" i="1" s="1"/>
  <c r="AI43" i="1" s="1"/>
  <c r="T41" i="1"/>
  <c r="U41" i="1" s="1"/>
  <c r="AI41" i="1" s="1"/>
  <c r="T40" i="1"/>
  <c r="U40" i="1" s="1"/>
  <c r="AI40" i="1" s="1"/>
  <c r="T37" i="1"/>
  <c r="U37" i="1" s="1"/>
  <c r="AI37" i="1" s="1"/>
  <c r="T34" i="1"/>
  <c r="U34" i="1" s="1"/>
  <c r="AI34" i="1" s="1"/>
  <c r="T31" i="1"/>
  <c r="U31" i="1" s="1"/>
  <c r="AI31" i="1" s="1"/>
  <c r="T25" i="1"/>
  <c r="U25" i="1" s="1"/>
  <c r="AI25" i="1" s="1"/>
  <c r="T22" i="1"/>
  <c r="U22" i="1" s="1"/>
  <c r="AI22" i="1" s="1"/>
  <c r="T13" i="1"/>
  <c r="U13" i="1" s="1"/>
  <c r="AI13" i="1" s="1"/>
  <c r="T7" i="1"/>
  <c r="U7" i="1" s="1"/>
  <c r="AI7" i="1" s="1"/>
  <c r="T5" i="1"/>
  <c r="U5" i="1" s="1"/>
  <c r="AI5" i="1" s="1"/>
  <c r="T24" i="1"/>
  <c r="U24" i="1" s="1"/>
  <c r="AI24" i="1" s="1"/>
  <c r="T12" i="1"/>
  <c r="U12" i="1" s="1"/>
  <c r="AI12" i="1" s="1"/>
  <c r="U2" i="1"/>
  <c r="AI2" i="1" s="1"/>
  <c r="U113" i="1" l="1"/>
  <c r="U114" i="1"/>
</calcChain>
</file>

<file path=xl/sharedStrings.xml><?xml version="1.0" encoding="utf-8"?>
<sst xmlns="http://schemas.openxmlformats.org/spreadsheetml/2006/main" count="2117" uniqueCount="1125">
  <si>
    <t>PMID</t>
  </si>
  <si>
    <t>Title</t>
  </si>
  <si>
    <t>Abstract</t>
  </si>
  <si>
    <t>Target</t>
  </si>
  <si>
    <t>T5_Q1</t>
  </si>
  <si>
    <t>ALPACA_Q1</t>
  </si>
  <si>
    <t>LAMINI_Q1</t>
  </si>
  <si>
    <t>T5_Q2</t>
  </si>
  <si>
    <t>ALPACA_Q2</t>
  </si>
  <si>
    <t>LAMINI_Q2</t>
  </si>
  <si>
    <t>T5_Q3</t>
  </si>
  <si>
    <t>ALPACA_Q3</t>
  </si>
  <si>
    <t>LAMINI_Q3</t>
  </si>
  <si>
    <t>RNA polymerase inhibitors with activity against rifampin-resistant mutants of Staphylococcus aureus.</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</si>
  <si>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</si>
  <si>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['ripostatin', 'rna polymerase inhibitor']</t>
  </si>
  <si>
    <t>&lt;pad&gt; yes&lt;/s&gt;</t>
  </si>
  <si>
    <t>Yes</t>
  </si>
  <si>
    <t>Yes.</t>
  </si>
  <si>
    <t>&lt;pad&gt; no&lt;/s&gt;</t>
  </si>
  <si>
    <t>Yes, there is a reference to the use of chemical compounds as medicines in the context.</t>
  </si>
  <si>
    <t>No, antibiotics, anti-infective, antimicrobial compounds are not used against biofilm, parasites, protozoans, viruses, fungal or bacterial.</t>
  </si>
  <si>
    <t>Streptothricin F is a bactericidal antibiotic effective against highly drug-resistant gram-negative bacteria that interacts with the 30S subunit of the 70S ribosome.</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</si>
  <si>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Î¼M, and 0.25 and 0.5 Î¼M,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</si>
  <si>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['streptothricin', 'streptothricin']</t>
  </si>
  <si>
    <t>No, context: The streptothricin natural product mixture has antimicrobial, antibacterial, and antiviral activity.</t>
  </si>
  <si>
    <t>No, context: The streptothricin natural product mixture (also known as nourseothricin) was discovered in the early 1940s, generating intense initial interest because of its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In vivo, delayed kidney toxicity occurred at &gt;10-fold higher doses of S-F compared with S-D. Substantial treatment effect of S-F in the murine thigh model was observed against the otherwise pandrug-resistant, NDM-1-expressing Klebsiella pneumoniae Nevada strain with minimal or no toxicity.</t>
  </si>
  <si>
    <t>Interaction of pseudomonic acid A with Escherichia coli B isoleucyl-tRNA synthetase.</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</si>
  <si>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</si>
  <si>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['mupirocin', 'pseudomonic acid', 'aminoacyl-trna synthetase inhibitor (isoleucyl-trna synthetase [ile-rs] inhibitor)']</t>
  </si>
  <si>
    <t>No, context: Sodium pseudomonate was shown to be a powerful competitive inhibitor of Escherichia coli B isoleucyl-tRNA synthetase (Ile-tRNA synthetase). The antibiotic competitively inhibits (Ki 6 nM; cf. Km 6.3 microM), with respect top isoleucine, the formation of the enzyme. Ile approximately AMP complex as measured by the pyrophosphate-exchange reaction, and has no effect on the transfer of [14C]isoleucine from the enzyme. [14C]Ile approximately AMP complex as measured by the pyrophosphate-exchange reaction, and has no effect on the transfer of [14C]isoleucine from the enzyme.</t>
  </si>
  <si>
    <t>No, the antibiotic sodium pseudomonate is a powerful competitive inhibitor of Escherichia coli B isoleucyl-tRNA synthetase.</t>
  </si>
  <si>
    <t>Efficacy of telavancin (TD-6424), a rapidly bactericidal lipoglycopeptide with multiple mechanisms of action, in a murine model of pneumonia induced by methicillin-resistant Staphylococcus aureus.</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</si>
  <si>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</si>
  <si>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['telavancin', 'td-6424 (vibrativ)', 'lipoglycopeptide']</t>
  </si>
  <si>
    <t>No, context: The efficacy of telavancin was compared to that of vancomycin and linezolid against methicillin-resistant Staphylococcus aureus (MRSA) in a murine pneumonia model. The efficacy of telavancin produced greater reductions in lung bacterial titer and mortality than that of vancomycin and linezolid at human doses equivalent to those described by the area under the concentration-time curve. These results suggest the potential utility of telavancin for treatment of MRSA pneumonia.</t>
  </si>
  <si>
    <t>Pharmacology of methicillin.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</si>
  <si>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</si>
  <si>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['methicillin', 'meticillin', 'beta-lactam (penicillin)']</t>
  </si>
  <si>
    <t>No, context: The pharmacology of a new antibiotic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t>
  </si>
  <si>
    <t>Yes, the pharmacology of the new antibiotic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t>
  </si>
  <si>
    <t>Yes,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t>
  </si>
  <si>
    <t>Cephalothin. Its in vitro antibacterial spectrum as studied in a diagnostic laboratory.</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</si>
  <si>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</si>
  <si>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['cephalotin', 'beta-lactam (cephalosporin, first generation)']</t>
  </si>
  <si>
    <t>Yes, cephalothin is an antibiotic, anti-infective, antimicrobial compound used against biofilm, parasites, protozoans, virus, fungal, and bacterial.</t>
  </si>
  <si>
    <t>Single-blind comparative trial of trimethoprim-sulphamethoxazole and ampicillin in the treatment of exacerbations of chronic bronchitis.</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</si>
  <si>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</si>
  <si>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['sulfamethoxazole+trimethoprim', 'cotrimoxazole', 'drug combination']</t>
  </si>
  <si>
    <t>Yes, the study showed that the combination of trimethoprim and sulphamethoxazole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</si>
  <si>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Antibacterial activities of epiroprim, a new dihydrofolate reductase inhibitor, alone and in combination with dapsone.</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</si>
  <si>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</si>
  <si>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['epiroprim', 'ro 11-8958', 'diaminopyrimidine']</t>
  </si>
  <si>
    <t>Yes, Epiroprim is a new antibiotic, anti-infective, and antimicrobial compound used against biofilm, parasites, protozoans, viruses, and bacterial infections.</t>
  </si>
  <si>
    <t>In vitro activities of daptomycin and other antimicrobial agents against vancomycin-resistant gram-positive bacteria.</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</si>
  <si>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</si>
  <si>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['daptomycin', 'ly 146032 (cubicin)', 'lipopeptide']</t>
  </si>
  <si>
    <t>No, context: 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 showed moderate activities. The organisms were all highly resistant to vancomycin and cefoxitin.</t>
  </si>
  <si>
    <t>Sequencing and analysis of the biosynthetic gene cluster of the lipopeptide antibiotic Friulimicin in Actinoplanes friuliensis.</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</si>
  <si>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</si>
  <si>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['friulimicin', 'lipopeptide']</t>
  </si>
  <si>
    <t>No, context: 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t>
  </si>
  <si>
    <t>Cefmenoxime (SCE-1365), a novel broad-spectrum cephalosporin: in vitro and in vivo antibacterial activities.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</si>
  <si>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</si>
  <si>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['cefmenoxime', 'beta-lactam (cephalosporin, third generation)']</t>
  </si>
  <si>
    <t>Yes, context: Cefmenoxime has high activity against a wide variety of gram-positive and gram-negative bacteria.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This affinity profile was well correlated with its filamentous cell-forming activity under extremely low</t>
  </si>
  <si>
    <t>No, context: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t>
  </si>
  <si>
    <t>Flucloxacillin, a new isoxazolyl penicillin, compared with oxacillin, cloxacillin, and dicloxacillin.</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</si>
  <si>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</si>
  <si>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['flucloxacillin', 'beta-lactam (isoxazolylpenicillin)']</t>
  </si>
  <si>
    <t>Yes, context: Flucloxacillin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and free levels greater than those of</t>
  </si>
  <si>
    <t>Yes, Flucloxacillin is a new isoxazole penicillin,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and free levels greater than those of dicloxacillin. Similarly, after intramuscular injection the free</t>
  </si>
  <si>
    <t>Ceftriaxone: in vitro studies and clinical evaluation.</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</si>
  <si>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</si>
  <si>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['ceftriaxone', 'beta-lactam (cephalosporin, third generation)']</t>
  </si>
  <si>
    <t>Yes, context: Ceftriaxone is an effective and well-tolerated antimicrobial agent that appears promising for the treatment of serious gram-negative bacillary infections.</t>
  </si>
  <si>
    <t>Yes, ceftriaxone is an effective and well-tolerated antimicrobial agent that appears promising for the treatment of serious gram-negative bacillary infections.</t>
  </si>
  <si>
    <t>No, context: Ceftriaxone is an effective and well-tolerated antimicrobial agent that appears promising for the treatment of serious gram-negative bacillary infections.</t>
  </si>
  <si>
    <t>Carbenicillin resistance of Pseudomonas aeruginosa.</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</si>
  <si>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</si>
  <si>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['carbenicillin', 'beta-lactam (carboxypenicillin)']</t>
  </si>
  <si>
    <t>No, context: Four strains of Pseudomonas aeruginosa from clinical isolates which are carbenicillin resistant were studied to find the cause(s) of resistance to this beta-lactam antibiotic. The electrophoretic patterns of the four strains (PH20610, PH20815, PH4011, and PH4301) were found to be different from those of a wild-type strain, P. aeruginosa NCTC 10662, and appeared to lack penicillin-binding protein 2. Affinity of other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t>
  </si>
  <si>
    <t>There is no reference to antimicrobial, antibacterial, or antiviral activity in the given context.</t>
  </si>
  <si>
    <t>Effects of novobiocin, coumermycin A1, clorobiocin, and their analogs on Escherichia coli DNA gyrase and bacterial growth.</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</si>
  <si>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</si>
  <si>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['clorobiocin', 'aminocoumarin']</t>
  </si>
  <si>
    <t>Yes, context: 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t>
  </si>
  <si>
    <t>No, no, no, no, no, no, no, no, no, no, no, no, no, no, no, no, no, no, no, no, no, no, no, no, no, no, no, no, no, no, no, no, no, no, no, no, no, no, no, no, no, no, no, no, no, no, no, no, no, no, no, no, no, no, no, no, no, no, no, no, no, no, no, no, no, no, no, no, no, no, no, no, no, no, no, no, no, no, no, no, no, no, no, no, no, no</t>
  </si>
  <si>
    <t>LINCOMYCIN: A NEW ANTIBIOTIC ACTIVE AGAINST STAPHYLOCOCCI AND OTHER GRAM-POSITIVE COCCI: CLINICAL AND LABORATORY STUDIES.</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</si>
  <si>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</si>
  <si>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['lincomycin', 'u-21699', 'lincosamide']</t>
  </si>
  <si>
    <t>Yes, context: 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</si>
  <si>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Yes, lincomycin is a good antibiotic for treating hospital staphylococcal infections. It has good in vitro activity against many strains of hospital staphylococci resistant to many other antibiotics. It can be administered by the oral or parenteral routes to adults and infants and satisfactory serum blood levels obtained. This antibiotic promises to be one of low toxicity.</t>
  </si>
  <si>
    <t>RenÃ© Dubos: unearthing antibiotics.</t>
  </si>
  <si>
    <t>In 1939, RenÃ© Dubos discovered gramicidin-the first clinically tested antibiotic agent. This discovery helped revive the stalled interest in penicillin and launched the era of antibiotics.</t>
  </si>
  <si>
    <t>['gramicidin', 'polypeptide']</t>
  </si>
  <si>
    <t>Yes, context: In 1939, Ren Dubos discovered gramicidin-the first clinically tested antibiotic agent. This discovery helped revive the stalled interest in penicillin and launched the era of antibiotics.</t>
  </si>
  <si>
    <t>Yes, gramicidin is an antibiotic, anti-infective, antimicrobial compound used against biofilm, parasites, protozoans, viruses, fungal and bacterial.</t>
  </si>
  <si>
    <t>The lytic action of tyrothricin and its derivatives on Staphylococcus aureus.</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</si>
  <si>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</si>
  <si>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['tyrothricin', 'polypeptide']</t>
  </si>
  <si>
    <t>Thioridazine: resurrection as an antimicrobial agent?</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</si>
  <si>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</si>
  <si>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['thioridazine', 'phenothiazine']</t>
  </si>
  <si>
    <t>Yes, context: 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t>
  </si>
  <si>
    <t>No, thioridazine is a phenothiazine antipsychotic drug with well-recognized antimicrobial activity, but this property has not been harnessed for clinical use due to its central nervous system and cardiac side-effects. This raises the possibility that its enantiomers or its inactive metabolite, the ring sulphoxide, may act as a lead compound in the future development of antimicrobial drugs to face the new challenges in infectious disease.</t>
  </si>
  <si>
    <t>In vitro and in vivo antibacterial activities of DC-159a, a new fluoroquinolone.</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</si>
  <si>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</si>
  <si>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['dc-159a', 'fluoroquinolone']</t>
  </si>
  <si>
    <t>Yes, context: 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Haemophilus influenzae, Moraxella catarrhalis, and Klebsiella pneumoniae were 0.015, 0.06, and 0.25 microg/ml, respectively; and among the quinolones tested it showed the highest level of activity against anaerobic organisms.</t>
  </si>
  <si>
    <t>Yes, DC-159a is a new 8-methoxy fluoroquinolone that possesses a broad spectrum of antibacterial activity, with extended activity against gram-positive pathogens, especially streptococci and staphylococci from patients with community-acquired infections.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and among the quinolones tested it showed the highest level of activity against anaerobic organisms.</t>
  </si>
  <si>
    <t>In vitro activity of AR-709 against Streptococcus pneumoniae.</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</si>
  <si>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</si>
  <si>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['ar-709', 'dihydrofolate reductase inhibitor (diaminopyrimdine derivative)']</t>
  </si>
  <si>
    <t>Yes, context: We investigated the in vitro activity of AR-709, a novel diaminopyrimidine antibiotic currently in development for treatment of community-acquired upper and lower respiratory tract infections, against 154 Streptococcus pneumoniae strains from various European countries. AR-709 showed excellent activity against both drug-susceptible and multidrug-resistant pneumococci.</t>
  </si>
  <si>
    <t>Yes, AR-709 is a novel antibiotic currently in development for treatment of community-acquired upper and lower respiratory tract infections, against 157 Streptococcus pneumoniae strains from various European countries. It has excellent activity against both drug-susceptible and multidrug-resistant pneumococci.</t>
  </si>
  <si>
    <t>Drug forecast - the peptide deformylase inhibitors as antibacterial agents.</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</si>
  <si>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</si>
  <si>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['nvd pdf 713', 'lbm415', 'peptide deformylase inhibitor']</t>
  </si>
  <si>
    <t>No, antibiotic, anti-infective, antimicrobial compound used against biofilm, parasites, protozoans, virus, fungal or bacterial.</t>
  </si>
  <si>
    <t>In vitro antibacterial activities of PD 131628, a new 1,8-naphthyridine anti-infective agent.</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</si>
  <si>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</si>
  <si>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['ci-990', 'pd 131112 (prodrug of pd 131628)', 'fluoroquinolone']</t>
  </si>
  <si>
    <t>Yes, context: 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Enterobacteriaceae; 0.5 micrograms/ml for members of the family Enterobacteriaceae and Acinetobacter spp.; 0.5 micrograms/ml for Pseudomonas aeruginosa; and less than or equal to 0.03 micrograms/ml for Haemophilus influenzae,</t>
  </si>
  <si>
    <t>No, context: 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Enterobacteriaceae; 0.5 micrograms/ml for members of the family Enterobacteriaceae and Acinetobacter spp.; 0.5 micrograms/ml for Pseudomonas aeruginosa; and less than or equal to 0.03 micrograms/ml for Haemophilus influenzae, Moraxella (Branhamella) catarrhalis, and Neisseria gonorrhoeae</t>
  </si>
  <si>
    <t>In vitro activity of T-3761, a new fluoroquinolone.</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</si>
  <si>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</si>
  <si>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['pazufloxacin', 't-3761', 'fluoroquinolone']</t>
  </si>
  <si>
    <t>Yes, context: The in vitro activity of T-3761 was compared with those of other agents against 2,854 clinical isolates. The activity of T-3761 was comparable to those of ciprofloxacin and ofloxacin and four- to eightfold greater than those of norfloxacin and fleroxacin. The activity of T-3761 against gram-negative bacteria was usually fourfold greater than those of norfloxacin and ofloxacin and four- to eightfold less than that of tosufloxacin. The activity of T-3761 against gram-negative bacteria was usually fourfold greater than those of norfloxacin and ofloxacin and four- to eightfold less than that of tosufloxacin. The activity of T-3761 against gram-negative bacteria was usually fourfold greater than those of norfloxacin and ofloxacin and four- to eightfold less than that of tosufloxacin.</t>
  </si>
  <si>
    <t>Yes, T-3761 has a broad spectrum of activity and has potent activity against gram-positive and -negative bacteria.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activity of T-3761 against gram-negative bacteria was usually fourfold greater than those of norfloxacin and ofloxacin, and four- to eightfold less than that of tosufloxacin.</t>
  </si>
  <si>
    <t>Pharmacokinetics of meropenem (ICI 194,660) and its metabolite (ICI 213,689) in healthy subjects and in patients with renal impairment.</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</si>
  <si>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</si>
  <si>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['meropenem', 'ici 194,660', 'beta-lactam (carbapenem)']</t>
  </si>
  <si>
    <t>There is no reference to antimicrobial, antibacterial or antiviral activity in the given context.</t>
  </si>
  <si>
    <t>No, meropenem is not an antibiotic, anti-infective, antimicrobial compound used against biofilm, parasites, protozoans, viruses, fungal or bacterial.</t>
  </si>
  <si>
    <t>No. There is no mention of any antibiotic, anti-infective, antimicrobial compound being used against biofilm, parasites, protozoans, virus, fungal or bacterial.</t>
  </si>
  <si>
    <t>Mode of action of streptolydigin.</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</si>
  <si>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</si>
  <si>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['streptolydigin', 'portamycin', 'afragilimycin', 'rna polymerase inhibitor']</t>
  </si>
  <si>
    <t>No, context: Streptolydigin and rifamycin inhibit the catalytic function of RNA polymerase.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</si>
  <si>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Activity of levofloxacin alone and in combination with a DnaK inhibitor against gram-negative rods, including levofloxacin-resistant strains.</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</si>
  <si>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</si>
  <si>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['chp-105', 'dnak inhibitor']</t>
  </si>
  <si>
    <t>Yes, context: 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</si>
  <si>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Yes, levofloxacin is an antibiotic, anti-infective, antimicrobial compound used against biofilm, parasites, protozoans, viruses, fungal and bacterial.</t>
  </si>
  <si>
    <t>Antimicrobial activity of prulifloxacin tested against a worldwide collection of gastroenteritis-producing pathogens, including those causing traveler's diarrhea.</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</si>
  <si>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</si>
  <si>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['prulifloxacin', 'fluoroquinolone']</t>
  </si>
  <si>
    <t>Pharmacokinetics of EDP-420 after multiple oral doses in healthy adult volunteers and in a bioequivalence study.</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</si>
  <si>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</si>
  <si>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['modithromycin', 'edp-420', 'ep-013420', 's-013420', 'macrolide (14-membered macrolide, ketolide)']</t>
  </si>
  <si>
    <t>Yes, there is a reference to antimicrobial activity.</t>
  </si>
  <si>
    <t>No, EDP-420 is a first-in-class bridged bicyclolide currently in clinical development for the treatment of respiratory tract infections (RTI) and has previously shown favorable pharmacokinetic and safety profiles after the administration of single oral doses of a suspension to healthy volunteers.</t>
  </si>
  <si>
    <t>Investigations into viomycin biosynthesis by using heterologous production in Streptomyces lividans.</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</si>
  <si>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</si>
  <si>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['viomycin', 'celiomycin', 'florimycin', 'tuberactinomycin b', 'viocin', 'tuberactinomycin']</t>
  </si>
  <si>
    <t>Yes, context: Viomycin and capreomycin are members of the tuberactinomycin family of antituberculosis drugs. As with many antibacterial drugs, resistance to the tuberactinomycins is problematic in treating tuberculosis; this makes the development of new derivatives of these antibiotics of utmost importance. To take steps towards developing new derivatives of these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t>
  </si>
  <si>
    <t>No, context: Viomycin and capreomycin are members of the tuberactinomycin family of antituberculosis drugs. As with many antibacterial drugs, resistance to the tuberactinomycins is problematic in treating tuberculosis; this makes the development of new derivatives of these antibiotics of utmost importance. To take steps towards developing new derivatives of these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t>
  </si>
  <si>
    <t>Structures of triacetyloleandomycin and mycalamide A bind to the large ribosomal subunit of Haloarcula marismortui.</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</si>
  <si>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</si>
  <si>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['troleandomycin', 'triacetyloleandomycin', 'macrolide (14-membered macrolide)']</t>
  </si>
  <si>
    <t>Yes, context: 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</si>
  <si>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Antibacterial activities of a new stabilized thienamycin, N-formimidoyl thienamycin, in comparison with other antibiotics.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</si>
  <si>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</si>
  <si>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['imipenem', 'mk0787', 'beta-lactam (carbapenem)']</t>
  </si>
  <si>
    <t>An open randomized clinical trial in comparing two artesunate-based combination treatments on Plasmodium falciparum malaria in Nigerian children: artesunate/sulphamethoxypyrazine/pyrimethamine (fixed dose over 24 hours) versus artesunate/amodiaquine (fixed dose over 48 hours).</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</si>
  <si>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</si>
  <si>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['sulfamethoxypyrazine', 'sulfalene', ' sulfamethopyrazine', 'antibacterial sulfonamide (sulfa drug)']</t>
  </si>
  <si>
    <t>Yes, the use of chemical compounds as medicines is mentioned in the context.</t>
  </si>
  <si>
    <t>No, this study suggests that artemisinin-combination therapy is an effective and safe treatment for uncomplicated Plasmodium falciparum malaria in children in Nigeria.</t>
  </si>
  <si>
    <t>Mechanism of action and limited cross-resistance of new lipopeptide MX-2401.</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</si>
  <si>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CaÂ²âº-dependent lipopeptide antibiotics, the latter has a different mechanism of action. Specifically, MX-2401 inhibits peptidoglycan synthesis by binding to the substrate undecaprenylphosphate (Câ‚…â‚…-P),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Câ‚…â‚…-P. Mutants resistant to MX-2401 demonstrated low cross-resistance to other antibiotics. Overall, these results provided strong evidence that the mode of action of MX-2401 is unique and different from that of any of the approved antibiotics, including daptomycin.</t>
  </si>
  <si>
    <t>['mx-2401', 'mray inhibitor (lipopeptide)']</t>
  </si>
  <si>
    <t>Yes, context: MX-2401 is a semisynthetic calcium-dependent lipopeptide antibiotic (analogue of amphomycin) in preclinical development for the treatment of serious Gram-positive organisms, including antibiotic-resistant strains. In vitro and in vivo, MX-2401 demonstrates broad-spectrum bactericidal activity against Gram-positive organisms, including antibiotic-resistant strains. This study indicated that although both daptomycin and MX-2401 are in the structural class of Ca2âo-dependent lipopeptide antibiotics, the latter has a different mechanism of action. This interaction resulted in inhibition, in a dose-dependent manner, of the biosynthesis of the cell wall precursors lipids I and II and the wall teichoic acid precursor lipid III, while daptomycin had no significant effect on these processes.</t>
  </si>
  <si>
    <t>No, MX-2401 is a semisynthetic calcium-dependent lipopeptide antibiotic. It inhibits peptidoglycan synthesis by binding to the substrate undecaprenylphosphate (Câ...â...-P), the universal carbohydrate carrier involved in several biosynthetic pathways. This interaction resulted in inhibition of the biosynthesis of the cell wall precursors lipids I and II and the wall teichoic acid precursor lipid III, while daptomycin had no significant effect on these processes. In contrast, MX-2401 had no effect on lipid flip-flop, calcein release, or membrane fusion with 1-palmitoyl-2-oleoyl-sn-glycero-3-phosphocholine (POPC)/1-palmitoyl-2-oleoyl-sn-glycero-3-phospho</t>
  </si>
  <si>
    <t>Host defence peptides: antimicrobial and immunomodulatory activity and potential applications for tackling antibiotic-resistant infections.</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</si>
  <si>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</si>
  <si>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['bl2060', 'antimicrobial peptide (peptidomimetic oligomer)']</t>
  </si>
  <si>
    <t>Yes, context: 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Strategies for creating artificial derivatives with improved biological and pharmacological properties, issues of microbial resistance, and challenges associated with their adaptation for clinical use are discussed.</t>
  </si>
  <si>
    <t>Yes, this review provides an overview of the antimicrobial and immunomodulatory activities of natural host defence peptides, and discusses strategies for creating artificial derivatives with improved biological and pharmacological properties, issues of microbial resistance, and challenges associated with their adaptation for clinical use.</t>
  </si>
  <si>
    <t>No, context: 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and they are a class of compounds being actively researched. Strategies for creating artificial derivatives with improved biological and pharmacological properties, issues of microbial resistance, and challenges associated with their adaptation for clinical use are discussed.</t>
  </si>
  <si>
    <t>Molecular basis for the selectivity of antituberculosis compounds capreomycin and viomycin.</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</si>
  <si>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</si>
  <si>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['capreomycin', 'tuberactinomycin (cyclic peptide often grouped with aminoglycoside)']</t>
  </si>
  <si>
    <t>No, context: Capreomycin and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</si>
  <si>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Yes, Capreomycin and Viomycin are anti-infective and antimicrobial compounds.</t>
  </si>
  <si>
    <t>Mechanism of action of NB2001 and NB2030, novel antibacterial agents activated by beta-lactamases.</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</si>
  <si>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</si>
  <si>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['nb2030', 'cephalosporin-triclosan']</t>
  </si>
  <si>
    <t>Yes, context: There is a reference to antibacterial activity.</t>
  </si>
  <si>
    <t>No, context: NB2001 and NB2030 are potent antibacterial agents designed to undergo enzyme-catalyzed therapeutic activation. They exploit beta-lactamases to release triclosan through hydrolysis of the beta-lactam ring. They also bound to the penicillin-binding proteins of S. aureus and E. coli, but with reduced affinities relative to that of cephalothin. In biochemical assays, they inhibited the triclosan target enoyl reductase (FabI) with 50% inhibitory concentrations being markedly reduced relative to that of free triclosan.</t>
  </si>
  <si>
    <t>Current indications for the use of clindamycin: A critical review.</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</si>
  <si>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</si>
  <si>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['clindamycin', 'lincosamide']</t>
  </si>
  <si>
    <t>Yes, context: 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t>
  </si>
  <si>
    <t>In vitro potential of equine DEFA1 and eCATH1 as alternative antimicrobial drugs in rhodococcosis treatment.</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</si>
  <si>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</si>
  <si>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['ecath1', 'antimicrobial peptide']</t>
  </si>
  <si>
    <t>No, context: Rhodococcus equi, the causal agent of rhodococcosis, is a severe pathogen of foals but also of immunodeficient humans, causing bronchopneumonia. The peptides led to growth inhibition and death of R. equi and S. zooepidemicus at low micromolar concentrations. Moreover, eCATH1 was able to inhibit growth of K. pneumoniae. Both peptides caused rapid disruption of the R. equi membrane, leading to cell lysis. Furthermore, eCATH1 had a synergic effect together with rifampin. Furthermore, eCATH1 was not cytotoxic against mammalian cells at bacteriolytic concentrations and maintained its high killing activity even at physiological salt concentrations.</t>
  </si>
  <si>
    <t>Broadening the spectrum of Î²-lactam antibiotics through inhibition of signal peptidase type I.</t>
  </si>
  <si>
    <t>The resistance of methicillin-resistant Staphylococcus aureus (MRSA) to all Î²-lactam classes limits treatment options for serious infections involving this organism. Our goal is to discover new agents that restore the activity of Î²-lactams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Î²-lactam antibiotics and is not observed with other antibiotic classes. We propose that the SpsB inhibitors synergize with Î²-lactams by preventing the signal peptidase-mediated secretion of proteins required for Î²-lactam resistance. Combinations of SpsB inhibitors and Î²-lactams may expand the utility of these widely prescribed antibiotics to treat MRSA infections, analogous to Î²-lactamase inhibitors which restored the utility of this antibiotic class for the treatment of resistant Gram-negative infections.</t>
  </si>
  <si>
    <t>['actinocarbasin', 'lipoglycopeptide (arilomycin)', 'krisynomycin', 'cyclic depsipeptide']</t>
  </si>
  <si>
    <t>No, context: Our goal is to discover new agents that restore the activity of Î2-lactams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t>
  </si>
  <si>
    <t>No, context: Our goal is to discover new agents that restore the activity of Î2-lactams against MRSA, an approach that has led to the discovery of two classes of natural product antibiotics, a cyclic depsipeptide (krisynomycin) and a lipoglycopeptide (actinocarbasin), which potentiate the activity of imipenem against MRSA strain COL. We report here that these antibiotics are inhibitors of the bacterial type I signal peptidase SpsB, a serine protease that is required for the secretion of proteins that are exported through the Sec and Tat systems.</t>
  </si>
  <si>
    <t>Beta-lactamase inhibitors from laboratory to clinic.</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</si>
  <si>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</si>
  <si>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['sulbactam', 'cp-45,899', 'beta-lactamase inhibitor (penicillanic acid sulfone)']</t>
  </si>
  <si>
    <t>No, context: 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t>
  </si>
  <si>
    <t>No, context: beta-lactamases represent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t>
  </si>
  <si>
    <t>The muraminomicin biosynthetic gene cluster and enzymatic formation of the 2-deoxyaminoribosyl appendage.</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</si>
  <si>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O-Î²(1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UTP:5-amino-2,5-dideoxy-Î±-D-ribose-1-phosphate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</si>
  <si>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['muraminomicin', 'muraminomycin', 'mray inhibitor (nucleoside antibiotic)']</t>
  </si>
  <si>
    <t>No, context: Muraminomicin is a lipopeptidyl nucleoside antibiotic produced by Streptosporangium amethystogenes SANK 60709. Similar to several members of this antibiotic family such as A-90289 and muraymycin, the structure of muraminomicin consists of two modified ribose units linked by an O-Î2(1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t>
  </si>
  <si>
    <t>No, context: Muraminomicin is a lipopeptidyl nucleoside antibiotic produced by Streptosporangium amethystogenes SANK 60709. Similar to several members of this antibiotic family such as A-90289 and muraymycin, the structure of muraminomicin consists of two modified ribose units linked by an O-Î2(1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t>
  </si>
  <si>
    <t>Discovery of a novel class of boron-based antibacterials with activity against gram-negative bacteria.</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</si>
  <si>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</si>
  <si>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['epetraborole', 'an3365', 'gsk 2251052', 'gsk2251052', 'aminoacyl-trna synthetase inhibitor (boron-heterocyclic leucyl-trna synthetase [leurs] inhibitor)']</t>
  </si>
  <si>
    <t>No, context: 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recently identified a new boron-based antibiotic class, the aminomethylbenzoxaboroles, which inhibit bacterial leucyl-tRNA synthetase and have activity against Gram-negative bacteria by largely evading the main efflux mechanisms in Escherichia coli and Pseudomonas aeruginosa. This novel boron-based antibacterial, AN3365, has good mouse pharmacokinetics and was efficacious against</t>
  </si>
  <si>
    <t>No, this new boron-based antibiotic class has potential to address this unmet medical need. It is active against Gram-negative bacteria by largely evading the main efflux mechanisms in Escherichia coli and Pseudomonas aeruginosa. The lead analogue, AN3365, is active against Gram-negative bacteria, including Enterobacteriaceae bearing NDM-1 and KPC carbapenemases, as well as Pseudomonas aeruginosa. This new boron-based antibiotic class has good mouse pharmacokinetics and was efficacious against E. coli and Pseudomonas aeruginosa in murine thigh infection models.</t>
  </si>
  <si>
    <t>Rhodomycin analogues from Streptomyces purpurascens: isolation, characterization and biological activities.</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</si>
  <si>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2Â Î¼g/ml against Bacillus subtilis. Compounds A and F identified as Î±2-Rhodomycin II and Obelmycin respectively, and Compound E exhibited an IC50 of 8.8Â Î¼g/ml against HeLa cell line but no cytotoxicity was found against L929.</t>
  </si>
  <si>
    <t>['rhodomycin', 'anthracycline']</t>
  </si>
  <si>
    <t>Yes, context: Streptomyces purpurascens has antimicrobial activity.</t>
  </si>
  <si>
    <t>No, context: Streptomyces purpurascens is a potential antibiotic compound used against biofilm, parasites, protozoans, viruses, and bacterial infections.</t>
  </si>
  <si>
    <t>Cephapirin: in vitro antibacterial spectrum.</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</si>
  <si>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</si>
  <si>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['cephapirin', 'beta-lactam (cephalosporin, first generation)']</t>
  </si>
  <si>
    <t>No, context: 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t>
  </si>
  <si>
    <t>In vitro characterization of PlySK1249, a novel phage lysin, and assessment of its antibacterial activity in a mouse model of Streptococcus agalactiae bacteremia.</t>
  </si>
  <si>
    <t>Beta-hemolytic Streptococcus agalactiae is the leading cause of bacteremia and invasive infections. These diseases are treated with Î²-lactams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</si>
  <si>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['plysk1249', 'bacteriophage lysin']</t>
  </si>
  <si>
    <t>No, there is no reference to antimicrobial activity.</t>
  </si>
  <si>
    <t>No, this is a potential candidate for a new bacteriophage lysin for the treatment of systemic Streptococcus agalactiae infections. This bacteriophage lysin is highly lytic and bactericidal for S. agalactiae and effectively kills S. agalactiae in a mouse model. This bacteriophage lysin is a promising candidate to be developed as a new enzybiotic for the treatment of systemic Streptococcus agalactiae infections.</t>
  </si>
  <si>
    <t>Molecular mechanisms of hepatocellular apoptosis induced by trovafloxacin-tumor necrosis factor-alpha interaction.</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</si>
  <si>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</si>
  <si>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['trovafloxacin', 'fluoroquinolone']</t>
  </si>
  <si>
    <t>No, context: Idiosyncratic drug-induced liver injury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cytotoxicity in HepG2 cells at drug concentrations similar to those in people undergoing TVX therapy. TVX/TNF treatment caused apoptosis and DNA damage in HepG2 cells that depended on caspase activation, and treatment with the JNK selective inhibitor SP600125 attenuated cytotoxicity.</t>
  </si>
  <si>
    <t>&lt;pad&gt; No&lt;/s&gt;</t>
  </si>
  <si>
    <t>No, this study will investigate the molecular mechanisms involved in hepatocellular death caused by trovafloxacin and tumor necrosis factor-alpha treatment in a human hepatocyte cell line. The results will provide insight into the molecular mechanisms involved in hepatocellular death caused by a drug with idiosyncratic liability in the presence of TNF.</t>
  </si>
  <si>
    <t>Metabolic suppression identifies new antibacterial inhibitors under nutrient limitation.</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</si>
  <si>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</si>
  <si>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['mac13772', 'biotin biosynthesis inhibitor']</t>
  </si>
  <si>
    <t>No, context: Identifying the mechanism of action (MOA) of biologically active molecules under nutrient restriction is hindered by difficulties in identifying the MOA of biologically active molecules. Here we present a metabolite suppression approach to explore the MOA of antibacterial compounds under nutrient limitation. We identified inhibitors of Escherichia coli growth under nutrient limitation and charted their interactions with our metabolite array. This strategy led to the discovery and characterization of three new antibacterial compounds, MAC168425, MAC173979 and MAC13772. We concluded that metabolite suppression profiling is an effective approach to focus MOA studies on compounds impairing metabolic capabilities. These bioactives can serve as chemical probes of bacterial physiology and as leads for antibacterial drug development.</t>
  </si>
  <si>
    <t>Yes, metabolite suppression profiling is an effective approach to focus MOA studies on compounds impairing metabolic capabilities. These bioactives can serve as chemical probes of bacterial physiology and as leads for antibacterial drug development.</t>
  </si>
  <si>
    <t>A highly active and negatively charged Streptococcus pyogenes lysin with a rare D-alanyl-L-alanine endopeptidase activity protects mice against streptococcal bacteremia.</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</si>
  <si>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</si>
  <si>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['plypy', 'bacteriophage lysin']</t>
  </si>
  <si>
    <t>No, context: Bacteriophage endolysins have shown great efficacy in killing Gram-positive bacteria. However, PlyC is a unique lysin, in terms of both its high activity and structure (two distinct subunits). We sought to discover and characterize an endolysin, termed PlyPy,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Additionally, PlyPy was active in vivo and could rescue mice from systemic bacteremia. Finally, we developed a novel method to determine the peptidoglycan bond cleaved by</t>
  </si>
  <si>
    <t>No. There is no reference to the use of chemical compounds as medicines in the given context.</t>
  </si>
  <si>
    <t>No, the phage lysin from Streptococcus pyogenes has a distinct endolysin architecture distinct from that of PlyC.</t>
  </si>
  <si>
    <t>No. The provided context does not mention any antibiotic, anti-infective, antimicrobial compound used against biofilm, parasites, protozoans, virus, fungal or bacterial.</t>
  </si>
  <si>
    <t>Salinomycin: a novel anti-cancer agent with known anti-coccidial activities.</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</si>
  <si>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</si>
  <si>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['salinomycin', 'polyether antibiotic (ionophore)']</t>
  </si>
  <si>
    <t>Yes, background: Salinomycin has anti-cancer and anti-cancer stem cell (CSC) effects, as well as activities to overcome multi-drug resistance based on studies using human cancer cell lines, xenograft mice, and in case reports involving cancer patients in pilot clinical trials.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</si>
  <si>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Yes, this review summarizes the pharmacologic effects of salinomycin and presents possible mechanisms by which salinomycin exerts its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t>
  </si>
  <si>
    <t>Yes, salinomycin is an anti-cancer and anti-cancer stem cell drug.</t>
  </si>
  <si>
    <t>Furazolidone-based triple and quadruple eradication therapy for Helicobacter pylori infection.</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</si>
  <si>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</si>
  <si>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['furazolidone', 'nitrofuran']</t>
  </si>
  <si>
    <t>Yes, context: Furazolidone-based triple and quadruple therapy in eradicating Helicobacter pylori in a multi-center randomized controlled trial. Patients in Groups 1 and 3 received rabeprazole (10 mg), amoxicillin (1000 mg) and furazolidone (100 mg) twice daily for 7 and 10 d, respectively; patients in Groups 2 and 4 received rabeprazole (10 mg), amoxicillin (1000 mg) and furazolidone (100 mg) twice daily for 7 and 10 d, respectively; and patients in Groups 3 and 4 received rabeprazole (10 mg), amoxicillin (1000 mg) and furazolidone (100 mg) twice daily for 7 and 10 d, respectively. The primary outcome measure was H. pylori eradication rate 4 wk after treatment by intention-to-treat analysis, while the secondary outcome measures were symptom and sign changes at the end of treatment and 4 wk after the end of treatment.</t>
  </si>
  <si>
    <t>No, this is a randomized controlled trial to evaluate the efficacy of furazolidone-based triple and quadruple therapy in eradicating Helicobacter pylori in a multi-center randomized controlled trial.</t>
  </si>
  <si>
    <t>Effective control of Salmonella infections by employing combinations of recombinant antimicrobial human Î²-defensins hBD-1 and hBD-2.</t>
  </si>
  <si>
    <t>We successfully produced two human Î²-defensins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Î¼g/Î¼l, respectively, while those for hBD-2 against the same bacteria were 0.38, 0.36, and 0.66 Î¼g/Î¼l,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Î²-defensins (hBD-1 and hBD-2) are promising antimicrobial peptide (AMP)-based substances for the development of new therapeutics against typhoid fever.</t>
  </si>
  <si>
    <t>['hbd-1', 'hbd-2', 'antimicrobial peptide']</t>
  </si>
  <si>
    <t>Yes, context: We successfully produced two human Î2-defensins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Furthermore, we observed that bacterium-derived antimicrobial peptides were also effective in increasing survival time and decreasing bacterial loads in the peritoneal fluid, liver, and spleen of a mouse intraperitoneally infected with S. Typhi.</t>
  </si>
  <si>
    <t>No, context: We successfully produced two human Î2-defensins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Furthermore, we observed that bacterium-derived antimicrobial peptides were also effective in increasing survival time and decreasing bacterial loads in the peritoneal fluid, liver, and spleen of a mouse intraperitoneally infected with S. Typhi.</t>
  </si>
  <si>
    <t>In vitro potential of Lycosin-I as an alternative antimicrobial drug for treatment of multidrug-resistant Acinetobacter baumannii infections.</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</si>
  <si>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</si>
  <si>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['lycosin 1', 'antimicrobial peptide']</t>
  </si>
  <si>
    <t>Comparative clinical pharmacology of gentamicin, sisomicin, and tobramycin.</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</si>
  <si>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</si>
  <si>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['tobramycin', 'nabramycin factor 6', 'nebramycin vi', 'aminoglycoside']</t>
  </si>
  <si>
    <t>No, context: We studied comparatively the pharmacokinetics and tolerance of three aminoglycoside antibiotics, gentamicin, sisomicin, and tobramycin in a randomized crossover design involving 12 normal subjects.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t>
  </si>
  <si>
    <t>No, the pharmacokinetics and tolerance of the three antibiotics are not known.</t>
  </si>
  <si>
    <t>In vitro activity of BL-s640 against gram-negative bacilli and Staphylococcus aureus compared with activity of four other semisynthetic cephalosporins.</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</si>
  <si>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</si>
  <si>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['cefatrizine', 'bl-s640', 'beta-lactam (cephalosporin, first generation)']</t>
  </si>
  <si>
    <t>No, context: BL-S64 (cefatrizine) is an antibiotic, anti-infective, antimicrobial compound used against biofilm, parasites, protozoans, viruses, fungal or bacterial.</t>
  </si>
  <si>
    <t>Molecular mechanisms of sulbactam antibacterial activity and resistance determinants in Acinetobacter baumannii.</t>
  </si>
  <si>
    <t>Sulbactam is a class A Î²-lactamase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</si>
  <si>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['sulbactam plus durlobactam (xacduro)', 'etx2514sul', 'beta-lactamase inhibitor (penicillanic acid sulfone)']</t>
  </si>
  <si>
    <t>Yes, context: Sulbactam is a class A Î2-lactamase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t>
  </si>
  <si>
    <t>No, context: Sulbactam is a class A Î2-lactamase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These results support further investigation of the potential clinical utility of sulbactam.</t>
  </si>
  <si>
    <t>Pharmacokinetics of cefozopran by single and multiple intravenous infusions in healthy Chinese volunteers.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</si>
  <si>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2.0Â g of injected cefozopran hydrochloride in a three-way crossover design with a 5-day washout period between administrations. In the multiple-dose phase, subjects received 2.0Â g every 12Â h for 4Â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2.0Â g cefozopran, maximum plasma concentration (C max) and area under the plasma concentration-time curve from time zero to the time of the last measurable concentration (AUClast) increased in a dose-proportional manner. The mean half-life in plasma (t Â½) was in the range of 1.20-2.80Â h. Cefozopran was mainly excreted in its unchanged form, with no tendency for accumulation, via the kidney, and varied from 65.99 to 73.33Â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</si>
  <si>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['cefozopran', 'beta-lactam (cephalosporin, fourth generation)']</t>
  </si>
  <si>
    <t>Yes, context: Cefozopran is a parenteral cephalosporin with a broad spectrum of activity against Gram-positive and Gram-negative bacteria. The aim of this study was to evaluate the pharmacokinetics of cefozopran after single- and multiple-dose intravenous administration in healthy subjects, to provide clinical guidance in its application. This was a single-center, open-label, randomized, two-phase study conducted in 12 subjects.</t>
  </si>
  <si>
    <t>Yes, Cefozopran is a parenteral cephalosporin with a broad spectrum of activity against Gram-positive and Gram-negative bacteria.</t>
  </si>
  <si>
    <t>Two new antimetabolites of biotin: alpha-methyldethiobiotin and alpha-methylbiotin.</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</si>
  <si>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</si>
  <si>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['alpha-methylbiotin', 'alpha-methyldethiobiotin', 'imidazole']</t>
  </si>
  <si>
    <t>No, context: Two new antimetabolites of biotin were isolated from culture filters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</si>
  <si>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Mode of action of thiolutin, an inhibitor of macromolecular synthesis in Saccharomyces cerevisiae.</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</si>
  <si>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</si>
  <si>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['thiolutin', 'farcinicin', 'propiopyvothine', 'acetopyrrothine,', 'rna polymerase inhibitor (dithiolopyrrolone)']</t>
  </si>
  <si>
    <t>No, context: 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concentrations of thiolutin up to 100 mug/ml did not affect translocation or peptide bond formation in cell-free protein-synthesizing systems from yeast.</t>
  </si>
  <si>
    <t>Responding to the challenge of untreatable gonorrhea: ETX0914, a first-in-class agent with a distinct mechanism-of-action against bacterial Type II topoisomerases.</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</si>
  <si>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</si>
  <si>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['zoliflodacin', 'etx0914', 'azd0914', 'bacterial topoisomerase inhibitor']</t>
  </si>
  <si>
    <t>TXA709, an FtsZ-Targeting Benzamide Prodrug with Improved Pharmacokinetics and Enhanced In Vivo Efficacy against Methicillin-Resistant Staphylococcus aureus.</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</si>
  <si>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</si>
  <si>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['txa-709', 'active metabolite txa-707', 'ftsz inhibitor']</t>
  </si>
  <si>
    <t>Yes, the prodrug TXA709 has improved pharmacokinetics and improved oral efficacy against both methicillin-sensitive Staphylococcus aureus (MSSA) and methicillin-resistant S. aureus (MRSA).</t>
  </si>
  <si>
    <t>No, context: The clinical development of FtsZ-targeting benzamide compounds like PC190723 has been limited by poor drug-like and pharmacokinetic properties. Development of prodrugs of PC190723 (e.g., TXY541) resulted in improved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(TXA707) in which the Cl group on the pyridyl ring has been replaced with a CF3 functionality that is resistant to metabolic attack</t>
  </si>
  <si>
    <t>Structural Basis of Transcription Inhibition by CBR Hydroxamidines and CBR Pyrazoles.</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</si>
  <si>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E.Â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</si>
  <si>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['cbr703', 'rna polymerase inhibitor (hydroxamidine)']</t>
  </si>
  <si>
    <t>No, context: 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t>
  </si>
  <si>
    <t>Exploration of the structure-activity relationship of 1,2,4-oxadiazole antibiotics.</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</si>
  <si>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</si>
  <si>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['1,2,4-oxadiazole derivatives', '1,2,4-oxadiazole']</t>
  </si>
  <si>
    <t>Yes, context: We have recently revealed the discovery of the class of 1,2,4-oxadiazole antibiotics, which emerged from in silico docking and scoring efforts. This class of antibiotics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</si>
  <si>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No, the class of antibiotics is not used against biofilm, parasites, protozoans, viruses, fungal or bacterial.</t>
  </si>
  <si>
    <t>Aminomethyl spectinomycins as therapeutics for drug-resistant respiratory tract and sexually transmitted bacterial infections.</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</si>
  <si>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</si>
  <si>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['n-benzyl–substituted 3′-(r)-3′-aminomethyl-3′-hydroxy spectinomycin', 'amspc', 'aminoglycoside']</t>
  </si>
  <si>
    <t>No, context: 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t>
  </si>
  <si>
    <t>No, the antibiotic spectinomycin is a potent inhibitor of bacterial protein synthesis,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t>
  </si>
  <si>
    <t>Crystallographic insights into the structure-activity relationships of diazaborine enoyl-ACP reductase inhibitors.</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</si>
  <si>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2.11â€…Ã… resolution are reported. The results show that the sulfonyl group can be replaced with an amide or thioamide without disruption of the mode of inhibition of the molecule.</t>
  </si>
  <si>
    <t>['cg 3401', 'diazaborine', 'fatty acid synthesis inhibitor (fabi inhibitor)']</t>
  </si>
  <si>
    <t>Yes, context: Enoyl-ACP reductase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t>
  </si>
  <si>
    <t>In Vitro Activity of Oral Cephalosporins (Cefprozil and Cefixime) Against Ciprofloxacin-Resistant Enterobacteriaceae from Community-Acquired Urinary-Tract Infections.</t>
  </si>
  <si>
    <t>The global emergence of pathogens of urinary-tract infections resistant to ciprofloxacin or producing extended-spectrum Î²-lactamases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pÂ &lt;Â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</si>
  <si>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['cefprozil', 'beta-lactam (cephalosporin, second generation)']</t>
  </si>
  <si>
    <t>Trimethoprim: laboratory and clinical studies.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</si>
  <si>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</si>
  <si>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['trimethoprim', 'diaminopyrimidine']</t>
  </si>
  <si>
    <t>Yes, context: Trimethoprim is a synthetic compound which arrests the step in bacterial purine synthesis immediately succeeding that interfered with by sulphonamides. Its action with a sulphonamide is strongly synergic and bactericidal. 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</si>
  <si>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No, context: 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 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</si>
  <si>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Pipeline of Known Chemical Classes of Antibiotics.</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</si>
  <si>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</si>
  <si>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['fy-901', 'aminoglycoside']</t>
  </si>
  <si>
    <t>Yes, context: 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t>
  </si>
  <si>
    <t>The context does not provide a clear answer to whether there is a reference to antimicrobial, antibacterial, or antiviral activity.</t>
  </si>
  <si>
    <t>Isolation and Structural Elucidation of Brevibacillin, an Antimicrobial Lipopeptide from Brevibacillus laterosporus That Combats Drug-Resistant Gram-Positive Bacteria.</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</si>
  <si>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Î±,Î²-didehydrobutyric acid and valinol is 2-amino-3-methyl-1-butanol) has a molecular mass of 1,583.0794 Da and contains three modified amino acid residues: Î±,Î²-didehydrobutyric acid, ornithine, and valinol. The compound, designated brevibacillin, was determined to be a member of a cationic lipopeptide antibiotic family. In addition to its potency against drug-resistant bacteria, brevibacillin also exhibited low MICs (1 to 8 Î¼g/ml) against selected foodborne pathogenic and spoilage bacteria, such as Listeria monocytogenes,Bacillus cereus, and Alicyclobacillus acidoterrestris Purified brevibacillin showed no sign of degradation when it was held at 80 Â°C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</si>
  <si>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['brevibacillin and analogues', 'lipopeptide']</t>
  </si>
  <si>
    <t>Yes, brevibacillin is a potent antimicrobial compound used against drug-resistant bacterial pathogens and foodborne pathogenic and spoilage bacteria.</t>
  </si>
  <si>
    <t>Ertapenem for the treatment of bloodstream infections due to ESBL-producing Enterobacteriaceae: a multinational pre-registered cohort study.</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</si>
  <si>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(Pâ€Š=â€Š0.06) in the ETC and 89.8% and 82.6% (Pâ€Š=â€Š0.02) in the TTC, respectively; 30 day mortality rates were 3.1% and 23.3% (Pâ€Š=â€Š0.01) in the ETC and 9.3% and 17.1% (Pâ€Š=â€Š0.01) in the TTC, respectively. Adjusted ORs (95% CI) for cure/improvement with empirical and targeted ertapenem were 1.87 (0.24-20.08; Pâ€Š=â€Š0.58) and 1.04 (0.44-2.50; Pâ€Š=â€Š0.92), respectively. For the propensity-matched cohorts it was 1.18 (0.43-3.29; Pâ€Š=â€Š0.74). Regarding 30 day mortality, the adjusted HR (95% CI) for targeted ertapenem was 0.93 (0.43-2.03; Pâ€Š=â€Š0.86) and for the propensity-matched cohorts it was 1.05 (0.46-2.44; Pâ€Š=â€Š0.90).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</si>
  <si>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['ertapenem', 'beta-lactam (carbapenem)']</t>
  </si>
  <si>
    <t>Yes, ertapenem appears as effective as other carbapenems for empirical and targeted therapy of BSI due to ESBL-producing Enterobacteriaceae.</t>
  </si>
  <si>
    <t>No, ertapenem appears as effective as other carbapenems for empirical and targeted therapy of BSI due to ESBL-producing Enterobacteriaceae, but further studies are needed for patients with severe sepsis/septic shock.</t>
  </si>
  <si>
    <t>Chemical structure and pharmacokinetics of novel quinolone agents represented by avarofloxacin, delafloxacin, finafloxacin, zabofloxacin and nemonoxacin.</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</si>
  <si>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</si>
  <si>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['nemonoxacin', 'tg-873870', 'quinolone', 'finafloxacin', 'bay35-3377', 'fluoroquinolone']</t>
  </si>
  <si>
    <t>No, context: 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t>
  </si>
  <si>
    <t>Yes,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</si>
  <si>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Yes, quinolones and fluoroquinolones are potent antimicrobial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</si>
  <si>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Muraymycin nucleoside-peptide antibiotics: uridine-derived natural products as lead structures for the development of novel antibacterial agents.</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</si>
  <si>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</si>
  <si>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['muraymycin', 'mray inhibitor (nucleoside antibiotic)']</t>
  </si>
  <si>
    <t>Yes, context: 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studies and first insights into muraymycin biosynthesis. It therefore provides an overview on the current state of research, as well as an outlook on possible future developments in this field.</t>
  </si>
  <si>
    <t>No, context: 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studies and first insights into muraymycin biosynthesis. It therefore provides an overview on the current state of research, as well as an outlook on possible future developments in this field.</t>
  </si>
  <si>
    <t>New Î²-Lactamase Inhibitors in the Clinic.</t>
  </si>
  <si>
    <t>Given the serious medical burden of Î²-lactamases, many approaches are being used identify candidate agents for Î²-lactamase inhibition. Here, we review two Î²-lactam-Î²-lactamase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</si>
  <si>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['fsi-1686', 'beta-lactam (carbapenem)']</t>
  </si>
  <si>
    <t>No, context: We review two Î2-lactam-Î2-lactamase inhibitor (BL-BLI) combinations, ceftolozane-tazobactam and ceftazidime-avibactam, that recently entered the clinic.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</si>
  <si>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No, context: This review reviews two Î2-lactam-Î2-lactamase inhibitor (BL-BLI) combinations, ceftolozane-tazobactam and ceftazidime-avibactam, that recently entered the clinic.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</si>
  <si>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Evidence for the use of demeclocycline in the treatment of hyponatraemia secondary to SIADH: a systematic review.</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</si>
  <si>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Embase(â„¢) , MEDLINE(Â®) , MEDLINE(Â®)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</si>
  <si>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['rolitetracycline', 'tetracycline']</t>
  </si>
  <si>
    <t>Yes, context: Demeclocycline has been used in some countries to treat chronic HN secondary to syndrome of inappropriate antidiuretic hormone secretion (SIADH). It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HN secondary to SIADH.</t>
  </si>
  <si>
    <t>No.</t>
  </si>
  <si>
    <t>No, demeclocycline is not used against biofilm, parasites, protozoans, viruses, fungal or bacterial.</t>
  </si>
  <si>
    <t xml:space="preserve">A Novel Spiro-Heterocyclic Compound Identified by the Silkworm Infection Model Inhibits Transcription in </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</si>
  <si>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</si>
  <si>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['gpi0363', 'rna synthesis inhibitor']</t>
  </si>
  <si>
    <t>No, context: Synthetic compounds are a vital source of antimicrobial agents. We screened over 100,000 synthetic compounds for in vitro antimicrobial activity against methicillin-resistant Staphylococcus aureus and evaluated the in vivo therapeutic effectiveness of the hits in S. aureus-infected silkworms.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t>
  </si>
  <si>
    <t>Yes, the synthetic compounds found in the chemical library have antimicrobial activity against methicillin-resistant Staphylococcus aureus.</t>
  </si>
  <si>
    <t>In vitro activity of doxycycline against bacteria from clinical material.</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</si>
  <si>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</si>
  <si>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['doxycycline', 'tetracycline']</t>
  </si>
  <si>
    <t>Yes, context: 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</si>
  <si>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No, context: 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</si>
  <si>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Novel Bacterial Topoisomerase Inhibitors Exploit Asp83 and the Intrinsic Flexibility of the DNA Gyrase Binding Site.</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</si>
  <si>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</si>
  <si>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['am-8085', 'bacterial topoisomerase inhibitor']</t>
  </si>
  <si>
    <t>No, no, no, no, no, no, no, no, no, no, no, no, no, no, no, no, no, no, no, no, no, no, no, no, no, no, no, no, no, no, no, no, no, no, no, no, no, no, no, no, no, no, no, no, no, no, no, no, no, no, no, no, no, no, no, no, no, no, no, no, no, no, no, no, no, no, no, no, no, no, no, no, no, no, no, no, no, no, no, no, no, no</t>
  </si>
  <si>
    <t>A Novel Inhibitor of the LolCDE ABC Transporter Essential for Lipoprotein Trafficking in Gram-Negative Bacteria.</t>
  </si>
  <si>
    <t>The outer membrane is an essential structural component of Gram-negative bacteria that is composed of lipoproteins, lipopolysaccharides, phospholipids, and integral Î²-barrel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ÏƒE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</si>
  <si>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['g0507', 'pyrrolopyrimidinedione']</t>
  </si>
  <si>
    <t>No, this study suggests that G0507 is a potential anti-infective and antimicrobial compound used against biofilm, parasites, protozoans, viruses, and bacterial infections.</t>
  </si>
  <si>
    <t>Meta-analysis of trials comparing cefazolin to antistaphylococcal penicillins in the treatment of methicillin-sensitive Staphylococcus aureus bacteraemia.</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</si>
  <si>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PÂ &lt;Â 0.0001] with borderline high heterogeneity (I2 Â =Â 51%). Clinical cure was noted more often with cefazolin (RR 1.09, 95% CI 1.02-1.17, PÂ =Â 0.02), although no difference was noted with relapse (RR 1.29, 95% CI 0.96-1.74 PÂ =Â 0.09). Analysis also showed more withdrawals from adverse events with ASP vs. cefazolin (RR 0.27, 95% CI 0.16-0.47, PÂ &lt;Â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</si>
  <si>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['nafcillin', 'wy-3277', 'beta-lactam (penicillin, naphthalen)']</t>
  </si>
  <si>
    <t>Yes, context: This study is evaluating the effectiveness and safety of cefazolin vs. antistaphylococcal penicillin in the treatment of methicillin-sensitive Staphylococcus aureus (MSSA) bacteraemia.</t>
  </si>
  <si>
    <t>Yes, cefazolin is more effective and safer than antistaphylococcal penicillin in treating methicillin-sensitive Staphylococcus aureus (MSSA) bacteraemia.</t>
  </si>
  <si>
    <t>Synthesis, bioactivity, and enzymatic modification of antibacterial thiotetromycin derivatives.</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</si>
  <si>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Î”tolC strain with IC50 values in a range of 1.9-36 Î¼g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</si>
  <si>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['thiotetroamide', 'fatty acid synthesis inhibitor (fabh/b/f inhibitor)']</t>
  </si>
  <si>
    <t>No, context: 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t>
  </si>
  <si>
    <t xml:space="preserve">No, context: 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We synthesized a focused library of 17 novel thiotetromycin derivatives differing at the 5-position alkyl substituent to investigate their biological activities and their reactivity towards the </t>
  </si>
  <si>
    <t>Beyond Piperacillin-Tazobactam: Cefepime and AAI101 as a Potent Î²-Lactam-Î²-Lactamase Inhibitor Combination.</t>
  </si>
  <si>
    <t>Impeding, as well as reducing, the burden of antimicrobial resistance in Gram-negative pathogens is an urgent public health endeavor. Our current antibiotic armamentarium is dwindling, while major resistance determinants (e.g., extended-spectrum Î²-lactamases [ESBLs]) continue to evolve and disseminate around the world. One approach to attack this problem is to develop novel therapies that will protect our current agents. AAI101 is a novel penicillanic acid sulfone Î²-lactamase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Î²-lactamase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</si>
  <si>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['enmetazobactam', 'aai101', 'ocid 5090', 'beta-lactamase inhibitor (penicillanic acid sulfone)']</t>
  </si>
  <si>
    <t>Yes, context: There is a reference to antimicrobial activity.</t>
  </si>
  <si>
    <t>No, context: Impeding, as well as reducing, the burden of antimicrobial resistance in Gram-negative pathogens is an urgent public health endeavor. Our current antibiotic armamentarium is dwindling, while major resistance determinants (e.g., extended-spectrum Î2-lactamases [ESBLs]) continue to evolve and disseminate around the world. One approach to attack this problem is to develop novel therapies that will protect our current agents. AAI101 is a novel penicillanic acid sulfone Î2-lactamase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t>
  </si>
  <si>
    <t>Structure, Function, and Biosynthetic Origin of Octapeptin Antibiotics Active against Extensively Drug-Resistant Gram-Negative Bacteria.</t>
  </si>
  <si>
    <t>Resistance to the last-resort antibiotic colistin is nowÂ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inÂ vitro, octapeptin C4 displayed poor inÂ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InÂ vivo efficacy was demonstrated in a murine bacteremia model with a colistin-resistant P.Â aeruginosa clinical isolate.</t>
  </si>
  <si>
    <t>['octapeptin', 'faddi-118', 'lipopeptide']</t>
  </si>
  <si>
    <t>No, context: 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While active against multi-drug resistant (MDR) strains in vitro, octapeptin C4 displayed poor in vivo efficacy, most likely due to high plasma protein binding.</t>
  </si>
  <si>
    <t>No, context: 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 vitro, octapeptin C4 displayed poor in vivo efficacy, most likely due to high plasma protein binding. Nuclear magnetic resonance solution structures, empirical structure-activity and structure-toxicity models were used to design synthetic octapeptins</t>
  </si>
  <si>
    <t xml:space="preserve">Biosynthesis of Polyketides in </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</si>
  <si>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</si>
  <si>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['oleandomycin', 'matromycin', 'amimycin', 'landomycin', 'romicil', 'macrolide (14-membered macrolide)']</t>
  </si>
  <si>
    <t>Yes, context: 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t>
  </si>
  <si>
    <t>No, context: Polyketides are a large group of secondary metabolites that have notable variety in their structure and function.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This paper focuses on the biosynthesis of polyketides in Streptomyces with three structurally-different types of PKSs.</t>
  </si>
  <si>
    <t>Synthesis, ribosomal selectivity, and antibacterial activity of netilmicin 4'-derivatives.</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</si>
  <si>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</si>
  <si>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['netilmicin', 'aminoglycoside']</t>
  </si>
  <si>
    <t>No, context: 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</si>
  <si>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The science of puromycin: From studies of ribosome function to applications in biotechnology.</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</si>
  <si>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</si>
  <si>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['puromycin', 'achromycin', 'aminoglycoside']</t>
  </si>
  <si>
    <t>Yes, context: 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t>
  </si>
  <si>
    <t>Yes, this manuscript reviews the current state of puromycin-based research, including structure and mechanism of action, relevant derivatives, use in advanced methodologies and some of the major insights generated using such techniques both in the lab and the clinic.</t>
  </si>
  <si>
    <t>Yes, Puromycin is a natural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t>
  </si>
  <si>
    <t>Identification of a Compound That Inhibits the Growth of Gram-Negative Bacteria by Blocking BamA-BamD Interaction.</t>
  </si>
  <si>
    <t>The demand for novel antibiotics is imperative for drug-resistant Gram-negative bacteria which causes diverse intractable infection disease in clinic. Here, a comprehensive screening was implemented to identify potential agents that disrupt the assembly of Î²-barrel outer-membrane proteins (OMPs) in the outer membrane (OM) of Gram-negative bacteria. The assembly of OMPs requires ubiquitous Î²-barrel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</si>
  <si>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['imb-h4', 'nitrofurane']</t>
  </si>
  <si>
    <t>No, context: The demand for novel antibiotics is imperative for drug-resistant Gram-negative bacteria which causes diverse intractable infection disease in clinic. Here, a comprehensive screening was implemented to identify potential agents that disrupt the assembly of Î2-barrel outer-membrane proteins (OMPs) in the outer membrane of Gram-negative bacteria. Among the five protein subunits in BAM, the interaction between BamA and BamD is essential for the function of this complex. Among the five protein subunits in BAM, the interaction between BamA and BamD is essential for the function of this complex. Moreover, our results suggest that IMB-H4 disrupts BamA-BamD interaction by binding to BamA. Strikingly, E. coli cells having been treated with IMB-H4 showed impaired OM integrity and decreased the abundance of OMPs</t>
  </si>
  <si>
    <t>Yes, this is a question of whether antibiotics are used against biofilm, parasites, protozoans, viruses, fungal or bacterial.</t>
  </si>
  <si>
    <t>Globally deimmunized lysostaphin evades human immune surveillance and enables highly efficacious repeat dosing.</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</si>
  <si>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</si>
  <si>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['lyt100', 'lysin']</t>
  </si>
  <si>
    <t>High in vitro activity of DIS-73285, a novel antimicrobial with a new mechanism of action, against MDR and XDR Neisseria gonorrhoeae.</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</si>
  <si>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(nâ€‰=â€‰262).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â‰¤0.001 to 0.004â€‰mg/L, and the MIC50, MIC90 and modal MIC all â‰¤0.001â€‰mg/L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</si>
  <si>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['dis-73285', 'dds-03 series', 'electron transport chain inhibitor']</t>
  </si>
  <si>
    <t>Yes, DIS-73285 is a novel small-molecule antimicrobial that has high in vitro potency against a large geographically, temporally and genetically diverse collection of clinical N. gonorrhoeae isolates and reference strains, including various types of high-level resistant, MDR and XDR gonococcal isolates (nâ€= â€262).</t>
  </si>
  <si>
    <t>Novel Modifications of Nonribosomal Peptides from Brevibacillus laterosporus MG64 and Investigation of Their Mode of Action.</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</si>
  <si>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</si>
  <si>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['succilin and analogues', 'lipopeptide']</t>
  </si>
  <si>
    <t>No, this study provides a further understanding of the  Bogorol family of peptides as well as their applications.</t>
  </si>
  <si>
    <t>Prospective, historically controlled study to evaluate the efficacy and safety of a new paediatric formulation of nifurtimox in children aged 0 to 17 years with Chagas disease one year after treatment (CHICO).</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</si>
  <si>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â‰¥12 years) for 60 days (n = 219), or for 30 days plus placebo for 30 days (n = 111) (ClinicalTrials.gov NCT02625974). The primary outcome was anti-Trypanosoma cruzi serological response (negative seroconversion or seroreduction â‰¥20%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</si>
  <si>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['nifurtimox', 'nitrofuran']</t>
  </si>
  <si>
    <t>Yes, the study showed that nifurtimox has anti-Trypanosoma cruzi serological response at 12 months post-treatment.</t>
  </si>
  <si>
    <t>No, nifurtimox is a recommended treatment for children with Chagas disease.</t>
  </si>
  <si>
    <t>Rescuing the Last-Line Polymyxins: Achievements and Challenges.</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</si>
  <si>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</si>
  <si>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['polymyxin b', 'polymyxin']</t>
  </si>
  <si>
    <t>No, context: 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t>
  </si>
  <si>
    <t>Yes,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t>
  </si>
  <si>
    <t>Discovery of an Orally Available Diazabicyclooctane Inhibitor (ETX0282) of Class A, C, and D Serine Î²-Lactamases.</t>
  </si>
  <si>
    <t>Multidrug resistant Gram-negative bacterial infections are an increasing public health threat due to rapidly rising resistance toward Î²-lactam antibiotics. The hydrolytic enzymes called Î²-lactamases are responsible for a large proportion of the resistance phenotype. Î²-Lactamase inhibitors (BLIs) can be administered in combination with Î²-lactam antibiotics to negate the action of the Î²-lactamases, thereby restoring activity of the Î²-lactam. Newly developed BLIs offer some advantage over older BLIs in terms of enzymatic spectrum but are limited to the intravenous route of administration. Reported here is a novel, orally bioavailable diazabicyclooctane (DBO) Î²-lactamase inhibitor. This new DBO, ETX1317, contains an endocyclic carbon-carbon double bond and a fluoroacetate activating group and exhibits broad spectrum activity against class A, C, and D serine Î²-lactamases. The ester prodrug of ETX1317, ETX0282, is orally bioavailable and, in combination with cefpodoxime proxetil, is currently in development as an oral therapy for multidrug resistant and carbapenem-resistant Enterobacterales infections.</t>
  </si>
  <si>
    <t>['etx-0282', 'beta-lactamase inhibitor (non-beta-lactam beta-lactamase inhibitor, diazabicyclooctane [dbo])']</t>
  </si>
  <si>
    <t>Yes, context: Multidrug resistant Gram-negative bacterial infections are an increasing public health threat due to rapidly rising resistance toward Î2-lactam antibiotics. The hydrolytic enzymes called Î2-lactamases are responsible for a large proportion of the resistance phenotype. Î2-Lactamase inhibitors (BLIs) can be administered in combination with Î2-lactam antibiotics to negate the action of the Î2-lactamases, thereby restoring activity of the Î2-lactam. Newly developed BLIs offer some advantage over older BLIs in terms of enzymatic spectrum but are limited to the intravenous route of administration. Reported here is a novel, orally bioavailable diazabicyclooctane (DBO) Î2-lactamase inhibitor. This new DBO, ETX1317, contains an endocyclic carbon-carbon double bond and a fluoroacetate activating group and exhibits broad spectrum activity against class A, C, and D serine</t>
  </si>
  <si>
    <t xml:space="preserve">No, context: Multidrug resistant Gram-negative bacterial infections are an increasing public health threat due to rapidly rising resistance toward Î2-lactam antibiotics. The hydrolytic enzymes called Î2-lactamases are responsible for a large proportion of the resistance phenotype. Î2-Lactamase inhibitors (BLIs) can be administered in combination with Î2-lactam antibiotics to negate the action of the Î2-lactamases, thereby restoring activity of the Î2-lactam. Newly developed BLIs offer some advantage over older BLIs in terms of enzymatic spectrum but are limited to the intravenous route of administration. Reported here is a novel, orally bioavailable diazabicyclooctane (DBO) Î2-lactamase inhibitor. This new DBO, ETX1317, contains an endocyclic carbon-carbon double bond and a fluoroacetate activating group and exhibits broad spectrum activity against class A, C, and D serine </t>
  </si>
  <si>
    <t>The Nonribosomal Peptide Valinomycin: From Discovery to Bioactivity and Biosynthesis.</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</si>
  <si>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</si>
  <si>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['valinomycin', 'antimicrobial peptide (cyclododecadepsipeptide, ionophore)']</t>
  </si>
  <si>
    <t>Yes, context: 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t>
  </si>
  <si>
    <t>Yes, valinomycin is a nonribosomal peptide that was discovered from Streptomyces in 1955. It has received continuous attention due to its special chemical structure and broad biological activities. However,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bioactivity of valinomycin. Finally, we describe the valinomycin biosynthetic gene cluster and reconstituted biosynthesis of valinomycin.</t>
  </si>
  <si>
    <t>Macrocycle-Antibiotic Hybrids: A Path to Clinical Candidates.</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</si>
  <si>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</si>
  <si>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['td-1607', 'glycopeptide-cephalosporin heterodimer']</t>
  </si>
  <si>
    <t>No, context: 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In 2020, the U.S. FDA has granted an orphan drug designated to TNP-2092, a conjugate of rifamycin and fluoroquinolone, for the treatment of prosthetic joint infections. DSTA4637S is a pioneer antibacterial agent under clinical development and represents a novel class of bacterial therapy, that is</t>
  </si>
  <si>
    <t>No, context: 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In 2020, the U.S. FDA has granted an orphan drug designated to TNP-2092, a conjugate of rifamycin and fluoroquinolone, for the treatment of prosthetic joint infections. DSTA4637S is a pioneer antibacterial agent under clinical development and represents a novel class of bacterial therapy,</t>
  </si>
  <si>
    <t>Discovery of VNRX-7145 (VNRX-5236 Etzadroxil): An Orally Bioavailable Î²-Lactamase Inhibitor for Enterobacterales Expressing Ambler Class A, C, and D Enzymes.</t>
  </si>
  <si>
    <t>A major antimicrobial resistance mechanism in Gram-negative bacteria is the production of Î²-lactamase enzymes. The increasing emergence of Î²-lactamase-producing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Î²-lactamase inhibitor 5 (VNRX-5236). In vitro and in vivo studies demonstrated that 5 restored the activity of the oral cephalosporin antibiotic ceftibuten against Enterobacterales expressing Ambler class A extended-spectrum Î²-lactamases, class A carbapenemases, class C cephalosporinases, and class D oxacillinases.</t>
  </si>
  <si>
    <t>['ledaborbactam', 'vnrx-7145', 'beta-lactamase inhibitor (boron-based)']</t>
  </si>
  <si>
    <t xml:space="preserve">Yes, context: A major antimicrobial resistance mechanism in Gram-negative bacteria is the production of Î2-lactamase enzymes. The increasing emergence of Î2-lactamase-producing multi-drug-resistant "superbugs" has resulted in increases in costly hospital Emergency Department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t>
  </si>
  <si>
    <t>No, context: Antibiotics, anti-infective, antimicrobial compound used against biofilm, parasites, protozoans, viruses, fungal or bacterial.</t>
  </si>
  <si>
    <t>Inhibition of Escherichia coli Lipoprotein Diacylglyceryl Transferase Is Insensitive to Resistance Caused by Deletion of Braun's Lipoprotein.</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</si>
  <si>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</si>
  <si>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['g2824', 'lgt inhibitor']</t>
  </si>
  <si>
    <t>Yes, context: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t>
  </si>
  <si>
    <t>No, this study confirms that inhibition of lipoprotein diacylglyceryl transferase (Lgt) is not susceptible to lpp deletion-mediated resistance. This suggests that inhibition of Lgt may not be sensitive to one of the most common resistance mechanisms that invalidate inhibitors of bacterial lipoprotein biosynthesis and transport.</t>
  </si>
  <si>
    <t>A Deep Learning Approach to Antibiotic Discovery.</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</si>
  <si>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</si>
  <si>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['en-7', 'thiadiazole']</t>
  </si>
  <si>
    <t>Yes, context: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t>
  </si>
  <si>
    <t>Yes, this work highlights the utility of deep learning approaches to expand our antibiotic arsenal through the discovery of structurally distinct antibacterial molecules.</t>
  </si>
  <si>
    <t>No, context: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t>
  </si>
  <si>
    <t>Structural Characterization of the Millennial Antibacterial (Fluoro)Quinolones-Shaping the Fifth Generation.</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</si>
  <si>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</si>
  <si>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['flumequine', 'fluoroquinolone', 'besifloxacin', 'bol-303224-a', 'fluoroquinolone']</t>
  </si>
  <si>
    <t>No, context: 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t>
  </si>
  <si>
    <t>No,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t>
  </si>
  <si>
    <t>Identification of a New Antimicrobial, Desertomycin H, Utilizing a Modified Crowded Plate Technique.</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</si>
  <si>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</si>
  <si>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['desertomycin a', 'b', 'g', 'h', 'macrocyclic polyketide']</t>
  </si>
  <si>
    <t>No, context: 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t>
  </si>
  <si>
    <t>A fresh look at the role of spiramycin in preventing a neglected disease: meta-analyses of observational studies.</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</si>
  <si>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pâ€‰&lt;â€‰0.001]. The transmission rate in patients on spiramycin monotherapy was also significantly lower than untreated [17.6% (95% CI 9.9-26.8%) versus 50.7% (95% CI 31.2-70%), pâ€‰&lt;â€‰0.001]. Results indicate significant reduction in MTCT rates following spiramycin treatment of suspected/diagnosed maternal T. gondii infection.</t>
  </si>
  <si>
    <t>['spiramycin', 'foromacidin', 'rovamycin', 'selectomycin', 'macrolide (16-membered macrolide)']</t>
  </si>
  <si>
    <t>Yes, context: We aimed to investigate the effect of antepartum treatment with spiramycin with or without subsequent pyrimethylene-sulfonamide-folinic acid, compared to no treatment, on the rate of mother-to-child transmission of Toxoplasma gondii (T. gondii) and incidence/severity of sequelae in the offspring. Embase and PubMed searched for literature on spiramycin in pregnant women suspected/diagnosed with T. gondii infection. Meta-analysis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pâ</t>
  </si>
  <si>
    <t>No, we found that antepartum treatment with spiramycin with or without subsequent pyrimethamine-sulfonamide-folinic acid significantly reduced the rate of mother-to-child transmission of Toxoplasma gondii (T. gondii) and the incidence/severity of sequelae in the offspring.</t>
  </si>
  <si>
    <t>Retapamulin Activity Against Pediatric Strains of Mupirocin-resistant Methicillin-resistant Staphylococcus aureus.</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</si>
  <si>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â‰¤ 0.5 Î¼g/mL.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</si>
  <si>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['retapamulin', 'sb-275833', 'sb275833', 'pleuromutilin']</t>
  </si>
  <si>
    <t>Yes, retapamulin is a useful alternative therapy for mupirocin-resistant community-acquired methicillin-resistant Staphylococcus aureus, especially in disease clusters.</t>
  </si>
  <si>
    <t>No, context: Retapamulin activity against 53 isolates from a mupirocin-resistant community-acquired methicillin-resistant Staphylococcus aureus pediatric disease cluster was evaluated using broth microdilution. All strains were susceptible to retapamulin with minimum inhibitory concentrations â 0.5 Î14g/mL.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</si>
  <si>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Preliminary Characterization of a Polycaprolactone-SurgihoneyRO Electrospun Mesh for Skin Tissue Engineering.</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</si>
  <si>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</si>
  <si>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['surgihoney™ (sh)', 'bioengineered honey']</t>
  </si>
  <si>
    <t>No, context: Skin is a hierarchical and multi-cellular organ exposed to the external environment with a key protective and regulatory role. Wounds caused by disease and trauma can lead to a loss of function, which can be debilitating and even cause death.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evaluated using Fourier transform infrared spectroscopy and X-ray photon spectroscopy showing incorporation of honey into the</t>
  </si>
  <si>
    <t>No, this study does not evaluate the efficacy of any antibiotic, anti-infective, antimicrobial compound used against biofilm, parasites, protozoans, virus, fungal or bacterial.</t>
  </si>
  <si>
    <t>An Analysis of the Novel Fluorocycline TP-6076 Bound to Both the Ribosome and Multidrug Efflux Pump AdeJ from Acinetobacter baumannii.</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</si>
  <si>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</si>
  <si>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['tp-076', 'tp-6076', 'tetracycline']</t>
  </si>
  <si>
    <t>No, context: Antibiotic resistance among bacterial pathogens continues to pose a serious global health threat. One of the major resistance mechanisms employed by these pathogens is the use of multidrug efflux pumps. These pumps extrude xenobiotics directly out of bacterial cells, resulting in treatment failures when common antibiotics are administered. Here,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t>
  </si>
  <si>
    <t>Flomoxef for neonates: extending options for treatment of neonatal sepsis caused by ESBL-producing Enterobacterales.</t>
  </si>
  <si>
    <t>Neonatal sepsis is a serious and frequently lethal infection, often complicated by antimicrobial resistance (including ESBLs) in low- and middle-income countries (LMICs). Flomoxef is an off-patent oxacephem Î²-lactam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</si>
  <si>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['flomoxef', 'beta-lactam (cephalosporin, second generation)']</t>
  </si>
  <si>
    <t>Yes, context: neonatal sepsis is a serious and frequently lethal infection, often complicated by antimicrobial resistance (including ESBLs) in low- and middle-income countries (LMICs). Flomoxef is an off-patent oxacephem Î2-lactam with stability against non-AmpC ESBLs, with potential for utility in these settings.</t>
  </si>
  <si>
    <t>No, flomoxef is not used against biofilm, parasites, protozoans, virus, fungal or bacterial.</t>
  </si>
  <si>
    <t>In vitro activities of aminomethyl-substituted analogs of novel tetrahydrofuranyl carbapenems.</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</si>
  <si>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</si>
  <si>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['cl 188624', 'cl 191121', 'beta-lactam (carbapenem)']</t>
  </si>
  <si>
    <t>Pefloxacin-induced achilles tendon toxicity in rodents: biochemical changes in proteoglycan synthesis and oxidative damage to collagen.</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</si>
  <si>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</si>
  <si>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['pefloxacin', 'fluoroquinolone']</t>
  </si>
  <si>
    <t>Yes, context: In this study, we investigated the intrinsic deleterious effect of pefloxacin (400 mg/kg of body weight) on Achilles tendon proteoglycans and collagen. Proteoglycan synthesis was measured by measurement of in vivo and ex vivo radiosulfate incorporation in mice. Collagen oxidative modifications were measured by carbonyl derivative detection by Western blotting.</t>
  </si>
  <si>
    <t>No, this study suggests that pefloxacin is a potential antibiotic, anti-infective, antimicrobial compound used against biofilm, parasites, protozoans, viruses, fungal or bacterial.</t>
  </si>
  <si>
    <t>There is no mention of any antibiotic, anti-infective, antimicrobial compound being used against biofilm, parasites, protozoans, virus, fungal or bacterial. Therefore, the answer is no.</t>
  </si>
  <si>
    <t>Antibiotic heliomycin and its water-soluble 4-aminomethylated derivative provoke cell death in T24 bladder cancer cells by targeting sirtuin 1 (SIRT1).</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</si>
  <si>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</si>
  <si>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['heliomycin', 'resistomycin', 'itamycin', 'rna synthesis inhibitor']</t>
  </si>
  <si>
    <t>No, this study demonstrated that heliomycin and its 4-aminomethylated derivative (HD2) directly bind to SIRT1 in the native cellular environment, whereas another derivative (HD3) did not. This suggests that heliomycin and HD2 are acting with the different binding modes to SIRT1, leading to cell death and growth suppression of T24 bladder cancer cells.</t>
  </si>
  <si>
    <t>Target preference of 15 quinolones against Staphylococcus aureus, based on antibacterial activities and target inhibition.</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</si>
  <si>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</si>
  <si>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['lomefloxacin', 'fluoroquinolone']</t>
  </si>
  <si>
    <t>Yes, context: 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varied from 0.125 to 4. The ratios of 50% inhibitory concentrations (IC(50)s) of quinolones against topoisomerase IV to those against DNA gyrase were also varied, from 0.177 to 5.52.</t>
  </si>
  <si>
    <t>No, the results suggest that the antibacterial activities of quinolones against the wild-type strain are involved not only in topoisomerase IV inhibition but also in DNA gyrase inhibition. The results suggest that the antibacterial activities of quinolones against the wild-type strain are involved not only in topoisomerase IV inhibition but also in DNA gyrase inhibition.</t>
  </si>
  <si>
    <t>Re-establishing the utility of tetracycline-class antibiotics for current challenges with antibiotic resistance.</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</si>
  <si>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inÂ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Î²-lactam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inÂ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</si>
  <si>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['tigecycline', 'gar-936', 'tetracycline']</t>
  </si>
  <si>
    <t>No, context: 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provide an overview of the three generations of tetracycline-class antibiotics, focussing on the efficacy, safety, and clinical utility of these</t>
  </si>
  <si>
    <t xml:space="preserve">No, context: 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also consider various scenarios of unmet clinical needs where patients might benefit from re-engagement with tetracycline-class antibiotics such as outpatient treatment options, patients with known </t>
  </si>
  <si>
    <t>Identification of a Small Molecule That Inhibits the Interaction of LPS Transporters LptA and LptC.</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</si>
  <si>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</si>
  <si>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['imb-0042', 'lipopolysaccharide synthesis inhibitor']</t>
  </si>
  <si>
    <t>No, context: 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via seven Lpt proteins (LptA-LptG). Of these seven Lpt proteins, LptC interacts with LptA to transfer LPS from the inner membrane to the OM, and assembly is aided by LptD/LptE. This interaction between the Lpt proteins is important for the biosynthesis of LPS; therefore, the Lpt proteins, which are significant in the assembly process of LPS, can be a potential target for new antibiotics.</t>
  </si>
  <si>
    <t>DEFINITIVO FILTRO</t>
  </si>
  <si>
    <t>PubTator_simplified</t>
  </si>
  <si>
    <t>Raynardj</t>
  </si>
  <si>
    <t>AlvaroAlon</t>
  </si>
  <si>
    <t>AitsLab</t>
  </si>
  <si>
    <t>Pruas</t>
  </si>
  <si>
    <t>Combined words 2/4</t>
  </si>
  <si>
    <t>NER-TP</t>
  </si>
  <si>
    <t>NER-FP</t>
  </si>
  <si>
    <t>NER-FN</t>
  </si>
  <si>
    <t>Prec</t>
  </si>
  <si>
    <t>Rec</t>
  </si>
  <si>
    <t>F1</t>
  </si>
  <si>
    <t>['corallopyronin a', 'holomycin', 'rifampin', 'ripostatin a', 'sorangicin a.', 'streptolydigin', 'thiolutin']</t>
  </si>
  <si>
    <t>['rifampin-resistant' 'ripostatin a' 'sorangicin a' 'streptolydigin'
 'thiolutin holomycin corallopyronin a']</t>
  </si>
  <si>
    <t>['corallopyronin a' 'holomycin' 'rifampin' 'ripostatin a' 'sorangicin a'
 'streptolydigin' 'thiolutin']</t>
  </si>
  <si>
    <t>['corallopyronin' 'holomycin' 'rifampin' 'ripostatin' 'sorangicin'
 'streptolydigin' 'thiolutin']</t>
  </si>
  <si>
    <t>['corallopyronin a' 'holomycin' 'rifampin' 'ripostatin a' 'sorangicin a' 'streptolydigin' 'thiolutin']</t>
  </si>
  <si>
    <t>['carbapenem', 'guanine', 'gulosamine', 'hydrogen', 'lysine', 'nourseothricin', 'nucleobase', 's-d', 's-d.', 'steptolidine', 'streptothricin', 'streptothricin d', 'streptothricin f']</t>
  </si>
  <si>
    <t>['carbapenem-resistant' 'guanine' 'gulosamine' 'lysine)' 'lysines)'
 'steptolidine' 'streptothricin']</t>
  </si>
  <si>
    <t>['-' '- f' 'carbapenem' 'guanine' 'gulosamine' 'hydrogen' 'lysine'
 'lysines' 'nourseothricin' 'nucleobase' 's-d' 's-f' 'steptolidine'
 'streptothricin' 'streptothricin d' 'streptothricin f']</t>
  </si>
  <si>
    <t>['carbamoylated gulosamine' 'guanine' 'hydrogen' 'lysine' 'lysines'
 'nourseothricin' 'nucleobase' 's-d' 's-f' 's-f steptolidine'
 'streptothricin' 'streptothricin d' 'streptothricin f']</t>
  </si>
  <si>
    <t>['carbamoylated' 'carbapenem' 'guanine' 'hydrogen' 'lysine' 'lysines'
 'nourseothricin' 's' 'steptolidine' 'streptothricin']</t>
  </si>
  <si>
    <t>['carbapenem' 'guanine' 'gulosamine' 'hydrogen' 'lysine' 'lysines' 'nourseothricin' 'nucleobase' 's-d' 's-f' 'steptolidine' 'streptothricin' 'streptothricin d' 'streptothricin f']</t>
  </si>
  <si>
    <t>['14c]ile', '[14c]isoleucine', 'amp', 'ile', 'isoleucine', 'pyrophosphate', "sodium [9'-3h]pseudomonate", 'sodium dodecyl sulphate', 'sodium pseudomonate', 'urea']</t>
  </si>
  <si>
    <t>['[14c]ile approximately amp' '[14c]isoleucine' 'approximately amp'
 'isoleucine' 'sodium [9-3h]pseudomonate' 'sodium dodecyl sulphate'
 'sodium pseudomonate']</t>
  </si>
  <si>
    <t>['9 -3h ]' '[ 14c ] ile approximately amp' '[ 14c ] isoleucine' 'ile'
 'ile approximately amp' 'isoleucine' 'isoleucyl' 'pyrophosphate' 'sodium'
 'sodium [ 9 -3h ]' 'sodium dodecyl sulphate' 'sodium pseudomonate' 'urea']</t>
  </si>
  <si>
    <t>['[ 14c ] ile' '[ 14c ] isoleucine' 'amp' 'isoleucine' 'pyrophosphate'
 'sodium [ 9 -3h ] pseudomonate' 'sodium dodecyl sulphate'
 'sodium pseudomonate' 'urea']</t>
  </si>
  <si>
    <t>['[' 'amp' 'ile' 'isoleucine' 'pyrophosphate' 'sodium' 'urea']</t>
  </si>
  <si>
    <t>['[14c]isoleucine' 'amp' 'ile' 'isoleucine' 'pyrophosphate' 'sodium' 'sodium dodecyl sulphate' 'sodium pseudomonate' 'urea']</t>
  </si>
  <si>
    <t>['linezolid', 'lipoglycopeptide', 'methicillin', 'telavancin', 'vancomycin']</t>
  </si>
  <si>
    <t>['linezolid' 'lipoglycopeptide' 'telavancin' 'vancomycin']</t>
  </si>
  <si>
    <t>['linezolid' 'methicillin' 'telavancin' 'vancomycin']</t>
  </si>
  <si>
    <t>['6(2:6-dimethoxybenzamido)-penicillanic acid', 'methicillin', 'penicillin g', 'penicillin g.']</t>
  </si>
  <si>
    <t>['methicillin 6(2:6-dimethoxybenzamido)-penicillanic acid' 'penicillin g']</t>
  </si>
  <si>
    <t>['6(2 : 6-dimethoxybenzamido)-penicillanic acid' 'methicillin'
 'penicillin g']</t>
  </si>
  <si>
    <t>['6' 'methicillin' 'penicillin']</t>
  </si>
  <si>
    <t>['6(2:6-dimethoxybenzamido)-penicillanic acid' 'methicillin' 'penicillin g']</t>
  </si>
  <si>
    <t>['cephalothin']</t>
  </si>
  <si>
    <t>['ampicillin', 'sulphamethoxazole', 'trimethoprim', 'trimethoprim-sulphamethoxazole']</t>
  </si>
  <si>
    <t>['ampicillin' 'sulphamethoxazole' 'trimethoprim'
 'trimethoprim-sulphamethoxazole']</t>
  </si>
  <si>
    <t>['ampicillin' 'sulphamethoxazole' 'trimethoprim']</t>
  </si>
  <si>
    <t>['dapsone', 'dds', 'epiroprim', 'epm', 'epm-dds', 'ro 11-8958', 'smz', 'sulfamethoxazole', 'tmp', 'tmp-smz', 'trimethoprim']</t>
  </si>
  <si>
    <t>['dapsone' 'epiroprim' 'epm' 'ro 11-8958)' 'sulfamethoxazole'
 'trimethoprim']</t>
  </si>
  <si>
    <t>['dapsone' 'dds' 'dihydrofolate' 'epiroprim' 'epm' 'ro 11-8958' 'smz'
 'sulfamethoxazole' 'tmp' 'trimethoprim']</t>
  </si>
  <si>
    <t>['dapsone' 'dds' 'dihydrofolate' 'epiroprim' 'epm' 'ro' 'smz'
 'sulfamethoxazole' 'tmp' 'trimethoprim']</t>
  </si>
  <si>
    <t>['dapsone' 'dds' 'dihydrofolate' 'epiroprim' 'epm' 'ro 11-8958' 'smz' 'sulfamethoxazole' 'tmp' 'trimethoprim']</t>
  </si>
  <si>
    <t>['ampicillin', 'cefotaxime', 'cefoxitin', 'clindamycin', 'daptomycin', 'deptomycin', 'erythromycin', 'gentamicin', 'penicillin', 'vancomycin']</t>
  </si>
  <si>
    <t>['cefotaxime' 'cefoxitin' 'daptomycin'
 'erythromycin deptomycin clindamycin' 'gentamicin'
 'penicillin ampicillin' 'vancomycin' 'vancomycin-resistant']</t>
  </si>
  <si>
    <t>['ampicillin' 'cefotaxime' 'cefoxitin' 'clindamycin' 'daptomycin'
 'deptomycin' 'erythromycin' 'gentamicin' 'penicillin' 'vancomycin']</t>
  </si>
  <si>
    <t>['ampicillin' 'cefotaxime' 'cefoxitin' 'clindamycin' 'daptomycin' 'deptomycin' 'erythromycin' 'gentamicin' 'penicillin' 'vancomycin']</t>
  </si>
  <si>
    <t>['2,3-diaminobutyric acid', 'daptomycin', 'fatty acid', 'friulimicin', 'l-pipecolinic acid', 'lipopeptide antibiotic', 'methylaspartic acid', 'pipecolinic acid']</t>
  </si>
  <si>
    <t>['23-diaminobutyric acid' 'acid' 'acid acyl' 'daptomycin' 'friulimicin'
 'l-pipecolinic acid' 'pipecolinic acid methylaspartic acid']</t>
  </si>
  <si>
    <t>['2 3-diaminobutyric acid' 'acyl' 'amino acid' 'amino acids' 'daptomycin'
 'fatty acid' 'friulimicin' 'l-pipecolinic acid' 'lysine'
 'methylaspartic acid' 'pipecolinic acid']</t>
  </si>
  <si>
    <t>['2 3-diaminobutyric acid' 'amino acid' 'amino acids' 'daptomycin'
 'fatty acid' 'fatty acid acyl' 'friulimicin' 'l-pipecolinic acid'
 'lysine' 'methylaspartic acid' 'pipecolinic acid']</t>
  </si>
  <si>
    <t>['2' 'amino' 'daptomycin' 'fatty' 'friulimicin' 'l' 'lysine'
 'methylaspartic' 'pipecolinic']</t>
  </si>
  <si>
    <t>['2 3-diaminobutyric acid' 'amino acid' 'amino acids' 'daptomycin' 'fatty acid' 'friulimicin' 'l-pipecolinic acid' 'lysine' 'methylaspartic acid' 'pipecolinic acid']</t>
  </si>
  <si>
    <t>['carbenicillin', 'cefmenoxime', 'cefsulodin', 'cephalosporins', 'indole', 'sce-1365', 'sulbenicillin']</t>
  </si>
  <si>
    <t>['beta-[2-(2-aminothiazol-4-yl)-(z)-2-methoxyiminoacetamido]-3-[(1-methyl-1h-tetrazol-5-yl)thiomethyl]ceph-3-em-4-carboxylic acid'
 'carbenicillin' 'cefmenoxime' 'cefsulodin' 'cephalosporins'
 'cephalosporins cefmenoxime' 'sulbenicillin']</t>
  </si>
  <si>
    <t>['7 beta-[ 2-(2-aminothiazol-4-yl)-(z)-2-methoxyiminoacetamido ]-3-[(1-methyl-1h-tetrazol-5-yl)thiomethyl ] ceph-3-em-4-carboxylic acid'
 'carbenicillin' 'cefmenoxime' 'cefsulodin' 'cephalosporins' 'penicillin'
 'sce-1365' 'sulbenicillin']</t>
  </si>
  <si>
    <t>['7' 'carbenicillin' 'cefmenoxime' 'cefsulodin' 'cephalosporins'
 'penicillin' 'sce' 'sulbenicillin']</t>
  </si>
  <si>
    <t>['7 beta-[ 2-(2-aminothiazol-4-yl)-(z)-2-methoxyiminoacetamido ]-3-[(1-methyl-1h-tetrazol-5-yl)thiomethyl ] ceph-3-em-4-carboxylic acid' 'carbenicillin' 'cefmenoxime' 'cefsulodin' 'cephalosporins' 'penicillin' 'sce-1365' 'sulbenicillin']</t>
  </si>
  <si>
    <t>['cloxacillin', 'dicloxacillin', 'flucloxacillin', 'isoxazole', 'isoxazole penicillin', 'oxacillin', 'penicillin', 'penicillins']</t>
  </si>
  <si>
    <t>['cloxacillin' 'cloxacillin;' 'dicloxacillin'
 'dicloxacillin-flucloxacillin' 'flucloxacillin' 'isoxazole penicillin'
 'isoxazole penicillins' 'oxacillin' 'oxacillin cloxacillin'
 'penicillin-resistant']</t>
  </si>
  <si>
    <t>['cloxacillin' 'dicloxacillin' 'flucloxacillin' 'isoxazole penicillin'
 'isoxazole penicillins' 'oxacillin' 'penicillin']</t>
  </si>
  <si>
    <t>['cloxacillin' 'dicloxacillin' 'flucloxacillin' 'isoxazole' 'oxacillin'
 'penicillin']</t>
  </si>
  <si>
    <t>['cloxacillin' 'dicloxacillin' 'flucloxacillin' 'isoxazole penicillin' 'isoxazole penicillins' 'oxacillin' 'penicillin']</t>
  </si>
  <si>
    <t>['ceftriaxone']</t>
  </si>
  <si>
    <t>['beta-lactam antibiotic', 'carbenicillin']</t>
  </si>
  <si>
    <t>['beta-lactam' 'carbenicillin' 'penicillin-binding']</t>
  </si>
  <si>
    <t>['beta-lactam' 'carbenicillin' 'penicillin']</t>
  </si>
  <si>
    <t>['beta' 'carbenicillin' 'penicillin']</t>
  </si>
  <si>
    <t>['-(3-methyl-2-butenyl)benzoic acid', '3-amino-4-hydroxy-8-methyl-7-[3-o-(5-methyl-2-pyrrolylcarbonyl)noviosyloxy] coumarin', '4-hydroxy-8-methylcoumarin', '5-methylpyrrole', 'amide', 'clorobiocin', 'coumarin', 'coumarin-noviose-5-methylpyrrole', 'coumermycin', 'coumermycin a1', 'isobutyryl pnc-nh2', 'noviose sugar', 'novobiocin', 'pnc-nh2', 'pyrrole']</t>
  </si>
  <si>
    <t>['3-ester-linked 5-methylpyrrole' '3-noviose' '4-hydroxy-8-methylcoumarin'
 '4-hydroxyl-3-(3-methyl-2-butenyl)benzoic acid' '5-methylpyrrole' '7'
 '7 ether' 'alkyl' 'amide' 'aryl' 'clorobiocin' 'coumarin' 'coumarin)'
 'coumarin-noviose-5-methylpyrrole' 'coumermycin' 'coumermycin a1'
 'isobutyryl pnc-nh2' 'noviose sugar' 'novobiocin coumermycin'
 'novobiocin coumermycin a1' 'pyrrole']</t>
  </si>
  <si>
    <t>['3 -ester' '3 -noviose' '3 -substituted noviose sugar'
 '3-amino-4-hydroxy-8-methyl-7-[ 3-o-(5-methyl-2-pyrrolylcarbonyl)novio'
 '4-hydroxy-8-methylcoumarin'
 '4-hydroxyl-3-(3-methyl-2-butenyl)benzoic acid' '5-methylpyrrole' 'alkyl'
 'amide' 'aryl' 'clorobiocin' 'coumarin' 'coumermycin' 'coumermycin a1'
 'ether' 'isobutyryl pnc-nh2' 'noviose-5-methylpyrrole' 'novobiocin'
 'pnc-nh2' 'pyrrole']</t>
  </si>
  <si>
    <t>['-' '- ester' '3 -noviose' '3 -substituted noviose sugar'
 '3-amino-4-hydroxy-8-methyl-7-[ 3-o-(5-methyl-2-pyrrolylcarbonyl)novio'
 '4-hydroxy-8-methylcoumarin'
 '4-hydroxyl-3-(3-methyl-2-butenyl)benzoic acid' '5' '5-methylpyrrole'
 'alkyl' 'amide' 'aryl' 'clorobiocin' 'coumarin' 'coumermycin'
 'coumermycin a1' 'isobutyryl pnc-nh2' 'methylpyrrole' 'noviose'
 'novobiocin' 'pnc-nh2' 'pyrrole']</t>
  </si>
  <si>
    <t>['3' '4' '5' 'alkyl' 'amide' 'aryl' 'clorobiocin' 'coumarin' 'coumermycin'
 'ether' 'isobutyryl' 'novobiocin' 'pnc' 'pyrrole']</t>
  </si>
  <si>
    <t>['3 -noviose' '3 -substituted noviose sugar' '3-amino-4-hydroxy-8-methyl-7-[ 3-o-(5-methyl-2-pyrrolylcarbonyl)novio' '4-hydroxy-8-methylcoumarin' '4-hydroxyl-3-(3-methyl-2-butenyl)benzoic acid' '5' '5-methylpyrrole' 'alkyl' 'amide' 'aryl' 'clorobiocin' 'coumarin' 'coumermycin' 'coumermycin a1' 'ether' 'isobutyryl pnc-nh2' 'novobiocin' 'pnc-nh2' 'pyrrole']</t>
  </si>
  <si>
    <t>['lincolnensis', 'lincomycin']</t>
  </si>
  <si>
    <t>['lincomycin']</t>
  </si>
  <si>
    <t>['penicillin']</t>
  </si>
  <si>
    <t>['gramicidin-the' 'penicillin']</t>
  </si>
  <si>
    <t>['gramicidin' 'penicillin']</t>
  </si>
  <si>
    <t>['tyrocidine', 'tyrothricin']</t>
  </si>
  <si>
    <t>['tyrocidine' 'tyrothricin']</t>
  </si>
  <si>
    <t>['phenothiazine', 'ring sulphoxide', 'thioridazine']</t>
  </si>
  <si>
    <t>['phenothiazine' 'ring sulphoxide' 'thioridazine']</t>
  </si>
  <si>
    <t>['phenothiazine' 'sulphoxide' 'thioridazine']</t>
  </si>
  <si>
    <t>['8-methoxy fluoroquinolone', 'ciprofloxacin', 'dc-159a', 'fluoroquinolones', 'garenoxacin', 'levofloxacin', 'methicillin', 'moxifloxacin', 'quinolone', 'quinolones']</t>
  </si>
  <si>
    <t>['8-methoxy fluoroquinolone' 'dc-159a' 'fluoroquinolones' 'garenoxacin'
 'levofloxacin' 'levofloxacin ciprofloxacin' 'levofloxacin-intermediate'
 'methicillin-resistant' 'moxifloxacin' 'quinolone-' 'quinolone-resistant'
 'quinolones']</t>
  </si>
  <si>
    <t>['8-methoxy fluoroquinolone' 'ciprofloxacin' 'dc-159a' 'fluoroquinolones'
 'levofloxacin' 'methicillin' 'moxifloxacin' 'quinolone' 'quinolones']</t>
  </si>
  <si>
    <t>['8' 'ciprofloxacin' 'dc' 'fluoroquinolones' 'garenoxacin' 'levofloxacin'
 'methicillin' 'moxifloxacin' 'quinolone' 'quinolones']</t>
  </si>
  <si>
    <t>['8-methoxy fluoroquinolone' 'ciprofloxacin' 'dc-159a' 'fluoroquinolones' 'garenoxacin' 'levofloxacin' 'methicillin' 'moxifloxacin' 'quinolone' 'quinolones']</t>
  </si>
  <si>
    <t>['ar-709', 'diaminopyrimidine antibiotic']</t>
  </si>
  <si>
    <t>['ar-709' 'diaminopyrimidine']</t>
  </si>
  <si>
    <t>['ar' 'diaminopyrimidine']</t>
  </si>
  <si>
    <t>['bb-83698', 'hydroxamic acids', 'lbm-415', 'nvp']</t>
  </si>
  <si>
    <t>['bb-83698' 'lbm-415)' 'methionine' 'pdis'
 'pseudopeptide hydroxamic acids']</t>
  </si>
  <si>
    <t>['bb-83698' 'hydroxamic acids' 'lbm-415' 'methionine' 'n' 'n-formyl' 'nvp']</t>
  </si>
  <si>
    <t>['-' '- 83698' 'hydroxamic acids' 'methionine' 'n-formyl']</t>
  </si>
  <si>
    <t>['bb' 'hydroxamic' 'methionine' 'n' 'nvp lbm']</t>
  </si>
  <si>
    <t>['bb-83698' 'hydroxamic acids' 'methionine' 'n' 'n-formyl']</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</si>
  <si>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</si>
  <si>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['aminopyrrolidine-substituted fluorocyclopropyl naphthyridine quinolone'
 'ciprofloxacin imipenem ampicillin penicillin g oxacillin cefazolin ceftazidime cefoxitin cefsulodin aztreonam piperacillin amikacin spectinomycin doxycycline erythromycin metronidazole'
 'ciprofloxacin pd 131628' 'pd 131628' 'quinolones'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</si>
  <si>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</si>
  <si>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['amikacin' 'aminopyrrolidine' 'ampicillin' 'aztreonam' 'cefazolin'
 'cefoxitin' 'cefsulodin' 'ceftazidime' 'ciprofloxacin' 'doxycycline'
 'erythromycin' 'imipenem' 'metronidazole' 'oxacillin' 'pd' 'penicillin'
 'piperacillin' 'quinolones' 'spectinomycin'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</si>
  <si>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</si>
  <si>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['ampicillin', 'ceftazidime', 'ciprofloxacin', 'fleroxacin', 'fluoroquinolone', 'gentamicin', 'imipenem', 'methicillin', 'minocycline', 'norfloxacin', 'ofloxacin', 'oxazine', 't-3761', 'tosufloxacin']</t>
  </si>
  <si>
    <t>['ampicillin-' 'c-10' 'ceftazidime-resistant' 'ciprofloxacin'
 'ciprofloxacin-resistant' 'cyclopropyl' 'fleroxacin' 'fluoroquinolone'
 'gentamicin-' 'imipenem-resistant' 'methicillin-susceptible'
 'minocycline-' 'norfloxacin' 'norfloxacin ofloxacin' 'ofloxacin'
 'oxazine' 't-3761' 'tosufloxacin']</t>
  </si>
  <si>
    <t>['ceftazidime' 'ciprofloxacin' 'cyclopropyl' 'fleroxacin'
 'fluoroquinolone' 'gentamicin' 'imipenem' 'methicillin' 'minocycline'
 'norfloxacin' 'ofloxacin' 'oxazine' 't-3761' 'tosufloxacin']</t>
  </si>
  <si>
    <t>[]</t>
  </si>
  <si>
    <t>['ceftazidime' 'ciprofloxacin' 'cyclopropyl' 'fleroxacin' 'fluoroquinolone' 'gentamicin' 'imipenem' 'methicillin' 'minocycline' 'norfloxacin' 'ofloxacin' 'oxazine' 't-3761' 'tosufloxacin']</t>
  </si>
  <si>
    <t>['creatinine', 'ici 194,660', 'ici 213,689', 'meropenem']</t>
  </si>
  <si>
    <t>['213689' 'creatinine' 'meropenem']</t>
  </si>
  <si>
    <t>['creatinine' 'ici 194 660' 'ici 213 689' 'meropenem']</t>
  </si>
  <si>
    <t>['creatinine' 'ici' 'meropenem']</t>
  </si>
  <si>
    <t>['nucleoside triphosphate', 'pyrophosphate', 'rifamycin', 'streptolydigin']</t>
  </si>
  <si>
    <t>['deoxyribonucleic acid' 'nucleoside triphosphate-pyrophosphate'
 'rifamycin' 'streptolydigin']</t>
  </si>
  <si>
    <t>['deoxyribonucleic acid' 'nucleoside triphosphate' 'pyrophosphate'
 'ribonucleic' 'rifamycin' 'streptolydigin']</t>
  </si>
  <si>
    <t>['nucleoside triphosphate' 'pyrophosphate' 'rifamycin' 'streptolydigin']</t>
  </si>
  <si>
    <t>['nucleoside' 'pyrophosphate' 'rifamycin' 'streptolydigin']</t>
  </si>
  <si>
    <t>['deoxyribonucleic acid' 'nucleoside triphosphate' 'pyrophosphate' 'rifamycin' 'streptolydigin']</t>
  </si>
  <si>
    <t>['chp-105', 'levofloxacin', 'quinolone']</t>
  </si>
  <si>
    <t>['chp-105' 'levofloxacin' 'quinolone']</t>
  </si>
  <si>
    <t>['chp' 'levofloxacin' 'quinolone']</t>
  </si>
  <si>
    <t>['ciprofloxacin', 'fluoroquinolone', 'prulifloxacin', 'ulifloxacin']</t>
  </si>
  <si>
    <t>['ciprofloxacin' 'fluoroquinolone' 'prulifloxacin' 'ulifloxacin']</t>
  </si>
  <si>
    <t>['bicyclolide', 'edp-420', 'ep-013420', 'macrolide antibiotics', 's-013420']</t>
  </si>
  <si>
    <t>['bridged bicyclolide' 'edp-420' 'ep-013420'
 'macrolide antibiotics edp-420' 's-013420)']</t>
  </si>
  <si>
    <t>['bicyclolide' 'edp-420' 'ep-013420' 'macrolide' 's-013420']</t>
  </si>
  <si>
    <t>['bicyclolide' 'edp' 'ep' 'macrolide' 's']</t>
  </si>
  <si>
    <t>['beta-lysine', 'capreomycin', 'cyclic pentapeptide', 'l-2,3-diaminopropionate', 'tuberactinomycin', 'tuberactinomycins', 'viomycin']</t>
  </si>
  <si>
    <t>['acetyl' 'amino' 'beta-lysine' 'capreomycin' 'carbamoyl'
 'l-23-diaminopropionate' 'tuberactinomycins' 'viomycin']</t>
  </si>
  <si>
    <t>['acetyl' 'amino acid' 'beta-amino' 'beta-lysine' 'capreomycin'
 'carbamoyl' 'cyclic pentapeptide' 'l-2 3-diaminopropionate'
 'tuberactinomycin' 'tuberactinomycins' 'viol' 'viomycin' 'vioq']</t>
  </si>
  <si>
    <t>['acetyl' 'acetylated viomycin' 'amino acid' 'beta-amino' 'beta-lysine'
 'capreomycin' 'carbamoyl' 'l-2 3-diaminopropionate' 'tuberactinomycin'
 'tuberactinomycins' 'viol' 'viomycin']</t>
  </si>
  <si>
    <t>['acetyl' 'amino' 'beta' 'capreomycin' 'carbamoyl' 'l' 'tuberactinomycin'
 'tuberactinomycins' 'viomycin']</t>
  </si>
  <si>
    <t>['acetyl' 'amino' 'amino acid' 'beta-amino' 'beta-lysine' 'capreomycin' 'carbamoyl' 'l-2 3-diaminopropionate' 'tuberactinomycin' 'tuberactinomycins' 'viol' 'viomycin']</t>
  </si>
  <si>
    <t>['mycalamide a', 'triacetyloleandomycin']</t>
  </si>
  <si>
    <t>['mycalamide a' 'triacetyloleandomycin']</t>
  </si>
  <si>
    <t>['mycalamide' 'triacetyloleandomycin']</t>
  </si>
  <si>
    <t>['amikacin', 'carbenicillin', 'cefaxolin', 'cefoxitin', 'mk0787', 'n-formimidoyl thienamycin', 'thienamycin']</t>
  </si>
  <si>
    <t>['amikacin mk0787' 'carbenicillin' 'cefoxitin cefaxolin carbenicillin'
 'mk0787' 'thienamycin n-formimidoyl thienamycin']</t>
  </si>
  <si>
    <t>['amikacin' 'carbenicillin' 'cefaxolin' 'cefoxitin' 'mk0787'
 'n-formimidoyl thienamycin' 'thienamycin']</t>
  </si>
  <si>
    <t>['amikacin' 'carbenicillin' 'cefaxolin' 'cefoxitin' 'mk0787' 'n'
 'thienamycin']</t>
  </si>
  <si>
    <t>['amikacin' 'carbenicillin' 'cefaxolin' 'cefoxitin' 'mk0787' 'n-formimidoyl thienamycin' 'thienamycin']</t>
  </si>
  <si>
    <t>['artemisinin', 'artesunate/amodiaquine', 'artesunate/sulphamethoxypyrazine/pyrimethamine', 'as +', 'as + aq', 'as + aq fdc', 'bilirubin']</t>
  </si>
  <si>
    <t>['aq fdc' 'artemisinin-combination' 'artesunate/amodiaquine'
 'artesunate/sulphamethoxypyrazine/pyrimethamine' 'as + smp fdc' 'smp)']</t>
  </si>
  <si>
    <t>['amodiaquine' 'artemisinin' 'artesunate' 'bilirubin' 'pyrimethamine'
 'sulphamethoxypyrazine']</t>
  </si>
  <si>
    <t>['artemisinin' 'artesunate' 'as' 'bilirubin' 'pyrimethamine']</t>
  </si>
  <si>
    <t>['amodiaquine' 'artemisinin' 'artesunate' 'bilirubin' 'pyrimethamine' 'sulphamethoxypyrazine']</t>
  </si>
  <si>
    <t>["1-palmitoyl-2-oleoyl-sn-glycero-3-phospho-(1'-rac-glycerol) (sodium salt)", '1-palmitoyl-2-oleoyl-sn-glycero-3-phosphocholine', 'amphomycin', 'c55-p', 'ca2+', 'calcein', 'calcium-dependent lipopeptide antibiotic', 'carbohydrate', 'daptomycin', 'lipid', 'lipid iii', 'lipids i and ii', 'lipopeptide', 'lipopeptide antibiotics', 'mx-2401', 'popc', 'popg', 'precursors', 'teichoic acid', 'undecaprenylphosphate']</t>
  </si>
  <si>
    <t>['(sodium salt)' '1-palmitoyl-2-oleoyl-sn-glycero-3-phosphocholine' 'acid'
 'amphomycin)' 'c55-p' 'ca2+-dependent lipopeptide'
 'calcium-dependent lipopeptide' 'daptomycin' 'daptomycin mx-2401'
 'lipopeptide daptomycin' 'mx-2401' 'undecaprenylphosphate']</t>
  </si>
  <si>
    <t>['1-palmitoyl-2-oleoyl-sn-glycero-3-phospho-(1 -rac-glycerol)'
 '1-palmitoyl-2-oleoyl-sn-glycero-3-phosphocholine' 'amphomycin' 'c55-p'
 'ca2 +' 'calcein' 'calcium' 'carbohydrate' 'daptomycin' 'mx-2401' 'popc'
 'sodium salt' 'undecaprenylphosphate']</t>
  </si>
  <si>
    <t>['1-palmitoyl-2-oleoyl-sn-glycero-3-phospho-(1 -rac-glycerol)'
 '1-palmitoyl-2-oleoyl-sn-glycero-3-phosphocholine' 'amphomycin' 'c55-p'
 'ca2 +' 'calcein' 'calcium' 'carbohydrate' 'daptomycin' 'mx-2401' 'popc'
 'popg' 'sodium salt' 'teichoic acid' 'undecaprenylphosphate']</t>
  </si>
  <si>
    <t>['1' 'amphomycin' 'c55' 'ca2' 'calcein' 'calcium' 'carbohydrate'
 'daptomycin' 'mx' 'popc' 'popg' 'undecaprenylphosphate']</t>
  </si>
  <si>
    <t>['1-palmitoyl-2-oleoyl-sn-glycero-3-phospho-(1 -rac-glycerol)' '1-palmitoyl-2-oleoyl-sn-glycero-3-phosphocholine' 'amphomycin' 'c55-p' 'ca2 +' 'calcein' 'calcium' 'carbohydrate' 'daptomycin' 'mx-2401' 'popc' 'popg' 'sodium salt' 'undecaprenylphosphate']</t>
  </si>
  <si>
    <t>['aminoglycosides', 'capreomycin', 'tuberactinomycin', 'tuberactinomycins', 'viomycin']</t>
  </si>
  <si>
    <t>['aminoglycosides' 'capreomycin' 'tuberactinomycin' 'tuberactinomycins'
 'viomycin']</t>
  </si>
  <si>
    <t>['aminoglycosides' 'capreomycin' 'tuberactinomycin' 'tuberactinomycins' 'viomycin']</t>
  </si>
  <si>
    <t>['beta-lactam', 'cephalosporin', 'cephalothin', 'nb2001', 'nb2030', 'tetrazole', 'thienyl', 'triclosan']</t>
  </si>
  <si>
    <t>['c-7' 'cephalosporin' 'cephalothin' 'cephalothin nb2001' 'nb2001'
 'nb2001 nb2030' 'nb2030' 'penicillin-binding' 'tetrazole' 'thienyl'
 'triclosan']</t>
  </si>
  <si>
    <t>['beta-lactam' 'cephalosporin' 'cephalothin' 'enoyl' 'nb2001' 'nb2030'
 'tetrazole' 'thienyl' 'triclosan']</t>
  </si>
  <si>
    <t>['beta-lactam' 'cephalosporin' 'cephalothin' 'nb2001' 'nb2030'
 'penicillin' 'tetrazole' 'thienyl' 'triclosan']</t>
  </si>
  <si>
    <t>['beta' 'cephalosporin' 'cephalothin' 'enoyl' 'nb2001' 'nb2030'
 'penicillin' 'tetrazole' 'thienyl' 'triclosan']</t>
  </si>
  <si>
    <t>['beta-lactam' 'cephalosporin' 'cephalothin' 'enoyl' 'nb2001' 'nb2030' 'penicillin' 'tetrazole' 'thienyl' 'triclosan']</t>
  </si>
  <si>
    <t>['clindamycin']</t>
  </si>
  <si>
    <t>['clindamycin' 'clindamycins']</t>
  </si>
  <si>
    <t>['amps', 'antimicrobial peptides', 'rifampin', 'salt']</t>
  </si>
  <si>
    <t>['ecath1' 'rifampin']</t>
  </si>
  <si>
    <t>['rifampin']</t>
  </si>
  <si>
    <t>['actinocarbasin', 'beta-lactam', 'beta-lactams', 'depsipeptide', 'imipenem', 'krisynomycin', 'lipoglycopeptide', 'm131', 'methicillin']</t>
  </si>
  <si>
    <t>['actinocarbasin m131' 'antibiotics' 'b-lactam' 'b-lactams' 'imipenem'
 'lipoglycopeptide' 'm131' 'methicillin-resistant' 'methicillin-sensitive']</t>
  </si>
  <si>
    <t>['actinocarbasin' 'b-lactam' 'b-lactams' 'imipenem' 'krisynomycin'
 'methicillin' 'serine']</t>
  </si>
  <si>
    <t>['actinocarbasin' 'b-lactam' 'b-lactams' 'depsipeptide' 'imipenem'
 'krisynomycin' 'lipoglycopeptide' 'm131' 'methicillin' 'serine']</t>
  </si>
  <si>
    <t>['actinocarbasin' 'b' 'imipenem' 'krisynomycin' 'lipoglycopeptide'
 'methicillin' 'serine']</t>
  </si>
  <si>
    <t>['actinocarbasin' 'beta-lactam' 'beta-lactams' 'imipenem' 'krisynomycin' 'lipoglycopeptide' 'm131' 'methicillin' 'serine']</t>
  </si>
  <si>
    <t>['amoxicillin', 'ampicillin', 'ampicillin-sulbactam', 'augmentin', 'beta-lactam', 'cephalosporins', 'clavulanic acid', 'penicillins', 'sulbactam', 'sultamicillin', 'ticarcillin', 'timentin']</t>
  </si>
  <si>
    <t>['amoxicillin' 'ampicillin' 'ampicillin-sulbactam' 'augmentin'
 'clavulanic acid' 'penicillins' 'sulbactam' 'sultamicillin'
 'sultamicillin;' 'ticarcillin' 'timentin sulbactam']</t>
  </si>
  <si>
    <t>['amoxicillin' 'ampicillin' 'beta-lactam' 'cephalosporinases'
 'cephalosporins' 'clavulanic acid' 'penicillins' 'sulbactam'
 'sultamicillin' 'ticarcillin']</t>
  </si>
  <si>
    <t>['amoxicillin' 'ampicillin' 'augmentin' 'beta-lactam' 'cephalosporins'
 'clavulanic acid' 'penicillins' 'sulbactam' 'sultamicillin' 'ticarcillin']</t>
  </si>
  <si>
    <t>['amoxicillin' 'ampicillin' 'beta' 'cephalosporins' 'clavulanic'
 'penicillins' 'sulbactam' 'sultamicillin' 'ticarcillin' 'timentin']</t>
  </si>
  <si>
    <t>['amoxicillin' 'ampicillin' 'augmentin' 'beta-lactam' 'cephalosporins' 'clavulanic acid' 'penicillins' 'sulbactam' 'sultamicillin' 'ticarcillin']</t>
  </si>
  <si>
    <t>['2,5-dideoxy-5-aminoribose', '2-deoxy sugars', 'a-90289', 'disaccharide', 'lipopeptidyl nucleoside antibiotic', 'muraminomicin', 'muraymycin', 'ribofuranose', 'ribose', 'saccharide', 'sugar']</t>
  </si>
  <si>
    <t>['2-deoxy' '25-dideoxy-5-aminoribose saccharide' 'a-90289' 'muraminomicin'
 'muraymycin' 'o-b(1-5)']</t>
  </si>
  <si>
    <t>['2 5-dideoxy-5-aminoribose' '2-deoxy sugars'
 '5 -amino-2 5 -dideoxyuridine'
 '5-amino-2 5-dideoxy-a-d-ribose-1-phosphate' 'a-90289' 'disaccharide'
 'muraminomicin' 'muraymycin' 'nucleoside' 'o-b' 'ribofuranose' 'ribose'
 'ribosyl' 'saccharide' 'sugar' 'utp']</t>
  </si>
  <si>
    <t>['- 90289' '- b' '2 5-dideoxy-5-aminoribose saccharide' '2-deoxy sugars'
 '5 -amino-2 5 -dideoxyuridine'
 '5-amino-2 5-dideoxy-a-d-ribose-1-phosphate' '90289' 'disaccharide'
 'muraminomicin' 'muraymycin' 'nucleoside' 'ribofuranose' 'ribose'
 'ribosyl' 'sugar' 'utp']</t>
  </si>
  <si>
    <t>['2' '5' 'a' 'disaccharide' 'lipopeptidyl' 'muraminomicin' 'muraymycin'
 'o' 'ribofuranose' 'ribose' 'ribosyl' 'sugar']</t>
  </si>
  <si>
    <t>['2-deoxy sugars' '5 -amino-2 5 -dideoxyuridine' '5-amino-2 5-dideoxy-a-d-ribose-1-phosphate' 'a-90289' 'disaccharide' 'muraminomicin' 'muraymycin' 'nucleoside' 'ribofuranose' 'ribose' 'ribosyl' 'sugar' 'utp']</t>
  </si>
  <si>
    <t>['aminomethylbenzoxaboroles', 'an3365', 'boron', 'oxaborole']</t>
  </si>
  <si>
    <t>['aminomethylbenzoxaboroles' 'an3365' 'boron-based' 'oxaborole']</t>
  </si>
  <si>
    <t>['aminoacyl' 'aminomethylbenzoxaboroles' 'an3365' 'boron' 'leucyl'
 'oxaborole']</t>
  </si>
  <si>
    <t>['aminomethylbenzoxaboroles' 'an3365' 'boron' 'leucyl' 'oxaborole']</t>
  </si>
  <si>
    <t>['aminoacyl' 'aminomethylbenzoxaboroles' 'an3365' 'boron' 'leucyl' 'oxaborole']</t>
  </si>
  <si>
    <t>['a', 'alpha2-rhodomycin ii', 'e', 'ethyl acetate', 'f', 'obelmycin', 'rhodomycin', 'rhodomycin b', 'sugars']</t>
  </si>
  <si>
    <t>['a2-rhodomycin ii' 'aglycones' 'ethyl acetate' 'obelmycin' 'rhodomycin'
 'sugars']</t>
  </si>
  <si>
    <t>['a2-rhodomycin ii' 'ethyl acetate' 'obelmycin' 'rhodomycin'
 'rhodomycin b' 'sugars']</t>
  </si>
  <si>
    <t>['a2' 'ethyl' 'obelmycin' 'rhodomycin' 'sugars']</t>
  </si>
  <si>
    <t>['a2-rhodomycin ii' 'ethyl acetate' 'obelmycin' 'rhodomycin' 'rhodomycin b' 'sugars']</t>
  </si>
  <si>
    <t>['cephalosporin', 'cephalothin', 'cephapirin', 'indole']</t>
  </si>
  <si>
    <t>['cephalosporin' 'cephalothin' 'cephapirin']</t>
  </si>
  <si>
    <t>['cephalosporin' 'cephalothin' 'cephapirin' 'indole']</t>
  </si>
  <si>
    <t>['beta-lactams', 'macrolides', 'plysk1249', 'sk1249']</t>
  </si>
  <si>
    <t>['b-lactams' 'macrolides']</t>
  </si>
  <si>
    <t>['b-lactams' 'c' 'macrolides' 'n']</t>
  </si>
  <si>
    <t>['b-lactams']</t>
  </si>
  <si>
    <t>['b' 'c' 'macrolides' 'n']</t>
  </si>
  <si>
    <t>['beta-lactams' 'c' 'macrolides' 'n']</t>
  </si>
  <si>
    <t>['sp600125', 'trovafloxacin', 'tvx']</t>
  </si>
  <si>
    <t>['sp600125' 'trovafloxacin']</t>
  </si>
  <si>
    <t>['sp600125' 'trovafloxacin' 'tvx']</t>
  </si>
  <si>
    <t>['sp600125' 'tnf' 'trovafloxacin' 'tvx']</t>
  </si>
  <si>
    <t>['biotin', 'glycine', 'mac13772', 'mac168425', 'mac173979', 'p-aminobenzoic acid']</t>
  </si>
  <si>
    <t>['biotin' 'glycine' 'mac13772' 'mac168425' 'mac168425 mac173979'
 'mac173979' 'p-aminobenzoic acid']</t>
  </si>
  <si>
    <t>['biotin' 'glycine' 'mac13772' 'mac168425' 'mac173979'
 'p-aminobenzoic acid']</t>
  </si>
  <si>
    <t>['biotin' 'glycine' 'mac13772' 'mac168425' 'mac173979' 'p']</t>
  </si>
  <si>
    <t>['biotin' 'glycine' 'mac13772' 'mac168425' 'mac173979' 'p-aminobenzoic acid']</t>
  </si>
  <si>
    <t>['calcium', 'carbohydrate', 'nacl']</t>
  </si>
  <si>
    <t>['calcium' 'd-alanyl-l-alanine' 'nacl']</t>
  </si>
  <si>
    <t>['calcium' 'carbohydrate' 'd-alanyl-l-alanine' 'nacl']</t>
  </si>
  <si>
    <t>['calcium' 'carbohydrate' 'd-alanyl -' 'l-alanine' 'nacl']</t>
  </si>
  <si>
    <t>['calcium' 'carbohydrate' 'd' 'nacl']</t>
  </si>
  <si>
    <t>['salinomycin']</t>
  </si>
  <si>
    <t>['(13)c-urea', 'amoxicillin', 'bismuth', 'furazolidone', 'rabeprazole']</t>
  </si>
  <si>
    <t>['(13)c-urea' 'amoxicillin' 'bismuth' 'furazolidone' 'furazolidone-based'
 'rabeprazole']</t>
  </si>
  <si>
    <t>['(13)c-urea' 'amoxicillin' 'bismuth' 'furazolidone' 'rabeprazole']</t>
  </si>
  <si>
    <t>['(' 'amoxicillin' 'bismuth' 'furazolidone' 'rabeprazole']</t>
  </si>
  <si>
    <t>['amp', 'antimicrobial peptide']</t>
  </si>
  <si>
    <t>['ca(2+)', 'mg(2+)', 'salt']</t>
  </si>
  <si>
    <t>['ca(2+))' 'd-lycosin-i' 'l-' 'lycosin-i' 'salt']</t>
  </si>
  <si>
    <t>['ca(2 +)' 'l-and d-lycosin-i' 'lycosin-i' 'mg(2 +)']</t>
  </si>
  <si>
    <t>['ca' 'l' 'lycosin' 'mg']</t>
  </si>
  <si>
    <t>['ca(2+)' 'l-and d-lycosin-i' 'lycosin-i' 'mg(2+)']</t>
  </si>
  <si>
    <t>['agar', 'aminoglycoside', 'gentamicin', 'sisomicin', 'tobramycin']</t>
  </si>
  <si>
    <t>['aminoglycoside' 'gentamicin' 'gentamicin sisomicin' 'sisomicin'
 'tobramycin']</t>
  </si>
  <si>
    <t>['aminoglycoside' 'gentamicin' 'sisomicin' 'tobramycin']</t>
  </si>
  <si>
    <t>['bl-s640', 'cefatrizine', 'cefazolin', 'cephalexin', 'cephalosporins', 'cephalothin', 'cephapirin', 'indole']</t>
  </si>
  <si>
    <t>['bl-s640' 'cefazolin' 'cephalexin' 'cephalosporins'
 'cephapirin cephalothin']</t>
  </si>
  <si>
    <t>['bl-s640' 'cefatrizine' 'cefazolin' 'cephalexin' 'cephalosporins'
 'cephalothin' 'cephapirin' 'indole']</t>
  </si>
  <si>
    <t>['bl-s640' 'cefatrizine' 'cefazolin' 'cephalexin' 'cephalosporins'
 'cephalothin' 'cephapirin']</t>
  </si>
  <si>
    <t>['bl' 'cefatrizine' 'cefazolin' 'cephalexin' 'cephalosporins'
 'cephalothin' 'cephapirin' 'indole']</t>
  </si>
  <si>
    <t>['bl-s640' 'cefatrizine' 'cefazolin' 'cephalexin' 'cephalosporins' 'cephalothin' 'cephapirin' 'indole']</t>
  </si>
  <si>
    <t>['sulbactam']</t>
  </si>
  <si>
    <t>['penicillin' 'sulbactam']</t>
  </si>
  <si>
    <t>['cefozopran', 'cefozopran hydrochloride', 'cephalosporin']</t>
  </si>
  <si>
    <t>['cefozopran' 'cefozopran hydrochloride' 'cephalosporin']</t>
  </si>
  <si>
    <t>['cefozopran' 'cephalosporin']</t>
  </si>
  <si>
    <t>['(14)c-pimelic acid', '14)c-biotin', 'beta-methylbiotin', 'beta-methyldethiobiotin', 'biotin']</t>
  </si>
  <si>
    <t>['(14)c-pimelic acid' 'beta-methylbiotin(14)c-biotin'
 'beta-methyldethiobiotin' 'biotin']</t>
  </si>
  <si>
    <t>['(14)c-biotin' '(14)c-pimelic acid' 'beta-methylbiotin'
 'beta-methyldethiobiotin' 'biotin']</t>
  </si>
  <si>
    <t>['(' 'beta' 'biotin']</t>
  </si>
  <si>
    <t>['(14)c-biotin' '(14)c-pimelic acid' 'beta-methylbiotin' 'beta-methyldethiobiotin' 'biotin']</t>
  </si>
  <si>
    <t>['deoxyribonucleic acid-dependent rna polymerases', 'sulfur', 'thiolutin']</t>
  </si>
  <si>
    <t>['sulfur-containing' 'thiolutin']</t>
  </si>
  <si>
    <t>['deoxyribonucleic acid' 'sulfur' 'thiolutin']</t>
  </si>
  <si>
    <t>['drug' 'sulfur' 'thiolutin']</t>
  </si>
  <si>
    <t>['sulfur' 'thiolutin']</t>
  </si>
  <si>
    <t>['etx0914', 'fluoroquinolone', 'oxazolidinone']</t>
  </si>
  <si>
    <t>['etx0914' 'fluoroquinolone' 'oxazolidinone']</t>
  </si>
  <si>
    <t>['benzamide', 'daptomycin', 'linezolid', 'pc190723', 'txa707', 'txa709', 'txy541', 'vancomycin']</t>
  </si>
  <si>
    <t>['benzamide compounds' 'cl' 'linezolid' 'methicillin-resistant'
 'methicillin-sensitive' 'pc190723' 'pyridyl' 'txa707' 'txa709' 'txy541'
 'txy541)' 'vancomycin daptomycin']</t>
  </si>
  <si>
    <t>['benzamide' 'cf3' 'cl' 'daptomycin' 'linezolid' 'methicillin' 'pc190723'
 'pyridyl' 'txa707' 'txa709' 'txy541' 'vancomycin']</t>
  </si>
  <si>
    <t>['benzamide' 'cf3' 'cl' 'daptomycin' 'ftsz' 'linezolid' 'methicillin'
 'pc190723' 'pyridyl' 'txa707' 'txa709' 'txy541' 'vancomycin']</t>
  </si>
  <si>
    <t>['benzamide' 'cf3' 'cl' 'daptomycin' 'linezolid' 'methicillin' 'pc190723' 'pyridyl' 'txa707' 'txa709' 'txy541' 'vancomycin']</t>
  </si>
  <si>
    <t>['cbr', 'cbr703', 'hydroxamidine', 'hydroxamidines', 'pyrazole', 'pyrazoles']</t>
  </si>
  <si>
    <t>['cbr hydroxamidine cbr703' 'cbr hydroxamidines'
 'cbr hydroxamidines cbr hydroxamidines' 'cbr pyrazole' 'cbr pyrazoles'
 'cbr703' 'pyrazoles']</t>
  </si>
  <si>
    <t>['cbr' 'cbr hydroxamidines' 'cbr pyrazole' 'cbr pyrazoles' 'cbr703'
 'hydroxamidine' 'pyrazoles']</t>
  </si>
  <si>
    <t>['hydroxamidine' 'hydroxamidines' 'pyrazole' 'pyrazoles']</t>
  </si>
  <si>
    <t>['cbr' 'cbr703' 'pyrazoles']</t>
  </si>
  <si>
    <t>['cbr' 'cbr hydroxamidines' 'cbr pyrazole' 'cbr pyrazoles' 'cbr703' 'hydroxamidine' 'pyrazoles']</t>
  </si>
  <si>
    <t>['1,2,4-oxadiazole antibiotics', 'methicillin']</t>
  </si>
  <si>
    <t>['124-oxadiazole' 'methicillin-resistant']</t>
  </si>
  <si>
    <t>['1 2 4-oxadiazole' 'methicillin']</t>
  </si>
  <si>
    <t>['1' 'methicillin']</t>
  </si>
  <si>
    <t>['aminomethyl spectinomycin', 'cephalosporin', 'macrolide', 'n-benzyl aminomethyl spectinomycins', "n-benzyl-substituted 3'-(r)-3'-aminomethyl-3'-hydroxy spectinomycins", 'penicillin', 'spectinomycin']</t>
  </si>
  <si>
    <t>['3-(s)' 'aminomethyl spectinomycin' 'cephalosporin-resistant'
 'n-benzyl aminomethyl spectinomycins'
 'n-benzyl-substituted 3-(r)-3-aminomethyl-3-hydroxy spectinomycins'
 'penicillin- macrolide-' 'spectinomycin' 'spectinomycin;']</t>
  </si>
  <si>
    <t>['aminomethyl spectinomycin' 'cephalosporin' 'macrolide'
 'n-benzyl aminomethyl spectinomycins'
 'n-benzyl-substituted 3 -(r)-3 -aminomethyl-3 -hydroxy spectinomycins'
 'penicillin' 'spectinomycin']</t>
  </si>
  <si>
    <t>['aminomethyl' 'cephalosporin' 'macrolide' 'n' 'penicillin'
 'spectinomycin']</t>
  </si>
  <si>
    <t>['aminomethyl spectinomycin' 'cephalosporin' 'macrolide' 'n-benzyl aminomethyl spectinomycins' 'n-benzyl-substituted 3 -(r)-3 -aminomethyl-3 -hydroxy spectinomycins' 'penicillin' 'spectinomycin']</t>
  </si>
  <si>
    <t>['amide', 'boron', 'diazaborine', 'diazaborines', 'fatty-acid', 'isoniazid', 'thioamide']</t>
  </si>
  <si>
    <t>['amide' 'boron' 'diazaborine' 'diazaborines' 'isoniazid' 'sulfonyl'
 'sulfonyl-containing' 'thioamide']</t>
  </si>
  <si>
    <t>['amide' 'boron' 'diazaborine' 'diazaborines' 'enoyl' 'enoyl-acp'
 'fatty-acid' 'isoniazid' 'sulfonyl' 'thioamide']</t>
  </si>
  <si>
    <t>['amide' 'boron heterocycle' 'diazaborine' 'diazaborines' 'fatty-acid'
 'isoniazid' 'sulfonyl' 'thioamide']</t>
  </si>
  <si>
    <t>['amide' 'boron' 'diazaborine' 'diazaborines' 'enoyl' 'fatty' 'isoniazid'
 'sulfonyl' 'thioamide']</t>
  </si>
  <si>
    <t>['amide' 'boron' 'diazaborine' 'diazaborines' 'enoyl' 'fatty-acid' 'isoniazid' 'sulfonyl' 'thioamide']</t>
  </si>
  <si>
    <t>['cefixime', 'cefprozil', 'ciprofloxacin']</t>
  </si>
  <si>
    <t>['cefixime' 'cefprozil' 'cefprozil cefixime' 'ciprofloxacin'
 'ciprofloxacin-resistant']</t>
  </si>
  <si>
    <t>['cefixime' 'cefprozil' 'ciprofloxacin']</t>
  </si>
  <si>
    <t>['purine', 'sulphonamide', 'sulphonamides', 'trimethoprim']</t>
  </si>
  <si>
    <t>['purine' 'sulphonamide' 'sulphonamides' 'trimethoprim']</t>
  </si>
  <si>
    <t>['sulphonamide' 'sulphonamides' 'trimethoprim']</t>
  </si>
  <si>
    <t>['aminoglycosides', 'beta-lactams', 'lipoglycopeptides', 'lipopeptides', 'macrolides', 'oxazolidinones', 'pleuromutilins', 'quinolones', 'tetracyclines']</t>
  </si>
  <si>
    <t>['lipopeptides'
 'quinolones aminoglycosides macrolides oxazolidinones tetracyclines pleuromutilins beta-lactams lipoglycopeptides polymyxins']</t>
  </si>
  <si>
    <t>['aminoglycosides' 'beta-lactams' 'lipoglycopeptides' 'macrolides'
 'oxazolidinones' 'pleuromutilins' 'polymyxins' 'quinolones'
 'tetracyclines']</t>
  </si>
  <si>
    <t>['aminoglycosides' 'beta-lactams' 'macrolides' 'oxazolidinones'
 'pleuromutilins' 'polymyxins' 'quinolones' 'tetracyclines']</t>
  </si>
  <si>
    <t>['aminoglycosides' 'beta' 'cyclic' 'lipoglycopeptides' 'macrolides'
 'oxazolidinones' 'pleuromutilins' 'polymyxins' 'quinolones' 'r'
 'tetracyclines']</t>
  </si>
  <si>
    <t>['aminoglycosides' 'beta-lactams' 'lipoglycopeptides' 'macrolides' 'oxazolidinones' 'pleuromutilins' 'polymyxins' 'quinolones' 'tetracyclines']</t>
  </si>
  <si>
    <t>['2-amino-3-methyl-1-butanol', '2-hydroxy-3-methylpentanoic acid', 'alpha,beta-didehydrobutyric acid', 'brevibacillin', 'cationic lipopeptide antibiotic', 'fatty acid', 'isopropanol', 'lipopeptide', 'methicillin', 'ornithine', 'valinol', 'vancomycin']</t>
  </si>
  <si>
    <t>['2-amino-3-methyl-1-butanol)' '2-hydroxy-3-methylpentanoic acid'
 'ab-didehydrobutyric acid' 'ab-didehydrobutyric acid ornithine' 'amino'
 'brevibacillin' 'c6 fatty acid' 'dhb' 'isopropanol'
 'methicillin-resistant' 'valinol' 'vancomycin-resistant']</t>
  </si>
  <si>
    <t>['(' '2-amino-3-methyl-1-butanol' '2-hydroxy-3-methylpentanoic acid'
 'a b-didehydrobutyric acid' 'amino acid' 'amino acids' 'brevibacillin'
 'dhb' 'fa-dhb-leu-orn-ile-ile-val-lys-val-val-lys-tyr-leu-valinol'
 'fatty acid' 'isopropanol' 'methicillin' 'n' 'ornithine' 'valinol'
 'vancomycin']</t>
  </si>
  <si>
    <t>['2-amino-3-methyl-1-butanol' '2-hydroxy-3-methylpentanoic acid'
 'a b-didehydrobutyric acid' 'amino acid' 'amino acids' 'brevibacillin'
 'dhb' 'fa-dhb-leu-orn-ile-ile-val-lys-val-val-lys-tyr-leu-valinol'
 'fatty acid' 'isopropanol' 'methicillin' 'ornithine' 'valinol'
 'vancomycin']</t>
  </si>
  <si>
    <t>['2' 'a' 'amino' 'brevibacillin' 'c6' 'dhb' 'fa' 'isopropanol'
 'methicillin' 'n' 'ornithine' 'valinol' 'vancomycin']</t>
  </si>
  <si>
    <t>['2-amino-3-methyl-1-butanol' '2-hydroxy-3-methylpentanoic acid' 'alpha,beta-didehydrobutyric acid' 'amino' 'amino acid' 'amino acids' 'brevibacillin' 'dhb' 'fa-dhb-leu-orn-ile-ile-val-lys-val-val-lys-tyr-leu-valinol' 'fatty acid' 'isopropanol' 'methicillin' 'n' 'ornithine' 'valinol' 'vancomycin']</t>
  </si>
  <si>
    <t>['carbapenems', 'ertapenem']</t>
  </si>
  <si>
    <t>['carbapenems' 'carbapenems ertapenem' 'ertapenem']</t>
  </si>
  <si>
    <t>['carba' 'carbapenems' 'ertapenem']</t>
  </si>
  <si>
    <t>['carbapenems' 'ertapenem']</t>
  </si>
  <si>
    <t>['avarofloxacin', 'ciprofloxacin', 'delafloxacin', 'finafloxacin', 'fluorine', 'fluoroquinolones', 'levofloxacin', 'moxifloxacin', 'nemonoxacin', 'norfloxacin', 'quinolone', 'quinolones', 'zabofloxacin']</t>
  </si>
  <si>
    <t>['avarofloxacin delafloxacin finafloxacin zabofloxacin' 'bicyclic'
 'ciprofloxacin' 'fluorine' 'fluoroquinolones' 'nemonoxacin'
 'norfloxacin ciprofloxacin levofloxacin moxifloxacin' 'quinolone'
 'quinolones']</t>
  </si>
  <si>
    <t>['avarofloxacin' 'ciprofloxacin' 'delafloxacin' 'finafloxacin' 'fluorine'
 'fluoroquinolones' 'levofloxacin' 'moxifloxacin' 'nemonoxacin'
 'norfloxacin' 'quinolone' 'quinolones' 'zabofloxacin']</t>
  </si>
  <si>
    <t>['avarofloxacin' 'ciprofloxacin' 'delafloxacin' 'finafloxacin' 'fluorine'
 'fluoroquinolones' 'levofloxacin' 'moxifloxacin'
 'non-fluorinated nemonoxacin' 'norfloxacin' 'quinolone' 'quinolones'
 'zabofloxacin']</t>
  </si>
  <si>
    <t>['avarofloxacin' 'ciprofloxacin' 'delafloxacin' 'finafloxacin' 'fluorine' 'fluoroquinolones' 'levofloxacin' 'moxifloxacin' 'nemonoxacin' 'norfloxacin' 'quinolone' 'quinolones' 'zabofloxacin']</t>
  </si>
  <si>
    <t>['muraymycin', 'muraymycins', 'uridine']</t>
  </si>
  <si>
    <t>['uridine-derived']</t>
  </si>
  <si>
    <t>['muraymycin' 'muraymycins' 'nucleoside' 'uridine']</t>
  </si>
  <si>
    <t>['beta-lactam', 'bl-bli', 'ceftazidime-avibactam', 'ceftolozane-tazobactam']</t>
  </si>
  <si>
    <t>['ceftazidime-avibactam' 'ceftolozane-tazobactam']</t>
  </si>
  <si>
    <t>['avibactam' 'b-lactam' 'ceftazidime' 'ceftolozane' 'tazobactam']</t>
  </si>
  <si>
    <t>['avibactam' 'b' 'ceftazidime' 'ceftolozane' 'tazobactam']</t>
  </si>
  <si>
    <t>['avibactam' 'beta-lactam' 'ceftazidime' 'ceftolozane' 'tazobactam']</t>
  </si>
  <si>
    <t>['demeclocycline', 'sodium']</t>
  </si>
  <si>
    <t>['demeclocycline' 'medline((r))' 'sodium']</t>
  </si>
  <si>
    <t>['demeclocycline' 'sodium']</t>
  </si>
  <si>
    <t>['gpi0363', 'methicillin']</t>
  </si>
  <si>
    <t>['gpi0363' 'gpi0363-resistant' 'methicillin-resistant' 'synthetic']</t>
  </si>
  <si>
    <t>['gpi0363' 'methicillin']</t>
  </si>
  <si>
    <t>['methicillin' 'spiro-heterocyclic']</t>
  </si>
  <si>
    <t>['gpi0363' 'methicillin' 'spiro']</t>
  </si>
  <si>
    <t>['alpha-6-deoxy-oxytetracycline', 'demethylchlortetracycline', 'doxycycline', 'tetracycline']</t>
  </si>
  <si>
    <t>['demethylchlortetracycline' 'doxycycline' 'tetracycline']</t>
  </si>
  <si>
    <t>['alpha-6-deoxy-oxytetracycline' 'demethylchlortetracycline' 'doxycycline'
 'tetracycline']</t>
  </si>
  <si>
    <t>['alpha-6-deoxy-oxytetracycline' 'compounds' 'demethylchlortetracycline'
 'doxycycline' 'tetracycline']</t>
  </si>
  <si>
    <t>['alpha' 'demethylchlortetracycline' 'doxycycline' 'tetracycline']</t>
  </si>
  <si>
    <t>['alpha-6-deoxy-oxytetracycline' 'demethylchlortetracycline' 'doxycycline' 'tetracycline']</t>
  </si>
  <si>
    <t>['am8085', 'am8191', 'aspartate', 'bacterial topoisomerase inhibitors', 'nbtis', 'oxabicyclooctane-', 'quinolones']</t>
  </si>
  <si>
    <t>['am8085' 'am8191' 'oxabicyclooctane-linked nbtis' 'quinolones']</t>
  </si>
  <si>
    <t>['am8085' 'am8191' 'asp83b' 'aspartate' 'h' 'nbti' 'nbtis' 'nh'
 'oxabicyclooctane' 'quinolones']</t>
  </si>
  <si>
    <t>['am8085' 'am8191' 'asp83b' 'aspartate' 'nbtis' 'nh' 'oxabicyclooctane'
 'quinolones']</t>
  </si>
  <si>
    <t>['am8085' 'am8191' 'asp83b' 'aspartate' 'h' 'nbtis' 'nh'
 'oxabicyclooctane' 'quinolones']</t>
  </si>
  <si>
    <t>['am8085' 'am8191' 'asp83b' 'aspartate' 'h' 'nbtis' 'nh' 'oxabicyclooctane' 'quinolones']</t>
  </si>
  <si>
    <t>['g0507', 'lipopolysaccharides', 'phospholipids', 'pyrrolopyrimidinedione']</t>
  </si>
  <si>
    <t>['g0507' 'pyrrolopyrimidinedione']</t>
  </si>
  <si>
    <t>['g0507' 'lolcde' 'pyrrolopyrimidinedione' 'se']</t>
  </si>
  <si>
    <t>['g0507' 'pyrrolopyrimidinedione' 'se']</t>
  </si>
  <si>
    <t>['pyrrolopyrimidinedione']</t>
  </si>
  <si>
    <t>['asp', 'cefazolin', 'penicillin']</t>
  </si>
  <si>
    <t>['antistaphylococcal penicillin' 'asp' 'cefazolin' 'cefazolin)'
 'methicillin-sensitive']</t>
  </si>
  <si>
    <t>['asp' 'cefazolin' 'methicillin']</t>
  </si>
  <si>
    <t>['asp' 'cefazolin' 'methicillin' 'penicillin']</t>
  </si>
  <si>
    <t>['antistaphylococcal' 'asp' 'cefazolin' 'methicillin']</t>
  </si>
  <si>
    <t>['-5 acetamide', 'carboxylic acid', 'fatty acid', 'hydroxylate', 'thiolactomycin', 'thiotetroamide', 'thiotetromycin', 'thiotetronate']</t>
  </si>
  <si>
    <t>['c-5 acetamide-containing thiotetroamide' 'c-5 dialkyl' 'c-5 ethyl'
 'carboxylic' 'hydroxylate' 'thiolactomycin thiotetromycin'
 'thiotetroamide' 'thiotetromycin' 'thiotetronate'
 'thiotetronate-containing']</t>
  </si>
  <si>
    <t>['acetamide' 'alkyl' 'carboxylic acid' 'dialkyl' 'ethyl' 'fatty acid' 'n'
 'nicotinamide' 'thiolactomycin' 'thiotetroamide' 'thiotetromycin'
 'thiotetronate' 'ttmp']</t>
  </si>
  <si>
    <t>['acetamide' 'alkyl' 'carboxylic acid' 'dialkyl' 'ethyl' 'fatty acid'
 'nicotinamide' 'thiolactomycin' 'thiotetroamide' 'thiotetromycin'
 'thiotetronate' 'ttmn' 'ttmp']</t>
  </si>
  <si>
    <t>['acetamide' 'alkyl' 'carboxylic' 'dialkyl' 'ethyl' 'fatty' 'hydroxylate'
 'nicotinamide n' 'thiolactomycin' 'thiotetroamide' 'thiotetromycin'
 'thiotetronate']</t>
  </si>
  <si>
    <t>['acetamide' 'alkyl' 'carboxylic' 'carboxylic acid' 'dialkyl' 'ethyl' 'fatty acid' 'hydroxylate' 'nicotinamide' 'thiolactomycin' 'thiotetroamide' 'thiotetromycin' 'thiotetronate' 'ttmp']</t>
  </si>
  <si>
    <t>['aai101', 'carbapenem', 'cefepime', 'penicillanic acid sulfone beta-lactamase inhibitor', 'piperacillin-tazobactam', 'tazobactam']</t>
  </si>
  <si>
    <t>['aai101' 'carbapenem-sparing' 'cefepime' 'cefepime-aai101' 'methyl'
 'penicillanic acid' 'piperacillin-tazobactam' 'tazobactam' 'zwitterion']</t>
  </si>
  <si>
    <t>['aai101' 'carbapenem' 'cefepime' 'ctx' 'methyl'
 'penicillanic acid sulfone' 'piperacillin' 'tazobactam']</t>
  </si>
  <si>
    <t>['15' 'aai101' 'carbapenem' 'cefepime' 'ctx' 'ctx-m-15' 'methyl'
 'penicillanic acid sulfone' 'piperacillin' 'tazobactam']</t>
  </si>
  <si>
    <t>['aai101' 'carbapenem' 'cefepime' 'ctx' 'methyl' 'penicillanic'
 'piperacillin' 'tazobactam']</t>
  </si>
  <si>
    <t>['aai101' 'carbapenem' 'cefepime' 'ctx' 'methyl' 'penicillanic acid sulfone' 'piperacillin' 'tazobactam']</t>
  </si>
  <si>
    <t>['lipopeptides', 'octapeptin', 'octapeptin c4', 'octapeptins']</t>
  </si>
  <si>
    <t>['colistin' 'colistin-resistant' 'octapeptin' 'octapeptin c4'
 'octapeptins' 'octb']</t>
  </si>
  <si>
    <t>['colistin']</t>
  </si>
  <si>
    <t>['colistin' 'octapeptin' 'octapeptin c4' 'octapeptins']</t>
  </si>
  <si>
    <t>['actinorhodin', 'caprazamycin', 'cholesterol', 'daunorubicin', 'oleandomycin', 'polyketides', 'rapamycin']</t>
  </si>
  <si>
    <t>['caprazamycin' 'polyketides'
 'rapamycin oleandomycin actinorhodin daunorubicin']</t>
  </si>
  <si>
    <t>['actinorhodin' 'caprazamycin' 'cholesterol' 'daunorubicin' 'oleandomycin'
 'rapamycin']</t>
  </si>
  <si>
    <t>['actinorhodin' 'caprazamycin' 'cholesterol' 'daunorubicin' 'oleandomycin'
 'polyketides' 'rapamycin']</t>
  </si>
  <si>
    <t>['actinorhodin' 'caprazamycin' 'cholesterol' 'daunorubicin' 'oleandomycin' 'polyketides' 'rapamycin']</t>
  </si>
  <si>
    <t>['4 -ethylsulfanylnetilmicin', 'butyltrifluoroborate', 'ethanesulfenyl chloride', 'netilmicin', 'phenylboronic acid']</t>
  </si>
  <si>
    <t>['4-bromo' '4-butyl' '4-chloro- bromo-' '4-ethylsulfanylnetilmicin'
 '4-phenyl' 'butyltrifluoroborate' 'ethanesulfenyl chloride' 'iodo'
 'netilmicin' 'netilmicin sulfenylation' 'phenylboronic acid']</t>
  </si>
  <si>
    <t>['4 -bromo' '4 -butyl' '4 -chloro' '4 -ethylsulfanylnetilmicin'
 '4 -phenyl' 'bromo' 'butyltrifluoroborate' 'ethanesulfenyl chloride'
 'iodo' 'netilmicin' 'phenylboronic acid']</t>
  </si>
  <si>
    <t>['4 -bromo' '4 -butyl' '4 -chloro-bromo -' '4 -ethylsulfanylnetilmicin'
 '4 -phenyl' 'butyltrifluoroborate' 'ethanesulfenyl chloride' 'iodo'
 'netilmicin' 'netilmicin 4 ' 'phenylboronic acid']</t>
  </si>
  <si>
    <t>['4' 'butyltrifluoroborate' 'ethanesulfenyl' 'netilmicin' 'phenylboronic']</t>
  </si>
  <si>
    <t>['4 -bromo' '4 -butyl' '4 -ethylsulfanylnetilmicin' '4 -phenyl' 'butyltrifluoroborate' 'ethanesulfenyl chloride' 'iodo' 'netilmicin' 'phenylboronic acid']</t>
  </si>
  <si>
    <t>['amino acid', 'amino acids', 'aminonucleoside', 'biotin', 'nucleoside', 'puromycin']</t>
  </si>
  <si>
    <t>['biotin' 'puromycin-based']</t>
  </si>
  <si>
    <t>['amino acid' 'amino acids' 'aminonucleoside' 'biotin' 'c' 'nucleoside'
 'puromycin']</t>
  </si>
  <si>
    <t>['amino acid' 'amino acids' 'aminonucleoside' 'biotin' 'nucleoside'
 'puromycin']</t>
  </si>
  <si>
    <t>['amino' 'aminonucleoside' 'biotin' 'c' 'nucleoside' 'puromycin']</t>
  </si>
  <si>
    <t>['amino acid' 'amino acids' 'aminonucleoside' 'biotin' 'c' 'nucleoside' 'puromycin']</t>
  </si>
  <si>
    <t>['imb-h4']</t>
  </si>
  <si>
    <t>['bama' 'h4' 'imb']</t>
  </si>
  <si>
    <t>['bama' 'imb' 'imb -']</t>
  </si>
  <si>
    <t>['bama' 'imb']</t>
  </si>
  <si>
    <t>['daptomycin', 'methicillin']</t>
  </si>
  <si>
    <t>['daptomycin' 'methicillin-resistant']</t>
  </si>
  <si>
    <t>['daptomycin' 'lysostaphin' 'methicillin']</t>
  </si>
  <si>
    <t>['daptomycin' 'methicillin']</t>
  </si>
  <si>
    <t>['ampicillin', 'azithromycin', 'cefixime', 'ceftriaxone', 'ciprofloxacin', 'dis-73285', 'spectinomycin', 'tetracycline']</t>
  </si>
  <si>
    <t>['ceftriaxone cefixime azithromycin ciprofloxacin ampicillin spectinomycin'
 'dis-73285' 'tetracycline dis-73285']</t>
  </si>
  <si>
    <t>['ampicillin' 'azithromycin' 'cefixime' 'ceftriaxone' 'ciprofloxacin'
 'dis-73285' 'spectinomycin' 'tetracycline']</t>
  </si>
  <si>
    <t>['ampicillin' 'azithromycin' 'cefixime' 'ceftriaxone' 'ciprofloxacin'
 'dis' 'spectinomycin' 'tetracycline']</t>
  </si>
  <si>
    <t>['ampicillin' 'azithromycin' 'cefixime' 'ceftriaxone' 'ciprofloxacin' 'dis-73285' 'spectinomycin' 'tetracycline']</t>
  </si>
  <si>
    <t>['bogorol', 'bogorol k', 'bogorols', 'bogorols i', 'coenzyme a.', 'fatty acid', 'l', 'lipid', 'lipopeptides', 'nonribosomal peptides', 'nrps', 'relacidine b', 'relacidines', 'succilins', 'succilins i to l', 'succinylated bogorols', 'valinol']</t>
  </si>
  <si>
    <t>['bogorol' 'bogorols' 'lipid' 'orn3/lys3' 'relacidines' 'succilins'
 'succinyl' 'succinylation' 'valinol']</t>
  </si>
  <si>
    <t>['b' 'bogorol' 'bogorols' 'lys3' 'succinyl' 'succinylated bogorols'
 'valinol']</t>
  </si>
  <si>
    <t>['b' 'bogorol' 'bogorols' 'relacidines' 'succilins' 'succinyl'
 'succinylated bogorols' 'valinol']</t>
  </si>
  <si>
    <t>['b' 'bogorol' 'bogorols' 'relacidines' 'succilins' 'succinyl' 'succinylated bogorols' 'valinol']</t>
  </si>
  <si>
    <t>['nifurtimox']</t>
  </si>
  <si>
    <t>['nifurt' 'nifurtimox']</t>
  </si>
  <si>
    <t>['lipopeptides']</t>
  </si>
  <si>
    <t>['colistin' 'polymyxin' 'polymyxin b' 'polymyxin-like lipopeptides'
 'polymyxins']</t>
  </si>
  <si>
    <t>['colistin' 'polymyxin' 'polymyxin b' 'polymyxins']</t>
  </si>
  <si>
    <t>['colistin' 'polymyxin' 'polymyxins']</t>
  </si>
  <si>
    <t>['beta-lactam', 'carbapenem', 'carbon', 'cefpodoxime', 'dbo', 'diazabicyclooctane', 'ester', 'etx0282', 'etx1317', 'fluoroacetate', 'proxetil']</t>
  </si>
  <si>
    <t>['b-lactam' 'blis' 'carbapenem-resistant' 'carbon-carbon'
 'cefpodoxime proxetil' 'dbo etx1317' 'diazabicyclooctane' 'ester'
 'etx1317 etx0282' 'fluoroacetate']</t>
  </si>
  <si>
    <t>['b-lactam' 'carbapenem' 'carbon' 'cefpodoxime proxetil' 'dbo'
 'diazabicyclooctane' 'ester' 'etx0282' 'etx1317' 'fluoroacetate' 'serine']</t>
  </si>
  <si>
    <t>['b-lactam' 'carbapenem' 'carbon' 'carbon -' 'cefpodoxime proxetil' 'dbo'
 'diazabicyclooctane' 'ester' 'etx0282' 'etx1317' 'fluoroacetate' 'serine']</t>
  </si>
  <si>
    <t>['b' 'carbapenem' 'carbon' 'cefpodoxime' 'dbo' 'diazabicyclooctane'
 'ester' 'etx0282' 'etx1317' 'fluoroacetate' 'serine']</t>
  </si>
  <si>
    <t>['beta-lactam' 'carbapenem' 'carbon' 'cefpodoxime proxetil' 'dbo' 'diazabicyclooctane' 'ester' 'etx0282' 'etx1317' 'fluoroacetate' 'serine']</t>
  </si>
  <si>
    <t>['valinomycin']</t>
  </si>
  <si>
    <t>['dsta4637s', 'fluoroquinolone', 'rifamycin', 'rifamycins', 'td-1792', 'tnp-2092', 'vancomycin']</t>
  </si>
  <si>
    <t>['dsta4637s' 'fluoroquinolone' 'rifamycin' 'rifamycins' 'td-1792'
 'vancomycin']</t>
  </si>
  <si>
    <t>['dsta4637s' 'fluoroquinolone' 'rifamycin' 'rifamycins' 'td-1792'
 'tnp-2092' 'vancomycin']</t>
  </si>
  <si>
    <t>['fluoroquinolone' 'rifamycin' 'rifamycins' 'vancomycin']</t>
  </si>
  <si>
    <t>['dsta4637s' 'fluoroquinolone' 'rifamycin' 'rifamycins' 'td' 'tnp'
 'vancomycin']</t>
  </si>
  <si>
    <t>['dsta4637s' 'fluoroquinolone' 'rifamycin' 'rifamycins' 'td-1792' 'vancomycin']</t>
  </si>
  <si>
    <t>['boronic acid', 'ceftibuten', 'cephalosporin', 'etzadroxil', 'vnrx-5236', 'vnrx-7145']</t>
  </si>
  <si>
    <t>['36' '5' 'boronic acid-containing' 'ceftibuten' 'etzadroxil)']</t>
  </si>
  <si>
    <t>['boronic acid' 'ceftibuten' 'cephalosporin' 'etzadroxil' 'vnrx-5236'
 'vnrx-7145']</t>
  </si>
  <si>
    <t>['boronic' 'ceftibuten' 'cephalosporin' 'etzadroxil' 'vnrx']</t>
  </si>
  <si>
    <t>['boronic acid' 'ceftibuten' 'cephalosporin' 'etzadroxil' 'vnrx-5236' 'vnrx-7145']</t>
  </si>
  <si>
    <t>['g2824']</t>
  </si>
  <si>
    <t>['diacylglyceryl' 'g2824']</t>
  </si>
  <si>
    <t>['diacylglyceryl']</t>
  </si>
  <si>
    <t>['carbapenem', 'halicin', 'hub']</t>
  </si>
  <si>
    <t>['carbapenem-resistant' 'halicin']</t>
  </si>
  <si>
    <t>['carbapenem' 'halicin']</t>
  </si>
  <si>
    <t>['besifloxacin', 'delafoxacin', 'finafloxacin', 'fluoroquinolones', 'lascufloxacin', 'levonadifloxacin', 'nadifloxacin', 'nemonoxacin', 'quinolones', 'zabofloxacin']</t>
  </si>
  <si>
    <t>['besifloxacin delafoxacin finafloxacin lascufloxacin nadifloxacin'
 'fluoroquinolones' 'levonadifloxacin nemonoxacin' 'nadifloxacin)'
 'quinolones' 'zabofloxacin']</t>
  </si>
  <si>
    <t>['besifloxacin' 'delafoxacin' 'finafloxacin' 'fluoroquinolones'
 'lascufloxacin' 'levonadifloxacin' 'nadifloxacin' 'nemonoxacin'
 'quinolones' 'zabofloxacin']</t>
  </si>
  <si>
    <t>['besifloxacin' 'delafoxacin' 'finafloxacin' 'fluoroquinolones' 'lascufloxacin' 'levonadifloxacin' 'nadifloxacin' 'nemonoxacin' 'quinolones' 'zabofloxacin']</t>
  </si>
  <si>
    <t>['desertomycin h.', 'macrolactone', 'vancomycin']</t>
  </si>
  <si>
    <t>['desertomycin h' 'macrolactone' 'vancomycin-intermediate']</t>
  </si>
  <si>
    <t>['desertomycin h' 'macrolactone' 'vancomycin']</t>
  </si>
  <si>
    <t>['desertomycin' 'macrolactone' 'vancomycin']</t>
  </si>
  <si>
    <t>['pyrimethamine-sulfonamide-folinic acid', 'spiramycin']</t>
  </si>
  <si>
    <t>['antepartum' 'pyrimethamine-sulfonamide-folinic acid' 'spiramycin']</t>
  </si>
  <si>
    <t>['folinic acid' 'pyrimethamine' 'spiramycin' 'sulfonamide']</t>
  </si>
  <si>
    <t>['pyrimethamine-sulfonamide-folinic acid' 'spiramycin']</t>
  </si>
  <si>
    <t>['folinic' 'pyrimethamine' 'spiramycin']</t>
  </si>
  <si>
    <t>['pyrimethamine' 'pyrimethamine-sulfonamide-folinic acid' 'spiramycin']</t>
  </si>
  <si>
    <t>['methicillin', 'mupirocin', 'retapamulin']</t>
  </si>
  <si>
    <t>['methicillin-resistant' 'mupirocin-resistant' 'retapamulin']</t>
  </si>
  <si>
    <t>['methicillin' 'mupirocin' 'retapamulin']</t>
  </si>
  <si>
    <t>['hydrogen peroxide', 'polycaprolactone', 'polymer', 'surgihoneyro']</t>
  </si>
  <si>
    <t>['honey' 'honey surgihoneyro' 'hydrogen peroxide' 'polycaprolactone'
 'polycaprolactone-honey' 'surgihoneyro-containing']</t>
  </si>
  <si>
    <t>['hydrogen peroxide' 'polycaprolactone']</t>
  </si>
  <si>
    <t>['hydrogen peroxide' 'polycaprolactone' 'surgihoneyro']</t>
  </si>
  <si>
    <t>['hydrogen' 'polycaprolactone']</t>
  </si>
  <si>
    <t>['eravacycline', 'tetracycline', 'tp-6076']</t>
  </si>
  <si>
    <t>['antibiotics' 'eravacycline' 'fluorocycline' 'tetracycline'
 'tetracycline-based' 'tp-6076']</t>
  </si>
  <si>
    <t>['eravacycline' 'fluorocycline' 'tetracycline' 'tp' 'tp-6076']</t>
  </si>
  <si>
    <t>['6076' 'eravacycline' 'fluorocycline' 'tetracycline' 'tp' 'tp-6076']</t>
  </si>
  <si>
    <t>['adej' 'eravacycline' 'fluorocycline' 'tetracycline' 'tp']</t>
  </si>
  <si>
    <t>['beta-lactam', 'flomoxef', 'oxacephem']</t>
  </si>
  <si>
    <t>['flomoxef' 'oxacephem b-lactam']</t>
  </si>
  <si>
    <t>['oxacephem']</t>
  </si>
  <si>
    <t>['flomoxef' 'oxacephem beta-lactam']</t>
  </si>
  <si>
    <t>['aminomethyl tetrahydrofuranyl (thf)-1 beta-methylcarbapenems', 'biapenem', 'carbapenems', 'cl 188,624', 'cl 190,294', 'cl 191,121', 'imipenem', 'meropenem', 'methicillin']</t>
  </si>
  <si>
    <t>['aminomethyl tetrahydrofuranyl' 'beta-methylcarbapenems' 'biapenem'
 'biapenem imipenem' 'carbapenems' 'cl 188624' 'cl 188624 cl 190294'
 'cl 190294' 'cl 191121' 'imipenem' 'meropenem' 'methicillin-susceptible'
 'thf carbapenems']</t>
  </si>
  <si>
    <t>['aminomethyl tetrahydrofuranyl' 'beta-methylcarbapenems' 'biapenem'
 'carbapenems' 'cl 188 624' 'cl 190 294' 'cl 191 121' 'imipenem'
 'meropenem' 'methicillin' 'thf' 'thf carbapenems']</t>
  </si>
  <si>
    <t>['aminomethyl tetrahydrofuranyl(thf)-1 beta-methylcarbapenems' 'biapenem'
 'carbapenems' 'cl 188 624' 'cl 190 294' 'cl 191 121' 'imipenem'
 'meropenem' 'methicillin' 'thf carbapenems']</t>
  </si>
  <si>
    <t>['aminomethyl' 'biapenem' 'carbapenems' 'cl' 'imipenem' 'meropenem'
 'methicillin' 'thf' 'thf carbapenems']</t>
  </si>
  <si>
    <t>['aminomethyl tetrahydrofuranyl' 'beta-methylcarbapenems' 'biapenem' 'carbapenems' 'cl 188 624' 'cl 190 294' 'cl 191 121' 'imipenem' 'meropenem' 'methicillin' 'thf' 'thf carbapenems']</t>
  </si>
  <si>
    <t>['fluoroquinolone', 'fluoroquinolones', 'n-acetylcysteine', 'pefloxacin', 'radiosulfate', 'sulfate']</t>
  </si>
  <si>
    <t>['carbonyl' 'fluoroquinolone pefloxacin' 'fluoroquinolones'
 'n-acetylcysteine' 'pefloxacin' 'pefloxacin-induced' 'radiosulfate'
 'sulfate' 'sulfate pefloxacin']</t>
  </si>
  <si>
    <t>['carbonyl' 'fluoroquinolone' 'fluoroquinolones' 'n-acetylcysteine'
 'pefloxacin' 'radiosulfate' 'sulfate']</t>
  </si>
  <si>
    <t>['carbonyl' 'fluoroquinolone pefloxacin' 'fluoroquinolones' 'n'
 'pefloxacin' 'sulfate']</t>
  </si>
  <si>
    <t>['carbonyl' 'fluoroquinolone' 'fluoroquinolone pefloxacin' 'fluoroquinolones' 'n-acetylcysteine' 'pefloxacin' 'radiosulfate' 'sulfate']</t>
  </si>
  <si>
    <t>['4-(tert-butylamino)methyl', 'hd3', 'heliomycin', 'water']</t>
  </si>
  <si>
    <t>['4-(tert-butylamino)methyl' '4-aminomethylated' 'ala262' 'heliomycin'
 'ile347']</t>
  </si>
  <si>
    <t>['4-(tert-butylamino)methyl' 'ala262' 'heliomycin' 'hydrogen' 'ile347']</t>
  </si>
  <si>
    <t>['4' 'ala262' 'heliomycin' 'hydrogen' 'ile347']</t>
  </si>
  <si>
    <t>['ciprofloxacin', 'clinafloxacin', 'enoxacin', 'fleroxacin', 'gatifloxacin', 'grepafloxacin', 'i quinolones', 'ii quinolones', 'levofloxacin', 'lomefloxacin', 'moxifloxacin', 'nadifloxacin', 'norfloxacin', 'ofloxacin', 'pazufloxacin', 'quinolones', 'sparfloxacin', 'trovafloxacin', 'type iii quinolones']</t>
  </si>
  <si>
    <t>['clinafloxacin)'
 'enoxacin fleroxacin ciprofloxacin lomefloxacin trovafloxacin grepafloxacin ofloxacin'
 'levofloxacin)' 'nadifloxacin' 'nadifloxacin)' 'norfloxacin'
 'pazufloxacin moxifloxacin' 'quinolones']</t>
  </si>
  <si>
    <t>['ciprofloxacin' 'clinafloxacin' 'enoxacin' 'fleroxacin' 'gatifloxacin'
 'grepafloxacin' 'levofloxacin' 'lomefloxacin' 'moxifloxacin'
 'nadifloxacin' 'norfloxacin' 'ofloxacin' 'pazufloxacin' 'quinolones'
 'sparfloxacin' 'trovafloxacin']</t>
  </si>
  <si>
    <t>['ciprofloxacin' 'clinafloxacin' 'enoxacin' 'fleroxacin' 'gatifloxacin' 'grepafloxacin' 'levofloxacin' 'lomefloxacin' 'moxifloxacin' 'nadifloxacin' 'norfloxacin' 'ofloxacin' 'pazufloxacin' 'quinolones' 'sparfloxacin' 'trovafloxacin']</t>
  </si>
  <si>
    <t>['beta-lactam', 'eravacycline', 'omadacycline', 'tetracycline', 'tetracyclines', 'tigecycline']</t>
  </si>
  <si>
    <t>['b-lactam antibiotic' 'eravacycline tigecycline' 'omadacycline'
 'penicillin' 'tetracycline' 'tetracycline-class'
 'tetracycline-class antibiotics'
 'tetracycline-class antibiotics eravacycline omadacycline'
 'tetracyclines' 'tigecycline']</t>
  </si>
  <si>
    <t>['b-lactam' 'eravacycline' 'omadacycline' 'penicillin' 'tetracycline'
 'tetracyclines' 'tigecycline']</t>
  </si>
  <si>
    <t>['b' 'eravacycline' 'omadacycline' 'penicillin' 'tetracycline'
 'tetracyclines' 'tigecycline']</t>
  </si>
  <si>
    <t>['beta-lactam' 'eravacycline' 'omadacycline' 'penicillin' 'tetracycline' 'tetracyclines' 'tigecycline']</t>
  </si>
  <si>
    <t>['imb-0042', 'lipopolysaccharide', 'lps']</t>
  </si>
  <si>
    <t>['imb-0042' 'lipopolysaccharide']</t>
  </si>
  <si>
    <t>['imb-0042']</t>
  </si>
  <si>
    <t>['lps']</t>
  </si>
  <si>
    <t>PubTator</t>
  </si>
  <si>
    <t>[{'text': 'rifampin', 'location': {'start': 117, 'end': 125}}, {'text': 'streptolydigin', 'location': {'start': 408, 'end': 422}}, {'text': 'sorangicin A.', 'location': {'start': 427, 'end': 440}}, {'text': 'thiolutin', 'location': {'start': 454, 'end': 463}}, {'text': 'holomycin', 'location': {'start': 465, 'end': 474}}, {'text': 'corallopyronin A', 'location': {'start': 476, 'end': 492}}, {'text': 'ripostatin A', 'location': {'start': 498, 'end': 510}}]</t>
  </si>
  <si>
    <t>[{'text': 'steptolidine', 'location': {'start': 1346, 'end': 1358}}, {'text': 'S-D.', 'location': {'start': 1026, 'end': 1030}}, {'text': 'nucleobase', 'location': {'start': 1411, 'end': 1421}}, {'text': 'streptothricin F', 'location': {'start': 439, 'end': 455}}, {'text': 'guanine', 'location': {'start': 1372, 'end': 1379}}, {'text': 'hydrogen', 'location': {'start': 1318, 'end': 1326}}, {'text': 'gulosamine', 'location': {'start': 1486, 'end': 1496}}, {'text': 'nourseothricin', 'location': {'start': 223, 'end': 237}}, {'text': 'streptothricin', 'location': {'start': 169, 'end': 183}}, {'text': 'S-D', 'location': {'start': 681, 'end': 684}}, {'text': 'S-D', 'location': {'start': 494, 'end': 497}}, {'text': 'nourseothricin', 'location': {'start': 399, 'end': 413}}, {'text': 'nourseothricin', 'location': {'start': 747, 'end': 761}}, {'text': 'S-D', 'location': {'start': 807, 'end': 810}}, {'text': 'lysine', 'location': {'start': 464, 'end': 470}}, {'text': 'streptothricin D', 'location': {'start': 476, 'end': 492}}, {'text': 'streptothricin', 'location': {'start': 1838, 'end': 1852}}, {'text': 'carbapenem', 'location': {'start': 567, 'end': 577}}]</t>
  </si>
  <si>
    <t>[{'text': 'Sodium pseudomonate', 'location': {'start': 85, 'end': 104}}, {'text': 'isoleucine', 'location': {'start': 310, 'end': 320}}, {'text': 'Ile', 'location': {'start': 352, 'end': 355}}, {'text': 'AMP', 'location': {'start': 370, 'end': 373}}, {'text': 'pyrophosphate', 'location': {'start': 401, 'end': 414}}, {'text': '[14C]isoleucine', 'location': {'start': 471, 'end': 486}}, {'text': '14C]Ile', 'location': {'start': 506, 'end': 513}}, {'text': 'AMP', 'location': {'start': 528, 'end': 531}}, {'text': 'pyrophosphate', 'location': {'start': 584, 'end': 597}}, {'text': "Sodium [9'-3H]pseudomonate", 'location': {'start': 748, 'end': 774}}, {'text': 'urea', 'location': {'start': 945, 'end': 949}}, {'text': 'sodium dodecyl sulphate', 'location': {'start': 979, 'end': 1002}}, {'text': "sodium [9'-3H]pseudomonate", 'location': {'start': 1031, 'end': 1057}}, {'text': 'isoleucine', 'location': {'start': 1243, 'end': 1253}}]</t>
  </si>
  <si>
    <t>[{'text': 'telavancin', 'location': {'start': 213, 'end': 223}}, {'text': 'lipoglycopeptide', 'location': {'start': 240, 'end': 256}}, {'text': 'vancomycin', 'location': {'start': 282, 'end': 292}}, {'text': 'linezolid', 'location': {'start': 297, 'end': 306}}, {'text': 'methicillin', 'location': {'start': 315, 'end': 326}}, {'text': 'Telavancin', 'location': {'start': 395, 'end': 405}}, {'text': 'vancomycin', 'location': {'start': 481, 'end': 491}}, {'text': 'linezolid', 'location': {'start': 496, 'end': 505}}, {'text': 'telavancin', 'location': {'start': 646, 'end': 656}}]</t>
  </si>
  <si>
    <t>[{'text': 'methicillin', 'location': {'start': 66, 'end': 77}}, {'text': '6(2:6-dimethoxybenzamido)-penicillanic acid', 'location': {'start': 79, 'end': 122}}, {'text': 'penicillin G', 'location': {'start': 178, 'end': 190}}, {'text': 'penicillin G.', 'location': {'start': 483, 'end': 496}}, {'text': 'penicillin G.', 'location': {'start': 737, 'end': 750}}]</t>
  </si>
  <si>
    <t>[{'text': 'cephalothin', 'location': {'start': 209, 'end': 220}}, {'text': 'cephalothin', 'location': {'start': 562, 'end': 573}}, {'text': 'cephalothin', 'location': {'start': 815, 'end': 826}}, {'text': 'cephalothin', 'location': {'start': 860, 'end': 871}}]</t>
  </si>
  <si>
    <t>[{'text': 'trimethoprim', 'location': {'start': 235, 'end': 247}}, {'text': 'sulphamethoxazole', 'location': {'start': 260, 'end': 277}}, {'text': 'ampicillin', 'location': {'start': 297, 'end': 307}}, {'text': 'trimethoprim-sulphamethoxazole', 'location': {'start': 635, 'end': 665}}]</t>
  </si>
  <si>
    <t>[{'text': 'Epiroprim', 'location': {'start': 119, 'end': 128}}, {'text': 'EPM', 'location': {'start': 130, 'end': 133}}, {'text': 'Ro 11-8958', 'location': {'start': 135, 'end': 145}}, {'text': 'EPM', 'location': {'start': 214, 'end': 217}}, {'text': 'trimethoprim', 'location': {'start': 356, 'end': 368}}, {'text': 'TMP', 'location': {'start': 370, 'end': 373}}, {'text': 'EPM', 'location': {'start': 376, 'end': 379}}, {'text': 'TMP', 'location': {'start': 404, 'end': 407}}, {'text': 'dapsone', 'location': {'start': 494, 'end': 501}}, {'text': 'DDS', 'location': {'start': 503, 'end': 506}}, {'text': 'TMP', 'location': {'start': 580, 'end': 583}}, {'text': 'sulfamethoxazole', 'location': {'start': 601, 'end': 617}}, {'text': 'SMZ', 'location': {'start': 619, 'end': 622}}, {'text': 'EPM-DDS', 'location': {'start': 629, 'end': 636}}, {'text': 'TMP', 'location': {'start': 790, 'end': 793}}, {'text': 'EPM', 'location': {'start': 854, 'end': 857}}, {'text': 'TMP', 'location': {'start': 884, 'end': 887}}, {'text': 'TMP', 'location': {'start': 993, 'end': 996}}, {'text': 'EPM', 'location': {'start': 1095, 'end': 1098}}, {'text': 'DDS', 'location': {'start': 1125, 'end': 1128}}, {'text': 'EPM', 'location': {'start': 1271, 'end': 1274}}, {'text': 'EPM-DDS', 'location': {'start': 1283, 'end': 1290}}, {'text': 'EPM-DDS', 'location': {'start': 1419, 'end': 1426}}, {'text': 'TMP', 'location': {'start': 1650, 'end': 1653}}, {'text': 'TMP-SMZ', 'location': {'start': 1658, 'end': 1665}}]</t>
  </si>
  <si>
    <t>[{'text': 'daptomycin', 'location': {'start': 146, 'end': 156}}, {'text': 'vancomycin', 'location': {'start': 258, 'end': 268}}, {'text': 'Erythromycin', 'location': {'start': 362, 'end': 374}}, {'text': 'deptomycin', 'location': {'start': 376, 'end': 386}}, {'text': 'clindamycin', 'location': {'start': 388, 'end': 399}}, {'text': 'gentamicin', 'location': {'start': 405, 'end': 415}}, {'text': 'penicillin', 'location': {'start': 459, 'end': 469}}, {'text': 'ampicillin', 'location': {'start': 471, 'end': 481}}, {'text': 'cefotaxime', 'location': {'start': 487, 'end': 497}}, {'text': 'vancomycin', 'location': {'start': 569, 'end': 579}}, {'text': 'cefoxitin', 'location': {'start': 584, 'end': 593}}]</t>
  </si>
  <si>
    <t>[{'text': 'lipopeptide antibiotic', 'location': {'start': 166, 'end': 188}}, {'text': 'friulimicin', 'location': {'start': 189, 'end': 200}}, {'text': 'fatty acid', 'location': {'start': 285, 'end': 295}}, {'text': 'daptomycin', 'location': {'start': 341, 'end': 351}}, {'text': 'friulimicin', 'location': {'start': 399, 'end': 410}}, {'text': 'fatty acid', 'location': {'start': 766, 'end': 776}}, {'text': 'pipecolinic acid', 'location': {'start': 881, 'end': 897}}, {'text': 'methylaspartic acid', 'location': {'start': 899, 'end': 918}}, {'text': '2,3-diaminobutyric acid', 'location': {'start': 924, 'end': 947}}, {'text': 'L-pipecolinic acid', 'location': {'start': 1077, 'end': 1095}}, {'text': '2,3-diaminobutyric acid', 'location': {'start': 1245, 'end': 1268}}]</t>
  </si>
  <si>
    <t>[{'text': 'cefmenoxime', 'location': {'start': 125, 'end': 136}}, {'text': 'SCE-1365', 'location': {'start': 138, 'end': 146}}, {'text': 'cephalosporins', 'location': {'start': 312, 'end': 326}}, {'text': 'Cefmenoxime', 'location': {'start': 328, 'end': 339}}, {'text': 'cefmenoxime', 'location': {'start': 457, 'end': 468}}, {'text': 'indole', 'location': {'start': 559, 'end': 565}}, {'text': 'cephalosporins', 'location': {'start': 710, 'end': 724}}, {'text': 'cefmenoxime', 'location': {'start': 758, 'end': 769}}, {'text': 'sulbenicillin', 'location': {'start': 812, 'end': 825}}, {'text': 'carbenicillin', 'location': {'start': 830, 'end': 843}}, {'text': 'cefsulodin', 'location': {'start': 866, 'end': 876}}, {'text': 'cefmenoxime', 'location': {'start': 986, 'end': 997}}, {'text': 'cefmenoxime', 'location': {'start': 1090, 'end': 1101}}, {'text': 'cefmenoxime', 'location': {'start': 1412, 'end': 1423}}, {'text': 'cefmenoxime', 'location': {'start': 1588, 'end': 1599}}]</t>
  </si>
  <si>
    <t>[{'text': 'Flucloxacillin', 'location': {'start': 102, 'end': 116}}, {'text': 'isoxazole penicillin', 'location': {'start': 124, 'end': 144}}, {'text': 'isoxazole', 'location': {'start': 308, 'end': 317}}, {'text': 'penicillins', 'location': {'start': 318, 'end': 329}}, {'text': 'oxacillin', 'location': {'start': 362, 'end': 371}}, {'text': 'cloxacillin', 'location': {'start': 373, 'end': 384}}, {'text': 'dicloxacillin', 'location': {'start': 390, 'end': 403}}, {'text': 'flucloxacillin', 'location': {'start': 404, 'end': 418}}, {'text': 'penicillin', 'location': {'start': 479, 'end': 489}}, {'text': 'flucloxacillin', 'location': {'start': 540, 'end': 554}}, {'text': 'oxacillin', 'location': {'start': 608, 'end': 617}}, {'text': 'cloxacillin', 'location': {'start': 622, 'end': 633}}, {'text': 'dicloxacillin', 'location': {'start': 656, 'end': 669}}, {'text': 'flucloxacillin', 'location': {'start': 678, 'end': 692}}, {'text': 'oxacillin', 'location': {'start': 775, 'end': 784}}, {'text': 'cloxacillin', 'location': {'start': 789, 'end': 800}}, {'text': 'dicloxacillin', 'location': {'start': 841, 'end': 854}}, {'text': 'dicloxacillin', 'location': {'start': 894, 'end': 907}}, {'text': 'flucloxacillin', 'location': {'start': 975, 'end': 989}}, {'text': 'oxacillin', 'location': {'start': 1016, 'end': 1025}}, {'text': 'cloxacillin', 'location': {'start': 1027, 'end': 1038}}, {'text': 'dicloxacillin', 'location': {'start': 1044, 'end': 1057}}]</t>
  </si>
  <si>
    <t>[{'text': 'ceftriaxone', 'location': {'start': 80, 'end': 91}}, {'text': 'Ceftriaxone', 'location': {'start': 163, 'end': 174}}, {'text': 'Ceftriaxone', 'location': {'start': 288, 'end': 299}}, {'text': 'ceftriaxone', 'location': {'start': 441, 'end': 452}}, {'text': 'ceftriaxone', 'location': {'start': 876, 'end': 887}}, {'text': 'ceftriaxone', 'location': {'start': 1052, 'end': 1063}}, {'text': 'Ceftriaxone', 'location': {'start': 1236, 'end': 1247}}]</t>
  </si>
  <si>
    <t>[{'text': 'carbenicillin', 'location': {'start': 133, 'end': 146}}, {'text': 'beta-lactam antibiotic', 'location': {'start': 213, 'end': 235}}, {'text': 'carbenicillin', 'location': {'start': 546, 'end': 559}}, {'text': 'carbenicillin', 'location': {'start': 798, 'end': 811}}, {'text': 'carbenicillin', 'location': {'start': 947, 'end': 960}}, {'text': 'carbenicillin', 'location': {'start': 1065, 'end': 1078}}, {'text': 'carbenicillin', 'location': {'start': 1249, 'end': 1262}}]</t>
  </si>
  <si>
    <t>[{'text': 'Novobiocin', 'location': {'start': 123, 'end': 133}}, {'text': 'coumermycin A1', 'location': {'start': 135, 'end': 149}}, {'text': 'clorobiocin', 'location': {'start': 155, 'end': 166}}, {'text': '4-hydroxy-8-methylcoumarin', 'location': {'start': 460, 'end': 486}}, {'text': 'noviose sugar', 'location': {'start': 612, 'end': 625}}, {'text': '5-methylpyrrole', 'location': {'start': 647, 'end': 662}}, {'text': 'coumermycin', 'location': {'start': 677, 'end': 688}}, {'text': 'amide', 'location': {'start': 779, 'end': 784}}, {'text': 'novobiocin', 'location': {'start': 799, 'end': 809}}, {'text': 'pyrrole', 'location': {'start': 830, 'end': 837}}, {'text': 'amide', 'location': {'start': 842, 'end': 847}}, {'text': 'amide', 'location': {'start': 941, 'end': 946}}, {'text': '-(3-methyl-2-butenyl)benzoic acid', 'location': {'start': 982, 'end': 1015}}, {'text': 'novobiocin', 'location': {'start': 1033, 'end': 1043}}, {'text': 'clorobiocin', 'location': {'start': 1048, 'end': 1059}}, {'text': 'coumarin-noviose-5-methylpyrrole', 'location': {'start': 1090, 'end': 1122}}, {'text': 'coumermycin A1', 'location': {'start': 1133, 'end': 1147}}, {'text': '5-methylpyrrole', 'location': {'start': 1338, 'end': 1353}}, {'text': 'amide', 'location': {'start': 1369, 'end': 1374}}, {'text': 'coumarin', 'location': {'start': 1506, 'end': 1514}}, {'text': 'isobutyryl PNC-NH2', 'location': {'start': 1763, 'end': 1781}}, {'text': 'PNC-NH2', 'location': {'start': 1783, 'end': 1790}}, {'text': '3-amino-4-hydroxy-8-methyl-7-[3-O-(5-methyl-2-pyrrolylcarbonyl)noviosyloxy] coumarin', 'location': {'start': 1794, 'end': 1878}}, {'text': 'novobiocin', 'location': {'start': 1898, 'end': 1908}}, {'text': 'coumermycin A1', 'location': {'start': 1910, 'end': 1924}}, {'text': 'clorobiocin', 'location': {'start': 1930, 'end': 1941}}]</t>
  </si>
  <si>
    <t>[{'text': 'lincomycin', 'location': {'start': 170, 'end': 180}}, {'text': 'lincolnensis', 'location': {'start': 226, 'end': 238}}, {'text': 'lincomycin', 'location': {'start': 528, 'end': 538}}, {'text': 'Lincomycin', 'location': {'start': 636, 'end': 646}}]</t>
  </si>
  <si>
    <t>[{'text': 'penicillin', 'location': {'start': 177, 'end': 187}}]</t>
  </si>
  <si>
    <t>[{'text': 'tyrothricin', 'location': {'start': 538, 'end': 549}}, {'text': 'tyrothricin', 'location': {'start': 425, 'end': 436}}, {'text': 'tyrothricin', 'location': {'start': 80, 'end': 91}}, {'text': 'tyrocidine', 'location': {'start': 515, 'end': 525}}, {'text': 'tyrothricin', 'location': {'start': 255, 'end': 266}}]</t>
  </si>
  <si>
    <t>[{'text': 'Thioridazine', 'location': {'start': 228, 'end': 240}}, {'text': 'phenothiazine', 'location': {'start': 246, 'end': 259}}, {'text': 'thioridazine', 'location': {'start': 472, 'end': 484}}, {'text': 'phenothiazine', 'location': {'start': 622, 'end': 635}}, {'text': 'ring sulphoxide', 'location': {'start': 728, 'end': 743}}]</t>
  </si>
  <si>
    <t>[{'text': 'DC-159a', 'location': {'start': 81, 'end': 88}}, {'text': '8-methoxy fluoroquinolone', 'location': {'start': 98, 'end': 123}}, {'text': 'levofloxacin', 'location': {'start': 443, 'end': 455}}, {'text': 'quinolone', 'location': {'start': 595, 'end': 604}}, {'text': 'methicillin', 'location': {'start': 610, 'end': 621}}, {'text': 'DC-159a', 'location': {'start': 686, 'end': 693}}, {'text': 'fluoroquinolones', 'location': {'start': 830, 'end': 846}}, {'text': 'levofloxacin', 'location': {'start': 856, 'end': 868}}, {'text': 'ciprofloxacin', 'location': {'start': 870, 'end': 883}}, {'text': 'moxifloxacin', 'location': {'start': 889, 'end': 901}}, {'text': 'DC-159a', 'location': {'start': 918, 'end': 925}}, {'text': 'DC-159a', 'location': {'start': 1075, 'end': 1082}}, {'text': 'levofloxacin', 'location': {'start': 1152, 'end': 1164}}, {'text': 'DC-159a', 'location': {'start': 1178, 'end': 1185}}, {'text': 'moxifloxacin', 'location': {'start': 1247, 'end': 1259}}, {'text': 'DC-159a', 'location': {'start': 1265, 'end': 1272}}, {'text': 'levofloxacin', 'location': {'start': 1294, 'end': 1306}}, {'text': 'DC-159a', 'location': {'start': 1323, 'end': 1330}}, {'text': 'quinolones', 'location': {'start': 1470, 'end': 1480}}, {'text': 'DC-159a', 'location': {'start': 1557, 'end': 1564}}, {'text': 'quinolone', 'location': {'start': 1614, 'end': 1623}}, {'text': 'DC-159a', 'location': {'start': 1704, 'end': 1711}}, {'text': 'moxifloxacin', 'location': {'start': 1739, 'end': 1751}}, {'text': 'garenoxacin', 'location': {'start': 1756, 'end': 1767}}, {'text': 'DC-159a', 'location': {'start': 1798, 'end': 1805}}, {'text': 'moxifloxacin', 'location': {'start': 1880, 'end': 1892}}, {'text': 'DC-159a', 'location': {'start': 2003, 'end': 2010}}]</t>
  </si>
  <si>
    <t>[{'text': 'AR-709', 'location': {'start': 103, 'end': 109}}, {'text': 'diaminopyrimidine antibiotic', 'location': {'start': 119, 'end': 147}}, {'text': 'AR-709', 'location': {'start': 333, 'end': 339}}]</t>
  </si>
  <si>
    <t>[{'text': 'BB-83698', 'location': {'start': 762, 'end': 770}}, {'text': 'LBM-415', 'location': {'start': 784, 'end': 791}}, {'text': 'NVP', 'location': {'start': 780, 'end': 783}}, {'text': 'hydroxamic acids', 'location': {'start': 724, 'end': 740}}]</t>
  </si>
  <si>
    <t>[{'text': 'PD 131628', 'location': {'start': 94, 'end': 103}}, {'text': 'aminopyrrolidine', 'location': {'start': 113, 'end': 129}}, {'text': 'fluorocyclopropyl naphthyridine quinolone', 'location': {'start': 142, 'end': 183}}, {'text': 'ciprofloxacin', 'location': {'start': 786, 'end': 799}}, {'text': 'PD 131628', 'location': {'start': 801, 'end': 810}}, {'text': 'quinolones', 'location': {'start': 938, 'end': 948}}, {'text': 'PD 131628', 'location': {'start': 1046, 'end': 1055}}, {'text': 'ciprofloxacin', 'location': {'start': 1097, 'end': 1110}}, {'text': 'imipenem', 'location': {'start': 1112, 'end': 1120}}, {'text': 'ampicillin', 'location': {'start': 1122, 'end': 1132}}, {'text': 'penicillin G', 'location': {'start': 1134, 'end': 1146}}, {'text': 'oxacillin', 'location': {'start': 1148, 'end': 1157}}, {'text': 'cefazolin', 'location': {'start': 1159, 'end': 1168}}, {'text': 'ceftazidime', 'location': {'start': 1170, 'end': 1181}}, {'text': 'cefoxitin', 'location': {'start': 1183, 'end': 1192}}, {'text': 'cefsulodin', 'location': {'start': 1194, 'end': 1204}}, {'text': 'aztreonam', 'location': {'start': 1206, 'end': 1215}}, {'text': 'piperacillin', 'location': {'start': 1217, 'end': 1229}}, {'text': 'amikacin', 'location': {'start': 1231, 'end': 1239}}, {'text': 'spectinomycin', 'location': {'start': 1241, 'end': 1254}}, {'text': 'doxycycline', 'location': {'start': 1256, 'end': 1267}}, {'text': 'erythromycin', 'location': {'start': 1269, 'end': 1281}}, {'text': 'metronidazole', 'location': {'start': 1283, 'end': 1296}}, {'text': 'vancomycin', 'location': {'start': 1302, 'end': 1312}}]</t>
  </si>
  <si>
    <t>[{'text': 'T-3761', 'location': {'start': 77, 'end': 83}}, {'text': 'fluoroquinolone', 'location': {'start': 91, 'end': 106}}, {'text': 'oxazine', 'location': {'start': 140, 'end': 147}}, {'text': 'T-3761', 'location': {'start': 271, 'end': 277}}, {'text': 'T-3761', 'location': {'start': 393, 'end': 399}}, {'text': 'methicillin', 'location': {'start': 419, 'end': 430}}, {'text': 'methicillin', 'location': {'start': 466, 'end': 477}}, {'text': 'ciprofloxacin', 'location': {'start': 634, 'end': 647}}, {'text': 'ofloxacin', 'location': {'start': 652, 'end': 661}}, {'text': 'norfloxacin', 'location': {'start': 707, 'end': 718}}, {'text': 'fleroxacin', 'location': {'start': 723, 'end': 733}}, {'text': 'tosufloxacin', 'location': {'start': 792, 'end': 804}}, {'text': 'ciprofloxacin', 'location': {'start': 823, 'end': 836}}, {'text': 'ciprofloxacin', 'location': {'start': 865, 'end': 878}}, {'text': 'T-3761', 'location': {'start': 951, 'end': 957}}, {'text': 'T-3761', 'location': {'start': 966, 'end': 972}}, {'text': 'T-3761', 'location': {'start': 1029, 'end': 1035}}, {'text': 'norfloxacin', 'location': {'start': 1187, 'end': 1198}}, {'text': 'fleroxacin', 'location': {'start': 1203, 'end': 1213}}, {'text': 'ofloxacin', 'location': {'start': 1259, 'end': 1268}}, {'text': 'ciprofloxacin', 'location': {'start': 1273, 'end': 1286}}, {'text': 'tosufloxacin', 'location': {'start': 1324, 'end': 1336}}, {'text': 'T-3761', 'location': {'start': 1354, 'end': 1360}}, {'text': 'norfloxacin', 'location': {'start': 1435, 'end': 1446}}, {'text': 'ofloxacin', 'location': {'start': 1448, 'end': 1457}}, {'text': 'fleroxacin', 'location': {'start': 1463, 'end': 1473}}, {'text': 'minocycline', 'location': {'start': 1548, 'end': 1559}}, {'text': 'imipenem', 'location': {'start': 1564, 'end': 1572}}, {'text': 'ceftazidime', 'location': {'start': 1594, 'end': 1605}}, {'text': 'gentamicin', 'location': {'start': 1658, 'end': 1668}}, {'text': 'imipenem', 'location': {'start': 1673, 'end': 1681}}, {'text': 'ampicillin', 'location': {'start': 1720, 'end': 1730}}, {'text': 'T-3761', 'location': {'start': 1811, 'end': 1817}}, {'text': 'T-3761', 'location': {'start': 1831, 'end': 1837}}, {'text': 'T-3761', 'location': {'start': 1961, 'end': 1967}}, {'text': 'T-3761', 'location': {'start': 2106, 'end': 2112}}, {'text': 'T-3761', 'location': {'start': 2283, 'end': 2289}}]</t>
  </si>
  <si>
    <t>[{'text': 'meropenem', 'location': {'start': 160, 'end': 169}}, {'text': 'ICI 194,660', 'location': {'start': 171, 'end': 182}}, {'text': 'ICI 213,689', 'location': {'start': 214, 'end': 225}}, {'text': 'meropenem', 'location': {'start': 419, 'end': 428}}, {'text': 'meropenem', 'location': {'start': 640, 'end': 649}}, {'text': 'meropenem', 'location': {'start': 726, 'end': 735}}, {'text': 'meropenem', 'location': {'start': 949, 'end': 958}}, {'text': 'creatinine', 'location': {'start': 983, 'end': 993}}, {'text': 'ICI 213,689', 'location': {'start': 1163, 'end': 1174}}, {'text': 'Meropenem', 'location': {'start': 1268, 'end': 1277}}, {'text': 'meropenem', 'location': {'start': 1427, 'end': 1436}}]</t>
  </si>
  <si>
    <t>[{'text': 'Streptolydigin', 'location': {'start': 34, 'end': 48}}, {'text': 'rifamycin', 'location': {'start': 53, 'end': 62}}, {'text': 'Streptolydigin', 'location': {'start': 132, 'end': 146}}, {'text': 'rifamycin', 'location': {'start': 214, 'end': 223}}, {'text': 'nucleoside triphosphate', 'location': {'start': 402, 'end': 425}}, {'text': 'pyrophosphate', 'location': {'start': 426, 'end': 439}}, {'text': 'streptolydigin', 'location': {'start': 512, 'end': 526}}]</t>
  </si>
  <si>
    <t>[{'text': 'levofloxacin', 'location': {'start': 171, 'end': 183}}, {'text': 'CHP-105', 'location': {'start': 214, 'end': 221}}, {'text': 'levofloxacin', 'location': {'start': 367, 'end': 379}}, {'text': 'CHP-105', 'location': {'start': 384, 'end': 391}}, {'text': 'quinolone', 'location': {'start': 449, 'end': 458}}, {'text': 'levofloxacin', 'location': {'start': 470, 'end': 482}}]</t>
  </si>
  <si>
    <t>[{'text': 'Prulifloxacin', 'location': {'start': 163, 'end': 176}}, {'text': 'ulifloxacin', 'location': {'start': 193, 'end': 204}}, {'text': 'fluoroquinolone', 'location': {'start': 236, 'end': 251}}, {'text': 'Ulifloxacin', 'location': {'start': 326, 'end': 337}}, {'text': 'Ulifloxacin', 'location': {'start': 466, 'end': 477}}, {'text': 'Ciprofloxacin', 'location': {'start': 809, 'end': 822}}, {'text': 'ulifloxacin', 'location': {'start': 965, 'end': 976}}]</t>
  </si>
  <si>
    <t>[{'text': 'EDP-420', 'location': {'start': 113, 'end': 120}}, {'text': 'EP-013420', 'location': {'start': 136, 'end': 145}}, {'text': 'S-013420', 'location': {'start': 150, 'end': 158}}, {'text': 'bicyclolide', 'location': {'start': 188, 'end': 199}}, {'text': 'EDP-420', 'location': {'start': 707, 'end': 714}}, {'text': 'macrolide antibiotics', 'location': {'start': 920, 'end': 941}}, {'text': 'EDP-420', 'location': {'start': 943, 'end': 950}}, {'text': 'EDP-420', 'location': {'start': 1243, 'end': 1250}}, {'text': 'EDP-420', 'location': {'start': 1290, 'end': 1297}}, {'text': 'EDP-420', 'location': {'start': 1568, 'end': 1575}}]</t>
  </si>
  <si>
    <t>[{'text': 'Viomycin', 'location': {'start': 101, 'end': 109}}, {'text': 'capreomycin', 'location': {'start': 114, 'end': 125}}, {'text': 'tuberactinomycin', 'location': {'start': 145, 'end': 161}}, {'text': 'tuberactinomycins', 'location': {'start': 248, 'end': 265}}, {'text': 'viomycin', 'location': {'start': 754, 'end': 762}}, {'text': 'viomycin', 'location': {'start': 864, 'end': 872}}, {'text': 'viomycin', 'location': {'start': 915, 'end': 923}}, {'text': 'viomycin', 'location': {'start': 997, 'end': 1005}}, {'text': 'cyclic pentapeptide', 'location': {'start': 1056, 'end': 1075}}, {'text': 'viomycin', 'location': {'start': 1084, 'end': 1092}}, {'text': 'beta-lysine', 'location': {'start': 1098, 'end': 1109}}, {'text': 'viomycin', 'location': {'start': 1199, 'end': 1207}}, {'text': 'viomycin', 'location': {'start': 1266, 'end': 1274}}, {'text': 'cyclic pentapeptide', 'location': {'start': 1386, 'end': 1405}}, {'text': 'viomycin', 'location': {'start': 1414, 'end': 1422}}, {'text': 'L-2,3-diaminopropionate', 'location': {'start': 1604, 'end': 1627}}, {'text': 'cyclic pentapeptide', 'location': {'start': 1724, 'end': 1743}}, {'text': 'viomycin', 'location': {'start': 1758, 'end': 1766}}, {'text': 'capreomycin', 'location': {'start': 1771, 'end': 1782}}]</t>
  </si>
  <si>
    <t>[{'text': 'triacetyloleandomycin', 'location': {'start': 169, 'end': 190}}, {'text': 'mycalamide A', 'location': {'start': 195, 'end': 207}}, {'text': 'Triacetyloleandomycin', 'location': {'start': 273, 'end': 294}}, {'text': 'Mycalamide A', 'location': {'start': 423, 'end': 435}}]</t>
  </si>
  <si>
    <t>[{'text': 'thienamycin', 'location': {'start': 180, 'end': 191}}, {'text': 'N-formimidoyl thienamycin', 'location': {'start': 193, 'end': 218}}, {'text': 'MK0787', 'location': {'start': 220, 'end': 226}}, {'text': 'cefoxitin', 'location': {'start': 388, 'end': 397}}, {'text': 'cefaxolin', 'location': {'start': 399, 'end': 408}}, {'text': 'carbenicillin', 'location': {'start': 410, 'end': 423}}, {'text': 'amikacin', 'location': {'start': 429, 'end': 437}}, {'text': 'MK0787', 'location': {'start': 439, 'end': 445}}, {'text': 'MK0787', 'location': {'start': 536, 'end': 542}}, {'text': 'MK0787', 'location': {'start': 879, 'end': 885}}, {'text': 'carbenicillin', 'location': {'start': 918, 'end': 931}}, {'text': 'MK0787', 'location': {'start': 1005, 'end': 1011}}, {'text': 'MK0787', 'location': {'start': 1273, 'end': 1279}}]</t>
  </si>
  <si>
    <t>[{'text': 'MX-2401', 'location': {'start': 77, 'end': 84}}, {'text': 'calcium-dependent lipopeptide antibiotic', 'location': {'start': 104, 'end': 144}}, {'text': 'amphomycin', 'location': {'start': 158, 'end': 168}}, {'text': 'MX-2401', 'location': {'start': 274, 'end': 281}}, {'text': 'MX-2401', 'location': {'start': 479, 'end': 486}}, {'text': 'lipopeptide', 'location': {'start': 519, 'end': 530}}, {'text': 'daptomycin', 'location': {'start': 531, 'end': 541}}, {'text': 'daptomycin', 'location': {'start': 584, 'end': 594}}, {'text': 'MX-2401', 'location': {'start': 599, 'end': 606}}, {'text': 'Ca2+', 'location': {'start': 638, 'end': 642}}, {'text': 'lipopeptide antibiotics', 'location': {'start': 653, 'end': 676}}, {'text': 'MX-2401', 'location': {'start': 740, 'end': 747}}, {'text': 'undecaprenylphosphate', 'location': {'start': 809, 'end': 830}}, {'text': 'C55-P', 'location': {'start': 832, 'end': 837}}, {'text': 'carbohydrate', 'location': {'start': 854, 'end': 866}}, {'text': 'precursors', 'location': {'start': 1024, 'end': 1034}}, {'text': 'lipids I and II', 'location': {'start': 1035, 'end': 1050}}, {'text': 'teichoic acid', 'location': {'start': 1064, 'end': 1077}}, {'text': 'lipid III', 'location': {'start': 1088, 'end': 1097}}, {'text': 'daptomycin', 'location': {'start': 1105, 'end': 1115}}, {'text': 'MX-2401', 'location': {'start': 1162, 'end': 1169}}, {'text': 'daptomycin', 'location': {'start': 1266, 'end': 1276}}, {'text': 'MX-2401', 'location': {'start': 1305, 'end': 1312}}, {'text': 'daptomycin', 'location': {'start': 1427, 'end': 1437}}, {'text': 'MX-2401', 'location': {'start': 1439, 'end': 1446}}, {'text': 'lipid', 'location': {'start': 1464, 'end': 1469}}, {'text': 'calcein', 'location': {'start': 1481, 'end': 1488}}, {'text': '1-palmitoyl-2-oleoyl-sn-glycero-3-phosphocholine', 'location': {'start': 1522, 'end': 1570}}, {'text': 'POPC', 'location': {'start': 1572, 'end': 1576}}, {'text': "1-palmitoyl-2-oleoyl-sn-glycero-3-phospho-(1'-rac-glycerol) (sodium salt)", 'location': {'start': 1578, 'end': 1651}}, {'text': 'POPG', 'location': {'start': 1653, 'end': 1657}}, {'text': 'MX-2401', 'location': {'start': 1670, 'end': 1677}}, {'text': 'daptomycin', 'location': {'start': 1715, 'end': 1725}}, {'text': 'MX-2401', 'location': {'start': 1797, 'end': 1804}}, {'text': 'MX-2401', 'location': {'start': 1936, 'end': 1943}}, {'text': 'daptomycin', 'location': {'start': 2024, 'end': 2034}}]</t>
  </si>
  <si>
    <t>[{'text': 'Capreomycin', 'location': {'start': 92, 'end': 103}}, {'text': 'viomycin', 'location': {'start': 142, 'end': 150}}, {'text': 'tuberactinomycins', 'location': {'start': 423, 'end': 440}}, {'text': 'aminoglycosides', 'location': {'start': 480, 'end': 495}}, {'text': 'tuberactinomycin', 'location': {'start': 867, 'end': 883}}]</t>
  </si>
  <si>
    <t>[{'text': 'NB2001', 'location': {'start': 253, 'end': 259}}, {'text': 'NB2030', 'location': {'start': 264, 'end': 270}}, {'text': 'cephalosporin', 'location': {'start': 282, 'end': 295}}, {'text': 'thienyl', 'location': {'start': 303, 'end': 310}}, {'text': 'NB2001', 'location': {'start': 312, 'end': 318}}, {'text': 'tetrazole', 'location': {'start': 325, 'end': 334}}, {'text': 'NB2030', 'location': {'start': 336, 'end': 342}}, {'text': 'triclosan', 'location': {'start': 405, 'end': 414}}, {'text': 'triclosan', 'location': {'start': 485, 'end': 494}}, {'text': 'beta-lactam', 'location': {'start': 521, 'end': 532}}, {'text': 'cephalothin', 'location': {'start': 544, 'end': 555}}, {'text': 'NB2001', 'location': {'start': 557, 'end': 563}}, {'text': 'NB2030', 'location': {'start': 568, 'end': 574}}, {'text': 'cephalothin', 'location': {'start': 945, 'end': 956}}, {'text': 'beta-lactam', 'location': {'start': 1060, 'end': 1071}}, {'text': 'triclosan', 'location': {'start': 1160, 'end': 1169}}, {'text': 'triclosan', 'location': {'start': 1284, 'end': 1293}}, {'text': 'NB2001', 'location': {'start': 1312, 'end': 1318}}, {'text': 'NB2030', 'location': {'start': 1320, 'end': 1326}}, {'text': 'triclosan', 'location': {'start': 1332, 'end': 1341}}, {'text': 'triclosan', 'location': {'start': 1386, 'end': 1395}}, {'text': 'NB2001', 'location': {'start': 1468, 'end': 1474}}, {'text': 'NB2030', 'location': {'start': 1479, 'end': 1485}}, {'text': 'triclosan', 'location': {'start': 1503, 'end': 1512}}]</t>
  </si>
  <si>
    <t>[{'text': 'clindamycin', 'location': {'start': 172, 'end': 183}}, {'text': 'clindamycin', 'location': {'start': 364, 'end': 375}}, {'text': 'clindamycin', 'location': {'start': 696, 'end': 707}}, {'text': 'clindamycin', 'location': {'start': 904, 'end': 915}}, {'text': 'clindamycin', 'location': {'start': 1176, 'end': 1187}}, {'text': 'clindamycin', 'location': {'start': 1279, 'end': 1290}}, {'text': 'Clindamycin', 'location': {'start': 1383, 'end': 1394}}, {'text': 'clindamycin', 'location': {'start': 1502, 'end': 1513}}]</t>
  </si>
  <si>
    <t>[{'text': 'antimicrobial peptides', 'location': {'start': 538, 'end': 560}}, {'text': 'AMPs', 'location': {'start': 562, 'end': 566}}, {'text': 'rifampin', 'location': {'start': 966, 'end': 974}}, {'text': 'salt', 'location': {'start': 1133, 'end': 1137}}, {'text': 'AMPs', 'location': {'start': 1183, 'end': 1187}}]</t>
  </si>
  <si>
    <t>[{'text': 'methicillin', 'location': {'start': 116, 'end': 127}}, {'text': 'beta-lactam', 'location': {'start': 174, 'end': 185}}, {'text': 'beta-lactams', 'location': {'start': 331, 'end': 343}}, {'text': 'depsipeptide', 'location': {'start': 456, 'end': 468}}, {'text': 'krisynomycin', 'location': {'start': 470, 'end': 482}}, {'text': 'lipoglycopeptide', 'location': {'start': 490, 'end': 506}}, {'text': 'actinocarbasin', 'location': {'start': 508, 'end': 522}}, {'text': 'imipenem', 'location': {'start': 558, 'end': 566}}, {'text': 'imipenem', 'location': {'start': 618, 'end': 626}}, {'text': 'actinocarbasin', 'location': {'start': 842, 'end': 856}}, {'text': 'M131', 'location': {'start': 858, 'end': 862}}, {'text': 'imipenem', 'location': {'start': 880, 'end': 888}}, {'text': 'M131', 'location': {'start': 962, 'end': 966}}, {'text': 'methicillin', 'location': {'start': 1017, 'end': 1028}}, {'text': 'beta-lactam', 'location': {'start': 1072, 'end': 1083}}, {'text': 'beta-lactams', 'location': {'start': 1198, 'end': 1210}}, {'text': 'beta-lactam', 'location': {'start': 1290, 'end': 1301}}, {'text': 'beta-lactams', 'location': {'start': 1350, 'end': 1362}}]</t>
  </si>
  <si>
    <t>[{'text': 'beta-lactam', 'location': {'start': 139, 'end': 150}}, {'text': 'beta-lactam', 'location': {'start': 173, 'end': 184}}, {'text': 'penicillins', 'location': {'start': 408, 'end': 419}}, {'text': 'cephalosporins', 'location': {'start': 423, 'end': 437}}, {'text': 'clavulanic acid', 'location': {'start': 645, 'end': 660}}, {'text': 'sulbactam', 'location': {'start': 665, 'end': 674}}, {'text': 'penicillins', 'location': {'start': 769, 'end': 780}}, {'text': 'cephalosporins', 'location': {'start': 784, 'end': 798}}, {'text': 'beta-lactam', 'location': {'start': 851, 'end': 862}}, {'text': 'clavulanic acid', 'location': {'start': 1031, 'end': 1046}}, {'text': 'sulbactam', 'location': {'start': 1093, 'end': 1102}}, {'text': 'Clavulanic acid', 'location': {'start': 1303, 'end': 1318}}, {'text': 'amoxicillin', 'location': {'start': 1358, 'end': 1369}}, {'text': 'Augmentin', 'location': {'start': 1391, 'end': 1400}}, {'text': 'ticarcillin', 'location': {'start': 1410, 'end': 1421}}, {'text': 'beta-lactam', 'location': {'start': 1440, 'end': 1451}}, {'text': 'Timentin', 'location': {'start': 1464, 'end': 1472}}, {'text': 'Sulbactam', 'location': {'start': 1474, 'end': 1483}}, {'text': 'ampicillin', 'location': {'start': 1519, 'end': 1529}}, {'text': 'Sulbactam', 'location': {'start': 1557, 'end': 1566}}, {'text': 'sultamicillin', 'location': {'start': 1627, 'end': 1640}}, {'text': 'ampicillin-sulbactam', 'location': {'start': 1674, 'end': 1694}}, {'text': 'Augmentin', 'location': {'start': 2257, 'end': 2266}}, {'text': 'sultamicillin', 'location': {'start': 2271, 'end': 2284}}, {'text': 'clavulanic acid', 'location': {'start': 2546, 'end': 2561}}, {'text': 'beta-lactam', 'location': {'start': 2642, 'end': 2653}}]</t>
  </si>
  <si>
    <t>[{'text': 'Muraminomicin', 'location': {'start': 106, 'end': 119}}, {'text': 'lipopeptidyl nucleoside antibiotic', 'location': {'start': 125, 'end': 159}}, {'text': 'A-90289', 'location': {'start': 278, 'end': 285}}, {'text': 'muraymycin', 'location': {'start': 290, 'end': 300}}, {'text': 'muraminomicin', 'location': {'start': 319, 'end': 332}}, {'text': 'disaccharide', 'location': {'start': 347, 'end': 359}}, {'text': 'ribofuranose', 'location': {'start': 386, 'end': 398}}, {'text': 'muraminomicin', 'location': {'start': 458, 'end': 471}}, {'text': 'ribose', 'location': {'start': 507, 'end': 513}}, {'text': '2-deoxy sugars', 'location': {'start': 524, 'end': 538}}, {'text': 'muraminomicin', 'location': {'start': 573, 'end': 586}}, {'text': 'muraminomicin', 'location': {'start': 773, 'end': 786}}, {'text': '2,5-dideoxy-5-aminoribose', 'location': {'start': 860, 'end': 885}}, {'text': 'saccharide', 'location': {'start': 886, 'end': 896}}, {'text': 'muraminomicin', 'location': {'start': 1187, 'end': 1200}}, {'text': 'sugar', 'location': {'start': 1222, 'end': 1227}}, {'text': 'A-90289', 'location': {'start': 1264, 'end': 1271}}]</t>
  </si>
  <si>
    <t>[{'text': 'oxaborole', 'location': {'start': 761, 'end': 770}}, {'text': 'boron', 'location': {'start': 912, 'end': 917}}, {'text': 'aminomethylbenzoxaboroles', 'location': {'start': 946, 'end': 971}}, {'text': 'AN3365', 'location': {'start': 1182, 'end': 1188}}, {'text': 'boron', 'location': {'start': 1336, 'end': 1341}}, {'text': 'AN3365', 'location': {'start': 1363, 'end': 1369}}]</t>
  </si>
  <si>
    <t>[{'text': 'alpha2-Rhodomycin II', 'location': {'start': 1064, 'end': 1084}}, {'text': 'sugars', 'location': {'start': 643, 'end': 649}}, {'text': 'E', 'location': {'start': 1126, 'end': 1127}}, {'text': 'F', 'location': {'start': 1048, 'end': 1049}}, {'text': 'E', 'location': {'start': 909, 'end': 910}}, {'text': 'A', 'location': {'start': 1042, 'end': 1043}}, {'text': 'ethyl acetate', 'location': {'start': 435, 'end': 448}}, {'text': 'Obelmycin', 'location': {'start': 1089, 'end': 1098}}, {'text': 'Rhodomycin B', 'location': {'start': 926, 'end': 938}}, {'text': 'Rhodomycin', 'location': {'start': 683, 'end': 693}}]</t>
  </si>
  <si>
    <t>[{'text': 'Cephapirin', 'location': {'start': 45, 'end': 55}}, {'text': 'cephalosporin', 'location': {'start': 77, 'end': 90}}, {'text': 'cephalothin', 'location': {'start': 166, 'end': 177}}, {'text': 'cephapirin', 'location': {'start': 218, 'end': 228}}, {'text': 'indole', 'location': {'start': 531, 'end': 537}}, {'text': 'indole', 'location': {'start': 637, 'end': 643}}, {'text': 'cephapirin', 'location': {'start': 803, 'end': 813}}]</t>
  </si>
  <si>
    <t>[{'text': 'beta-lactams', 'location': {'start': 295, 'end': 307}}, {'text': 'macrolides', 'location': {'start': 311, 'end': 321}}, {'text': 'SK1249', 'location': {'start': 805, 'end': 811}}, {'text': 'PlySK1249', 'location': {'start': 1499, 'end': 1508}}, {'text': 'PlySK1249', 'location': {'start': 1772, 'end': 1781}}]</t>
  </si>
  <si>
    <t>[{'text': 'Trovafloxacin', 'location': {'start': 443, 'end': 456}}, {'text': 'TVX', 'location': {'start': 458, 'end': 461}}, {'text': 'TVX', 'location': {'start': 751, 'end': 754}}, {'text': 'TVX', 'location': {'start': 849, 'end': 852}}, {'text': 'TVX', 'location': {'start': 970, 'end': 973}}, {'text': 'TVX', 'location': {'start': 983, 'end': 986}}, {'text': 'TVX', 'location': {'start': 1125, 'end': 1128}}, {'text': 'SP600125', 'location': {'start': 1202, 'end': 1210}}, {'text': 'TVX', 'location': {'start': 1236, 'end': 1239}}]</t>
  </si>
  <si>
    <t>[{'text': 'MAC13772', 'location': {'start': 895, 'end': 903}}, {'text': 'MAC13772', 'location': {'start': 744, 'end': 752}}, {'text': 'MAC168425', 'location': {'start': 769, 'end': 778}}, {'text': 'MAC173979', 'location': {'start': 730, 'end': 739}}, {'text': 'MAC168425', 'location': {'start': 719, 'end': 728}}, {'text': 'biotin', 'location': {'start': 913, 'end': 919}}, {'text': 'MAC173979', 'location': {'start': 815, 'end': 824}}, {'text': 'glycine', 'location': {'start': 795, 'end': 802}}, {'text': 'p-aminobenzoic acid', 'location': {'start': 858, 'end': 877}}]</t>
  </si>
  <si>
    <t>[{'text': 'calcium', 'location': {'start': 1336, 'end': 1343}}, {'text': 'NaCl', 'location': {'start': 1348, 'end': 1352}}, {'text': 'carbohydrate', 'location': {'start': 1438, 'end': 1450}}]</t>
  </si>
  <si>
    <t>[{'text': 'Salinomycin', 'location': {'start': 77, 'end': 88}}, {'text': 'salinomycin', 'location': {'start': 427, 'end': 438}}, {'text': 'salinomycin', 'location': {'start': 597, 'end': 608}}, {'text': 'salinomycin', 'location': {'start': 651, 'end': 662}}, {'text': 'salinomycin', 'location': {'start': 783, 'end': 794}}]</t>
  </si>
  <si>
    <t>[{'text': 'furazolidone', 'location': {'start': 128, 'end': 140}}, {'text': 'rabeprazole', 'location': {'start': 529, 'end': 540}}, {'text': 'amoxicillin', 'location': {'start': 550, 'end': 561}}, {'text': 'furazolidone', 'location': {'start': 576, 'end': 588}}, {'text': 'rabeprazole', 'location': {'start': 676, 'end': 687}}, {'text': 'bismuth', 'location': {'start': 697, 'end': 704}}, {'text': 'amoxicillin', 'location': {'start': 715, 'end': 726}}, {'text': 'furazolidone', 'location': {'start': 741, 'end': 753}}, {'text': '(13)C-urea', 'location': {'start': 1286, 'end': 1296}}, {'text': 'furazolidone', 'location': {'start': 2102, 'end': 2114}}]</t>
  </si>
  <si>
    <t>[{'text': 'antimicrobial peptide', 'location': {'start': 1447, 'end': 1468}}, {'text': 'AMP', 'location': {'start': 1470, 'end': 1473}}]</t>
  </si>
  <si>
    <t>[{'text': 'salt', 'location': {'start': 552, 'end': 556}}, {'text': 'Mg(2+)', 'location': {'start': 558, 'end': 564}}, {'text': 'Ca(2+)', 'location': {'start': 568, 'end': 574}}]</t>
  </si>
  <si>
    <t>[{'text': 'aminoglycoside', 'location': {'start': 213, 'end': 227}}, {'text': 'gentamicin', 'location': {'start': 241, 'end': 251}}, {'text': 'sisomicin', 'location': {'start': 253, 'end': 262}}, {'text': 'tobramycin', 'location': {'start': 268, 'end': 278}}, {'text': 'agar', 'location': {'start': 527, 'end': 531}}, {'text': 'gentamicin', 'location': {'start': 750, 'end': 760}}, {'text': 'Sisomicin', 'location': {'start': 950, 'end': 959}}, {'text': 'Tobramycin', 'location': {'start': 1090, 'end': 1100}}, {'text': 'sisomicin', 'location': {'start': 1129, 'end': 1138}}, {'text': 'gentamicin', 'location': {'start': 1143, 'end': 1153}}]</t>
  </si>
  <si>
    <t>[{'text': 'BL-S640', 'location': {'start': 177, 'end': 184}}, {'text': 'cefatrizine', 'location': {'start': 186, 'end': 197}}, {'text': 'cephapirin', 'location': {'start': 349, 'end': 359}}, {'text': 'cephalothin', 'location': {'start': 361, 'end': 372}}, {'text': 'cefazolin', 'location': {'start': 378, 'end': 387}}, {'text': 'cephalexin', 'location': {'start': 414, 'end': 424}}, {'text': 'BL-S640', 'location': {'start': 480, 'end': 487}}, {'text': 'cefazolin', 'location': {'start': 518, 'end': 527}}, {'text': 'BL-S640', 'location': {'start': 659, 'end': 666}}, {'text': 'cephalosporins', 'location': {'start': 709, 'end': 723}}, {'text': 'indole', 'location': {'start': 862, 'end': 868}}]</t>
  </si>
  <si>
    <t>[{'text': 'Sulbactam', 'location': {'start': 113, 'end': 122}}, {'text': 'sulbactam', 'location': {'start': 286, 'end': 295}}, {'text': 'sulbactam', 'location': {'start': 569, 'end': 578}}, {'text': 'sulbactam', 'location': {'start': 830, 'end': 839}}, {'text': 'sulbactam', 'location': {'start': 948, 'end': 957}}]</t>
  </si>
  <si>
    <t>[{'text': 'biotin', 'location': {'start': 111, 'end': 117}}, {'text': 'beta-methyldethiobiotin', 'location': {'start': 180, 'end': 203}}, {'text': 'beta-methylbiotin', 'location': {'start': 208, 'end': 225}}, {'text': '14)C-biotin', 'location': {'start': 228, 'end': 239}}, {'text': '(14)C-pimelic acid', 'location': {'start': 243, 'end': 261}}, {'text': 'biotin', 'location': {'start': 394, 'end': 400}}, {'text': 'biotin', 'location': {'start': 581, 'end': 587}}]</t>
  </si>
  <si>
    <t>[{'text': 'sulfur', 'location': {'start': 103, 'end': 109}}, {'text': 'thiolutin', 'location': {'start': 132, 'end': 141}}, {'text': 'thiolutin', 'location': {'start': 682, 'end': 691}}, {'text': 'thiolutin', 'location': {'start': 832, 'end': 841}}, {'text': 'deoxyribonucleic acid-dependent RNA polymerases', 'location': {'start': 880, 'end': 927}}, {'text': 'thiolutin', 'location': {'start': 1083, 'end': 1092}}, {'text': 'thiolutin', 'location': {'start': 1162, 'end': 1171}}, {'text': 'thiolutin', 'location': {'start': 1239, 'end': 1248}}]</t>
  </si>
  <si>
    <t>[{'text': 'ETX0914', 'location': {'start': 922, 'end': 929}}, {'text': 'ETX0914', 'location': {'start': 779, 'end': 786}}, {'text': 'oxazolidinone', 'location': {'start': 542, 'end': 555}}, {'text': 'ETX0914', 'location': {'start': 346, 'end': 353}}, {'text': 'ETX0914', 'location': {'start': 729, 'end': 736}}, {'text': 'fluoroquinolone', 'location': {'start': 873, 'end': 888}}, {'text': 'ETX0914', 'location': {'start': 1311, 'end': 1318}}]</t>
  </si>
  <si>
    <t>[{'text': 'benzamide', 'location': {'start': 201, 'end': 210}}, {'text': 'PC190723', 'location': {'start': 226, 'end': 234}}, {'text': 'PC190723', 'location': {'start': 329, 'end': 337}}, {'text': 'TXY541', 'location': {'start': 345, 'end': 351}}, {'text': 'TXY541', 'location': {'start': 657, 'end': 663}}, {'text': 'TXA709', 'location': {'start': 805, 'end': 811}}, {'text': 'TXA709', 'location': {'start': 1006, 'end': 1012}}, {'text': 'TXA707', 'location': {'start': 1022, 'end': 1028}}, {'text': 'PC190723', 'location': {'start': 1218, 'end': 1226}}, {'text': 'TXA707', 'location': {'start': 1276, 'end': 1282}}, {'text': 'vancomycin', 'location': {'start': 1428, 'end': 1438}}, {'text': 'daptomycin', 'location': {'start': 1440, 'end': 1450}}, {'text': 'linezolid', 'location': {'start': 1456, 'end': 1465}}, {'text': 'TXA709', 'location': {'start': 1577, 'end': 1583}}]</t>
  </si>
  <si>
    <t>[{'text': 'CBR', 'location': {'start': 86, 'end': 89}}, {'text': 'hydroxamidines', 'location': {'start': 90, 'end': 104}}, {'text': 'pyrazoles', 'location': {'start': 252, 'end': 261}}, {'text': 'hydroxamidines', 'location': {'start': 348, 'end': 362}}, {'text': 'hydroxamidines', 'location': {'start': 368, 'end': 382}}, {'text': 'pyrazoles', 'location': {'start': 387, 'end': 396}}, {'text': 'hydroxamidine', 'location': {'start': 579, 'end': 592}}, {'text': 'CBR703', 'location': {'start': 594, 'end': 600}}, {'text': 'pyrazole', 'location': {'start': 612, 'end': 620}}]</t>
  </si>
  <si>
    <t>[{'text': '1,2,4-oxadiazole antibiotics', 'location': {'start': 141, 'end': 169}}, {'text': 'methicillin', 'location': {'start': 685, 'end': 696}}]</t>
  </si>
  <si>
    <t>[{'text': 'spectinomycin', 'location': {'start': 142, 'end': 155}}, {'text': "N-benzyl-substituted 3'-(R)-3'-aminomethyl-3'-hydroxy spectinomycins", 'location': {'start': 367, 'end': 435}}, {'text': 'aminomethyl spectinomycin', 'location': {'start': 498, 'end': 523}}, {'text': 'spectinomycin', 'location': {'start': 631, 'end': 644}}, {'text': 'spectinomycin', 'location': {'start': 1402, 'end': 1415}}, {'text': 'penicillin', 'location': {'start': 1612, 'end': 1622}}, {'text': 'macrolide', 'location': {'start': 1625, 'end': 1634}}, {'text': 'cephalosporin', 'location': {'start': 1641, 'end': 1654}}, {'text': 'N-benzyl aminomethyl spectinomycins', 'location': {'start': 1830, 'end': 1865}}]</t>
  </si>
  <si>
    <t>[{'text': 'fatty-acid', 'location': {'start': 159, 'end': 169}}, {'text': 'isoniazid', 'location': {'start': 288, 'end': 297}}, {'text': 'diazaborine', 'location': {'start': 438, 'end': 449}}, {'text': 'boron', 'location': {'start': 471, 'end': 476}}, {'text': 'diazaborine', 'location': {'start': 723, 'end': 734}}, {'text': 'diazaborines', 'location': {'start': 1044, 'end': 1056}}, {'text': 'amide', 'location': {'start': 1263, 'end': 1268}}, {'text': 'thioamide', 'location': {'start': 1272, 'end': 1281}}]</t>
  </si>
  <si>
    <t>[{'text': 'Trimethoprim', 'location': {'start': 47, 'end': 59}}, {'text': 'purine', 'location': {'start': 120, 'end': 126}}, {'text': 'sulphonamides', 'location': {'start': 184, 'end': 197}}, {'text': 'sulphonamides', 'location': {'start': 307, 'end': 320}}, {'text': 'sulphonamide', 'location': {'start': 340, 'end': 352}}]</t>
  </si>
  <si>
    <t>[{'text': 'oxazolidinones', 'location': {'start': 1226, 'end': 1240}}, {'text': 'lipopeptides', 'location': {'start': 1328, 'end': 1340}}, {'text': 'macrolides', 'location': {'start': 1214, 'end': 1224}}, {'text': 'beta-lactams', 'location': {'start': 1273, 'end': 1285}}, {'text': 'tetracyclines', 'location': {'start': 1242, 'end': 1255}}, {'text': 'pleuromutilins', 'location': {'start': 1257, 'end': 1271}}, {'text': 'aminoglycosides', 'location': {'start': 1197, 'end': 1212}}, {'text': 'quinolones', 'location': {'start': 1185, 'end': 1195}}, {'text': 'lipoglycopeptides', 'location': {'start': 1287, 'end': 1304}}]</t>
  </si>
  <si>
    <t>[{'text': 'methicillin', 'location': {'start': 260, 'end': 271}}, {'text': 'vancomycin', 'location': {'start': 305, 'end': 315}}, {'text': 'isopropanol', 'location': {'start': 627, 'end': 638}}, {'text': 'lipopeptide', 'location': {'start': 844, 'end': 855}}, {'text': 'fatty acid', 'location': {'start': 906, 'end': 916}}, {'text': '2-hydroxy-3-methylpentanoic acid', 'location': {'start': 929, 'end': 961}}, {'text': 'lipopeptide', 'location': {'start': 967, 'end': 978}}, {'text': 'alpha,beta-didehydrobutyric acid', 'location': {'start': 1053, 'end': 1085}}, {'text': 'valinol', 'location': {'start': 1090, 'end': 1097}}, {'text': '2-amino-3-methyl-1-butanol', 'location': {'start': 1101, 'end': 1127}}, {'text': 'alpha,beta-didehydrobutyric acid', 'location': {'start': 1216, 'end': 1248}}, {'text': 'ornithine', 'location': {'start': 1250, 'end': 1259}}, {'text': 'valinol', 'location': {'start': 1265, 'end': 1272}}, {'text': 'brevibacillin', 'location': {'start': 1299, 'end': 1312}}, {'text': 'cationic lipopeptide antibiotic', 'location': {'start': 1349, 'end': 1380}}, {'text': 'brevibacillin', 'location': {'start': 1449, 'end': 1462}}, {'text': 'brevibacillin', 'location': {'start': 1658, 'end': 1671}}, {'text': 'brevibacillin', 'location': {'start': 1894, 'end': 1907}}, {'text': 'lipopeptide', 'location': {'start': 1934, 'end': 1945}}]</t>
  </si>
  <si>
    <t>[{'text': 'ertapenem', 'location': {'start': 180, 'end': 189}}, {'text': 'ertapenem', 'location': {'start': 340, 'end': 349}}, {'text': 'carbapenems', 'location': {'start': 360, 'end': 371}}, {'text': 'ertapenem', 'location': {'start': 572, 'end': 581}}, {'text': 'carbapenems', 'location': {'start': 591, 'end': 602}}, {'text': 'ertapenem', 'location': {'start': 1029, 'end': 1038}}, {'text': 'carbapenems', 'location': {'start': 1060, 'end': 1071}}, {'text': 'ertapenem', 'location': {'start': 1343, 'end': 1352}}, {'text': 'ertapenem', 'location': {'start': 1568, 'end': 1577}}, {'text': 'carbapenems', 'location': {'start': 1826, 'end': 1837}}, {'text': 'Ertapenem', 'location': {'start': 1852, 'end': 1861}}, {'text': 'carbapenems', 'location': {'start': 1892, 'end': 1903}}]</t>
  </si>
  <si>
    <t>[{'text': 'avarofloxacin', 'location': {'start': 1000, 'end': 1013}}, {'text': 'finafloxacin', 'location': {'start': 1029, 'end': 1041}}, {'text': 'quinolones', 'location': {'start': 474, 'end': 484}}, {'text': 'levofloxacin', 'location': {'start': 396, 'end': 408}}, {'text': 'fluoroquinolones', 'location': {'start': 805, 'end': 821}}, {'text': 'quinolones', 'location': {'start': 790, 'end': 800}}, {'text': 'fluoroquinolones', 'location': {'start': 610, 'end': 626}}, {'text': 'norfloxacin', 'location': {'start': 368, 'end': 379}}, {'text': 'ciprofloxacin', 'location': {'start': 1170, 'end': 1183}}, {'text': 'nemonoxacin', 'location': {'start': 1076, 'end': 1087}}, {'text': 'ciprofloxacin', 'location': {'start': 381, 'end': 394}}, {'text': 'delafloxacin', 'location': {'start': 1015, 'end': 1027}}, {'text': 'Quinolones', 'location': {'start': 153, 'end': 163}}, {'text': 'Fluorine', 'location': {'start': 246, 'end': 254}}, {'text': 'fluoroquinolones', 'location': {'start': 343, 'end': 359}}, {'text': 'zabofloxacin', 'location': {'start': 1043, 'end': 1055}}, {'text': 'quinolone', 'location': {'start': 315, 'end': 324}}, {'text': 'fluoroquinolones', 'location': {'start': 489, 'end': 505}}, {'text': 'moxifloxacin', 'location': {'start': 410, 'end': 422}}, {'text': 'fluoroquinolones', 'location': {'start': 945, 'end': 961}}]</t>
  </si>
  <si>
    <t>[{'text': 'Muraymycins', 'location': {'start': 145, 'end': 156}}, {'text': 'muraymycins', 'location': {'start': 513, 'end': 524}}, {'text': 'uridine', 'location': {'start': 220, 'end': 227}}, {'text': 'muraymycin', 'location': {'start': 621, 'end': 631}}, {'text': 'muraymycins', 'location': {'start': 458, 'end': 469}}]</t>
  </si>
  <si>
    <t>[{'text': 'beta-lactam', 'location': {'start': 206, 'end': 217}}, {'text': 'BL-BLI', 'location': {'start': 244, 'end': 250}}, {'text': 'ceftolozane-tazobactam', 'location': {'start': 266, 'end': 288}}, {'text': 'ceftazidime-avibactam', 'location': {'start': 293, 'end': 314}}, {'text': 'BL-BLI', 'location': {'start': 374, 'end': 380}}]</t>
  </si>
  <si>
    <t>[{'text': 'methicillin', 'location': {'start': 363, 'end': 374}}, {'text': 'GPI0363', 'location': {'start': 911, 'end': 918}}, {'text': 'methicillin', 'location': {'start': 1070, 'end': 1081}}, {'text': 'GPI0363', 'location': {'start': 608, 'end': 615}}, {'text': 'GPI0363', 'location': {'start': 721, 'end': 728}}, {'text': 'GPI0363', 'location': {'start': 1109, 'end': 1116}}]</t>
  </si>
  <si>
    <t>[{'text': 'Doxycycline', 'location': {'start': 74, 'end': 85}}, {'text': 'alpha-6-deoxy-oxytetracycline', 'location': {'start': 87, 'end': 116}}, {'text': 'tetracycline', 'location': {'start': 383, 'end': 395}}, {'text': 'doxycycline', 'location': {'start': 538, 'end': 549}}, {'text': 'tetracycline', 'location': {'start': 558, 'end': 570}}, {'text': 'demethylchlortetracycline', 'location': {'start': 574, 'end': 599}}]</t>
  </si>
  <si>
    <t>[{'text': 'NBTIs', 'location': {'start': 1587, 'end': 1592}}, {'text': 'AM8085', 'location': {'start': 1133, 'end': 1139}}, {'text': 'NBTIs', 'location': {'start': 1440, 'end': 1445}}, {'text': 'quinolones', 'location': {'start': 308, 'end': 318}}, {'text': 'aspartate', 'location': {'start': 1191, 'end': 1200}}, {'text': 'NBTIs', 'location': {'start': 427, 'end': 432}}, {'text': 'oxabicyclooctane-', 'location': {'start': 1563, 'end': 1580}}, {'text': 'AM8191', 'location': {'start': 1144, 'end': 1150}}, {'text': 'bacterial topoisomerase inhibitors', 'location': {'start': 446, 'end': 480}}, {'text': 'NBTIs', 'location': {'start': 483, 'end': 488}}]</t>
  </si>
  <si>
    <t>[{'text': 'lipopolysaccharides', 'location': {'start': 229, 'end': 248}}, {'text': 'phospholipids', 'location': {'start': 250, 'end': 263}}, {'text': 'pyrrolopyrimidinedione', 'location': {'start': 564, 'end': 586}}, {'text': 'G0507', 'location': {'start': 597, 'end': 602}}, {'text': 'G0507', 'location': {'start': 841, 'end': 846}}, {'text': 'G0507', 'location': {'start': 923, 'end': 928}}, {'text': 'G0507', 'location': {'start': 1340, 'end': 1345}}]</t>
  </si>
  <si>
    <t>[{'text': 'cefazolin', 'location': {'start': 238, 'end': 247}}, {'text': 'penicillin', 'location': {'start': 271, 'end': 281}}, {'text': 'ASP', 'location': {'start': 283, 'end': 286}}, {'text': 'cefazolin', 'location': {'start': 478, 'end': 487}}, {'text': 'ASP', 'location': {'start': 492, 'end': 495}}, {'text': 'ASP', 'location': {'start': 950, 'end': 953}}, {'text': 'cefazolin', 'location': {'start': 968, 'end': 977}}, {'text': 'cefazolin', 'location': {'start': 1028, 'end': 1037}}, {'text': 'ASP', 'location': {'start': 1042, 'end': 1045}}, {'text': 'cefazolin', 'location': {'start': 1234, 'end': 1243}}, {'text': 'ASP', 'location': {'start': 1430, 'end': 1433}}, {'text': 'cefazolin', 'location': {'start': 1438, 'end': 1447}}, {'text': 'ASP', 'location': {'start': 1611, 'end': 1614}}, {'text': 'cefazolin', 'location': {'start': 1627, 'end': 1636}}, {'text': 'cefazolin', 'location': {'start': 1708, 'end': 1717}}, {'text': 'ASP', 'location': {'start': 1746, 'end': 1749}}]</t>
  </si>
  <si>
    <t>[{'text': 'Thiotetronate', 'location': {'start': 96, 'end': 109}}, {'text': 'thiolactomycin', 'location': {'start': 149, 'end': 163}}, {'text': 'thiotetromycin', 'location': {'start': 165, 'end': 179}}, {'text': 'thiotetroamide', 'location': {'start': 185, 'end': 199}}, {'text': 'fatty acid', 'location': {'start': 264, 'end': 274}}, {'text': '-5 acetamide', 'location': {'start': 424, 'end': 436}}, {'text': 'thiotetroamide', 'location': {'start': 448, 'end': 462}}, {'text': 'thiotetromycin', 'location': {'start': 571, 'end': 585}}, {'text': 'thiotetromycin', 'location': {'start': 740, 'end': 754}}, {'text': 'thiotetromycin', 'location': {'start': 972, 'end': 986}}, {'text': 'thiotetronate', 'location': {'start': 1168, 'end': 1181}}, {'text': 'hydroxylate', 'location': {'start': 1485, 'end': 1496}}, {'text': 'carboxylic acid', 'location': {'start': 1567, 'end': 1582}}, {'text': 'thiotetromycin', 'location': {'start': 1617, 'end': 1631}}]</t>
  </si>
  <si>
    <t>[{'text': 'AAI101', 'location': {'start': 542, 'end': 548}}, {'text': 'penicillanic acid sulfone beta-lactamase inhibitor', 'location': {'start': 560, 'end': 610}}, {'text': 'tazobactam', 'location': {'start': 635, 'end': 645}}, {'text': 'AAI101', 'location': {'start': 816, 'end': 822}}, {'text': 'cefepime', 'location': {'start': 835, 'end': 843}}, {'text': 'AAI101', 'location': {'start': 965, 'end': 971}}, {'text': 'cefepime', 'location': {'start': 1009, 'end': 1017}}, {'text': 'piperacillin-tazobactam', 'location': {'start': 1112, 'end': 1135}}, {'text': 'tazobactam', 'location': {'start': 1333, 'end': 1343}}, {'text': 'AAI101', 'location': {'start': 1378, 'end': 1384}}, {'text': 'cefepime', 'location': {'start': 1463, 'end': 1471}}, {'text': 'AAI101', 'location': {'start': 1472, 'end': 1478}}, {'text': 'AAI101', 'location': {'start': 1554, 'end': 1560}}, {'text': 'cefepime', 'location': {'start': 1614, 'end': 1622}}, {'text': 'AAI101', 'location': {'start': 1650, 'end': 1656}}, {'text': 'cefepime', 'location': {'start': 1662, 'end': 1670}}, {'text': 'carbapenem', 'location': {'start': 1694, 'end': 1704}}]</t>
  </si>
  <si>
    <t>[{'text': 'octapeptins', 'location': {'start': 327, 'end': 338}}, {'text': 'lipopeptides', 'location': {'start': 351, 'end': 363}}, {'text': 'octapeptin', 'location': {'start': 402, 'end': 412}}, {'text': 'octapeptin C4', 'location': {'start': 551, 'end': 564}}, {'text': 'octapeptins', 'location': {'start': 917, 'end': 928}}]</t>
  </si>
  <si>
    <t>[{'text': 'polyketides', 'location': {'start': 601, 'end': 612}}, {'text': 'polyketides', 'location': {'start': 561, 'end': 572}}, {'text': 'cholesterol', 'location': {'start': 291, 'end': 302}}, {'text': 'daunorubicin', 'location': {'start': 681, 'end': 693}}, {'text': 'rapamycin', 'location': {'start': 642, 'end': 651}}, {'text': 'Polyketides', 'location': {'start': 158, 'end': 169}}, {'text': 'polyketides', 'location': {'start': 919, 'end': 930}}, {'text': 'caprazamycin', 'location': {'start': 699, 'end': 711}}, {'text': 'oleandomycin', 'location': {'start': 653, 'end': 665}}, {'text': 'actinorhodin', 'location': {'start': 667, 'end': 679}}, {'text': 'Polyketides', 'location': {'start': 44, 'end': 55}}, {'text': 'polyketides', 'location': {'start': 729, 'end': 740}}, {'text': 'polyketides', 'location': {'start': 974, 'end': 985}}]</t>
  </si>
  <si>
    <t>[{'text': 'netilmicin', 'location': {'start': 128, 'end': 138}}, {'text': 'netilmicin', 'location': {'start': 217, 'end': 227}}, {'text': 'phenylboronic acid', 'location': {'start': 304, 'end': 322}}, {'text': 'butyltrifluoroborate', 'location': {'start': 326, 'end': 346}}, {'text': 'netilmicin', 'location': {'start': 411, 'end': 421}}, {'text': 'netilmicin', 'location': {'start': 459, 'end': 469}}, {'text': 'ethanesulfenyl chloride', 'location': {'start': 486, 'end': 509}}, {'text': "4'-ethylsulfanylnetilmicin", 'location': {'start': 543, 'end': 569}}, {'text': 'netilmicin', 'location': {'start': 575, 'end': 585}}]</t>
  </si>
  <si>
    <t>[{'text': 'puromycin', 'location': {'start': 1206, 'end': 1215}}, {'text': 'Puromycin', 'location': {'start': 698, 'end': 707}}, {'text': 'Puromycin', 'location': {'start': 93, 'end': 102}}, {'text': 'amino acid', 'location': {'start': 760, 'end': 770}}, {'text': 'amino acids', 'location': {'start': 848, 'end': 859}}, {'text': 'biotin', 'location': {'start': 1087, 'end': 1093}}, {'text': 'puromycin', 'location': {'start': 1028, 'end': 1037}}, {'text': 'puromycin', 'location': {'start': 1479, 'end': 1488}}, {'text': 'nucleoside', 'location': {'start': 726, 'end': 736}}, {'text': 'aminonucleoside', 'location': {'start': 128, 'end': 143}}]</t>
  </si>
  <si>
    <t>[{'text': 'IMB-H4', 'location': {'start': 1065, 'end': 1071}}, {'text': 'IMB-H4', 'location': {'start': 1174, 'end': 1180}}, {'text': 'IMB-H4', 'location': {'start': 889, 'end': 895}}]</t>
  </si>
  <si>
    <t>[{'text': 'Nonribosomal peptides', 'location': {'start': 125, 'end': 146}}, {'text': 'NRPs', 'location': {'start': 148, 'end': 152}}, {'text': 'NRPs', 'location': {'start': 362, 'end': 366}}, {'text': 'bogorol', 'location': {'start': 445, 'end': 452}}, {'text': 'bogorols I', 'location': {'start': 463, 'end': 473}}, {'text': 'L', 'location': {'start': 477, 'end': 478}}, {'text': 'lipopeptides', 'location': {'start': 496, 'end': 508}}, {'text': 'succilins', 'location': {'start': 519, 'end': 528}}, {'text': 'succilins I to L', 'location': {'start': 530, 'end': 546}}, {'text': 'bogorols I', 'location': {'start': 613, 'end': 623}}, {'text': 'L', 'location': {'start': 627, 'end': 628}}, {'text': 'bogorol', 'location': {'start': 730, 'end': 737}}, {'text': 'coenzyme A.', 'location': {'start': 883, 'end': 894}}, {'text': 'valinol', 'location': {'start': 922, 'end': 929}}, {'text': 'bogorols', 'location': {'start': 1112, 'end': 1120}}, {'text': 'bogorols', 'location': {'start': 1201, 'end': 1209}}, {'text': 'Bogorols', 'location': {'start': 1256, 'end': 1264}}, {'text': 'bogorols', 'location': {'start': 1395, 'end': 1403}}, {'text': 'bogorols', 'location': {'start': 1505, 'end': 1513}}, {'text': 'relacidines', 'location': {'start': 1518, 'end': 1529}}, {'text': 'NRPs', 'location': {'start': 1548, 'end': 1552}}, {'text': 'bogorol', 'location': {'start': 1810, 'end': 1817}}, {'text': 'NRPs', 'location': {'start': 1878, 'end': 1882}}, {'text': 'bogorol', 'location': {'start': 2015, 'end': 2022}}, {'text': 'succinylated bogorols', 'location': {'start': 2036, 'end': 2057}}, {'text': 'succilins', 'location': {'start': 2067, 'end': 2076}}, {'text': 'bogorols', 'location': {'start': 2196, 'end': 2204}}, {'text': 'NRPs', 'location': {'start': 2241, 'end': 2245}}, {'text': 'fatty acid', 'location': {'start': 2258, 'end': 2268}}, {'text': 'lipid', 'location': {'start': 2330, 'end': 2335}}, {'text': 'NRPs', 'location': {'start': 2344, 'end': 2348}}, {'text': 'valinol', 'location': {'start': 2515, 'end': 2522}}, {'text': 'bogorols', 'location': {'start': 2580, 'end': 2588}}, {'text': 'NRPs', 'location': {'start': 2646, 'end': 2650}}, {'text': 'bogorol', 'location': {'start': 2674, 'end': 2681}}, {'text': 'bogorols', 'location': {'start': 2722, 'end': 2730}}, {'text': 'relacidine B', 'location': {'start': 2860, 'end': 2872}}, {'text': 'bogorol K', 'location': {'start': 2877, 'end': 2886}}]</t>
  </si>
  <si>
    <t>[{'text': 'Nifurtimox', 'location': {'start': 209, 'end': 219}}, {'text': 'Nifurtimox', 'location': {'start': 1144, 'end': 1154}}, {'text': 'nifurtimox', 'location': {'start': 1620, 'end': 1630}}, {'text': 'nifurtimox', 'location': {'start': 368, 'end': 378}}, {'text': 'nifurtimox', 'location': {'start': 2138, 'end': 2148}}, {'text': 'nifurtimox', 'location': {'start': 2725, 'end': 2735}}, {'text': 'nifurtimox', 'location': {'start': 2191, 'end': 2201}}, {'text': 'nifurtimox', 'location': {'start': 657, 'end': 667}}, {'text': 'nifurtimox', 'location': {'start': 2470, 'end': 2480}}]</t>
  </si>
  <si>
    <t>[{'text': 'lipopeptides', 'location': {'start': 1340, 'end': 1352}}]</t>
  </si>
  <si>
    <t>[{'text': 'diazabicyclooctane', 'location': {'start': 773, 'end': 791}}, {'text': 'beta-lactam', 'location': {'start': 462, 'end': 473}}, {'text': 'DBO', 'location': {'start': 793, 'end': 796}}, {'text': 'proxetil', 'location': {'start': 1119, 'end': 1127}}, {'text': 'fluoroacetate', 'location': {'start': 902, 'end': 915}}, {'text': 'ETX0282', 'location': {'start': 1050, 'end': 1057}}, {'text': 'DBO', 'location': {'start': 833, 'end': 836}}, {'text': 'ETX1317', 'location': {'start': 838, 'end': 845}}, {'text': 'ETX1317', 'location': {'start': 1041, 'end': 1048}}, {'text': 'ester', 'location': {'start': 1024, 'end': 1029}}, {'text': 'cefpodoxime', 'location': {'start': 1107, 'end': 1118}}, {'text': 'carbon', 'location': {'start': 877, 'end': 883}}, {'text': 'beta-lactam', 'location': {'start': 565, 'end': 576}}, {'text': 'beta-lactam', 'location': {'start': 250, 'end': 261}}, {'text': 'carbapenem', 'location': {'start': 1204, 'end': 1214}}, {'text': 'carbon', 'location': {'start': 870, 'end': 876}}]</t>
  </si>
  <si>
    <t>[{'text': 'valinomycin', 'location': {'start': 665, 'end': 676}}, {'text': 'valinomycin', 'location': {'start': 991, 'end': 1002}}, {'text': 'valinomycin', 'location': {'start': 368, 'end': 379}}, {'text': 'valinomycin', 'location': {'start': 919, 'end': 930}}, {'text': 'valinomycin', 'location': {'start': 772, 'end': 783}}, {'text': 'valinomycin', 'location': {'start': 881, 'end': 892}}, {'text': 'Valinomycin', 'location': {'start': 85, 'end': 96}}, {'text': 'valinomycin', 'location': {'start': 1092, 'end': 1103}}]</t>
  </si>
  <si>
    <t>[{'text': 'TD-1792', 'location': {'start': 625, 'end': 632}}, {'text': 'DSTA4637S', 'location': {'start': 1233, 'end': 1242}}, {'text': 'TNP-2092', 'location': {'start': 965, 'end': 973}}, {'text': 'fluoroquinolone', 'location': {'start': 1004, 'end': 1019}}, {'text': 'rifamycin', 'location': {'start': 990, 'end': 999}}, {'text': 'vancomycin', 'location': {'start': 753, 'end': 763}}, {'text': 'DSTA4637S', 'location': {'start': 1071, 'end': 1080}}, {'text': 'rifamycins', 'location': {'start': 805, 'end': 815}}]</t>
  </si>
  <si>
    <t>[{'text': 'cephalosporin', 'location': {'start': 1163, 'end': 1176}}, {'text': 'VNRX-5236', 'location': {'start': 1068, 'end': 1077}}, {'text': 'etzadroxil', 'location': {'start': 984, 'end': 994}}, {'text': 'ceftibuten', 'location': {'start': 1188, 'end': 1198}}, {'text': 'VNRX-7145', 'location': {'start': 964, 'end': 973}}, {'text': 'boronic acid', 'location': {'start': 1016, 'end': 1028}}, {'text': 'VNRX-5236', 'location': {'start': 974, 'end': 983}}]</t>
  </si>
  <si>
    <t>[{'text': 'Hub', 'location': {'start': 393, 'end': 396}}, {'text': 'halicin', 'location': {'start': 397, 'end': 404}}, {'text': 'carbapenem', 'location': {'start': 592, 'end': 602}}, {'text': 'Halicin', 'location': {'start': 633, 'end': 640}}]</t>
  </si>
  <si>
    <t>[{'text': 'quinolones', 'location': {'start': 419, 'end': 429}}, {'text': 'zabofloxacin', 'location': {'start': 1005, 'end': 1017}}, {'text': 'delafoxacin', 'location': {'start': 911, 'end': 922}}, {'text': 'quinolones', 'location': {'start': 154, 'end': 164}}, {'text': 'levonadifloxacin', 'location': {'start': 970, 'end': 986}}, {'text': 'lascufloxacin', 'location': {'start': 938, 'end': 951}}, {'text': 'fluoroquinolones', 'location': {'start': 1916, 'end': 1932}}, {'text': 'nadifloxacin', 'location': {'start': 1278, 'end': 1290}}, {'text': 'quinolones', 'location': {'start': 821, 'end': 831}}, {'text': 'finafloxacin', 'location': {'start': 924, 'end': 936}}, {'text': 'nadifloxacin', 'location': {'start': 953, 'end': 965}}, {'text': 'quinolones', 'location': {'start': 695, 'end': 705}}, {'text': 'quinolones', 'location': {'start': 2022, 'end': 2032}}, {'text': 'nemonoxacin', 'location': {'start': 988, 'end': 999}}, {'text': 'besifloxacin', 'location': {'start': 897, 'end': 909}}]</t>
  </si>
  <si>
    <t>[{'text': 'desertomycin H.', 'location': {'start': 1414, 'end': 1429}}, {'text': 'macrolactone', 'location': {'start': 1380, 'end': 1392}}, {'text': 'vancomycin', 'location': {'start': 1222, 'end': 1232}}]</t>
  </si>
  <si>
    <t>[{'text': 'Retapamulin', 'location': {'start': 115, 'end': 126}}, {'text': 'mupirocin', 'location': {'start': 172, 'end': 181}}, {'text': 'methicillin', 'location': {'start': 211, 'end': 222}}, {'text': 'retapamulin', 'location': {'start': 354, 'end': 365}}, {'text': 'retapamulin', 'location': {'start': 555, 'end': 566}}, {'text': 'retapamulin', 'location': {'start': 599, 'end': 610}}, {'text': 'mupirocin', 'location': {'start': 651, 'end': 660}}, {'text': 'methicillin', 'location': {'start': 690, 'end': 701}}]</t>
  </si>
  <si>
    <t>[{'text': 'SurgihoneyRO', 'location': {'start': 1697, 'end': 1709}}, {'text': 'polycaprolactone', 'location': {'start': 911, 'end': 927}}, {'text': 'polymer', 'location': {'start': 1302, 'end': 1309}}, {'text': 'polycaprolactone', 'location': {'start': 1914, 'end': 1930}}, {'text': 'polymer', 'location': {'start': 1390, 'end': 1397}}, {'text': 'polycaprolactone', 'location': {'start': 1740, 'end': 1756}}, {'text': 'SurgihoneyRO', 'location': {'start': 955, 'end': 967}}, {'text': 'hydrogen peroxide', 'location': {'start': 1858, 'end': 1875}}]</t>
  </si>
  <si>
    <t>[{'text': 'CL 188,624', 'location': {'start': 95, 'end': 105}}, {'text': 'CL 190,294', 'location': {'start': 107, 'end': 117}}, {'text': 'CL 191,121', 'location': {'start': 123, 'end': 133}}, {'text': 'aminomethyl tetrahydrofuranyl (THF)-1 beta-methylcarbapenems', 'location': {'start': 144, 'end': 204}}, {'text': 'carbapenems', 'location': {'start': 257, 'end': 268}}, {'text': 'biapenem', 'location': {'start': 311, 'end': 319}}, {'text': 'imipenem', 'location': {'start': 321, 'end': 329}}, {'text': 'meropenem', 'location': {'start': 335, 'end': 344}}, {'text': 'carbapenems', 'location': {'start': 498, 'end': 509}}, {'text': 'biapenem', 'location': {'start': 537, 'end': 545}}, {'text': 'carbapenems', 'location': {'start': 559, 'end': 570}}, {'text': 'imipenem', 'location': {'start': 602, 'end': 610}}, {'text': 'meropenem', 'location': {'start': 632, 'end': 641}}, {'text': 'CL 191,121', 'location': {'start': 777, 'end': 787}}, {'text': 'CL 188,624', 'location': {'start': 826, 'end': 836}}, {'text': 'CL 190,294', 'location': {'start': 841, 'end': 851}}, {'text': 'CL 191,121', 'location': {'start': 913, 'end': 923}}, {'text': 'imipenem', 'location': {'start': 953, 'end': 961}}, {'text': 'methicillin', 'location': {'start': 970, 'end': 981}}, {'text': 'imipenem', 'location': {'start': 1031, 'end': 1039}}, {'text': 'Biapenem', 'location': {'start': 1080, 'end': 1088}}, {'text': 'meropenem', 'location': {'start': 1093, 'end': 1102}}, {'text': 'CL 191,121', 'location': {'start': 1143, 'end': 1153}}, {'text': 'methicillin', 'location': {'start': 1181, 'end': 1192}}, {'text': 'carbapenems', 'location': {'start': 1244, 'end': 1255}}, {'text': 'Biapenem', 'location': {'start': 1319, 'end': 1327}}, {'text': 'carbapenems', 'location': {'start': 1368, 'end': 1379}}, {'text': 'carbapenems', 'location': {'start': 1469, 'end': 1480}}, {'text': 'CL 191,121', 'location': {'start': 1604, 'end': 1614}}, {'text': 'imipenem', 'location': {'start': 1665, 'end': 1673}}]</t>
  </si>
  <si>
    <t>[{'text': 'fluoroquinolones', 'location': {'start': 196, 'end': 212}}, {'text': 'fluoroquinolone', 'location': {'start': 221, 'end': 236}}, {'text': 'pefloxacin', 'location': {'start': 237, 'end': 247}}, {'text': 'pefloxacin', 'location': {'start': 462, 'end': 472}}, {'text': 'radiosulfate', 'location': {'start': 623, 'end': 635}}, {'text': 'pefloxacin', 'location': {'start': 947, 'end': 957}}, {'text': 'sulfate', 'location': {'start': 1107, 'end': 1114}}, {'text': 'sulfate', 'location': {'start': 1164, 'end': 1171}}, {'text': 'pefloxacin', 'location': {'start': 1355, 'end': 1365}}, {'text': 'sulfate', 'location': {'start': 1441, 'end': 1448}}, {'text': 'Pefloxacin', 'location': {'start': 1450, 'end': 1460}}, {'text': 'N-acetylcysteine', 'location': {'start': 1704, 'end': 1720}}, {'text': 'pefloxacin', 'location': {'start': 1805, 'end': 1815}}]</t>
  </si>
  <si>
    <t>[{'text': 'water', 'location': {'start': 483, 'end': 488}}, {'text': 'heliomycin', 'location': {'start': 521, 'end': 531}}, {'text': 'heliomycin', 'location': {'start': 754, 'end': 764}}, {'text': '4-(tert-butylamino)methyl', 'location': {'start': 800, 'end': 825}}, {'text': 'HD3', 'location': {'start': 935, 'end': 938}}, {'text': 'heliomycin', 'location': {'start': 963, 'end': 973}}, {'text': 'heliomycin', 'location': {'start': 1187, 'end': 1197}}, {'text': 'heliomycin', 'location': {'start': 1283, 'end': 1293}}, {'text': 'water', 'location': {'start': 1390, 'end': 1395}}, {'text': 'heliomycin', 'location': {'start': 1611, 'end': 1621}}, {'text': 'HD3', 'location': {'start': 1665, 'end': 1668}}, {'text': 'heliomycin', 'location': {'start': 1865, 'end': 1875}}, {'text': 'water', 'location': {'start': 1884, 'end': 1889}}]</t>
  </si>
  <si>
    <t>[{'text': 'quinolones', 'location': {'start': 180, 'end': 190}}, {'text': 'norfloxacin', 'location': {'start': 330, 'end': 341}}, {'text': 'nadifloxacin', 'location': {'start': 346, 'end': 358}}, {'text': 'quinolones', 'location': {'start': 411, 'end': 421}}, {'text': 'quinolones', 'location': {'start': 677, 'end': 687}}, {'text': 'quinolones', 'location': {'start': 957, 'end': 967}}, {'text': 'quinolones', 'location': {'start': 1206, 'end': 1216}}, {'text': 'I quinolones', 'location': {'start': 1261, 'end': 1273}}, {'text': 'norfloxacin', 'location': {'start': 1275, 'end': 1286}}, {'text': 'enoxacin', 'location': {'start': 1288, 'end': 1296}}, {'text': 'fleroxacin', 'location': {'start': 1298, 'end': 1308}}, {'text': 'ciprofloxacin', 'location': {'start': 1310, 'end': 1323}}, {'text': 'lomefloxacin', 'location': {'start': 1325, 'end': 1337}}, {'text': 'trovafloxacin', 'location': {'start': 1339, 'end': 1352}}, {'text': 'grepafloxacin', 'location': {'start': 1354, 'end': 1367}}, {'text': 'ofloxacin', 'location': {'start': 1369, 'end': 1378}}, {'text': 'levofloxacin', 'location': {'start': 1384, 'end': 1396}}, {'text': 'II quinolones', 'location': {'start': 1425, 'end': 1438}}, {'text': 'sparfloxacin', 'location': {'start': 1440, 'end': 1452}}, {'text': 'nadifloxacin', 'location': {'start': 1457, 'end': 1469}}, {'text': 'type III quinolones', 'location': {'start': 1497, 'end': 1516}}, {'text': 'gatifloxacin', 'location': {'start': 1518, 'end': 1530}}, {'text': 'pazufloxacin', 'location': {'start': 1532, 'end': 1544}}, {'text': 'moxifloxacin', 'location': {'start': 1546, 'end': 1558}}, {'text': 'clinafloxacin', 'location': {'start': 1564, 'end': 1577}}, {'text': 'II quinolones', 'location': {'start': 1616, 'end': 1629}}, {'text': 'Type III quinolones', 'location': {'start': 1692, 'end': 1711}}]</t>
  </si>
  <si>
    <t>[{'text': 'IMB-0042', 'location': {'start': 1118, 'end': 1126}}, {'text': 'LPS', 'location': {'start': 796, 'end': 799}}, {'text': 'lipopolysaccharide', 'location': {'start': 280, 'end': 298}}, {'text': 'IMB-0042', 'location': {'start': 1234, 'end': 1242}}, {'text': 'LPS', 'location': {'start': 1318, 'end': 1321}}, {'text': 'IMB-0042', 'location': {'start': 1340, 'end': 1348}}, {'text': 'LPS', 'location': {'start': 300, 'end': 303}}, {'text': 'LPS', 'location': {'start': 1596, 'end': 1599}}, {'text': 'LPS', 'location': {'start': 941, 'end': 944}}, {'text': 'LPS', 'location': {'start': 713, 'end': 716}}, {'text': 'IMB-0042', 'location': {'start': 1068, 'end': 1076}}, {'text': 'LPS', 'location': {'start': 556, 'end': 559}}, {'text': 'LPS', 'location': {'start': 352, 'end': 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</si>
</sst>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top"/>
    </xf>
    <xf numFmtId="0" fontId="1" fillId="0" borderId="0" xfId="0" applyFont="1" applyAlignment="1">
      <alignment horizontal="center" vertical="top"/>
    </xf>
    <xf numFmtId="0" fontId="0" fillId="2" borderId="0" xfId="0" applyFill="1"/>
    <xf numFmtId="0" fontId="2" fillId="0" borderId="0" xfId="0" applyFont="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14"/>
  <sheetViews>
    <sheetView tabSelected="1" workbookViewId="0">
      <selection activeCell="AH111" sqref="A1:AH111"/>
    </sheetView>
  </sheetViews>
  <sheetFormatPr baseColWidth="10" defaultColWidth="8.88671875" defaultRowHeight="14.4" x14ac:dyDescent="0.3"/>
  <cols>
    <col min="2" max="3" width="16.77734375" customWidth="1"/>
    <col min="4" max="4" width="15.77734375" customWidth="1"/>
    <col min="5" max="19" width="10.77734375" customWidth="1"/>
    <col min="20" max="21" width="8.88671875" customWidth="1"/>
    <col min="22" max="26" width="20.77734375" hidden="1" customWidth="1"/>
    <col min="27" max="28" width="20.77734375" customWidth="1"/>
  </cols>
  <sheetData>
    <row r="1" spans="1:35" x14ac:dyDescent="0.3">
      <c r="A1" s="1" t="s">
        <v>0</v>
      </c>
      <c r="B1" s="1" t="s">
        <v>1</v>
      </c>
      <c r="C1" s="1" t="s">
        <v>2</v>
      </c>
      <c r="D1" s="1" t="s">
        <v>3</v>
      </c>
      <c r="E1" s="1" t="s">
        <v>4</v>
      </c>
      <c r="F1" s="1" t="s">
        <v>5</v>
      </c>
      <c r="G1" s="1" t="s">
        <v>6</v>
      </c>
      <c r="H1" s="1"/>
      <c r="I1" s="1"/>
      <c r="J1" s="1" t="s">
        <v>7</v>
      </c>
      <c r="K1" s="1" t="s">
        <v>8</v>
      </c>
      <c r="L1" s="1" t="s">
        <v>9</v>
      </c>
      <c r="M1" s="1"/>
      <c r="N1" s="1"/>
      <c r="O1" s="1" t="s">
        <v>10</v>
      </c>
      <c r="P1" s="1" t="s">
        <v>11</v>
      </c>
      <c r="Q1" s="1" t="s">
        <v>12</v>
      </c>
      <c r="T1" s="2" t="s">
        <v>537</v>
      </c>
      <c r="U1" s="2"/>
      <c r="V1" s="1" t="s">
        <v>1026</v>
      </c>
      <c r="W1" s="1" t="s">
        <v>539</v>
      </c>
      <c r="X1" s="1" t="s">
        <v>540</v>
      </c>
      <c r="Y1" s="1" t="s">
        <v>541</v>
      </c>
      <c r="Z1" s="1" t="s">
        <v>542</v>
      </c>
      <c r="AA1" s="1" t="s">
        <v>543</v>
      </c>
      <c r="AB1" s="1" t="s">
        <v>538</v>
      </c>
      <c r="AC1" s="1" t="s">
        <v>544</v>
      </c>
      <c r="AD1" s="1" t="s">
        <v>545</v>
      </c>
      <c r="AE1" s="1" t="s">
        <v>546</v>
      </c>
      <c r="AF1" s="1" t="s">
        <v>547</v>
      </c>
      <c r="AG1" s="1" t="s">
        <v>548</v>
      </c>
      <c r="AH1" s="1" t="s">
        <v>549</v>
      </c>
    </row>
    <row r="2" spans="1:35" s="5" customFormat="1" x14ac:dyDescent="0.3">
      <c r="A2" s="5">
        <v>11036042</v>
      </c>
      <c r="B2" s="5" t="s">
        <v>13</v>
      </c>
      <c r="C2" s="5" t="s">
        <v>14</v>
      </c>
      <c r="D2" s="5" t="s">
        <v>15</v>
      </c>
      <c r="E2" s="5" t="s">
        <v>16</v>
      </c>
      <c r="F2" s="5" t="s">
        <v>17</v>
      </c>
      <c r="G2" s="5" t="s">
        <v>18</v>
      </c>
      <c r="H2" s="5">
        <v>3</v>
      </c>
      <c r="I2" s="5" t="str">
        <f t="shared" ref="I2:I65" si="0">IF(H2&gt;=2,"YES","NO")</f>
        <v>YES</v>
      </c>
      <c r="J2" s="5" t="s">
        <v>19</v>
      </c>
      <c r="K2" s="5" t="s">
        <v>20</v>
      </c>
      <c r="L2" s="5" t="s">
        <v>18</v>
      </c>
      <c r="M2" s="5">
        <v>2</v>
      </c>
      <c r="N2" s="5" t="str">
        <f t="shared" ref="N2:N65" si="1">IF(M2&gt;=2,"YES","NO")</f>
        <v>YES</v>
      </c>
      <c r="O2" s="5" t="s">
        <v>19</v>
      </c>
      <c r="P2" s="5" t="s">
        <v>21</v>
      </c>
      <c r="Q2" s="5" t="s">
        <v>18</v>
      </c>
      <c r="R2" s="5">
        <v>1</v>
      </c>
      <c r="S2" s="5" t="str">
        <f t="shared" ref="S2:S65" si="2">IF(R2&gt;=2,"YES","NO")</f>
        <v>NO</v>
      </c>
      <c r="T2" s="5">
        <f>SUM(IFERROR(FIND("YES",I2),0), IFERROR(FIND("YES",N2),0), IFERROR(FIND("YES",S2),0))</f>
        <v>2</v>
      </c>
      <c r="U2" s="5" t="str">
        <f>IF(T2&gt;=2, "Pasa","No pasa")</f>
        <v>Pasa</v>
      </c>
      <c r="V2" s="5" t="s">
        <v>1027</v>
      </c>
      <c r="W2" s="5" t="s">
        <v>551</v>
      </c>
      <c r="X2" s="5" t="s">
        <v>552</v>
      </c>
      <c r="Y2" s="5" t="s">
        <v>552</v>
      </c>
      <c r="Z2" s="5" t="s">
        <v>553</v>
      </c>
      <c r="AA2" s="5" t="s">
        <v>554</v>
      </c>
      <c r="AB2" s="5" t="s">
        <v>550</v>
      </c>
      <c r="AC2" s="5">
        <v>7</v>
      </c>
      <c r="AD2" s="5">
        <v>0</v>
      </c>
      <c r="AE2" s="5">
        <v>0</v>
      </c>
      <c r="AF2" s="5">
        <f>AC2/(AC2+AD2)</f>
        <v>1</v>
      </c>
      <c r="AG2" s="5">
        <f>AC2/(AC2+AE2)</f>
        <v>1</v>
      </c>
      <c r="AI2" s="5" t="str">
        <f>IF(U2="VP",AH2,"")</f>
        <v/>
      </c>
    </row>
    <row r="3" spans="1:35" x14ac:dyDescent="0.3">
      <c r="A3">
        <v>37192172</v>
      </c>
      <c r="B3" t="s">
        <v>22</v>
      </c>
      <c r="C3" t="s">
        <v>23</v>
      </c>
      <c r="D3" t="s">
        <v>24</v>
      </c>
      <c r="E3" t="s">
        <v>16</v>
      </c>
      <c r="F3" t="s">
        <v>25</v>
      </c>
      <c r="G3" t="s">
        <v>18</v>
      </c>
      <c r="H3">
        <v>2</v>
      </c>
      <c r="I3" t="str">
        <f t="shared" si="0"/>
        <v>YES</v>
      </c>
      <c r="J3" t="s">
        <v>16</v>
      </c>
      <c r="K3" t="s">
        <v>20</v>
      </c>
      <c r="L3" t="s">
        <v>18</v>
      </c>
      <c r="M3">
        <v>3</v>
      </c>
      <c r="N3" t="str">
        <f t="shared" si="1"/>
        <v>YES</v>
      </c>
      <c r="O3" t="s">
        <v>16</v>
      </c>
      <c r="P3" t="s">
        <v>26</v>
      </c>
      <c r="Q3" t="s">
        <v>18</v>
      </c>
      <c r="R3">
        <v>2</v>
      </c>
      <c r="S3" t="str">
        <f t="shared" si="2"/>
        <v>YES</v>
      </c>
      <c r="T3">
        <f t="shared" ref="T3:T66" si="3">SUM(IFERROR(FIND("YES",I3),0), IFERROR(FIND("YES",N3),0), IFERROR(FIND("YES",S3),0))</f>
        <v>3</v>
      </c>
      <c r="U3" t="str">
        <f t="shared" ref="U3:U66" si="4">IF(T3&gt;=2, "Pasa","No pasa")</f>
        <v>Pasa</v>
      </c>
      <c r="V3" t="s">
        <v>1028</v>
      </c>
      <c r="W3" t="s">
        <v>556</v>
      </c>
      <c r="X3" t="s">
        <v>557</v>
      </c>
      <c r="Y3" t="s">
        <v>558</v>
      </c>
      <c r="Z3" t="s">
        <v>559</v>
      </c>
      <c r="AA3" t="s">
        <v>560</v>
      </c>
      <c r="AB3" t="s">
        <v>555</v>
      </c>
      <c r="AC3">
        <v>12</v>
      </c>
      <c r="AD3">
        <v>2</v>
      </c>
      <c r="AE3">
        <v>0</v>
      </c>
      <c r="AF3">
        <f t="shared" ref="AF3:AF66" si="5">AC3/(AC3+AD3)</f>
        <v>0.8571428571428571</v>
      </c>
      <c r="AG3">
        <f t="shared" ref="AG3:AG66" si="6">AC3/(AC3+AE3)</f>
        <v>1</v>
      </c>
      <c r="AH3">
        <f t="shared" ref="AH3:AH66" si="7">2*AF3*AG3/(AF3+AG3)</f>
        <v>0.92307692307692302</v>
      </c>
      <c r="AI3" t="str">
        <f>IF(U3="VP",AH3,"")</f>
        <v/>
      </c>
    </row>
    <row r="4" spans="1:35" x14ac:dyDescent="0.3">
      <c r="A4">
        <v>6258580</v>
      </c>
      <c r="B4" t="s">
        <v>27</v>
      </c>
      <c r="C4" t="s">
        <v>28</v>
      </c>
      <c r="D4" t="s">
        <v>29</v>
      </c>
      <c r="E4" t="s">
        <v>16</v>
      </c>
      <c r="F4" t="s">
        <v>30</v>
      </c>
      <c r="G4" t="s">
        <v>18</v>
      </c>
      <c r="H4">
        <v>2</v>
      </c>
      <c r="I4" t="str">
        <f t="shared" si="0"/>
        <v>YES</v>
      </c>
      <c r="J4" t="s">
        <v>16</v>
      </c>
      <c r="K4" t="s">
        <v>20</v>
      </c>
      <c r="L4" t="s">
        <v>18</v>
      </c>
      <c r="M4">
        <v>3</v>
      </c>
      <c r="N4" t="str">
        <f t="shared" si="1"/>
        <v>YES</v>
      </c>
      <c r="O4" t="s">
        <v>16</v>
      </c>
      <c r="P4" t="s">
        <v>31</v>
      </c>
      <c r="Q4" t="s">
        <v>18</v>
      </c>
      <c r="R4">
        <v>2</v>
      </c>
      <c r="S4" t="str">
        <f t="shared" si="2"/>
        <v>YES</v>
      </c>
      <c r="T4">
        <f t="shared" si="3"/>
        <v>3</v>
      </c>
      <c r="U4" t="str">
        <f t="shared" si="4"/>
        <v>Pasa</v>
      </c>
      <c r="V4" t="s">
        <v>1029</v>
      </c>
      <c r="W4" t="s">
        <v>562</v>
      </c>
      <c r="X4" t="s">
        <v>563</v>
      </c>
      <c r="Y4" t="s">
        <v>564</v>
      </c>
      <c r="Z4" t="s">
        <v>565</v>
      </c>
      <c r="AA4" t="s">
        <v>566</v>
      </c>
      <c r="AB4" t="s">
        <v>561</v>
      </c>
      <c r="AC4">
        <v>8</v>
      </c>
      <c r="AD4">
        <v>1</v>
      </c>
      <c r="AE4">
        <v>2</v>
      </c>
      <c r="AF4">
        <f t="shared" si="5"/>
        <v>0.88888888888888884</v>
      </c>
      <c r="AG4">
        <f t="shared" si="6"/>
        <v>0.8</v>
      </c>
      <c r="AH4">
        <f t="shared" si="7"/>
        <v>0.8421052631578948</v>
      </c>
      <c r="AI4" t="str">
        <f>IF(U4="VP",AH4,"")</f>
        <v/>
      </c>
    </row>
    <row r="5" spans="1:35" x14ac:dyDescent="0.3">
      <c r="A5">
        <v>16189117</v>
      </c>
      <c r="B5" t="s">
        <v>32</v>
      </c>
      <c r="C5" t="s">
        <v>33</v>
      </c>
      <c r="D5" t="s">
        <v>34</v>
      </c>
      <c r="E5" t="s">
        <v>16</v>
      </c>
      <c r="F5" t="s">
        <v>17</v>
      </c>
      <c r="G5" t="s">
        <v>18</v>
      </c>
      <c r="H5">
        <v>3</v>
      </c>
      <c r="I5" t="str">
        <f t="shared" si="0"/>
        <v>YES</v>
      </c>
      <c r="J5" t="s">
        <v>16</v>
      </c>
      <c r="K5" t="s">
        <v>17</v>
      </c>
      <c r="L5" t="s">
        <v>18</v>
      </c>
      <c r="M5">
        <v>3</v>
      </c>
      <c r="N5" t="str">
        <f t="shared" si="1"/>
        <v>YES</v>
      </c>
      <c r="O5" t="s">
        <v>16</v>
      </c>
      <c r="P5" t="s">
        <v>35</v>
      </c>
      <c r="Q5" t="s">
        <v>18</v>
      </c>
      <c r="R5">
        <v>2</v>
      </c>
      <c r="S5" t="str">
        <f t="shared" si="2"/>
        <v>YES</v>
      </c>
      <c r="T5">
        <f t="shared" si="3"/>
        <v>3</v>
      </c>
      <c r="U5" t="str">
        <f t="shared" si="4"/>
        <v>Pasa</v>
      </c>
      <c r="V5" t="s">
        <v>1030</v>
      </c>
      <c r="W5" t="s">
        <v>568</v>
      </c>
      <c r="X5" t="s">
        <v>569</v>
      </c>
      <c r="Y5" t="s">
        <v>569</v>
      </c>
      <c r="Z5" t="s">
        <v>569</v>
      </c>
      <c r="AA5" t="s">
        <v>569</v>
      </c>
      <c r="AB5" t="s">
        <v>567</v>
      </c>
      <c r="AC5">
        <v>4</v>
      </c>
      <c r="AD5">
        <v>0</v>
      </c>
      <c r="AE5">
        <v>1</v>
      </c>
      <c r="AF5">
        <f t="shared" si="5"/>
        <v>1</v>
      </c>
      <c r="AG5">
        <f t="shared" si="6"/>
        <v>0.8</v>
      </c>
      <c r="AH5">
        <f t="shared" si="7"/>
        <v>0.88888888888888895</v>
      </c>
      <c r="AI5" t="str">
        <f>IF(U5="VP",AH5,"")</f>
        <v/>
      </c>
    </row>
    <row r="6" spans="1:35" x14ac:dyDescent="0.3">
      <c r="A6">
        <v>13681272</v>
      </c>
      <c r="B6" t="s">
        <v>36</v>
      </c>
      <c r="C6" t="s">
        <v>37</v>
      </c>
      <c r="D6" t="s">
        <v>38</v>
      </c>
      <c r="E6" t="s">
        <v>16</v>
      </c>
      <c r="F6" t="s">
        <v>39</v>
      </c>
      <c r="G6" t="s">
        <v>18</v>
      </c>
      <c r="H6">
        <v>2</v>
      </c>
      <c r="I6" t="str">
        <f t="shared" si="0"/>
        <v>YES</v>
      </c>
      <c r="J6" t="s">
        <v>16</v>
      </c>
      <c r="K6" t="s">
        <v>40</v>
      </c>
      <c r="L6" t="s">
        <v>18</v>
      </c>
      <c r="M6">
        <v>3</v>
      </c>
      <c r="N6" t="str">
        <f t="shared" si="1"/>
        <v>YES</v>
      </c>
      <c r="O6" t="s">
        <v>16</v>
      </c>
      <c r="P6" t="s">
        <v>41</v>
      </c>
      <c r="Q6" t="s">
        <v>18</v>
      </c>
      <c r="R6">
        <v>3</v>
      </c>
      <c r="S6" t="str">
        <f t="shared" si="2"/>
        <v>YES</v>
      </c>
      <c r="T6">
        <f t="shared" si="3"/>
        <v>3</v>
      </c>
      <c r="U6" t="str">
        <f t="shared" si="4"/>
        <v>Pasa</v>
      </c>
      <c r="V6" t="s">
        <v>1031</v>
      </c>
      <c r="W6" t="s">
        <v>571</v>
      </c>
      <c r="X6" t="s">
        <v>572</v>
      </c>
      <c r="Y6" t="s">
        <v>572</v>
      </c>
      <c r="Z6" t="s">
        <v>573</v>
      </c>
      <c r="AA6" t="s">
        <v>574</v>
      </c>
      <c r="AB6" t="s">
        <v>570</v>
      </c>
      <c r="AC6">
        <v>3</v>
      </c>
      <c r="AD6">
        <v>0</v>
      </c>
      <c r="AE6">
        <v>0</v>
      </c>
      <c r="AF6">
        <f t="shared" si="5"/>
        <v>1</v>
      </c>
      <c r="AG6">
        <f t="shared" si="6"/>
        <v>1</v>
      </c>
      <c r="AH6">
        <f t="shared" si="7"/>
        <v>1</v>
      </c>
      <c r="AI6" t="str">
        <f>IF(U6="VP",AH6,"")</f>
        <v/>
      </c>
    </row>
    <row r="7" spans="1:35" x14ac:dyDescent="0.3">
      <c r="A7">
        <v>5847736</v>
      </c>
      <c r="B7" t="s">
        <v>42</v>
      </c>
      <c r="C7" t="s">
        <v>43</v>
      </c>
      <c r="D7" t="s">
        <v>44</v>
      </c>
      <c r="E7" t="s">
        <v>16</v>
      </c>
      <c r="F7" t="s">
        <v>17</v>
      </c>
      <c r="G7" t="s">
        <v>18</v>
      </c>
      <c r="H7">
        <v>3</v>
      </c>
      <c r="I7" t="str">
        <f t="shared" si="0"/>
        <v>YES</v>
      </c>
      <c r="J7" t="s">
        <v>16</v>
      </c>
      <c r="K7" t="s">
        <v>17</v>
      </c>
      <c r="L7" t="s">
        <v>18</v>
      </c>
      <c r="M7">
        <v>3</v>
      </c>
      <c r="N7" t="str">
        <f t="shared" si="1"/>
        <v>YES</v>
      </c>
      <c r="O7" t="s">
        <v>16</v>
      </c>
      <c r="P7" t="s">
        <v>45</v>
      </c>
      <c r="Q7" t="s">
        <v>18</v>
      </c>
      <c r="R7">
        <v>3</v>
      </c>
      <c r="S7" t="str">
        <f t="shared" si="2"/>
        <v>YES</v>
      </c>
      <c r="T7">
        <f t="shared" si="3"/>
        <v>3</v>
      </c>
      <c r="U7" t="str">
        <f t="shared" si="4"/>
        <v>Pasa</v>
      </c>
      <c r="V7" t="s">
        <v>1032</v>
      </c>
      <c r="W7" t="s">
        <v>575</v>
      </c>
      <c r="X7" t="s">
        <v>575</v>
      </c>
      <c r="Y7" t="s">
        <v>575</v>
      </c>
      <c r="Z7" t="s">
        <v>575</v>
      </c>
      <c r="AA7" t="s">
        <v>575</v>
      </c>
      <c r="AB7" t="s">
        <v>575</v>
      </c>
      <c r="AC7">
        <v>1</v>
      </c>
      <c r="AD7">
        <v>0</v>
      </c>
      <c r="AE7">
        <v>0</v>
      </c>
      <c r="AF7">
        <f t="shared" si="5"/>
        <v>1</v>
      </c>
      <c r="AG7">
        <f t="shared" si="6"/>
        <v>1</v>
      </c>
      <c r="AH7">
        <f t="shared" si="7"/>
        <v>1</v>
      </c>
      <c r="AI7" t="str">
        <f>IF(U7="VP",AH7,"")</f>
        <v/>
      </c>
    </row>
    <row r="8" spans="1:35" x14ac:dyDescent="0.3">
      <c r="A8">
        <v>4901344</v>
      </c>
      <c r="B8" t="s">
        <v>46</v>
      </c>
      <c r="C8" t="s">
        <v>47</v>
      </c>
      <c r="D8" t="s">
        <v>48</v>
      </c>
      <c r="E8" t="s">
        <v>16</v>
      </c>
      <c r="F8" t="s">
        <v>17</v>
      </c>
      <c r="G8" t="s">
        <v>18</v>
      </c>
      <c r="H8">
        <v>3</v>
      </c>
      <c r="I8" t="str">
        <f t="shared" si="0"/>
        <v>YES</v>
      </c>
      <c r="J8" t="s">
        <v>16</v>
      </c>
      <c r="K8" t="s">
        <v>49</v>
      </c>
      <c r="L8" t="s">
        <v>18</v>
      </c>
      <c r="M8">
        <v>3</v>
      </c>
      <c r="N8" t="str">
        <f t="shared" si="1"/>
        <v>YES</v>
      </c>
      <c r="O8" t="s">
        <v>16</v>
      </c>
      <c r="P8" t="s">
        <v>17</v>
      </c>
      <c r="Q8" t="s">
        <v>18</v>
      </c>
      <c r="R8">
        <v>3</v>
      </c>
      <c r="S8" t="str">
        <f t="shared" si="2"/>
        <v>YES</v>
      </c>
      <c r="T8">
        <f t="shared" si="3"/>
        <v>3</v>
      </c>
      <c r="U8" t="str">
        <f t="shared" si="4"/>
        <v>Pasa</v>
      </c>
      <c r="V8" t="s">
        <v>1033</v>
      </c>
      <c r="W8" t="s">
        <v>577</v>
      </c>
      <c r="X8" t="s">
        <v>578</v>
      </c>
      <c r="Y8" t="s">
        <v>578</v>
      </c>
      <c r="Z8" t="s">
        <v>578</v>
      </c>
      <c r="AA8" t="s">
        <v>578</v>
      </c>
      <c r="AB8" t="s">
        <v>576</v>
      </c>
      <c r="AC8">
        <v>3</v>
      </c>
      <c r="AD8">
        <v>0</v>
      </c>
      <c r="AE8">
        <v>1</v>
      </c>
      <c r="AF8">
        <f t="shared" si="5"/>
        <v>1</v>
      </c>
      <c r="AG8">
        <f t="shared" si="6"/>
        <v>0.75</v>
      </c>
      <c r="AH8">
        <f t="shared" si="7"/>
        <v>0.8571428571428571</v>
      </c>
      <c r="AI8" t="str">
        <f>IF(U8="VP",AH8,"")</f>
        <v/>
      </c>
    </row>
    <row r="9" spans="1:35" x14ac:dyDescent="0.3">
      <c r="A9">
        <v>8726004</v>
      </c>
      <c r="B9" t="s">
        <v>50</v>
      </c>
      <c r="C9" t="s">
        <v>51</v>
      </c>
      <c r="D9" t="s">
        <v>52</v>
      </c>
      <c r="E9" t="s">
        <v>16</v>
      </c>
      <c r="F9" t="s">
        <v>17</v>
      </c>
      <c r="G9" t="s">
        <v>18</v>
      </c>
      <c r="H9">
        <v>3</v>
      </c>
      <c r="I9" t="str">
        <f t="shared" si="0"/>
        <v>YES</v>
      </c>
      <c r="J9" t="s">
        <v>16</v>
      </c>
      <c r="K9" t="s">
        <v>17</v>
      </c>
      <c r="L9" t="s">
        <v>18</v>
      </c>
      <c r="M9">
        <v>3</v>
      </c>
      <c r="N9" t="str">
        <f t="shared" si="1"/>
        <v>YES</v>
      </c>
      <c r="O9" t="s">
        <v>16</v>
      </c>
      <c r="P9" t="s">
        <v>53</v>
      </c>
      <c r="Q9" t="s">
        <v>18</v>
      </c>
      <c r="R9">
        <v>3</v>
      </c>
      <c r="S9" t="str">
        <f t="shared" si="2"/>
        <v>YES</v>
      </c>
      <c r="T9">
        <f t="shared" si="3"/>
        <v>3</v>
      </c>
      <c r="U9" t="str">
        <f t="shared" si="4"/>
        <v>Pasa</v>
      </c>
      <c r="V9" t="s">
        <v>1034</v>
      </c>
      <c r="W9" t="s">
        <v>580</v>
      </c>
      <c r="X9" t="s">
        <v>581</v>
      </c>
      <c r="Y9" t="s">
        <v>581</v>
      </c>
      <c r="Z9" t="s">
        <v>582</v>
      </c>
      <c r="AA9" t="s">
        <v>583</v>
      </c>
      <c r="AB9" t="s">
        <v>579</v>
      </c>
      <c r="AC9">
        <v>8</v>
      </c>
      <c r="AD9">
        <v>1</v>
      </c>
      <c r="AE9">
        <v>2</v>
      </c>
      <c r="AF9">
        <f t="shared" si="5"/>
        <v>0.88888888888888884</v>
      </c>
      <c r="AG9">
        <f t="shared" si="6"/>
        <v>0.8</v>
      </c>
      <c r="AH9">
        <f t="shared" si="7"/>
        <v>0.8421052631578948</v>
      </c>
      <c r="AI9" t="str">
        <f>IF(U9="VP",AH9,"")</f>
        <v/>
      </c>
    </row>
    <row r="10" spans="1:35" x14ac:dyDescent="0.3">
      <c r="A10">
        <v>2552910</v>
      </c>
      <c r="B10" t="s">
        <v>54</v>
      </c>
      <c r="C10" t="s">
        <v>55</v>
      </c>
      <c r="D10" t="s">
        <v>56</v>
      </c>
      <c r="E10" t="s">
        <v>16</v>
      </c>
      <c r="F10" t="s">
        <v>17</v>
      </c>
      <c r="G10" t="s">
        <v>18</v>
      </c>
      <c r="H10">
        <v>3</v>
      </c>
      <c r="I10" t="str">
        <f t="shared" si="0"/>
        <v>YES</v>
      </c>
      <c r="J10" t="s">
        <v>16</v>
      </c>
      <c r="K10" t="s">
        <v>20</v>
      </c>
      <c r="L10" t="s">
        <v>18</v>
      </c>
      <c r="M10">
        <v>3</v>
      </c>
      <c r="N10" t="str">
        <f t="shared" si="1"/>
        <v>YES</v>
      </c>
      <c r="O10" t="s">
        <v>16</v>
      </c>
      <c r="P10" t="s">
        <v>57</v>
      </c>
      <c r="Q10" t="s">
        <v>18</v>
      </c>
      <c r="R10">
        <v>2</v>
      </c>
      <c r="S10" t="str">
        <f t="shared" si="2"/>
        <v>YES</v>
      </c>
      <c r="T10">
        <f t="shared" si="3"/>
        <v>3</v>
      </c>
      <c r="U10" t="str">
        <f t="shared" si="4"/>
        <v>Pasa</v>
      </c>
      <c r="V10" t="s">
        <v>1035</v>
      </c>
      <c r="W10" t="s">
        <v>585</v>
      </c>
      <c r="X10" t="s">
        <v>586</v>
      </c>
      <c r="Y10" t="s">
        <v>586</v>
      </c>
      <c r="Z10" t="s">
        <v>586</v>
      </c>
      <c r="AA10" t="s">
        <v>587</v>
      </c>
      <c r="AB10" t="s">
        <v>584</v>
      </c>
      <c r="AC10">
        <v>10</v>
      </c>
      <c r="AD10">
        <v>0</v>
      </c>
      <c r="AE10">
        <v>0</v>
      </c>
      <c r="AF10">
        <f t="shared" si="5"/>
        <v>1</v>
      </c>
      <c r="AG10">
        <f t="shared" si="6"/>
        <v>1</v>
      </c>
      <c r="AH10">
        <f t="shared" si="7"/>
        <v>1</v>
      </c>
      <c r="AI10" t="str">
        <f>IF(U10="VP",AH10,"")</f>
        <v/>
      </c>
    </row>
    <row r="11" spans="1:35" x14ac:dyDescent="0.3">
      <c r="A11">
        <v>17220414</v>
      </c>
      <c r="B11" t="s">
        <v>58</v>
      </c>
      <c r="C11" t="s">
        <v>59</v>
      </c>
      <c r="D11" t="s">
        <v>60</v>
      </c>
      <c r="E11" t="s">
        <v>16</v>
      </c>
      <c r="F11" t="s">
        <v>61</v>
      </c>
      <c r="G11" t="s">
        <v>18</v>
      </c>
      <c r="H11">
        <v>2</v>
      </c>
      <c r="I11" t="str">
        <f t="shared" si="0"/>
        <v>YES</v>
      </c>
      <c r="J11" t="s">
        <v>16</v>
      </c>
      <c r="K11" t="s">
        <v>20</v>
      </c>
      <c r="L11" t="s">
        <v>18</v>
      </c>
      <c r="M11">
        <v>3</v>
      </c>
      <c r="N11" t="str">
        <f t="shared" si="1"/>
        <v>YES</v>
      </c>
      <c r="O11" t="s">
        <v>16</v>
      </c>
      <c r="P11" t="s">
        <v>61</v>
      </c>
      <c r="Q11" t="s">
        <v>18</v>
      </c>
      <c r="R11">
        <v>2</v>
      </c>
      <c r="S11" t="str">
        <f t="shared" si="2"/>
        <v>YES</v>
      </c>
      <c r="T11">
        <f t="shared" si="3"/>
        <v>3</v>
      </c>
      <c r="U11" t="str">
        <f t="shared" si="4"/>
        <v>Pasa</v>
      </c>
      <c r="V11" t="s">
        <v>1036</v>
      </c>
      <c r="W11" t="s">
        <v>589</v>
      </c>
      <c r="X11" t="s">
        <v>590</v>
      </c>
      <c r="Y11" t="s">
        <v>591</v>
      </c>
      <c r="Z11" t="s">
        <v>592</v>
      </c>
      <c r="AA11" t="s">
        <v>593</v>
      </c>
      <c r="AB11" t="s">
        <v>588</v>
      </c>
      <c r="AC11">
        <v>7</v>
      </c>
      <c r="AD11">
        <v>3</v>
      </c>
      <c r="AE11">
        <v>1</v>
      </c>
      <c r="AF11">
        <f t="shared" si="5"/>
        <v>0.7</v>
      </c>
      <c r="AG11">
        <f t="shared" si="6"/>
        <v>0.875</v>
      </c>
      <c r="AH11">
        <f t="shared" si="7"/>
        <v>0.77777777777777768</v>
      </c>
      <c r="AI11" t="str">
        <f>IF(U11="VP",AH11,"")</f>
        <v/>
      </c>
    </row>
    <row r="12" spans="1:35" x14ac:dyDescent="0.3">
      <c r="A12">
        <v>6941742</v>
      </c>
      <c r="B12" t="s">
        <v>62</v>
      </c>
      <c r="C12" t="s">
        <v>63</v>
      </c>
      <c r="D12" t="s">
        <v>64</v>
      </c>
      <c r="E12" t="s">
        <v>16</v>
      </c>
      <c r="F12" t="s">
        <v>65</v>
      </c>
      <c r="G12" t="s">
        <v>18</v>
      </c>
      <c r="H12">
        <v>3</v>
      </c>
      <c r="I12" t="str">
        <f t="shared" si="0"/>
        <v>YES</v>
      </c>
      <c r="J12" t="s">
        <v>16</v>
      </c>
      <c r="K12" t="s">
        <v>20</v>
      </c>
      <c r="L12" t="s">
        <v>18</v>
      </c>
      <c r="M12">
        <v>3</v>
      </c>
      <c r="N12" t="str">
        <f t="shared" si="1"/>
        <v>YES</v>
      </c>
      <c r="O12" t="s">
        <v>16</v>
      </c>
      <c r="P12" t="s">
        <v>66</v>
      </c>
      <c r="Q12" t="s">
        <v>18</v>
      </c>
      <c r="R12">
        <v>2</v>
      </c>
      <c r="S12" t="str">
        <f t="shared" si="2"/>
        <v>YES</v>
      </c>
      <c r="T12">
        <f t="shared" si="3"/>
        <v>3</v>
      </c>
      <c r="U12" t="str">
        <f t="shared" si="4"/>
        <v>Pasa</v>
      </c>
      <c r="V12" t="s">
        <v>1037</v>
      </c>
      <c r="W12" t="s">
        <v>595</v>
      </c>
      <c r="X12" t="s">
        <v>596</v>
      </c>
      <c r="Y12" t="s">
        <v>596</v>
      </c>
      <c r="Z12" t="s">
        <v>597</v>
      </c>
      <c r="AA12" t="s">
        <v>598</v>
      </c>
      <c r="AB12" t="s">
        <v>594</v>
      </c>
      <c r="AC12">
        <v>6</v>
      </c>
      <c r="AD12">
        <v>2</v>
      </c>
      <c r="AE12">
        <v>1</v>
      </c>
      <c r="AF12">
        <f t="shared" si="5"/>
        <v>0.75</v>
      </c>
      <c r="AG12">
        <f t="shared" si="6"/>
        <v>0.8571428571428571</v>
      </c>
      <c r="AH12">
        <f t="shared" si="7"/>
        <v>0.79999999999999993</v>
      </c>
      <c r="AI12" t="str">
        <f>IF(U12="VP",AH12,"")</f>
        <v/>
      </c>
    </row>
    <row r="13" spans="1:35" x14ac:dyDescent="0.3">
      <c r="A13">
        <v>5481218</v>
      </c>
      <c r="B13" t="s">
        <v>67</v>
      </c>
      <c r="C13" t="s">
        <v>68</v>
      </c>
      <c r="D13" t="s">
        <v>69</v>
      </c>
      <c r="E13" t="s">
        <v>16</v>
      </c>
      <c r="F13" t="s">
        <v>70</v>
      </c>
      <c r="G13" t="s">
        <v>18</v>
      </c>
      <c r="H13">
        <v>3</v>
      </c>
      <c r="I13" t="str">
        <f t="shared" si="0"/>
        <v>YES</v>
      </c>
      <c r="J13" t="s">
        <v>16</v>
      </c>
      <c r="K13" t="s">
        <v>17</v>
      </c>
      <c r="L13" t="s">
        <v>18</v>
      </c>
      <c r="M13">
        <v>3</v>
      </c>
      <c r="N13" t="str">
        <f t="shared" si="1"/>
        <v>YES</v>
      </c>
      <c r="O13" t="s">
        <v>16</v>
      </c>
      <c r="P13" t="s">
        <v>71</v>
      </c>
      <c r="Q13" t="s">
        <v>18</v>
      </c>
      <c r="R13">
        <v>3</v>
      </c>
      <c r="S13" t="str">
        <f t="shared" si="2"/>
        <v>YES</v>
      </c>
      <c r="T13">
        <f t="shared" si="3"/>
        <v>3</v>
      </c>
      <c r="U13" t="str">
        <f t="shared" si="4"/>
        <v>Pasa</v>
      </c>
      <c r="V13" t="s">
        <v>1038</v>
      </c>
      <c r="W13" t="s">
        <v>600</v>
      </c>
      <c r="X13" t="s">
        <v>601</v>
      </c>
      <c r="Y13" t="s">
        <v>601</v>
      </c>
      <c r="Z13" t="s">
        <v>602</v>
      </c>
      <c r="AA13" t="s">
        <v>603</v>
      </c>
      <c r="AB13" t="s">
        <v>599</v>
      </c>
      <c r="AC13">
        <v>6</v>
      </c>
      <c r="AD13">
        <v>0</v>
      </c>
      <c r="AE13">
        <v>1</v>
      </c>
      <c r="AF13">
        <f t="shared" si="5"/>
        <v>1</v>
      </c>
      <c r="AG13">
        <f t="shared" si="6"/>
        <v>0.8571428571428571</v>
      </c>
      <c r="AH13">
        <f t="shared" si="7"/>
        <v>0.92307692307692302</v>
      </c>
      <c r="AI13" t="str">
        <f>IF(U13="VP",AH13,"")</f>
        <v/>
      </c>
    </row>
    <row r="14" spans="1:35" x14ac:dyDescent="0.3">
      <c r="A14">
        <v>6289734</v>
      </c>
      <c r="B14" t="s">
        <v>72</v>
      </c>
      <c r="C14" t="s">
        <v>73</v>
      </c>
      <c r="D14" t="s">
        <v>74</v>
      </c>
      <c r="E14" t="s">
        <v>16</v>
      </c>
      <c r="F14" t="s">
        <v>75</v>
      </c>
      <c r="G14" t="s">
        <v>18</v>
      </c>
      <c r="H14">
        <v>3</v>
      </c>
      <c r="I14" t="str">
        <f t="shared" si="0"/>
        <v>YES</v>
      </c>
      <c r="J14" t="s">
        <v>16</v>
      </c>
      <c r="K14" t="s">
        <v>76</v>
      </c>
      <c r="L14" t="s">
        <v>18</v>
      </c>
      <c r="M14">
        <v>3</v>
      </c>
      <c r="N14" t="str">
        <f t="shared" si="1"/>
        <v>YES</v>
      </c>
      <c r="O14" t="s">
        <v>16</v>
      </c>
      <c r="P14" t="s">
        <v>77</v>
      </c>
      <c r="Q14" t="s">
        <v>18</v>
      </c>
      <c r="R14">
        <v>2</v>
      </c>
      <c r="S14" t="str">
        <f t="shared" si="2"/>
        <v>YES</v>
      </c>
      <c r="T14">
        <f t="shared" si="3"/>
        <v>3</v>
      </c>
      <c r="U14" t="str">
        <f t="shared" si="4"/>
        <v>Pasa</v>
      </c>
      <c r="V14" t="s">
        <v>1039</v>
      </c>
      <c r="W14" t="s">
        <v>604</v>
      </c>
      <c r="X14" t="s">
        <v>604</v>
      </c>
      <c r="Y14" t="s">
        <v>604</v>
      </c>
      <c r="Z14" t="s">
        <v>604</v>
      </c>
      <c r="AA14" t="s">
        <v>604</v>
      </c>
      <c r="AB14" t="s">
        <v>604</v>
      </c>
      <c r="AC14">
        <v>1</v>
      </c>
      <c r="AD14">
        <v>0</v>
      </c>
      <c r="AE14">
        <v>0</v>
      </c>
      <c r="AF14">
        <f t="shared" si="5"/>
        <v>1</v>
      </c>
      <c r="AG14">
        <f t="shared" si="6"/>
        <v>1</v>
      </c>
      <c r="AH14">
        <f t="shared" si="7"/>
        <v>1</v>
      </c>
      <c r="AI14" t="str">
        <f>IF(U14="VP",AH14,"")</f>
        <v/>
      </c>
    </row>
    <row r="15" spans="1:35" s="5" customFormat="1" x14ac:dyDescent="0.3">
      <c r="A15" s="5">
        <v>6821456</v>
      </c>
      <c r="B15" s="5" t="s">
        <v>78</v>
      </c>
      <c r="C15" s="5" t="s">
        <v>79</v>
      </c>
      <c r="D15" s="5" t="s">
        <v>80</v>
      </c>
      <c r="E15" s="5" t="s">
        <v>16</v>
      </c>
      <c r="F15" s="5" t="s">
        <v>81</v>
      </c>
      <c r="G15" s="5" t="s">
        <v>82</v>
      </c>
      <c r="H15" s="5">
        <v>1</v>
      </c>
      <c r="I15" s="5" t="str">
        <f t="shared" si="0"/>
        <v>NO</v>
      </c>
      <c r="J15" s="5" t="s">
        <v>16</v>
      </c>
      <c r="K15" s="5" t="s">
        <v>20</v>
      </c>
      <c r="L15" s="5" t="s">
        <v>18</v>
      </c>
      <c r="M15" s="5">
        <v>3</v>
      </c>
      <c r="N15" s="5" t="str">
        <f t="shared" si="1"/>
        <v>YES</v>
      </c>
      <c r="O15" s="5" t="s">
        <v>19</v>
      </c>
      <c r="P15" s="5" t="s">
        <v>17</v>
      </c>
      <c r="Q15" s="5" t="s">
        <v>18</v>
      </c>
      <c r="R15" s="5">
        <v>2</v>
      </c>
      <c r="S15" s="5" t="str">
        <f t="shared" si="2"/>
        <v>YES</v>
      </c>
      <c r="T15" s="5">
        <f t="shared" si="3"/>
        <v>2</v>
      </c>
      <c r="U15" s="5" t="str">
        <f t="shared" si="4"/>
        <v>Pasa</v>
      </c>
      <c r="V15" s="5" t="s">
        <v>1040</v>
      </c>
      <c r="W15" s="5" t="s">
        <v>606</v>
      </c>
      <c r="X15" s="5" t="s">
        <v>607</v>
      </c>
      <c r="Y15" s="5" t="s">
        <v>607</v>
      </c>
      <c r="Z15" s="5" t="s">
        <v>608</v>
      </c>
      <c r="AA15" s="5" t="s">
        <v>607</v>
      </c>
      <c r="AB15" s="5" t="s">
        <v>605</v>
      </c>
      <c r="AC15" s="5">
        <v>2</v>
      </c>
      <c r="AD15" s="5">
        <v>1</v>
      </c>
      <c r="AE15" s="5">
        <v>0</v>
      </c>
      <c r="AF15" s="5">
        <f t="shared" si="5"/>
        <v>0.66666666666666663</v>
      </c>
      <c r="AG15" s="5">
        <f t="shared" si="6"/>
        <v>1</v>
      </c>
      <c r="AI15" s="5" t="str">
        <f>IF(U15="VP",AH15,"")</f>
        <v/>
      </c>
    </row>
    <row r="16" spans="1:35" s="5" customFormat="1" x14ac:dyDescent="0.3">
      <c r="A16" s="5">
        <v>6295263</v>
      </c>
      <c r="B16" s="5" t="s">
        <v>83</v>
      </c>
      <c r="C16" s="5" t="s">
        <v>84</v>
      </c>
      <c r="D16" s="5" t="s">
        <v>85</v>
      </c>
      <c r="E16" s="5" t="s">
        <v>16</v>
      </c>
      <c r="F16" s="5" t="s">
        <v>86</v>
      </c>
      <c r="G16" s="5" t="s">
        <v>18</v>
      </c>
      <c r="H16" s="5">
        <v>3</v>
      </c>
      <c r="I16" s="5" t="str">
        <f t="shared" si="0"/>
        <v>YES</v>
      </c>
      <c r="J16" s="5" t="s">
        <v>16</v>
      </c>
      <c r="K16" s="5" t="s">
        <v>20</v>
      </c>
      <c r="L16" s="5" t="s">
        <v>18</v>
      </c>
      <c r="M16" s="5">
        <v>3</v>
      </c>
      <c r="N16" s="5" t="str">
        <f t="shared" si="1"/>
        <v>YES</v>
      </c>
      <c r="O16" s="5" t="s">
        <v>19</v>
      </c>
      <c r="P16" s="5" t="s">
        <v>87</v>
      </c>
      <c r="Q16" s="5" t="s">
        <v>18</v>
      </c>
      <c r="R16" s="5">
        <v>1</v>
      </c>
      <c r="S16" s="5" t="str">
        <f t="shared" si="2"/>
        <v>NO</v>
      </c>
      <c r="T16" s="5">
        <f t="shared" si="3"/>
        <v>2</v>
      </c>
      <c r="U16" s="5" t="str">
        <f t="shared" si="4"/>
        <v>Pasa</v>
      </c>
      <c r="V16" s="5" t="s">
        <v>1041</v>
      </c>
      <c r="W16" s="5" t="s">
        <v>610</v>
      </c>
      <c r="X16" s="5" t="s">
        <v>611</v>
      </c>
      <c r="Y16" s="5" t="s">
        <v>612</v>
      </c>
      <c r="Z16" s="5" t="s">
        <v>613</v>
      </c>
      <c r="AA16" s="5" t="s">
        <v>614</v>
      </c>
      <c r="AB16" s="5" t="s">
        <v>609</v>
      </c>
      <c r="AC16" s="5">
        <v>11</v>
      </c>
      <c r="AD16" s="5">
        <v>8</v>
      </c>
      <c r="AE16" s="5">
        <v>4</v>
      </c>
      <c r="AF16" s="5">
        <f t="shared" si="5"/>
        <v>0.57894736842105265</v>
      </c>
      <c r="AG16" s="5">
        <f t="shared" si="6"/>
        <v>0.73333333333333328</v>
      </c>
      <c r="AI16" s="5" t="str">
        <f>IF(U16="VP",AH16,"")</f>
        <v/>
      </c>
    </row>
    <row r="17" spans="1:35" x14ac:dyDescent="0.3">
      <c r="A17">
        <v>14217764</v>
      </c>
      <c r="B17" t="s">
        <v>88</v>
      </c>
      <c r="C17" t="s">
        <v>89</v>
      </c>
      <c r="D17" t="s">
        <v>90</v>
      </c>
      <c r="E17" t="s">
        <v>16</v>
      </c>
      <c r="F17" t="s">
        <v>91</v>
      </c>
      <c r="G17" t="s">
        <v>18</v>
      </c>
      <c r="H17">
        <v>3</v>
      </c>
      <c r="I17" t="str">
        <f t="shared" si="0"/>
        <v>YES</v>
      </c>
      <c r="J17" t="s">
        <v>16</v>
      </c>
      <c r="K17" t="s">
        <v>17</v>
      </c>
      <c r="L17" t="s">
        <v>18</v>
      </c>
      <c r="M17">
        <v>3</v>
      </c>
      <c r="N17" t="str">
        <f t="shared" si="1"/>
        <v>YES</v>
      </c>
      <c r="O17" t="s">
        <v>16</v>
      </c>
      <c r="P17" t="s">
        <v>92</v>
      </c>
      <c r="Q17" t="s">
        <v>18</v>
      </c>
      <c r="R17">
        <v>3</v>
      </c>
      <c r="S17" t="str">
        <f t="shared" si="2"/>
        <v>YES</v>
      </c>
      <c r="T17">
        <f t="shared" si="3"/>
        <v>3</v>
      </c>
      <c r="U17" t="str">
        <f t="shared" si="4"/>
        <v>Pasa</v>
      </c>
      <c r="V17" t="s">
        <v>1042</v>
      </c>
      <c r="W17" t="s">
        <v>616</v>
      </c>
      <c r="X17" t="s">
        <v>616</v>
      </c>
      <c r="Y17" t="s">
        <v>616</v>
      </c>
      <c r="Z17" t="s">
        <v>616</v>
      </c>
      <c r="AA17" t="s">
        <v>616</v>
      </c>
      <c r="AB17" t="s">
        <v>615</v>
      </c>
      <c r="AC17">
        <v>1</v>
      </c>
      <c r="AD17">
        <v>0</v>
      </c>
      <c r="AE17">
        <v>1</v>
      </c>
      <c r="AF17">
        <f t="shared" si="5"/>
        <v>1</v>
      </c>
      <c r="AG17">
        <f t="shared" si="6"/>
        <v>0.5</v>
      </c>
      <c r="AH17">
        <f t="shared" si="7"/>
        <v>0.66666666666666663</v>
      </c>
      <c r="AI17" t="str">
        <f>IF(U17="VP",AH17,"")</f>
        <v/>
      </c>
    </row>
    <row r="18" spans="1:35" x14ac:dyDescent="0.3">
      <c r="A18">
        <v>16528813</v>
      </c>
      <c r="B18" t="s">
        <v>93</v>
      </c>
      <c r="C18" t="s">
        <v>94</v>
      </c>
      <c r="D18" t="s">
        <v>95</v>
      </c>
      <c r="E18" t="s">
        <v>16</v>
      </c>
      <c r="F18" t="s">
        <v>96</v>
      </c>
      <c r="G18" t="s">
        <v>18</v>
      </c>
      <c r="H18">
        <v>3</v>
      </c>
      <c r="I18" t="str">
        <f t="shared" si="0"/>
        <v>YES</v>
      </c>
      <c r="J18" t="s">
        <v>16</v>
      </c>
      <c r="K18" t="s">
        <v>20</v>
      </c>
      <c r="L18" t="s">
        <v>18</v>
      </c>
      <c r="M18">
        <v>3</v>
      </c>
      <c r="N18" t="str">
        <f t="shared" si="1"/>
        <v>YES</v>
      </c>
      <c r="O18" t="s">
        <v>16</v>
      </c>
      <c r="P18" t="s">
        <v>97</v>
      </c>
      <c r="Q18" t="s">
        <v>18</v>
      </c>
      <c r="R18">
        <v>3</v>
      </c>
      <c r="S18" t="str">
        <f t="shared" si="2"/>
        <v>YES</v>
      </c>
      <c r="T18">
        <f t="shared" si="3"/>
        <v>3</v>
      </c>
      <c r="U18" t="str">
        <f t="shared" si="4"/>
        <v>Pasa</v>
      </c>
      <c r="V18" t="s">
        <v>1043</v>
      </c>
      <c r="W18" t="s">
        <v>618</v>
      </c>
      <c r="X18" t="s">
        <v>617</v>
      </c>
      <c r="Y18" t="s">
        <v>619</v>
      </c>
      <c r="Z18" t="s">
        <v>619</v>
      </c>
      <c r="AA18" t="s">
        <v>619</v>
      </c>
      <c r="AB18" t="s">
        <v>617</v>
      </c>
      <c r="AC18">
        <v>1</v>
      </c>
      <c r="AD18">
        <v>1</v>
      </c>
      <c r="AE18">
        <v>0</v>
      </c>
      <c r="AF18">
        <f t="shared" si="5"/>
        <v>0.5</v>
      </c>
      <c r="AG18">
        <f t="shared" si="6"/>
        <v>1</v>
      </c>
      <c r="AH18">
        <f t="shared" si="7"/>
        <v>0.66666666666666663</v>
      </c>
      <c r="AI18" t="str">
        <f>IF(U18="VP",AH18,"")</f>
        <v/>
      </c>
    </row>
    <row r="19" spans="1:35" x14ac:dyDescent="0.3">
      <c r="A19">
        <v>15406368</v>
      </c>
      <c r="B19" t="s">
        <v>98</v>
      </c>
      <c r="C19" t="s">
        <v>99</v>
      </c>
      <c r="D19" t="s">
        <v>100</v>
      </c>
      <c r="E19" t="s">
        <v>19</v>
      </c>
      <c r="F19" t="s">
        <v>18</v>
      </c>
      <c r="G19" t="s">
        <v>18</v>
      </c>
      <c r="H19">
        <v>2</v>
      </c>
      <c r="I19" t="str">
        <f t="shared" si="0"/>
        <v>YES</v>
      </c>
      <c r="J19" t="s">
        <v>16</v>
      </c>
      <c r="K19" t="s">
        <v>17</v>
      </c>
      <c r="L19" t="s">
        <v>18</v>
      </c>
      <c r="M19">
        <v>3</v>
      </c>
      <c r="N19" t="str">
        <f t="shared" si="1"/>
        <v>YES</v>
      </c>
      <c r="O19" t="s">
        <v>19</v>
      </c>
      <c r="P19" t="s">
        <v>17</v>
      </c>
      <c r="Q19" t="s">
        <v>18</v>
      </c>
      <c r="R19">
        <v>2</v>
      </c>
      <c r="S19" t="str">
        <f t="shared" si="2"/>
        <v>YES</v>
      </c>
      <c r="T19">
        <f t="shared" si="3"/>
        <v>3</v>
      </c>
      <c r="U19" t="str">
        <f t="shared" si="4"/>
        <v>Pasa</v>
      </c>
      <c r="V19" t="s">
        <v>1044</v>
      </c>
      <c r="W19" t="s">
        <v>621</v>
      </c>
      <c r="X19" t="s">
        <v>621</v>
      </c>
      <c r="Y19" t="s">
        <v>621</v>
      </c>
      <c r="Z19" t="s">
        <v>621</v>
      </c>
      <c r="AA19" t="s">
        <v>621</v>
      </c>
      <c r="AB19" t="s">
        <v>620</v>
      </c>
      <c r="AC19">
        <v>2</v>
      </c>
      <c r="AD19">
        <v>0</v>
      </c>
      <c r="AE19">
        <v>0</v>
      </c>
      <c r="AF19">
        <f t="shared" si="5"/>
        <v>1</v>
      </c>
      <c r="AG19">
        <f t="shared" si="6"/>
        <v>1</v>
      </c>
      <c r="AH19">
        <f t="shared" si="7"/>
        <v>1</v>
      </c>
      <c r="AI19" t="str">
        <f>IF(U19="VP",AH19,"")</f>
        <v/>
      </c>
    </row>
    <row r="20" spans="1:35" x14ac:dyDescent="0.3">
      <c r="A20">
        <v>17764469</v>
      </c>
      <c r="B20" t="s">
        <v>101</v>
      </c>
      <c r="C20" t="s">
        <v>102</v>
      </c>
      <c r="D20" t="s">
        <v>103</v>
      </c>
      <c r="E20" t="s">
        <v>16</v>
      </c>
      <c r="F20" t="s">
        <v>104</v>
      </c>
      <c r="G20" t="s">
        <v>18</v>
      </c>
      <c r="H20">
        <v>3</v>
      </c>
      <c r="I20" t="str">
        <f t="shared" si="0"/>
        <v>YES</v>
      </c>
      <c r="J20" t="s">
        <v>16</v>
      </c>
      <c r="K20" t="s">
        <v>17</v>
      </c>
      <c r="L20" t="s">
        <v>18</v>
      </c>
      <c r="M20">
        <v>3</v>
      </c>
      <c r="N20" t="str">
        <f t="shared" si="1"/>
        <v>YES</v>
      </c>
      <c r="O20" t="s">
        <v>16</v>
      </c>
      <c r="P20" t="s">
        <v>105</v>
      </c>
      <c r="Q20" t="s">
        <v>18</v>
      </c>
      <c r="R20">
        <v>2</v>
      </c>
      <c r="S20" t="str">
        <f t="shared" si="2"/>
        <v>YES</v>
      </c>
      <c r="T20">
        <f t="shared" si="3"/>
        <v>3</v>
      </c>
      <c r="U20" t="str">
        <f t="shared" si="4"/>
        <v>Pasa</v>
      </c>
      <c r="V20" t="s">
        <v>1045</v>
      </c>
      <c r="W20" t="s">
        <v>623</v>
      </c>
      <c r="X20" t="s">
        <v>624</v>
      </c>
      <c r="Y20" t="s">
        <v>624</v>
      </c>
      <c r="Z20" t="s">
        <v>624</v>
      </c>
      <c r="AA20" t="s">
        <v>624</v>
      </c>
      <c r="AB20" t="s">
        <v>622</v>
      </c>
      <c r="AC20">
        <v>3</v>
      </c>
      <c r="AD20">
        <v>0</v>
      </c>
      <c r="AE20">
        <v>0</v>
      </c>
      <c r="AF20">
        <f t="shared" si="5"/>
        <v>1</v>
      </c>
      <c r="AG20">
        <f t="shared" si="6"/>
        <v>1</v>
      </c>
      <c r="AH20">
        <f t="shared" si="7"/>
        <v>1</v>
      </c>
      <c r="AI20" t="str">
        <f>IF(U20="VP",AH20,"")</f>
        <v/>
      </c>
    </row>
    <row r="21" spans="1:35" x14ac:dyDescent="0.3">
      <c r="A21">
        <v>17938194</v>
      </c>
      <c r="B21" t="s">
        <v>106</v>
      </c>
      <c r="C21" t="s">
        <v>107</v>
      </c>
      <c r="D21" t="s">
        <v>108</v>
      </c>
      <c r="E21" t="s">
        <v>16</v>
      </c>
      <c r="F21" t="s">
        <v>109</v>
      </c>
      <c r="G21" t="s">
        <v>18</v>
      </c>
      <c r="H21">
        <v>3</v>
      </c>
      <c r="I21" t="str">
        <f t="shared" si="0"/>
        <v>YES</v>
      </c>
      <c r="J21" t="s">
        <v>16</v>
      </c>
      <c r="K21" t="s">
        <v>20</v>
      </c>
      <c r="L21" t="s">
        <v>18</v>
      </c>
      <c r="M21">
        <v>3</v>
      </c>
      <c r="N21" t="str">
        <f t="shared" si="1"/>
        <v>YES</v>
      </c>
      <c r="O21" t="s">
        <v>16</v>
      </c>
      <c r="P21" t="s">
        <v>110</v>
      </c>
      <c r="Q21" t="s">
        <v>18</v>
      </c>
      <c r="R21">
        <v>3</v>
      </c>
      <c r="S21" t="str">
        <f t="shared" si="2"/>
        <v>YES</v>
      </c>
      <c r="T21">
        <f t="shared" si="3"/>
        <v>3</v>
      </c>
      <c r="U21" t="str">
        <f t="shared" si="4"/>
        <v>Pasa</v>
      </c>
      <c r="V21" t="s">
        <v>1046</v>
      </c>
      <c r="W21" t="s">
        <v>626</v>
      </c>
      <c r="X21" t="s">
        <v>627</v>
      </c>
      <c r="Y21" t="s">
        <v>627</v>
      </c>
      <c r="Z21" t="s">
        <v>628</v>
      </c>
      <c r="AA21" t="s">
        <v>629</v>
      </c>
      <c r="AB21" t="s">
        <v>625</v>
      </c>
      <c r="AC21">
        <v>10</v>
      </c>
      <c r="AD21">
        <v>0</v>
      </c>
      <c r="AE21">
        <v>0</v>
      </c>
      <c r="AF21">
        <f t="shared" si="5"/>
        <v>1</v>
      </c>
      <c r="AG21">
        <f t="shared" si="6"/>
        <v>1</v>
      </c>
      <c r="AH21">
        <f t="shared" si="7"/>
        <v>1</v>
      </c>
      <c r="AI21" t="str">
        <f>IF(U21="VP",AH21,"")</f>
        <v/>
      </c>
    </row>
    <row r="22" spans="1:35" x14ac:dyDescent="0.3">
      <c r="A22">
        <v>18180358</v>
      </c>
      <c r="B22" t="s">
        <v>111</v>
      </c>
      <c r="C22" t="s">
        <v>112</v>
      </c>
      <c r="D22" t="s">
        <v>113</v>
      </c>
      <c r="E22" t="s">
        <v>16</v>
      </c>
      <c r="F22" t="s">
        <v>114</v>
      </c>
      <c r="G22" t="s">
        <v>18</v>
      </c>
      <c r="H22">
        <v>3</v>
      </c>
      <c r="I22" t="str">
        <f t="shared" si="0"/>
        <v>YES</v>
      </c>
      <c r="J22" t="s">
        <v>16</v>
      </c>
      <c r="K22" t="s">
        <v>17</v>
      </c>
      <c r="L22" t="s">
        <v>18</v>
      </c>
      <c r="M22">
        <v>3</v>
      </c>
      <c r="N22" t="str">
        <f t="shared" si="1"/>
        <v>YES</v>
      </c>
      <c r="O22" t="s">
        <v>16</v>
      </c>
      <c r="P22" t="s">
        <v>115</v>
      </c>
      <c r="Q22" t="s">
        <v>18</v>
      </c>
      <c r="R22">
        <v>3</v>
      </c>
      <c r="S22" t="str">
        <f t="shared" si="2"/>
        <v>YES</v>
      </c>
      <c r="T22">
        <f t="shared" si="3"/>
        <v>3</v>
      </c>
      <c r="U22" t="str">
        <f t="shared" si="4"/>
        <v>Pasa</v>
      </c>
      <c r="V22" t="s">
        <v>1047</v>
      </c>
      <c r="W22" t="s">
        <v>631</v>
      </c>
      <c r="X22" t="s">
        <v>631</v>
      </c>
      <c r="Y22" t="s">
        <v>631</v>
      </c>
      <c r="Z22" t="s">
        <v>632</v>
      </c>
      <c r="AA22" t="s">
        <v>631</v>
      </c>
      <c r="AB22" t="s">
        <v>630</v>
      </c>
      <c r="AC22">
        <v>2</v>
      </c>
      <c r="AD22">
        <v>0</v>
      </c>
      <c r="AE22">
        <v>0</v>
      </c>
      <c r="AF22">
        <f t="shared" si="5"/>
        <v>1</v>
      </c>
      <c r="AG22">
        <f t="shared" si="6"/>
        <v>1</v>
      </c>
      <c r="AH22">
        <f t="shared" si="7"/>
        <v>1</v>
      </c>
      <c r="AI22" t="str">
        <f>IF(U22="VP",AH22,"")</f>
        <v/>
      </c>
    </row>
    <row r="23" spans="1:35" x14ac:dyDescent="0.3">
      <c r="A23">
        <v>18472972</v>
      </c>
      <c r="B23" t="s">
        <v>116</v>
      </c>
      <c r="C23" t="s">
        <v>117</v>
      </c>
      <c r="D23" t="s">
        <v>118</v>
      </c>
      <c r="E23" t="s">
        <v>16</v>
      </c>
      <c r="F23" t="s">
        <v>17</v>
      </c>
      <c r="G23" t="s">
        <v>18</v>
      </c>
      <c r="H23">
        <v>3</v>
      </c>
      <c r="I23" t="str">
        <f t="shared" si="0"/>
        <v>YES</v>
      </c>
      <c r="J23" t="s">
        <v>16</v>
      </c>
      <c r="K23" t="s">
        <v>20</v>
      </c>
      <c r="L23" t="s">
        <v>18</v>
      </c>
      <c r="M23">
        <v>3</v>
      </c>
      <c r="N23" t="str">
        <f t="shared" si="1"/>
        <v>YES</v>
      </c>
      <c r="O23" t="s">
        <v>16</v>
      </c>
      <c r="P23" t="s">
        <v>119</v>
      </c>
      <c r="Q23" t="s">
        <v>18</v>
      </c>
      <c r="R23">
        <v>2</v>
      </c>
      <c r="S23" t="str">
        <f t="shared" si="2"/>
        <v>YES</v>
      </c>
      <c r="T23">
        <f t="shared" si="3"/>
        <v>3</v>
      </c>
      <c r="U23" t="str">
        <f t="shared" si="4"/>
        <v>Pasa</v>
      </c>
      <c r="V23" t="s">
        <v>1048</v>
      </c>
      <c r="W23" t="s">
        <v>634</v>
      </c>
      <c r="X23" t="s">
        <v>635</v>
      </c>
      <c r="Y23" t="s">
        <v>636</v>
      </c>
      <c r="Z23" t="s">
        <v>637</v>
      </c>
      <c r="AA23" t="s">
        <v>638</v>
      </c>
      <c r="AB23" t="s">
        <v>633</v>
      </c>
      <c r="AC23">
        <v>2</v>
      </c>
      <c r="AD23">
        <v>3</v>
      </c>
      <c r="AE23">
        <v>2</v>
      </c>
      <c r="AF23">
        <f t="shared" si="5"/>
        <v>0.4</v>
      </c>
      <c r="AG23">
        <f t="shared" si="6"/>
        <v>0.5</v>
      </c>
      <c r="AH23">
        <f t="shared" si="7"/>
        <v>0.44444444444444448</v>
      </c>
      <c r="AI23" t="str">
        <f>IF(U23="VP",AH23,"")</f>
        <v/>
      </c>
    </row>
    <row r="24" spans="1:35" x14ac:dyDescent="0.3">
      <c r="A24">
        <v>2014970</v>
      </c>
      <c r="B24" t="s">
        <v>120</v>
      </c>
      <c r="C24" t="s">
        <v>121</v>
      </c>
      <c r="D24" t="s">
        <v>122</v>
      </c>
      <c r="E24" t="s">
        <v>16</v>
      </c>
      <c r="F24" t="s">
        <v>123</v>
      </c>
      <c r="G24" t="s">
        <v>18</v>
      </c>
      <c r="H24">
        <v>3</v>
      </c>
      <c r="I24" t="str">
        <f t="shared" si="0"/>
        <v>YES</v>
      </c>
      <c r="J24" t="s">
        <v>16</v>
      </c>
      <c r="K24" t="s">
        <v>17</v>
      </c>
      <c r="L24" t="s">
        <v>18</v>
      </c>
      <c r="M24">
        <v>3</v>
      </c>
      <c r="N24" t="str">
        <f t="shared" si="1"/>
        <v>YES</v>
      </c>
      <c r="O24" t="s">
        <v>16</v>
      </c>
      <c r="P24" t="s">
        <v>124</v>
      </c>
      <c r="Q24" t="s">
        <v>18</v>
      </c>
      <c r="R24">
        <v>2</v>
      </c>
      <c r="S24" t="str">
        <f t="shared" si="2"/>
        <v>YES</v>
      </c>
      <c r="T24">
        <f t="shared" si="3"/>
        <v>3</v>
      </c>
      <c r="U24" t="str">
        <f t="shared" si="4"/>
        <v>Pasa</v>
      </c>
      <c r="V24" t="s">
        <v>1049</v>
      </c>
      <c r="W24" t="s">
        <v>640</v>
      </c>
      <c r="X24" t="s">
        <v>641</v>
      </c>
      <c r="Y24" t="s">
        <v>641</v>
      </c>
      <c r="Z24" t="s">
        <v>642</v>
      </c>
      <c r="AA24" t="s">
        <v>643</v>
      </c>
      <c r="AB24" t="s">
        <v>639</v>
      </c>
      <c r="AC24">
        <v>21</v>
      </c>
      <c r="AD24">
        <v>0</v>
      </c>
      <c r="AE24">
        <v>0</v>
      </c>
      <c r="AF24">
        <f t="shared" si="5"/>
        <v>1</v>
      </c>
      <c r="AG24">
        <f t="shared" si="6"/>
        <v>1</v>
      </c>
      <c r="AH24">
        <f t="shared" si="7"/>
        <v>1</v>
      </c>
      <c r="AI24" t="str">
        <f>IF(U24="VP",AH24,"")</f>
        <v/>
      </c>
    </row>
    <row r="25" spans="1:35" x14ac:dyDescent="0.3">
      <c r="A25">
        <v>1332594</v>
      </c>
      <c r="B25" t="s">
        <v>125</v>
      </c>
      <c r="C25" t="s">
        <v>126</v>
      </c>
      <c r="D25" t="s">
        <v>127</v>
      </c>
      <c r="E25" t="s">
        <v>16</v>
      </c>
      <c r="F25" t="s">
        <v>128</v>
      </c>
      <c r="G25" t="s">
        <v>18</v>
      </c>
      <c r="H25">
        <v>3</v>
      </c>
      <c r="I25" t="str">
        <f t="shared" si="0"/>
        <v>YES</v>
      </c>
      <c r="J25" t="s">
        <v>16</v>
      </c>
      <c r="K25" t="s">
        <v>20</v>
      </c>
      <c r="L25" t="s">
        <v>18</v>
      </c>
      <c r="M25">
        <v>3</v>
      </c>
      <c r="N25" t="str">
        <f t="shared" si="1"/>
        <v>YES</v>
      </c>
      <c r="O25" t="s">
        <v>16</v>
      </c>
      <c r="P25" t="s">
        <v>129</v>
      </c>
      <c r="Q25" t="s">
        <v>18</v>
      </c>
      <c r="R25">
        <v>3</v>
      </c>
      <c r="S25" t="str">
        <f t="shared" si="2"/>
        <v>YES</v>
      </c>
      <c r="T25">
        <f t="shared" si="3"/>
        <v>3</v>
      </c>
      <c r="U25" t="str">
        <f t="shared" si="4"/>
        <v>Pasa</v>
      </c>
      <c r="V25" t="s">
        <v>1050</v>
      </c>
      <c r="W25" t="s">
        <v>645</v>
      </c>
      <c r="X25" t="s">
        <v>646</v>
      </c>
      <c r="Y25" t="s">
        <v>646</v>
      </c>
      <c r="Z25" t="s">
        <v>647</v>
      </c>
      <c r="AA25" t="s">
        <v>648</v>
      </c>
      <c r="AB25" t="s">
        <v>644</v>
      </c>
      <c r="AC25">
        <v>13</v>
      </c>
      <c r="AD25">
        <v>1</v>
      </c>
      <c r="AE25">
        <v>1</v>
      </c>
      <c r="AF25">
        <f t="shared" si="5"/>
        <v>0.9285714285714286</v>
      </c>
      <c r="AG25">
        <f t="shared" si="6"/>
        <v>0.9285714285714286</v>
      </c>
      <c r="AH25">
        <f t="shared" si="7"/>
        <v>0.9285714285714286</v>
      </c>
      <c r="AI25" t="str">
        <f>IF(U25="VP",AH25,"")</f>
        <v/>
      </c>
    </row>
    <row r="26" spans="1:35" s="3" customFormat="1" x14ac:dyDescent="0.3">
      <c r="A26" s="3">
        <v>1482147</v>
      </c>
      <c r="B26" s="3" t="s">
        <v>130</v>
      </c>
      <c r="C26" s="3" t="s">
        <v>131</v>
      </c>
      <c r="D26" s="3" t="s">
        <v>132</v>
      </c>
      <c r="E26" s="3" t="s">
        <v>19</v>
      </c>
      <c r="F26" s="3" t="s">
        <v>17</v>
      </c>
      <c r="G26" s="3" t="s">
        <v>133</v>
      </c>
      <c r="H26" s="3">
        <v>1</v>
      </c>
      <c r="I26" s="3" t="str">
        <f t="shared" si="0"/>
        <v>NO</v>
      </c>
      <c r="J26" s="3" t="s">
        <v>16</v>
      </c>
      <c r="K26" s="3" t="s">
        <v>17</v>
      </c>
      <c r="L26" s="3" t="s">
        <v>18</v>
      </c>
      <c r="M26" s="3">
        <v>3</v>
      </c>
      <c r="N26" s="3" t="str">
        <f t="shared" si="1"/>
        <v>YES</v>
      </c>
      <c r="O26" s="3" t="s">
        <v>19</v>
      </c>
      <c r="P26" s="3" t="s">
        <v>134</v>
      </c>
      <c r="Q26" s="3" t="s">
        <v>135</v>
      </c>
      <c r="R26" s="3">
        <v>0</v>
      </c>
      <c r="S26" s="3" t="str">
        <f t="shared" si="2"/>
        <v>NO</v>
      </c>
      <c r="T26" s="3">
        <f t="shared" si="3"/>
        <v>1</v>
      </c>
      <c r="U26" s="3" t="str">
        <f t="shared" si="4"/>
        <v>No pasa</v>
      </c>
      <c r="V26" s="3" t="s">
        <v>1051</v>
      </c>
      <c r="W26" s="3" t="s">
        <v>650</v>
      </c>
      <c r="X26" s="3" t="s">
        <v>651</v>
      </c>
      <c r="Y26" s="3" t="s">
        <v>651</v>
      </c>
      <c r="Z26" s="3" t="s">
        <v>652</v>
      </c>
      <c r="AA26" s="3" t="s">
        <v>651</v>
      </c>
      <c r="AB26" s="3" t="s">
        <v>649</v>
      </c>
      <c r="AC26" s="3">
        <v>4</v>
      </c>
      <c r="AD26" s="3">
        <v>0</v>
      </c>
      <c r="AE26" s="3">
        <v>0</v>
      </c>
      <c r="AF26" s="3">
        <f t="shared" si="5"/>
        <v>1</v>
      </c>
      <c r="AG26" s="3">
        <f t="shared" si="6"/>
        <v>1</v>
      </c>
      <c r="AI26" s="3" t="str">
        <f>IF(U26="VP",AH26,"")</f>
        <v/>
      </c>
    </row>
    <row r="27" spans="1:35" x14ac:dyDescent="0.3">
      <c r="A27">
        <v>4308412</v>
      </c>
      <c r="B27" t="s">
        <v>136</v>
      </c>
      <c r="C27" t="s">
        <v>137</v>
      </c>
      <c r="D27" t="s">
        <v>138</v>
      </c>
      <c r="E27" t="s">
        <v>16</v>
      </c>
      <c r="F27" t="s">
        <v>139</v>
      </c>
      <c r="G27" t="s">
        <v>18</v>
      </c>
      <c r="H27">
        <v>2</v>
      </c>
      <c r="I27" t="str">
        <f t="shared" si="0"/>
        <v>YES</v>
      </c>
      <c r="J27" t="s">
        <v>16</v>
      </c>
      <c r="K27" t="s">
        <v>17</v>
      </c>
      <c r="L27" t="s">
        <v>18</v>
      </c>
      <c r="M27">
        <v>3</v>
      </c>
      <c r="N27" t="str">
        <f t="shared" si="1"/>
        <v>YES</v>
      </c>
      <c r="O27" t="s">
        <v>16</v>
      </c>
      <c r="P27" t="s">
        <v>17</v>
      </c>
      <c r="Q27" t="s">
        <v>18</v>
      </c>
      <c r="R27">
        <v>3</v>
      </c>
      <c r="S27" t="str">
        <f t="shared" si="2"/>
        <v>YES</v>
      </c>
      <c r="T27">
        <f t="shared" si="3"/>
        <v>3</v>
      </c>
      <c r="U27" t="str">
        <f t="shared" si="4"/>
        <v>Pasa</v>
      </c>
      <c r="V27" t="s">
        <v>1052</v>
      </c>
      <c r="W27" t="s">
        <v>654</v>
      </c>
      <c r="X27" t="s">
        <v>655</v>
      </c>
      <c r="Y27" t="s">
        <v>656</v>
      </c>
      <c r="Z27" t="s">
        <v>657</v>
      </c>
      <c r="AA27" t="s">
        <v>658</v>
      </c>
      <c r="AB27" t="s">
        <v>653</v>
      </c>
      <c r="AC27">
        <v>4</v>
      </c>
      <c r="AD27">
        <v>1</v>
      </c>
      <c r="AE27">
        <v>0</v>
      </c>
      <c r="AF27">
        <f t="shared" si="5"/>
        <v>0.8</v>
      </c>
      <c r="AG27">
        <f t="shared" si="6"/>
        <v>1</v>
      </c>
      <c r="AH27">
        <f t="shared" si="7"/>
        <v>0.88888888888888895</v>
      </c>
      <c r="AI27" t="str">
        <f>IF(U27="VP",AH27,"")</f>
        <v/>
      </c>
    </row>
    <row r="28" spans="1:35" x14ac:dyDescent="0.3">
      <c r="A28">
        <v>19015359</v>
      </c>
      <c r="B28" t="s">
        <v>140</v>
      </c>
      <c r="C28" t="s">
        <v>141</v>
      </c>
      <c r="D28" t="s">
        <v>142</v>
      </c>
      <c r="E28" t="s">
        <v>16</v>
      </c>
      <c r="F28" t="s">
        <v>143</v>
      </c>
      <c r="G28" t="s">
        <v>18</v>
      </c>
      <c r="H28">
        <v>3</v>
      </c>
      <c r="I28" t="str">
        <f t="shared" si="0"/>
        <v>YES</v>
      </c>
      <c r="J28" t="s">
        <v>16</v>
      </c>
      <c r="K28" t="s">
        <v>17</v>
      </c>
      <c r="L28" t="s">
        <v>18</v>
      </c>
      <c r="M28">
        <v>3</v>
      </c>
      <c r="N28" t="str">
        <f t="shared" si="1"/>
        <v>YES</v>
      </c>
      <c r="O28" t="s">
        <v>19</v>
      </c>
      <c r="P28" t="s">
        <v>144</v>
      </c>
      <c r="Q28" t="s">
        <v>18</v>
      </c>
      <c r="R28">
        <v>2</v>
      </c>
      <c r="S28" t="str">
        <f t="shared" si="2"/>
        <v>YES</v>
      </c>
      <c r="T28">
        <f t="shared" si="3"/>
        <v>3</v>
      </c>
      <c r="U28" t="str">
        <f t="shared" si="4"/>
        <v>Pasa</v>
      </c>
      <c r="V28" t="s">
        <v>1053</v>
      </c>
      <c r="W28" t="s">
        <v>660</v>
      </c>
      <c r="X28" t="s">
        <v>660</v>
      </c>
      <c r="Y28" t="s">
        <v>660</v>
      </c>
      <c r="Z28" t="s">
        <v>661</v>
      </c>
      <c r="AA28" t="s">
        <v>660</v>
      </c>
      <c r="AB28" t="s">
        <v>659</v>
      </c>
      <c r="AC28">
        <v>3</v>
      </c>
      <c r="AD28">
        <v>0</v>
      </c>
      <c r="AE28">
        <v>0</v>
      </c>
      <c r="AF28">
        <f t="shared" si="5"/>
        <v>1</v>
      </c>
      <c r="AG28">
        <f t="shared" si="6"/>
        <v>1</v>
      </c>
      <c r="AH28">
        <f t="shared" si="7"/>
        <v>1</v>
      </c>
      <c r="AI28" t="str">
        <f>IF(U28="VP",AH28,"")</f>
        <v/>
      </c>
    </row>
    <row r="29" spans="1:35" x14ac:dyDescent="0.3">
      <c r="A29">
        <v>19114678</v>
      </c>
      <c r="B29" t="s">
        <v>145</v>
      </c>
      <c r="C29" t="s">
        <v>146</v>
      </c>
      <c r="D29" t="s">
        <v>147</v>
      </c>
      <c r="E29" t="s">
        <v>16</v>
      </c>
      <c r="F29" t="s">
        <v>17</v>
      </c>
      <c r="G29" t="s">
        <v>18</v>
      </c>
      <c r="H29">
        <v>3</v>
      </c>
      <c r="I29" t="str">
        <f t="shared" si="0"/>
        <v>YES</v>
      </c>
      <c r="J29" t="s">
        <v>16</v>
      </c>
      <c r="K29" t="s">
        <v>17</v>
      </c>
      <c r="L29" t="s">
        <v>18</v>
      </c>
      <c r="M29">
        <v>3</v>
      </c>
      <c r="N29" t="str">
        <f t="shared" si="1"/>
        <v>YES</v>
      </c>
      <c r="O29" t="s">
        <v>16</v>
      </c>
      <c r="P29" t="s">
        <v>17</v>
      </c>
      <c r="Q29" t="s">
        <v>18</v>
      </c>
      <c r="R29">
        <v>3</v>
      </c>
      <c r="S29" t="str">
        <f t="shared" si="2"/>
        <v>YES</v>
      </c>
      <c r="T29">
        <f t="shared" si="3"/>
        <v>3</v>
      </c>
      <c r="U29" t="str">
        <f t="shared" si="4"/>
        <v>Pasa</v>
      </c>
      <c r="V29" t="s">
        <v>1054</v>
      </c>
      <c r="W29" t="s">
        <v>663</v>
      </c>
      <c r="X29" t="s">
        <v>663</v>
      </c>
      <c r="Y29" t="s">
        <v>663</v>
      </c>
      <c r="Z29" t="s">
        <v>663</v>
      </c>
      <c r="AA29" t="s">
        <v>663</v>
      </c>
      <c r="AB29" t="s">
        <v>662</v>
      </c>
      <c r="AC29">
        <v>4</v>
      </c>
      <c r="AD29">
        <v>0</v>
      </c>
      <c r="AE29">
        <v>0</v>
      </c>
      <c r="AF29">
        <f t="shared" si="5"/>
        <v>1</v>
      </c>
      <c r="AG29">
        <f t="shared" si="6"/>
        <v>1</v>
      </c>
      <c r="AH29">
        <f t="shared" si="7"/>
        <v>1</v>
      </c>
      <c r="AI29" t="str">
        <f>IF(U29="VP",AH29,"")</f>
        <v/>
      </c>
    </row>
    <row r="30" spans="1:35" x14ac:dyDescent="0.3">
      <c r="A30">
        <v>19451282</v>
      </c>
      <c r="B30" t="s">
        <v>148</v>
      </c>
      <c r="C30" t="s">
        <v>149</v>
      </c>
      <c r="D30" t="s">
        <v>150</v>
      </c>
      <c r="E30" t="s">
        <v>16</v>
      </c>
      <c r="F30" t="s">
        <v>151</v>
      </c>
      <c r="G30" t="s">
        <v>18</v>
      </c>
      <c r="H30">
        <v>3</v>
      </c>
      <c r="I30" t="str">
        <f t="shared" si="0"/>
        <v>YES</v>
      </c>
      <c r="J30" t="s">
        <v>16</v>
      </c>
      <c r="K30" t="s">
        <v>17</v>
      </c>
      <c r="L30" t="s">
        <v>18</v>
      </c>
      <c r="M30">
        <v>3</v>
      </c>
      <c r="N30" t="str">
        <f t="shared" si="1"/>
        <v>YES</v>
      </c>
      <c r="O30" t="s">
        <v>16</v>
      </c>
      <c r="P30" t="s">
        <v>152</v>
      </c>
      <c r="Q30" t="s">
        <v>18</v>
      </c>
      <c r="R30">
        <v>2</v>
      </c>
      <c r="S30" t="str">
        <f t="shared" si="2"/>
        <v>YES</v>
      </c>
      <c r="T30">
        <f t="shared" si="3"/>
        <v>3</v>
      </c>
      <c r="U30" t="str">
        <f t="shared" si="4"/>
        <v>Pasa</v>
      </c>
      <c r="V30" t="s">
        <v>1055</v>
      </c>
      <c r="W30" t="s">
        <v>665</v>
      </c>
      <c r="X30" t="s">
        <v>666</v>
      </c>
      <c r="Y30" t="s">
        <v>666</v>
      </c>
      <c r="Z30" t="s">
        <v>667</v>
      </c>
      <c r="AA30" t="s">
        <v>666</v>
      </c>
      <c r="AB30" t="s">
        <v>664</v>
      </c>
      <c r="AC30">
        <v>5</v>
      </c>
      <c r="AD30">
        <v>0</v>
      </c>
      <c r="AE30">
        <v>0</v>
      </c>
      <c r="AF30">
        <f t="shared" si="5"/>
        <v>1</v>
      </c>
      <c r="AG30">
        <f t="shared" si="6"/>
        <v>1</v>
      </c>
      <c r="AH30">
        <f t="shared" si="7"/>
        <v>1</v>
      </c>
      <c r="AI30" t="str">
        <f>IF(U30="VP",AH30,"")</f>
        <v/>
      </c>
    </row>
    <row r="31" spans="1:35" x14ac:dyDescent="0.3">
      <c r="A31">
        <v>19105177</v>
      </c>
      <c r="B31" t="s">
        <v>153</v>
      </c>
      <c r="C31" t="s">
        <v>154</v>
      </c>
      <c r="D31" t="s">
        <v>155</v>
      </c>
      <c r="E31" t="s">
        <v>16</v>
      </c>
      <c r="F31" t="s">
        <v>156</v>
      </c>
      <c r="G31" t="s">
        <v>18</v>
      </c>
      <c r="H31">
        <v>3</v>
      </c>
      <c r="I31" t="str">
        <f t="shared" si="0"/>
        <v>YES</v>
      </c>
      <c r="J31" t="s">
        <v>16</v>
      </c>
      <c r="K31" t="s">
        <v>20</v>
      </c>
      <c r="L31" t="s">
        <v>18</v>
      </c>
      <c r="M31">
        <v>3</v>
      </c>
      <c r="N31" t="str">
        <f t="shared" si="1"/>
        <v>YES</v>
      </c>
      <c r="O31" t="s">
        <v>16</v>
      </c>
      <c r="P31" t="s">
        <v>157</v>
      </c>
      <c r="Q31" t="s">
        <v>18</v>
      </c>
      <c r="R31">
        <v>2</v>
      </c>
      <c r="S31" t="str">
        <f t="shared" si="2"/>
        <v>YES</v>
      </c>
      <c r="T31">
        <f t="shared" si="3"/>
        <v>3</v>
      </c>
      <c r="U31" t="str">
        <f t="shared" si="4"/>
        <v>Pasa</v>
      </c>
      <c r="V31" t="s">
        <v>1056</v>
      </c>
      <c r="W31" t="s">
        <v>669</v>
      </c>
      <c r="X31" t="s">
        <v>670</v>
      </c>
      <c r="Y31" t="s">
        <v>671</v>
      </c>
      <c r="Z31" t="s">
        <v>672</v>
      </c>
      <c r="AA31" t="s">
        <v>673</v>
      </c>
      <c r="AB31" t="s">
        <v>668</v>
      </c>
      <c r="AC31">
        <v>5</v>
      </c>
      <c r="AD31">
        <v>6</v>
      </c>
      <c r="AE31">
        <v>1</v>
      </c>
      <c r="AF31">
        <f t="shared" si="5"/>
        <v>0.45454545454545453</v>
      </c>
      <c r="AG31">
        <f t="shared" si="6"/>
        <v>0.83333333333333337</v>
      </c>
      <c r="AH31">
        <f t="shared" si="7"/>
        <v>0.58823529411764708</v>
      </c>
      <c r="AI31" t="str">
        <f>IF(U31="VP",AH31,"")</f>
        <v/>
      </c>
    </row>
    <row r="32" spans="1:35" s="3" customFormat="1" x14ac:dyDescent="0.3">
      <c r="A32" s="3">
        <v>19738021</v>
      </c>
      <c r="B32" s="3" t="s">
        <v>158</v>
      </c>
      <c r="C32" s="3" t="s">
        <v>159</v>
      </c>
      <c r="D32" s="3" t="s">
        <v>160</v>
      </c>
      <c r="E32" s="3" t="s">
        <v>19</v>
      </c>
      <c r="F32" s="3" t="s">
        <v>161</v>
      </c>
      <c r="G32" s="3" t="s">
        <v>18</v>
      </c>
      <c r="H32" s="3">
        <v>1</v>
      </c>
      <c r="I32" s="3" t="str">
        <f t="shared" si="0"/>
        <v>NO</v>
      </c>
      <c r="J32" s="3" t="s">
        <v>16</v>
      </c>
      <c r="K32" s="3" t="s">
        <v>20</v>
      </c>
      <c r="L32" s="3" t="s">
        <v>18</v>
      </c>
      <c r="M32" s="3">
        <v>3</v>
      </c>
      <c r="N32" s="3" t="str">
        <f t="shared" si="1"/>
        <v>YES</v>
      </c>
      <c r="O32" s="3" t="s">
        <v>19</v>
      </c>
      <c r="P32" s="3" t="s">
        <v>21</v>
      </c>
      <c r="Q32" s="3" t="s">
        <v>18</v>
      </c>
      <c r="R32" s="3">
        <v>1</v>
      </c>
      <c r="S32" s="3" t="str">
        <f t="shared" si="2"/>
        <v>NO</v>
      </c>
      <c r="T32" s="3">
        <f t="shared" si="3"/>
        <v>1</v>
      </c>
      <c r="U32" s="3" t="str">
        <f t="shared" si="4"/>
        <v>No pasa</v>
      </c>
      <c r="V32" s="3" t="s">
        <v>1057</v>
      </c>
      <c r="W32" s="3" t="s">
        <v>675</v>
      </c>
      <c r="X32" s="3" t="s">
        <v>675</v>
      </c>
      <c r="Y32" s="3" t="s">
        <v>675</v>
      </c>
      <c r="Z32" s="3" t="s">
        <v>676</v>
      </c>
      <c r="AA32" s="3" t="s">
        <v>675</v>
      </c>
      <c r="AB32" s="3" t="s">
        <v>674</v>
      </c>
      <c r="AC32" s="3">
        <v>2</v>
      </c>
      <c r="AD32" s="3">
        <v>0</v>
      </c>
      <c r="AE32" s="3">
        <v>0</v>
      </c>
      <c r="AF32" s="3">
        <f t="shared" si="5"/>
        <v>1</v>
      </c>
      <c r="AG32" s="3">
        <f t="shared" si="6"/>
        <v>1</v>
      </c>
      <c r="AI32" s="3" t="str">
        <f>IF(U32="VP",AH32,"")</f>
        <v/>
      </c>
    </row>
    <row r="33" spans="1:35" x14ac:dyDescent="0.3">
      <c r="A33">
        <v>6931548</v>
      </c>
      <c r="B33" t="s">
        <v>162</v>
      </c>
      <c r="C33" t="s">
        <v>163</v>
      </c>
      <c r="D33" t="s">
        <v>164</v>
      </c>
      <c r="E33" t="s">
        <v>16</v>
      </c>
      <c r="F33" t="s">
        <v>17</v>
      </c>
      <c r="G33" t="s">
        <v>18</v>
      </c>
      <c r="H33">
        <v>3</v>
      </c>
      <c r="I33" t="str">
        <f t="shared" si="0"/>
        <v>YES</v>
      </c>
      <c r="J33" t="s">
        <v>16</v>
      </c>
      <c r="K33" t="s">
        <v>20</v>
      </c>
      <c r="L33" t="s">
        <v>18</v>
      </c>
      <c r="M33">
        <v>3</v>
      </c>
      <c r="N33" t="str">
        <f t="shared" si="1"/>
        <v>YES</v>
      </c>
      <c r="O33" t="s">
        <v>16</v>
      </c>
      <c r="P33" t="s">
        <v>17</v>
      </c>
      <c r="Q33" t="s">
        <v>18</v>
      </c>
      <c r="R33">
        <v>3</v>
      </c>
      <c r="S33" t="str">
        <f t="shared" si="2"/>
        <v>YES</v>
      </c>
      <c r="T33">
        <f t="shared" si="3"/>
        <v>3</v>
      </c>
      <c r="U33" t="str">
        <f t="shared" si="4"/>
        <v>Pasa</v>
      </c>
      <c r="V33" t="s">
        <v>1058</v>
      </c>
      <c r="W33" t="s">
        <v>678</v>
      </c>
      <c r="X33" t="s">
        <v>679</v>
      </c>
      <c r="Y33" t="s">
        <v>679</v>
      </c>
      <c r="Z33" t="s">
        <v>680</v>
      </c>
      <c r="AA33" t="s">
        <v>681</v>
      </c>
      <c r="AB33" t="s">
        <v>677</v>
      </c>
      <c r="AC33">
        <v>7</v>
      </c>
      <c r="AD33">
        <v>0</v>
      </c>
      <c r="AE33">
        <v>0</v>
      </c>
      <c r="AF33">
        <f t="shared" si="5"/>
        <v>1</v>
      </c>
      <c r="AG33">
        <f t="shared" si="6"/>
        <v>1</v>
      </c>
      <c r="AH33">
        <f t="shared" si="7"/>
        <v>1</v>
      </c>
      <c r="AI33" t="str">
        <f>IF(U33="VP",AH33,"")</f>
        <v/>
      </c>
    </row>
    <row r="34" spans="1:35" x14ac:dyDescent="0.3">
      <c r="A34">
        <v>21194422</v>
      </c>
      <c r="B34" t="s">
        <v>165</v>
      </c>
      <c r="C34" t="s">
        <v>166</v>
      </c>
      <c r="D34" t="s">
        <v>167</v>
      </c>
      <c r="E34" t="s">
        <v>16</v>
      </c>
      <c r="F34" t="s">
        <v>17</v>
      </c>
      <c r="G34" t="s">
        <v>18</v>
      </c>
      <c r="H34">
        <v>3</v>
      </c>
      <c r="I34" t="str">
        <f t="shared" si="0"/>
        <v>YES</v>
      </c>
      <c r="J34" t="s">
        <v>16</v>
      </c>
      <c r="K34" t="s">
        <v>168</v>
      </c>
      <c r="L34" t="s">
        <v>18</v>
      </c>
      <c r="M34">
        <v>3</v>
      </c>
      <c r="N34" t="str">
        <f t="shared" si="1"/>
        <v>YES</v>
      </c>
      <c r="O34" t="s">
        <v>16</v>
      </c>
      <c r="P34" t="s">
        <v>169</v>
      </c>
      <c r="Q34" t="s">
        <v>18</v>
      </c>
      <c r="R34">
        <v>2</v>
      </c>
      <c r="S34" t="str">
        <f t="shared" si="2"/>
        <v>YES</v>
      </c>
      <c r="T34">
        <f t="shared" si="3"/>
        <v>3</v>
      </c>
      <c r="U34" t="str">
        <f t="shared" si="4"/>
        <v>Pasa</v>
      </c>
      <c r="V34" t="s">
        <v>647</v>
      </c>
      <c r="W34" t="s">
        <v>683</v>
      </c>
      <c r="X34" t="s">
        <v>684</v>
      </c>
      <c r="Y34" t="s">
        <v>684</v>
      </c>
      <c r="Z34" t="s">
        <v>685</v>
      </c>
      <c r="AA34" t="s">
        <v>686</v>
      </c>
      <c r="AB34" t="s">
        <v>682</v>
      </c>
      <c r="AC34">
        <v>6</v>
      </c>
      <c r="AD34">
        <v>0</v>
      </c>
      <c r="AE34">
        <v>3</v>
      </c>
      <c r="AF34">
        <f t="shared" si="5"/>
        <v>1</v>
      </c>
      <c r="AG34">
        <f t="shared" si="6"/>
        <v>0.66666666666666663</v>
      </c>
      <c r="AH34">
        <f t="shared" si="7"/>
        <v>0.8</v>
      </c>
      <c r="AI34" t="str">
        <f>IF(U34="VP",AH34,"")</f>
        <v/>
      </c>
    </row>
    <row r="35" spans="1:35" x14ac:dyDescent="0.3">
      <c r="A35">
        <v>21464247</v>
      </c>
      <c r="B35" t="s">
        <v>170</v>
      </c>
      <c r="C35" t="s">
        <v>171</v>
      </c>
      <c r="D35" t="s">
        <v>172</v>
      </c>
      <c r="E35" t="s">
        <v>16</v>
      </c>
      <c r="F35" t="s">
        <v>173</v>
      </c>
      <c r="G35" t="s">
        <v>18</v>
      </c>
      <c r="H35">
        <v>3</v>
      </c>
      <c r="I35" t="str">
        <f t="shared" si="0"/>
        <v>YES</v>
      </c>
      <c r="J35" t="s">
        <v>16</v>
      </c>
      <c r="K35" t="s">
        <v>20</v>
      </c>
      <c r="L35" t="s">
        <v>18</v>
      </c>
      <c r="M35">
        <v>3</v>
      </c>
      <c r="N35" t="str">
        <f t="shared" si="1"/>
        <v>YES</v>
      </c>
      <c r="O35" t="s">
        <v>16</v>
      </c>
      <c r="P35" t="s">
        <v>174</v>
      </c>
      <c r="Q35" t="s">
        <v>18</v>
      </c>
      <c r="R35">
        <v>2</v>
      </c>
      <c r="S35" t="str">
        <f t="shared" si="2"/>
        <v>YES</v>
      </c>
      <c r="T35">
        <f t="shared" si="3"/>
        <v>3</v>
      </c>
      <c r="U35" t="str">
        <f t="shared" si="4"/>
        <v>Pasa</v>
      </c>
      <c r="V35" t="s">
        <v>1059</v>
      </c>
      <c r="W35" t="s">
        <v>688</v>
      </c>
      <c r="X35" t="s">
        <v>689</v>
      </c>
      <c r="Y35" t="s">
        <v>690</v>
      </c>
      <c r="Z35" t="s">
        <v>691</v>
      </c>
      <c r="AA35" t="s">
        <v>692</v>
      </c>
      <c r="AB35" t="s">
        <v>687</v>
      </c>
      <c r="AC35">
        <v>12</v>
      </c>
      <c r="AD35">
        <v>2</v>
      </c>
      <c r="AE35">
        <v>8</v>
      </c>
      <c r="AF35">
        <f t="shared" si="5"/>
        <v>0.8571428571428571</v>
      </c>
      <c r="AG35">
        <f t="shared" si="6"/>
        <v>0.6</v>
      </c>
      <c r="AH35">
        <f t="shared" si="7"/>
        <v>0.70588235294117641</v>
      </c>
      <c r="AI35" t="str">
        <f>IF(U35="VP",AH35,"")</f>
        <v/>
      </c>
    </row>
    <row r="36" spans="1:35" x14ac:dyDescent="0.3">
      <c r="A36">
        <v>22460279</v>
      </c>
      <c r="B36" t="s">
        <v>175</v>
      </c>
      <c r="C36" t="s">
        <v>176</v>
      </c>
      <c r="D36" t="s">
        <v>177</v>
      </c>
      <c r="E36" t="s">
        <v>16</v>
      </c>
      <c r="F36" t="s">
        <v>178</v>
      </c>
      <c r="G36" t="s">
        <v>18</v>
      </c>
      <c r="H36">
        <v>3</v>
      </c>
      <c r="I36" t="str">
        <f t="shared" si="0"/>
        <v>YES</v>
      </c>
      <c r="J36" t="s">
        <v>16</v>
      </c>
      <c r="K36" t="s">
        <v>179</v>
      </c>
      <c r="L36" t="s">
        <v>18</v>
      </c>
      <c r="M36">
        <v>3</v>
      </c>
      <c r="N36" t="str">
        <f t="shared" si="1"/>
        <v>YES</v>
      </c>
      <c r="O36" t="s">
        <v>16</v>
      </c>
      <c r="P36" t="s">
        <v>180</v>
      </c>
      <c r="Q36" t="s">
        <v>18</v>
      </c>
      <c r="R36">
        <v>2</v>
      </c>
      <c r="S36" t="str">
        <f t="shared" si="2"/>
        <v>YES</v>
      </c>
      <c r="T36">
        <f t="shared" si="3"/>
        <v>3</v>
      </c>
      <c r="U36" t="str">
        <f t="shared" si="4"/>
        <v>Pasa</v>
      </c>
      <c r="V36" t="s">
        <v>647</v>
      </c>
      <c r="W36" t="s">
        <v>647</v>
      </c>
      <c r="X36" t="s">
        <v>647</v>
      </c>
      <c r="Y36" t="s">
        <v>647</v>
      </c>
      <c r="Z36" t="s">
        <v>647</v>
      </c>
      <c r="AA36" t="s">
        <v>647</v>
      </c>
      <c r="AB36" t="s">
        <v>647</v>
      </c>
      <c r="AC36">
        <v>0</v>
      </c>
      <c r="AD36">
        <v>0</v>
      </c>
      <c r="AE36">
        <v>0</v>
      </c>
      <c r="AF36" t="e">
        <f t="shared" si="5"/>
        <v>#DIV/0!</v>
      </c>
      <c r="AG36" t="e">
        <f t="shared" si="6"/>
        <v>#DIV/0!</v>
      </c>
      <c r="AH36" t="e">
        <f t="shared" si="7"/>
        <v>#DIV/0!</v>
      </c>
    </row>
    <row r="37" spans="1:35" x14ac:dyDescent="0.3">
      <c r="A37">
        <v>21768509</v>
      </c>
      <c r="B37" t="s">
        <v>181</v>
      </c>
      <c r="C37" t="s">
        <v>182</v>
      </c>
      <c r="D37" t="s">
        <v>183</v>
      </c>
      <c r="E37" t="s">
        <v>16</v>
      </c>
      <c r="F37" t="s">
        <v>184</v>
      </c>
      <c r="G37" t="s">
        <v>18</v>
      </c>
      <c r="H37">
        <v>2</v>
      </c>
      <c r="I37" t="str">
        <f t="shared" si="0"/>
        <v>YES</v>
      </c>
      <c r="J37" t="s">
        <v>16</v>
      </c>
      <c r="K37" t="s">
        <v>17</v>
      </c>
      <c r="L37" t="s">
        <v>18</v>
      </c>
      <c r="M37">
        <v>3</v>
      </c>
      <c r="N37" t="str">
        <f t="shared" si="1"/>
        <v>YES</v>
      </c>
      <c r="O37" t="s">
        <v>16</v>
      </c>
      <c r="P37" t="s">
        <v>185</v>
      </c>
      <c r="Q37" t="s">
        <v>18</v>
      </c>
      <c r="R37">
        <v>3</v>
      </c>
      <c r="S37" t="str">
        <f t="shared" si="2"/>
        <v>YES</v>
      </c>
      <c r="T37">
        <f t="shared" si="3"/>
        <v>3</v>
      </c>
      <c r="U37" t="str">
        <f t="shared" si="4"/>
        <v>Pasa</v>
      </c>
      <c r="V37" t="s">
        <v>1060</v>
      </c>
      <c r="W37" t="s">
        <v>694</v>
      </c>
      <c r="X37" t="s">
        <v>694</v>
      </c>
      <c r="Y37" t="s">
        <v>694</v>
      </c>
      <c r="Z37" t="s">
        <v>694</v>
      </c>
      <c r="AA37" t="s">
        <v>695</v>
      </c>
      <c r="AB37" t="s">
        <v>693</v>
      </c>
      <c r="AC37">
        <v>4</v>
      </c>
      <c r="AD37">
        <v>0</v>
      </c>
      <c r="AE37">
        <v>0</v>
      </c>
      <c r="AF37">
        <f t="shared" si="5"/>
        <v>1</v>
      </c>
      <c r="AG37">
        <f t="shared" si="6"/>
        <v>1</v>
      </c>
      <c r="AH37">
        <f t="shared" si="7"/>
        <v>1</v>
      </c>
      <c r="AI37" t="str">
        <f>IF(U37="VP",AH37,"")</f>
        <v/>
      </c>
    </row>
    <row r="38" spans="1:35" x14ac:dyDescent="0.3">
      <c r="A38">
        <v>14742198</v>
      </c>
      <c r="B38" t="s">
        <v>186</v>
      </c>
      <c r="C38" t="s">
        <v>187</v>
      </c>
      <c r="D38" t="s">
        <v>188</v>
      </c>
      <c r="E38" t="s">
        <v>16</v>
      </c>
      <c r="F38" t="s">
        <v>189</v>
      </c>
      <c r="G38" t="s">
        <v>18</v>
      </c>
      <c r="H38">
        <v>3</v>
      </c>
      <c r="I38" t="str">
        <f t="shared" si="0"/>
        <v>YES</v>
      </c>
      <c r="J38" t="s">
        <v>16</v>
      </c>
      <c r="K38" t="s">
        <v>20</v>
      </c>
      <c r="L38" t="s">
        <v>18</v>
      </c>
      <c r="M38">
        <v>3</v>
      </c>
      <c r="N38" t="str">
        <f t="shared" si="1"/>
        <v>YES</v>
      </c>
      <c r="O38" t="s">
        <v>16</v>
      </c>
      <c r="P38" t="s">
        <v>190</v>
      </c>
      <c r="Q38" t="s">
        <v>18</v>
      </c>
      <c r="R38">
        <v>2</v>
      </c>
      <c r="S38" t="str">
        <f t="shared" si="2"/>
        <v>YES</v>
      </c>
      <c r="T38">
        <f t="shared" si="3"/>
        <v>3</v>
      </c>
      <c r="U38" t="str">
        <f t="shared" si="4"/>
        <v>Pasa</v>
      </c>
      <c r="V38" t="s">
        <v>1061</v>
      </c>
      <c r="W38" t="s">
        <v>697</v>
      </c>
      <c r="X38" t="s">
        <v>698</v>
      </c>
      <c r="Y38" t="s">
        <v>699</v>
      </c>
      <c r="Z38" t="s">
        <v>700</v>
      </c>
      <c r="AA38" t="s">
        <v>701</v>
      </c>
      <c r="AB38" t="s">
        <v>696</v>
      </c>
      <c r="AC38">
        <v>8</v>
      </c>
      <c r="AD38">
        <v>2</v>
      </c>
      <c r="AE38">
        <v>0</v>
      </c>
      <c r="AF38">
        <f t="shared" si="5"/>
        <v>0.8</v>
      </c>
      <c r="AG38">
        <f t="shared" si="6"/>
        <v>1</v>
      </c>
      <c r="AH38">
        <f t="shared" si="7"/>
        <v>0.88888888888888895</v>
      </c>
      <c r="AI38" t="str">
        <f>IF(U38="VP",AH38,"")</f>
        <v/>
      </c>
    </row>
    <row r="39" spans="1:35" x14ac:dyDescent="0.3">
      <c r="A39">
        <v>22346533</v>
      </c>
      <c r="B39" t="s">
        <v>191</v>
      </c>
      <c r="C39" t="s">
        <v>192</v>
      </c>
      <c r="D39" t="s">
        <v>193</v>
      </c>
      <c r="E39" t="s">
        <v>16</v>
      </c>
      <c r="F39" t="s">
        <v>194</v>
      </c>
      <c r="G39" t="s">
        <v>18</v>
      </c>
      <c r="H39">
        <v>3</v>
      </c>
      <c r="I39" t="str">
        <f t="shared" si="0"/>
        <v>YES</v>
      </c>
      <c r="J39" t="s">
        <v>16</v>
      </c>
      <c r="K39" t="s">
        <v>20</v>
      </c>
      <c r="L39" t="s">
        <v>18</v>
      </c>
      <c r="M39">
        <v>3</v>
      </c>
      <c r="N39" t="str">
        <f t="shared" si="1"/>
        <v>YES</v>
      </c>
      <c r="O39" t="s">
        <v>16</v>
      </c>
      <c r="P39" t="s">
        <v>17</v>
      </c>
      <c r="Q39" t="s">
        <v>18</v>
      </c>
      <c r="R39">
        <v>3</v>
      </c>
      <c r="S39" t="str">
        <f t="shared" si="2"/>
        <v>YES</v>
      </c>
      <c r="T39">
        <f t="shared" si="3"/>
        <v>3</v>
      </c>
      <c r="U39" t="str">
        <f t="shared" si="4"/>
        <v>Pasa</v>
      </c>
      <c r="V39" t="s">
        <v>1062</v>
      </c>
      <c r="W39" t="s">
        <v>703</v>
      </c>
      <c r="X39" t="s">
        <v>702</v>
      </c>
      <c r="Y39" t="s">
        <v>702</v>
      </c>
      <c r="Z39" t="s">
        <v>702</v>
      </c>
      <c r="AA39" t="s">
        <v>702</v>
      </c>
      <c r="AB39" t="s">
        <v>702</v>
      </c>
      <c r="AC39">
        <v>1</v>
      </c>
      <c r="AD39">
        <v>0</v>
      </c>
      <c r="AE39">
        <v>0</v>
      </c>
      <c r="AF39">
        <f t="shared" si="5"/>
        <v>1</v>
      </c>
      <c r="AG39">
        <f t="shared" si="6"/>
        <v>1</v>
      </c>
      <c r="AH39">
        <f t="shared" si="7"/>
        <v>1</v>
      </c>
      <c r="AI39" t="str">
        <f>IF(U39="VP",AH39,"")</f>
        <v/>
      </c>
    </row>
    <row r="40" spans="1:35" x14ac:dyDescent="0.3">
      <c r="A40">
        <v>22232283</v>
      </c>
      <c r="B40" t="s">
        <v>195</v>
      </c>
      <c r="C40" t="s">
        <v>196</v>
      </c>
      <c r="D40" t="s">
        <v>197</v>
      </c>
      <c r="E40" t="s">
        <v>16</v>
      </c>
      <c r="F40" t="s">
        <v>198</v>
      </c>
      <c r="G40" t="s">
        <v>18</v>
      </c>
      <c r="H40">
        <v>2</v>
      </c>
      <c r="I40" t="str">
        <f t="shared" si="0"/>
        <v>YES</v>
      </c>
      <c r="J40" t="s">
        <v>16</v>
      </c>
      <c r="K40" t="s">
        <v>17</v>
      </c>
      <c r="L40" t="s">
        <v>18</v>
      </c>
      <c r="M40">
        <v>3</v>
      </c>
      <c r="N40" t="str">
        <f t="shared" si="1"/>
        <v>YES</v>
      </c>
      <c r="O40" t="s">
        <v>16</v>
      </c>
      <c r="P40" t="s">
        <v>198</v>
      </c>
      <c r="Q40" t="s">
        <v>18</v>
      </c>
      <c r="R40">
        <v>2</v>
      </c>
      <c r="S40" t="str">
        <f t="shared" si="2"/>
        <v>YES</v>
      </c>
      <c r="T40">
        <f t="shared" si="3"/>
        <v>3</v>
      </c>
      <c r="U40" t="str">
        <f t="shared" si="4"/>
        <v>Pasa</v>
      </c>
      <c r="V40" t="s">
        <v>1063</v>
      </c>
      <c r="W40" t="s">
        <v>705</v>
      </c>
      <c r="X40" t="s">
        <v>706</v>
      </c>
      <c r="Y40" t="s">
        <v>706</v>
      </c>
      <c r="Z40" t="s">
        <v>706</v>
      </c>
      <c r="AA40" t="s">
        <v>706</v>
      </c>
      <c r="AB40" t="s">
        <v>704</v>
      </c>
      <c r="AC40">
        <v>1</v>
      </c>
      <c r="AD40">
        <v>0</v>
      </c>
      <c r="AE40">
        <v>3</v>
      </c>
      <c r="AF40">
        <f t="shared" si="5"/>
        <v>1</v>
      </c>
      <c r="AG40">
        <f t="shared" si="6"/>
        <v>0.25</v>
      </c>
      <c r="AH40">
        <f t="shared" si="7"/>
        <v>0.4</v>
      </c>
      <c r="AI40" t="str">
        <f>IF(U40="VP",AH40,"")</f>
        <v/>
      </c>
    </row>
    <row r="41" spans="1:35" x14ac:dyDescent="0.3">
      <c r="A41">
        <v>22710113</v>
      </c>
      <c r="B41" t="s">
        <v>199</v>
      </c>
      <c r="C41" t="s">
        <v>200</v>
      </c>
      <c r="D41" t="s">
        <v>201</v>
      </c>
      <c r="E41" t="s">
        <v>16</v>
      </c>
      <c r="F41" t="s">
        <v>202</v>
      </c>
      <c r="G41" t="s">
        <v>18</v>
      </c>
      <c r="H41">
        <v>2</v>
      </c>
      <c r="I41" t="str">
        <f t="shared" si="0"/>
        <v>YES</v>
      </c>
      <c r="J41" t="s">
        <v>16</v>
      </c>
      <c r="K41" t="s">
        <v>17</v>
      </c>
      <c r="L41" t="s">
        <v>18</v>
      </c>
      <c r="M41">
        <v>3</v>
      </c>
      <c r="N41" t="str">
        <f t="shared" si="1"/>
        <v>YES</v>
      </c>
      <c r="O41" t="s">
        <v>16</v>
      </c>
      <c r="P41" t="s">
        <v>203</v>
      </c>
      <c r="Q41" t="s">
        <v>18</v>
      </c>
      <c r="R41">
        <v>2</v>
      </c>
      <c r="S41" t="str">
        <f t="shared" si="2"/>
        <v>YES</v>
      </c>
      <c r="T41">
        <f t="shared" si="3"/>
        <v>3</v>
      </c>
      <c r="U41" t="str">
        <f t="shared" si="4"/>
        <v>Pasa</v>
      </c>
      <c r="V41" t="s">
        <v>1064</v>
      </c>
      <c r="W41" t="s">
        <v>708</v>
      </c>
      <c r="X41" t="s">
        <v>709</v>
      </c>
      <c r="Y41" t="s">
        <v>710</v>
      </c>
      <c r="Z41" t="s">
        <v>711</v>
      </c>
      <c r="AA41" t="s">
        <v>712</v>
      </c>
      <c r="AB41" t="s">
        <v>707</v>
      </c>
      <c r="AC41">
        <v>7</v>
      </c>
      <c r="AD41">
        <v>1</v>
      </c>
      <c r="AE41">
        <v>1</v>
      </c>
      <c r="AF41">
        <f t="shared" si="5"/>
        <v>0.875</v>
      </c>
      <c r="AG41">
        <f t="shared" si="6"/>
        <v>0.875</v>
      </c>
      <c r="AH41">
        <f t="shared" si="7"/>
        <v>0.875</v>
      </c>
      <c r="AI41" t="str">
        <f>IF(U41="VP",AH41,"")</f>
        <v/>
      </c>
    </row>
    <row r="42" spans="1:35" x14ac:dyDescent="0.3">
      <c r="A42">
        <v>3060240</v>
      </c>
      <c r="B42" t="s">
        <v>204</v>
      </c>
      <c r="C42" t="s">
        <v>205</v>
      </c>
      <c r="D42" t="s">
        <v>206</v>
      </c>
      <c r="E42" t="s">
        <v>16</v>
      </c>
      <c r="F42" t="s">
        <v>207</v>
      </c>
      <c r="G42" t="s">
        <v>18</v>
      </c>
      <c r="H42">
        <v>2</v>
      </c>
      <c r="I42" t="str">
        <f t="shared" si="0"/>
        <v>YES</v>
      </c>
      <c r="J42" t="s">
        <v>16</v>
      </c>
      <c r="K42" t="s">
        <v>20</v>
      </c>
      <c r="L42" t="s">
        <v>18</v>
      </c>
      <c r="M42">
        <v>3</v>
      </c>
      <c r="N42" t="str">
        <f t="shared" si="1"/>
        <v>YES</v>
      </c>
      <c r="O42" t="s">
        <v>16</v>
      </c>
      <c r="P42" t="s">
        <v>208</v>
      </c>
      <c r="Q42" t="s">
        <v>18</v>
      </c>
      <c r="R42">
        <v>2</v>
      </c>
      <c r="S42" t="str">
        <f t="shared" si="2"/>
        <v>YES</v>
      </c>
      <c r="T42">
        <f t="shared" si="3"/>
        <v>3</v>
      </c>
      <c r="U42" t="str">
        <f t="shared" si="4"/>
        <v>Pasa</v>
      </c>
      <c r="V42" t="s">
        <v>1065</v>
      </c>
      <c r="W42" t="s">
        <v>714</v>
      </c>
      <c r="X42" t="s">
        <v>715</v>
      </c>
      <c r="Y42" t="s">
        <v>716</v>
      </c>
      <c r="Z42" t="s">
        <v>717</v>
      </c>
      <c r="AA42" t="s">
        <v>718</v>
      </c>
      <c r="AB42" t="s">
        <v>713</v>
      </c>
      <c r="AC42">
        <v>10</v>
      </c>
      <c r="AD42">
        <v>0</v>
      </c>
      <c r="AE42">
        <v>2</v>
      </c>
      <c r="AF42">
        <f t="shared" si="5"/>
        <v>1</v>
      </c>
      <c r="AG42">
        <f t="shared" si="6"/>
        <v>0.83333333333333337</v>
      </c>
      <c r="AH42">
        <f t="shared" si="7"/>
        <v>0.90909090909090906</v>
      </c>
      <c r="AI42" t="str">
        <f>IF(U42="VP",AH42,"")</f>
        <v/>
      </c>
    </row>
    <row r="43" spans="1:35" s="5" customFormat="1" x14ac:dyDescent="0.3">
      <c r="A43" s="5">
        <v>23476724</v>
      </c>
      <c r="B43" s="5" t="s">
        <v>209</v>
      </c>
      <c r="C43" s="5" t="s">
        <v>210</v>
      </c>
      <c r="D43" s="5" t="s">
        <v>211</v>
      </c>
      <c r="E43" s="5" t="s">
        <v>16</v>
      </c>
      <c r="F43" s="5" t="s">
        <v>212</v>
      </c>
      <c r="G43" s="5" t="s">
        <v>82</v>
      </c>
      <c r="H43" s="5">
        <v>1</v>
      </c>
      <c r="I43" s="5" t="str">
        <f t="shared" si="0"/>
        <v>NO</v>
      </c>
      <c r="J43" s="5" t="s">
        <v>16</v>
      </c>
      <c r="K43" s="5" t="s">
        <v>17</v>
      </c>
      <c r="L43" s="5" t="s">
        <v>18</v>
      </c>
      <c r="M43" s="5">
        <v>3</v>
      </c>
      <c r="N43" s="5" t="str">
        <f t="shared" si="1"/>
        <v>YES</v>
      </c>
      <c r="O43" s="5" t="s">
        <v>16</v>
      </c>
      <c r="P43" s="5" t="s">
        <v>213</v>
      </c>
      <c r="Q43" s="5" t="s">
        <v>18</v>
      </c>
      <c r="R43" s="5">
        <v>2</v>
      </c>
      <c r="S43" s="5" t="str">
        <f t="shared" si="2"/>
        <v>YES</v>
      </c>
      <c r="T43" s="5">
        <f t="shared" si="3"/>
        <v>2</v>
      </c>
      <c r="U43" s="5" t="str">
        <f t="shared" si="4"/>
        <v>Pasa</v>
      </c>
      <c r="V43" s="5" t="s">
        <v>1066</v>
      </c>
      <c r="W43" s="5" t="s">
        <v>720</v>
      </c>
      <c r="X43" s="5" t="s">
        <v>721</v>
      </c>
      <c r="Y43" s="5" t="s">
        <v>722</v>
      </c>
      <c r="Z43" s="5" t="s">
        <v>723</v>
      </c>
      <c r="AA43" s="5" t="s">
        <v>724</v>
      </c>
      <c r="AB43" s="5" t="s">
        <v>719</v>
      </c>
      <c r="AC43" s="5">
        <v>8</v>
      </c>
      <c r="AD43" s="5">
        <v>5</v>
      </c>
      <c r="AE43" s="5">
        <v>3</v>
      </c>
      <c r="AF43" s="5">
        <f t="shared" si="5"/>
        <v>0.61538461538461542</v>
      </c>
      <c r="AG43" s="5">
        <f t="shared" si="6"/>
        <v>0.72727272727272729</v>
      </c>
      <c r="AI43" s="5" t="str">
        <f>IF(U43="VP",AH43,"")</f>
        <v/>
      </c>
    </row>
    <row r="44" spans="1:35" x14ac:dyDescent="0.3">
      <c r="A44">
        <v>23295920</v>
      </c>
      <c r="B44" t="s">
        <v>214</v>
      </c>
      <c r="C44" t="s">
        <v>215</v>
      </c>
      <c r="D44" t="s">
        <v>216</v>
      </c>
      <c r="E44" t="s">
        <v>16</v>
      </c>
      <c r="F44" t="s">
        <v>217</v>
      </c>
      <c r="G44" t="s">
        <v>18</v>
      </c>
      <c r="H44">
        <v>2</v>
      </c>
      <c r="I44" t="str">
        <f t="shared" si="0"/>
        <v>YES</v>
      </c>
      <c r="J44" t="s">
        <v>16</v>
      </c>
      <c r="K44" t="s">
        <v>20</v>
      </c>
      <c r="L44" t="s">
        <v>18</v>
      </c>
      <c r="M44">
        <v>3</v>
      </c>
      <c r="N44" t="str">
        <f t="shared" si="1"/>
        <v>YES</v>
      </c>
      <c r="O44" t="s">
        <v>16</v>
      </c>
      <c r="P44" t="s">
        <v>218</v>
      </c>
      <c r="Q44" t="s">
        <v>18</v>
      </c>
      <c r="R44">
        <v>2</v>
      </c>
      <c r="S44" t="str">
        <f t="shared" si="2"/>
        <v>YES</v>
      </c>
      <c r="T44">
        <f t="shared" si="3"/>
        <v>3</v>
      </c>
      <c r="U44" t="str">
        <f t="shared" si="4"/>
        <v>Pasa</v>
      </c>
      <c r="V44" t="s">
        <v>1067</v>
      </c>
      <c r="W44" t="s">
        <v>726</v>
      </c>
      <c r="X44" t="s">
        <v>727</v>
      </c>
      <c r="Y44" t="s">
        <v>728</v>
      </c>
      <c r="Z44" t="s">
        <v>727</v>
      </c>
      <c r="AA44" t="s">
        <v>729</v>
      </c>
      <c r="AB44" t="s">
        <v>725</v>
      </c>
      <c r="AC44">
        <v>4</v>
      </c>
      <c r="AD44">
        <v>2</v>
      </c>
      <c r="AE44">
        <v>0</v>
      </c>
      <c r="AF44">
        <f t="shared" si="5"/>
        <v>0.66666666666666663</v>
      </c>
      <c r="AG44">
        <f t="shared" si="6"/>
        <v>1</v>
      </c>
      <c r="AH44">
        <f t="shared" si="7"/>
        <v>0.8</v>
      </c>
      <c r="AI44" t="str">
        <f>IF(U44="VP",AH44,"")</f>
        <v/>
      </c>
    </row>
    <row r="45" spans="1:35" x14ac:dyDescent="0.3">
      <c r="A45">
        <v>23741637</v>
      </c>
      <c r="B45" t="s">
        <v>219</v>
      </c>
      <c r="C45" t="s">
        <v>220</v>
      </c>
      <c r="D45" t="s">
        <v>221</v>
      </c>
      <c r="E45" t="s">
        <v>16</v>
      </c>
      <c r="F45" t="s">
        <v>222</v>
      </c>
      <c r="G45" t="s">
        <v>18</v>
      </c>
      <c r="H45">
        <v>3</v>
      </c>
      <c r="I45" t="str">
        <f t="shared" si="0"/>
        <v>YES</v>
      </c>
      <c r="J45" t="s">
        <v>16</v>
      </c>
      <c r="K45" t="s">
        <v>20</v>
      </c>
      <c r="L45" t="s">
        <v>18</v>
      </c>
      <c r="M45">
        <v>3</v>
      </c>
      <c r="N45" t="str">
        <f t="shared" si="1"/>
        <v>YES</v>
      </c>
      <c r="O45" t="s">
        <v>16</v>
      </c>
      <c r="P45" t="s">
        <v>223</v>
      </c>
      <c r="Q45" t="s">
        <v>18</v>
      </c>
      <c r="R45">
        <v>2</v>
      </c>
      <c r="S45" t="str">
        <f t="shared" si="2"/>
        <v>YES</v>
      </c>
      <c r="T45">
        <f t="shared" si="3"/>
        <v>3</v>
      </c>
      <c r="U45" t="str">
        <f t="shared" si="4"/>
        <v>Pasa</v>
      </c>
      <c r="V45" t="s">
        <v>1068</v>
      </c>
      <c r="W45" t="s">
        <v>731</v>
      </c>
      <c r="X45" t="s">
        <v>732</v>
      </c>
      <c r="Y45" t="s">
        <v>732</v>
      </c>
      <c r="Z45" t="s">
        <v>733</v>
      </c>
      <c r="AA45" t="s">
        <v>734</v>
      </c>
      <c r="AB45" t="s">
        <v>730</v>
      </c>
      <c r="AC45">
        <v>6</v>
      </c>
      <c r="AD45">
        <v>0</v>
      </c>
      <c r="AE45">
        <v>0</v>
      </c>
      <c r="AF45">
        <f t="shared" si="5"/>
        <v>1</v>
      </c>
      <c r="AG45">
        <f t="shared" si="6"/>
        <v>1</v>
      </c>
      <c r="AH45">
        <f t="shared" si="7"/>
        <v>1</v>
      </c>
      <c r="AI45" t="str">
        <f>IF(U45="VP",AH45,"")</f>
        <v/>
      </c>
    </row>
    <row r="46" spans="1:35" x14ac:dyDescent="0.3">
      <c r="A46">
        <v>5132096</v>
      </c>
      <c r="B46" t="s">
        <v>224</v>
      </c>
      <c r="C46" t="s">
        <v>225</v>
      </c>
      <c r="D46" t="s">
        <v>226</v>
      </c>
      <c r="E46" t="s">
        <v>16</v>
      </c>
      <c r="F46" t="s">
        <v>227</v>
      </c>
      <c r="G46" t="s">
        <v>18</v>
      </c>
      <c r="H46">
        <v>2</v>
      </c>
      <c r="I46" t="str">
        <f t="shared" si="0"/>
        <v>YES</v>
      </c>
      <c r="J46" t="s">
        <v>16</v>
      </c>
      <c r="K46" t="s">
        <v>20</v>
      </c>
      <c r="L46" t="s">
        <v>18</v>
      </c>
      <c r="M46">
        <v>3</v>
      </c>
      <c r="N46" t="str">
        <f t="shared" si="1"/>
        <v>YES</v>
      </c>
      <c r="O46" t="s">
        <v>16</v>
      </c>
      <c r="P46" t="s">
        <v>17</v>
      </c>
      <c r="Q46" t="s">
        <v>18</v>
      </c>
      <c r="R46">
        <v>3</v>
      </c>
      <c r="S46" t="str">
        <f t="shared" si="2"/>
        <v>YES</v>
      </c>
      <c r="T46">
        <f t="shared" si="3"/>
        <v>3</v>
      </c>
      <c r="U46" t="str">
        <f t="shared" si="4"/>
        <v>Pasa</v>
      </c>
      <c r="V46" t="s">
        <v>1069</v>
      </c>
      <c r="W46" t="s">
        <v>736</v>
      </c>
      <c r="X46" t="s">
        <v>737</v>
      </c>
      <c r="Y46" t="s">
        <v>736</v>
      </c>
      <c r="Z46" t="s">
        <v>737</v>
      </c>
      <c r="AA46" t="s">
        <v>737</v>
      </c>
      <c r="AB46" t="s">
        <v>735</v>
      </c>
      <c r="AC46">
        <v>4</v>
      </c>
      <c r="AD46">
        <v>0</v>
      </c>
      <c r="AE46">
        <v>0</v>
      </c>
      <c r="AF46">
        <f t="shared" si="5"/>
        <v>1</v>
      </c>
      <c r="AG46">
        <f t="shared" si="6"/>
        <v>1</v>
      </c>
      <c r="AH46">
        <f t="shared" si="7"/>
        <v>1</v>
      </c>
      <c r="AI46" t="str">
        <f>IF(U46="VP",AH46,"")</f>
        <v/>
      </c>
    </row>
    <row r="47" spans="1:35" x14ac:dyDescent="0.3">
      <c r="A47">
        <v>24100496</v>
      </c>
      <c r="B47" t="s">
        <v>228</v>
      </c>
      <c r="C47" t="s">
        <v>229</v>
      </c>
      <c r="D47" t="s">
        <v>230</v>
      </c>
      <c r="E47" t="s">
        <v>16</v>
      </c>
      <c r="F47" t="s">
        <v>231</v>
      </c>
      <c r="G47" t="s">
        <v>18</v>
      </c>
      <c r="H47">
        <v>2</v>
      </c>
      <c r="I47" t="str">
        <f t="shared" si="0"/>
        <v>YES</v>
      </c>
      <c r="J47" t="s">
        <v>16</v>
      </c>
      <c r="K47" t="s">
        <v>20</v>
      </c>
      <c r="L47" t="s">
        <v>18</v>
      </c>
      <c r="M47">
        <v>3</v>
      </c>
      <c r="N47" t="str">
        <f t="shared" si="1"/>
        <v>YES</v>
      </c>
      <c r="O47" t="s">
        <v>16</v>
      </c>
      <c r="P47" t="s">
        <v>232</v>
      </c>
      <c r="Q47" t="s">
        <v>18</v>
      </c>
      <c r="R47">
        <v>2</v>
      </c>
      <c r="S47" t="str">
        <f t="shared" si="2"/>
        <v>YES</v>
      </c>
      <c r="T47">
        <f t="shared" si="3"/>
        <v>3</v>
      </c>
      <c r="U47" t="str">
        <f t="shared" si="4"/>
        <v>Pasa</v>
      </c>
      <c r="V47" t="s">
        <v>1070</v>
      </c>
      <c r="W47" t="s">
        <v>739</v>
      </c>
      <c r="X47" t="s">
        <v>740</v>
      </c>
      <c r="Y47" t="s">
        <v>741</v>
      </c>
      <c r="Z47" t="s">
        <v>742</v>
      </c>
      <c r="AA47" t="s">
        <v>743</v>
      </c>
      <c r="AB47" t="s">
        <v>738</v>
      </c>
      <c r="AC47">
        <v>2</v>
      </c>
      <c r="AD47">
        <v>2</v>
      </c>
      <c r="AE47">
        <v>2</v>
      </c>
      <c r="AF47">
        <f t="shared" si="5"/>
        <v>0.5</v>
      </c>
      <c r="AG47">
        <f t="shared" si="6"/>
        <v>0.5</v>
      </c>
      <c r="AH47">
        <f t="shared" si="7"/>
        <v>0.5</v>
      </c>
      <c r="AI47" t="str">
        <f>IF(U47="VP",AH47,"")</f>
        <v/>
      </c>
    </row>
    <row r="48" spans="1:35" s="3" customFormat="1" x14ac:dyDescent="0.3">
      <c r="A48" s="3">
        <v>24097668</v>
      </c>
      <c r="B48" s="3" t="s">
        <v>233</v>
      </c>
      <c r="C48" s="3" t="s">
        <v>234</v>
      </c>
      <c r="D48" s="3" t="s">
        <v>235</v>
      </c>
      <c r="E48" s="3" t="s">
        <v>19</v>
      </c>
      <c r="F48" s="3" t="s">
        <v>236</v>
      </c>
      <c r="G48" s="3" t="s">
        <v>133</v>
      </c>
      <c r="H48" s="3">
        <v>0</v>
      </c>
      <c r="I48" s="3" t="str">
        <f t="shared" si="0"/>
        <v>NO</v>
      </c>
      <c r="J48" s="3" t="s">
        <v>16</v>
      </c>
      <c r="K48" s="3" t="s">
        <v>20</v>
      </c>
      <c r="L48" s="3" t="s">
        <v>18</v>
      </c>
      <c r="M48" s="3">
        <v>3</v>
      </c>
      <c r="N48" s="3" t="str">
        <f t="shared" si="1"/>
        <v>YES</v>
      </c>
      <c r="O48" s="3" t="s">
        <v>237</v>
      </c>
      <c r="P48" s="3" t="s">
        <v>238</v>
      </c>
      <c r="Q48" s="3" t="s">
        <v>135</v>
      </c>
      <c r="R48" s="3">
        <v>0</v>
      </c>
      <c r="S48" s="3" t="str">
        <f t="shared" si="2"/>
        <v>NO</v>
      </c>
      <c r="T48" s="3">
        <f t="shared" si="3"/>
        <v>1</v>
      </c>
      <c r="U48" s="3" t="str">
        <f t="shared" si="4"/>
        <v>No pasa</v>
      </c>
      <c r="V48" s="3" t="s">
        <v>1071</v>
      </c>
      <c r="W48" s="3" t="s">
        <v>745</v>
      </c>
      <c r="X48" s="3" t="s">
        <v>746</v>
      </c>
      <c r="Y48" s="3" t="s">
        <v>747</v>
      </c>
      <c r="Z48" s="3" t="s">
        <v>746</v>
      </c>
      <c r="AA48" s="3" t="s">
        <v>746</v>
      </c>
      <c r="AB48" s="3" t="s">
        <v>744</v>
      </c>
      <c r="AC48" s="3">
        <v>3</v>
      </c>
      <c r="AD48" s="3">
        <v>0</v>
      </c>
      <c r="AE48" s="3">
        <v>0</v>
      </c>
      <c r="AF48" s="3">
        <f t="shared" si="5"/>
        <v>1</v>
      </c>
      <c r="AG48" s="3">
        <f t="shared" si="6"/>
        <v>1</v>
      </c>
      <c r="AI48" s="3" t="str">
        <f>IF(U48="VP",AH48,"")</f>
        <v/>
      </c>
    </row>
    <row r="49" spans="1:35" x14ac:dyDescent="0.3">
      <c r="A49">
        <v>24121552</v>
      </c>
      <c r="B49" t="s">
        <v>239</v>
      </c>
      <c r="C49" t="s">
        <v>240</v>
      </c>
      <c r="D49" t="s">
        <v>241</v>
      </c>
      <c r="E49" t="s">
        <v>16</v>
      </c>
      <c r="F49" t="s">
        <v>242</v>
      </c>
      <c r="G49" t="s">
        <v>18</v>
      </c>
      <c r="H49">
        <v>2</v>
      </c>
      <c r="I49" t="str">
        <f t="shared" si="0"/>
        <v>YES</v>
      </c>
      <c r="J49" t="s">
        <v>16</v>
      </c>
      <c r="K49" t="s">
        <v>17</v>
      </c>
      <c r="L49" t="s">
        <v>18</v>
      </c>
      <c r="M49">
        <v>3</v>
      </c>
      <c r="N49" t="str">
        <f t="shared" si="1"/>
        <v>YES</v>
      </c>
      <c r="O49" t="s">
        <v>16</v>
      </c>
      <c r="P49" t="s">
        <v>243</v>
      </c>
      <c r="Q49" t="s">
        <v>18</v>
      </c>
      <c r="R49">
        <v>3</v>
      </c>
      <c r="S49" t="str">
        <f t="shared" si="2"/>
        <v>YES</v>
      </c>
      <c r="T49">
        <f t="shared" si="3"/>
        <v>3</v>
      </c>
      <c r="U49" t="str">
        <f t="shared" si="4"/>
        <v>Pasa</v>
      </c>
      <c r="V49" t="s">
        <v>1072</v>
      </c>
      <c r="W49" t="s">
        <v>749</v>
      </c>
      <c r="X49" t="s">
        <v>750</v>
      </c>
      <c r="Y49" t="s">
        <v>750</v>
      </c>
      <c r="Z49" t="s">
        <v>751</v>
      </c>
      <c r="AA49" t="s">
        <v>752</v>
      </c>
      <c r="AB49" t="s">
        <v>748</v>
      </c>
      <c r="AC49">
        <v>6</v>
      </c>
      <c r="AD49">
        <v>0</v>
      </c>
      <c r="AE49">
        <v>0</v>
      </c>
      <c r="AF49">
        <f t="shared" si="5"/>
        <v>1</v>
      </c>
      <c r="AG49">
        <f t="shared" si="6"/>
        <v>1</v>
      </c>
      <c r="AH49">
        <f t="shared" si="7"/>
        <v>1</v>
      </c>
      <c r="AI49" t="str">
        <f>IF(U49="VP",AH49,"")</f>
        <v/>
      </c>
    </row>
    <row r="50" spans="1:35" s="3" customFormat="1" x14ac:dyDescent="0.3">
      <c r="A50" s="3">
        <v>24637688</v>
      </c>
      <c r="B50" s="3" t="s">
        <v>244</v>
      </c>
      <c r="C50" s="3" t="s">
        <v>245</v>
      </c>
      <c r="D50" s="3" t="s">
        <v>246</v>
      </c>
      <c r="E50" s="3" t="s">
        <v>16</v>
      </c>
      <c r="F50" s="3" t="s">
        <v>247</v>
      </c>
      <c r="G50" s="3" t="s">
        <v>82</v>
      </c>
      <c r="H50" s="3">
        <v>1</v>
      </c>
      <c r="I50" s="3" t="str">
        <f t="shared" si="0"/>
        <v>NO</v>
      </c>
      <c r="J50" s="3" t="s">
        <v>16</v>
      </c>
      <c r="K50" s="3" t="s">
        <v>17</v>
      </c>
      <c r="L50" s="3" t="s">
        <v>248</v>
      </c>
      <c r="M50" s="3">
        <v>2</v>
      </c>
      <c r="N50" s="3" t="str">
        <f t="shared" si="1"/>
        <v>YES</v>
      </c>
      <c r="O50" s="3" t="s">
        <v>19</v>
      </c>
      <c r="P50" s="3" t="s">
        <v>249</v>
      </c>
      <c r="Q50" s="3" t="s">
        <v>250</v>
      </c>
      <c r="R50" s="3">
        <v>0</v>
      </c>
      <c r="S50" s="3" t="str">
        <f t="shared" si="2"/>
        <v>NO</v>
      </c>
      <c r="T50" s="3">
        <f t="shared" si="3"/>
        <v>1</v>
      </c>
      <c r="U50" s="3" t="str">
        <f t="shared" si="4"/>
        <v>No pasa</v>
      </c>
      <c r="V50" s="3" t="s">
        <v>1073</v>
      </c>
      <c r="W50" s="3" t="s">
        <v>754</v>
      </c>
      <c r="X50" s="3" t="s">
        <v>755</v>
      </c>
      <c r="Y50" s="3" t="s">
        <v>756</v>
      </c>
      <c r="Z50" s="3" t="s">
        <v>757</v>
      </c>
      <c r="AA50" s="3" t="s">
        <v>755</v>
      </c>
      <c r="AB50" s="3" t="s">
        <v>753</v>
      </c>
      <c r="AC50" s="3">
        <v>3</v>
      </c>
      <c r="AD50" s="3">
        <v>1</v>
      </c>
      <c r="AE50" s="3">
        <v>0</v>
      </c>
      <c r="AF50" s="3">
        <f t="shared" si="5"/>
        <v>0.75</v>
      </c>
      <c r="AG50" s="3">
        <f t="shared" si="6"/>
        <v>1</v>
      </c>
      <c r="AI50" s="3" t="str">
        <f>IF(U50="VP",AH50,"")</f>
        <v/>
      </c>
    </row>
    <row r="51" spans="1:35" x14ac:dyDescent="0.3">
      <c r="A51">
        <v>23931281</v>
      </c>
      <c r="B51" t="s">
        <v>251</v>
      </c>
      <c r="C51" t="s">
        <v>252</v>
      </c>
      <c r="D51" t="s">
        <v>253</v>
      </c>
      <c r="E51" t="s">
        <v>16</v>
      </c>
      <c r="F51" t="s">
        <v>254</v>
      </c>
      <c r="G51" t="s">
        <v>18</v>
      </c>
      <c r="H51">
        <v>3</v>
      </c>
      <c r="I51" t="str">
        <f t="shared" si="0"/>
        <v>YES</v>
      </c>
      <c r="J51" t="s">
        <v>16</v>
      </c>
      <c r="K51" t="s">
        <v>255</v>
      </c>
      <c r="L51" t="s">
        <v>18</v>
      </c>
      <c r="M51">
        <v>3</v>
      </c>
      <c r="N51" t="str">
        <f t="shared" si="1"/>
        <v>YES</v>
      </c>
      <c r="O51" t="s">
        <v>16</v>
      </c>
      <c r="P51" t="s">
        <v>256</v>
      </c>
      <c r="Q51" t="s">
        <v>18</v>
      </c>
      <c r="R51">
        <v>3</v>
      </c>
      <c r="S51" t="str">
        <f t="shared" si="2"/>
        <v>YES</v>
      </c>
      <c r="T51">
        <f t="shared" si="3"/>
        <v>3</v>
      </c>
      <c r="U51" t="str">
        <f t="shared" si="4"/>
        <v>Pasa</v>
      </c>
      <c r="V51" t="s">
        <v>1074</v>
      </c>
      <c r="W51" t="s">
        <v>758</v>
      </c>
      <c r="X51" t="s">
        <v>758</v>
      </c>
      <c r="Y51" t="s">
        <v>758</v>
      </c>
      <c r="Z51" t="s">
        <v>758</v>
      </c>
      <c r="AA51" t="s">
        <v>758</v>
      </c>
      <c r="AB51" t="s">
        <v>758</v>
      </c>
      <c r="AC51">
        <v>1</v>
      </c>
      <c r="AD51">
        <v>0</v>
      </c>
      <c r="AE51">
        <v>0</v>
      </c>
      <c r="AF51">
        <f t="shared" si="5"/>
        <v>1</v>
      </c>
      <c r="AG51">
        <f t="shared" si="6"/>
        <v>1</v>
      </c>
      <c r="AH51">
        <f t="shared" si="7"/>
        <v>1</v>
      </c>
      <c r="AI51" t="str">
        <f>IF(U51="VP",AH51,"")</f>
        <v/>
      </c>
    </row>
    <row r="52" spans="1:35" x14ac:dyDescent="0.3">
      <c r="A52">
        <v>25170230</v>
      </c>
      <c r="B52" t="s">
        <v>257</v>
      </c>
      <c r="C52" t="s">
        <v>258</v>
      </c>
      <c r="D52" t="s">
        <v>259</v>
      </c>
      <c r="E52" t="s">
        <v>16</v>
      </c>
      <c r="F52" t="s">
        <v>260</v>
      </c>
      <c r="G52" t="s">
        <v>18</v>
      </c>
      <c r="H52">
        <v>3</v>
      </c>
      <c r="I52" t="str">
        <f t="shared" si="0"/>
        <v>YES</v>
      </c>
      <c r="J52" t="s">
        <v>16</v>
      </c>
      <c r="K52" t="s">
        <v>20</v>
      </c>
      <c r="L52" t="s">
        <v>18</v>
      </c>
      <c r="M52">
        <v>3</v>
      </c>
      <c r="N52" t="str">
        <f t="shared" si="1"/>
        <v>YES</v>
      </c>
      <c r="O52" t="s">
        <v>16</v>
      </c>
      <c r="P52" t="s">
        <v>261</v>
      </c>
      <c r="Q52" t="s">
        <v>18</v>
      </c>
      <c r="R52">
        <v>2</v>
      </c>
      <c r="S52" t="str">
        <f t="shared" si="2"/>
        <v>YES</v>
      </c>
      <c r="T52">
        <f t="shared" si="3"/>
        <v>3</v>
      </c>
      <c r="U52" t="str">
        <f t="shared" si="4"/>
        <v>Pasa</v>
      </c>
      <c r="V52" t="s">
        <v>1075</v>
      </c>
      <c r="W52" t="s">
        <v>760</v>
      </c>
      <c r="X52" t="s">
        <v>761</v>
      </c>
      <c r="Y52" t="s">
        <v>761</v>
      </c>
      <c r="Z52" t="s">
        <v>762</v>
      </c>
      <c r="AA52" t="s">
        <v>761</v>
      </c>
      <c r="AB52" t="s">
        <v>759</v>
      </c>
      <c r="AC52">
        <v>5</v>
      </c>
      <c r="AD52">
        <v>0</v>
      </c>
      <c r="AE52">
        <v>0</v>
      </c>
      <c r="AF52">
        <f t="shared" si="5"/>
        <v>1</v>
      </c>
      <c r="AG52">
        <f t="shared" si="6"/>
        <v>1</v>
      </c>
      <c r="AH52">
        <f t="shared" si="7"/>
        <v>1</v>
      </c>
      <c r="AI52" t="str">
        <f>IF(U52="VP",AH52,"")</f>
        <v/>
      </c>
    </row>
    <row r="53" spans="1:35" x14ac:dyDescent="0.3">
      <c r="A53">
        <v>25199778</v>
      </c>
      <c r="B53" t="s">
        <v>262</v>
      </c>
      <c r="C53" t="s">
        <v>263</v>
      </c>
      <c r="D53" t="s">
        <v>264</v>
      </c>
      <c r="E53" t="s">
        <v>16</v>
      </c>
      <c r="F53" t="s">
        <v>265</v>
      </c>
      <c r="G53" t="s">
        <v>18</v>
      </c>
      <c r="H53">
        <v>3</v>
      </c>
      <c r="I53" t="str">
        <f t="shared" si="0"/>
        <v>YES</v>
      </c>
      <c r="J53" t="s">
        <v>16</v>
      </c>
      <c r="K53" t="s">
        <v>17</v>
      </c>
      <c r="L53" t="s">
        <v>18</v>
      </c>
      <c r="M53">
        <v>3</v>
      </c>
      <c r="N53" t="str">
        <f t="shared" si="1"/>
        <v>YES</v>
      </c>
      <c r="O53" t="s">
        <v>16</v>
      </c>
      <c r="P53" t="s">
        <v>266</v>
      </c>
      <c r="Q53" t="s">
        <v>18</v>
      </c>
      <c r="R53">
        <v>2</v>
      </c>
      <c r="S53" t="str">
        <f t="shared" si="2"/>
        <v>YES</v>
      </c>
      <c r="T53">
        <f t="shared" si="3"/>
        <v>3</v>
      </c>
      <c r="U53" t="str">
        <f t="shared" si="4"/>
        <v>Pasa</v>
      </c>
      <c r="V53" t="s">
        <v>1076</v>
      </c>
      <c r="W53" t="s">
        <v>647</v>
      </c>
      <c r="X53" t="s">
        <v>647</v>
      </c>
      <c r="Y53" t="s">
        <v>647</v>
      </c>
      <c r="Z53" t="s">
        <v>647</v>
      </c>
      <c r="AA53" t="s">
        <v>647</v>
      </c>
      <c r="AB53" t="s">
        <v>763</v>
      </c>
      <c r="AC53">
        <v>0</v>
      </c>
      <c r="AD53">
        <v>2</v>
      </c>
      <c r="AE53">
        <v>0</v>
      </c>
      <c r="AF53">
        <f t="shared" si="5"/>
        <v>0</v>
      </c>
      <c r="AG53">
        <v>0</v>
      </c>
      <c r="AH53">
        <v>0</v>
      </c>
      <c r="AI53" t="str">
        <f>IF(U53="VP",AH53,"")</f>
        <v/>
      </c>
    </row>
    <row r="54" spans="1:35" x14ac:dyDescent="0.3">
      <c r="A54">
        <v>25199777</v>
      </c>
      <c r="B54" t="s">
        <v>267</v>
      </c>
      <c r="C54" t="s">
        <v>268</v>
      </c>
      <c r="D54" t="s">
        <v>269</v>
      </c>
      <c r="E54" t="s">
        <v>16</v>
      </c>
      <c r="F54" t="s">
        <v>17</v>
      </c>
      <c r="G54" t="s">
        <v>18</v>
      </c>
      <c r="H54">
        <v>3</v>
      </c>
      <c r="I54" t="str">
        <f t="shared" si="0"/>
        <v>YES</v>
      </c>
      <c r="J54" t="s">
        <v>16</v>
      </c>
      <c r="K54" t="s">
        <v>17</v>
      </c>
      <c r="L54" t="s">
        <v>18</v>
      </c>
      <c r="M54">
        <v>3</v>
      </c>
      <c r="N54" t="str">
        <f t="shared" si="1"/>
        <v>YES</v>
      </c>
      <c r="O54" t="s">
        <v>16</v>
      </c>
      <c r="P54" t="s">
        <v>17</v>
      </c>
      <c r="Q54" t="s">
        <v>18</v>
      </c>
      <c r="R54">
        <v>3</v>
      </c>
      <c r="S54" t="str">
        <f t="shared" si="2"/>
        <v>YES</v>
      </c>
      <c r="T54">
        <f t="shared" si="3"/>
        <v>3</v>
      </c>
      <c r="U54" t="str">
        <f t="shared" si="4"/>
        <v>Pasa</v>
      </c>
      <c r="V54" t="s">
        <v>1077</v>
      </c>
      <c r="W54" t="s">
        <v>765</v>
      </c>
      <c r="X54" t="s">
        <v>766</v>
      </c>
      <c r="Y54" t="s">
        <v>766</v>
      </c>
      <c r="Z54" t="s">
        <v>767</v>
      </c>
      <c r="AA54" t="s">
        <v>768</v>
      </c>
      <c r="AB54" t="s">
        <v>764</v>
      </c>
      <c r="AC54">
        <v>2</v>
      </c>
      <c r="AD54">
        <v>2</v>
      </c>
      <c r="AE54">
        <v>1</v>
      </c>
      <c r="AF54">
        <f t="shared" si="5"/>
        <v>0.5</v>
      </c>
      <c r="AG54">
        <f t="shared" si="6"/>
        <v>0.66666666666666663</v>
      </c>
      <c r="AH54">
        <f t="shared" si="7"/>
        <v>0.57142857142857151</v>
      </c>
      <c r="AI54" t="str">
        <f>IF(U54="VP",AH54,"")</f>
        <v/>
      </c>
    </row>
    <row r="55" spans="1:35" s="3" customFormat="1" x14ac:dyDescent="0.3">
      <c r="A55" s="3">
        <v>1103722</v>
      </c>
      <c r="B55" s="3" t="s">
        <v>270</v>
      </c>
      <c r="C55" s="3" t="s">
        <v>271</v>
      </c>
      <c r="D55" s="3" t="s">
        <v>272</v>
      </c>
      <c r="E55" s="3" t="s">
        <v>16</v>
      </c>
      <c r="F55" s="3" t="s">
        <v>273</v>
      </c>
      <c r="G55" s="3" t="s">
        <v>82</v>
      </c>
      <c r="H55" s="3">
        <v>1</v>
      </c>
      <c r="I55" s="3" t="str">
        <f t="shared" si="0"/>
        <v>NO</v>
      </c>
      <c r="J55" s="3" t="s">
        <v>16</v>
      </c>
      <c r="K55" s="3" t="s">
        <v>20</v>
      </c>
      <c r="L55" s="3" t="s">
        <v>18</v>
      </c>
      <c r="M55" s="3">
        <v>3</v>
      </c>
      <c r="N55" s="3" t="str">
        <f t="shared" si="1"/>
        <v>YES</v>
      </c>
      <c r="O55" s="3" t="s">
        <v>19</v>
      </c>
      <c r="P55" s="3" t="s">
        <v>274</v>
      </c>
      <c r="Q55" s="3" t="s">
        <v>18</v>
      </c>
      <c r="R55" s="3">
        <v>1</v>
      </c>
      <c r="S55" s="3" t="str">
        <f t="shared" si="2"/>
        <v>NO</v>
      </c>
      <c r="T55" s="3">
        <f t="shared" si="3"/>
        <v>1</v>
      </c>
      <c r="U55" s="3" t="str">
        <f t="shared" si="4"/>
        <v>No pasa</v>
      </c>
      <c r="V55" s="3" t="s">
        <v>1078</v>
      </c>
      <c r="W55" s="3" t="s">
        <v>770</v>
      </c>
      <c r="X55" s="3" t="s">
        <v>771</v>
      </c>
      <c r="Y55" s="3" t="s">
        <v>771</v>
      </c>
      <c r="Z55" s="3" t="s">
        <v>771</v>
      </c>
      <c r="AA55" s="3" t="s">
        <v>771</v>
      </c>
      <c r="AB55" s="3" t="s">
        <v>769</v>
      </c>
      <c r="AC55" s="3">
        <v>4</v>
      </c>
      <c r="AD55" s="3">
        <v>0</v>
      </c>
      <c r="AE55" s="3">
        <v>1</v>
      </c>
      <c r="AF55" s="3">
        <f t="shared" si="5"/>
        <v>1</v>
      </c>
      <c r="AG55" s="3">
        <f t="shared" si="6"/>
        <v>0.8</v>
      </c>
      <c r="AI55" s="3" t="str">
        <f>IF(U55="VP",AH55,"")</f>
        <v/>
      </c>
    </row>
    <row r="56" spans="1:35" x14ac:dyDescent="0.3">
      <c r="A56">
        <v>1259401</v>
      </c>
      <c r="B56" t="s">
        <v>275</v>
      </c>
      <c r="C56" t="s">
        <v>276</v>
      </c>
      <c r="D56" t="s">
        <v>277</v>
      </c>
      <c r="E56" t="s">
        <v>16</v>
      </c>
      <c r="F56" t="s">
        <v>17</v>
      </c>
      <c r="G56" t="s">
        <v>18</v>
      </c>
      <c r="H56">
        <v>3</v>
      </c>
      <c r="I56" t="str">
        <f t="shared" si="0"/>
        <v>YES</v>
      </c>
      <c r="J56" t="s">
        <v>16</v>
      </c>
      <c r="K56" t="s">
        <v>17</v>
      </c>
      <c r="L56" t="s">
        <v>18</v>
      </c>
      <c r="M56">
        <v>3</v>
      </c>
      <c r="N56" t="str">
        <f t="shared" si="1"/>
        <v>YES</v>
      </c>
      <c r="O56" t="s">
        <v>16</v>
      </c>
      <c r="P56" t="s">
        <v>278</v>
      </c>
      <c r="Q56" t="s">
        <v>18</v>
      </c>
      <c r="R56">
        <v>2</v>
      </c>
      <c r="S56" t="str">
        <f t="shared" si="2"/>
        <v>YES</v>
      </c>
      <c r="T56">
        <f t="shared" si="3"/>
        <v>3</v>
      </c>
      <c r="U56" t="str">
        <f t="shared" si="4"/>
        <v>Pasa</v>
      </c>
      <c r="V56" t="s">
        <v>1079</v>
      </c>
      <c r="W56" t="s">
        <v>773</v>
      </c>
      <c r="X56" t="s">
        <v>774</v>
      </c>
      <c r="Y56" t="s">
        <v>775</v>
      </c>
      <c r="Z56" t="s">
        <v>776</v>
      </c>
      <c r="AA56" t="s">
        <v>777</v>
      </c>
      <c r="AB56" t="s">
        <v>772</v>
      </c>
      <c r="AC56">
        <v>8</v>
      </c>
      <c r="AD56">
        <v>0</v>
      </c>
      <c r="AE56">
        <v>0</v>
      </c>
      <c r="AF56">
        <f t="shared" si="5"/>
        <v>1</v>
      </c>
      <c r="AG56">
        <f t="shared" si="6"/>
        <v>1</v>
      </c>
      <c r="AH56">
        <f t="shared" si="7"/>
        <v>1</v>
      </c>
      <c r="AI56" t="str">
        <f>IF(U56="VP",AH56,"")</f>
        <v/>
      </c>
    </row>
    <row r="57" spans="1:35" x14ac:dyDescent="0.3">
      <c r="A57">
        <v>25561334</v>
      </c>
      <c r="B57" t="s">
        <v>279</v>
      </c>
      <c r="C57" t="s">
        <v>280</v>
      </c>
      <c r="D57" t="s">
        <v>281</v>
      </c>
      <c r="E57" t="s">
        <v>16</v>
      </c>
      <c r="F57" t="s">
        <v>282</v>
      </c>
      <c r="G57" t="s">
        <v>18</v>
      </c>
      <c r="H57">
        <v>3</v>
      </c>
      <c r="I57" t="str">
        <f t="shared" si="0"/>
        <v>YES</v>
      </c>
      <c r="J57" t="s">
        <v>16</v>
      </c>
      <c r="K57" t="s">
        <v>17</v>
      </c>
      <c r="L57" t="s">
        <v>18</v>
      </c>
      <c r="M57">
        <v>3</v>
      </c>
      <c r="N57" t="str">
        <f t="shared" si="1"/>
        <v>YES</v>
      </c>
      <c r="O57" t="s">
        <v>16</v>
      </c>
      <c r="P57" t="s">
        <v>283</v>
      </c>
      <c r="Q57" t="s">
        <v>18</v>
      </c>
      <c r="R57">
        <v>2</v>
      </c>
      <c r="S57" t="str">
        <f t="shared" si="2"/>
        <v>YES</v>
      </c>
      <c r="T57">
        <f t="shared" si="3"/>
        <v>3</v>
      </c>
      <c r="U57" t="str">
        <f t="shared" si="4"/>
        <v>Pasa</v>
      </c>
      <c r="V57" t="s">
        <v>1080</v>
      </c>
      <c r="W57" t="s">
        <v>778</v>
      </c>
      <c r="X57" t="s">
        <v>778</v>
      </c>
      <c r="Y57" t="s">
        <v>779</v>
      </c>
      <c r="Z57" t="s">
        <v>779</v>
      </c>
      <c r="AA57" t="s">
        <v>779</v>
      </c>
      <c r="AB57" t="s">
        <v>778</v>
      </c>
      <c r="AC57">
        <v>1</v>
      </c>
      <c r="AD57">
        <v>1</v>
      </c>
      <c r="AE57">
        <v>0</v>
      </c>
      <c r="AF57">
        <f t="shared" si="5"/>
        <v>0.5</v>
      </c>
      <c r="AG57">
        <f t="shared" si="6"/>
        <v>1</v>
      </c>
      <c r="AH57">
        <f t="shared" si="7"/>
        <v>0.66666666666666663</v>
      </c>
      <c r="AI57" t="str">
        <f>IF(U57="VP",AH57,"")</f>
        <v/>
      </c>
    </row>
    <row r="58" spans="1:35" x14ac:dyDescent="0.3">
      <c r="A58">
        <v>25644122</v>
      </c>
      <c r="B58" t="s">
        <v>284</v>
      </c>
      <c r="C58" t="s">
        <v>285</v>
      </c>
      <c r="D58" t="s">
        <v>286</v>
      </c>
      <c r="E58" t="s">
        <v>16</v>
      </c>
      <c r="F58" t="s">
        <v>287</v>
      </c>
      <c r="G58" t="s">
        <v>18</v>
      </c>
      <c r="H58">
        <v>3</v>
      </c>
      <c r="I58" t="str">
        <f t="shared" si="0"/>
        <v>YES</v>
      </c>
      <c r="J58" t="s">
        <v>16</v>
      </c>
      <c r="K58" t="s">
        <v>20</v>
      </c>
      <c r="L58" t="s">
        <v>18</v>
      </c>
      <c r="M58">
        <v>3</v>
      </c>
      <c r="N58" t="str">
        <f t="shared" si="1"/>
        <v>YES</v>
      </c>
      <c r="O58" t="s">
        <v>16</v>
      </c>
      <c r="P58" t="s">
        <v>288</v>
      </c>
      <c r="Q58" t="s">
        <v>18</v>
      </c>
      <c r="R58">
        <v>3</v>
      </c>
      <c r="S58" t="str">
        <f t="shared" si="2"/>
        <v>YES</v>
      </c>
      <c r="T58">
        <f t="shared" si="3"/>
        <v>3</v>
      </c>
      <c r="U58" t="str">
        <f t="shared" si="4"/>
        <v>Pasa</v>
      </c>
      <c r="V58" t="s">
        <v>647</v>
      </c>
      <c r="W58" t="s">
        <v>781</v>
      </c>
      <c r="X58" t="s">
        <v>781</v>
      </c>
      <c r="Y58" t="s">
        <v>781</v>
      </c>
      <c r="Z58" t="s">
        <v>782</v>
      </c>
      <c r="AA58" t="s">
        <v>781</v>
      </c>
      <c r="AB58" t="s">
        <v>780</v>
      </c>
      <c r="AC58">
        <v>3</v>
      </c>
      <c r="AD58">
        <v>0</v>
      </c>
      <c r="AE58">
        <v>0</v>
      </c>
      <c r="AF58">
        <f t="shared" si="5"/>
        <v>1</v>
      </c>
      <c r="AG58">
        <f t="shared" si="6"/>
        <v>1</v>
      </c>
      <c r="AH58">
        <f t="shared" si="7"/>
        <v>1</v>
      </c>
      <c r="AI58" t="str">
        <f>IF(U58="VP",AH58,"")</f>
        <v/>
      </c>
    </row>
    <row r="59" spans="1:35" x14ac:dyDescent="0.3">
      <c r="A59">
        <v>4680803</v>
      </c>
      <c r="B59" t="s">
        <v>289</v>
      </c>
      <c r="C59" t="s">
        <v>290</v>
      </c>
      <c r="D59" t="s">
        <v>291</v>
      </c>
      <c r="E59" t="s">
        <v>16</v>
      </c>
      <c r="F59" t="s">
        <v>292</v>
      </c>
      <c r="G59" t="s">
        <v>18</v>
      </c>
      <c r="H59">
        <v>2</v>
      </c>
      <c r="I59" t="str">
        <f t="shared" si="0"/>
        <v>YES</v>
      </c>
      <c r="J59" t="s">
        <v>16</v>
      </c>
      <c r="K59" t="s">
        <v>17</v>
      </c>
      <c r="L59" t="s">
        <v>18</v>
      </c>
      <c r="M59">
        <v>3</v>
      </c>
      <c r="N59" t="str">
        <f t="shared" si="1"/>
        <v>YES</v>
      </c>
      <c r="O59" t="s">
        <v>16</v>
      </c>
      <c r="P59" t="s">
        <v>292</v>
      </c>
      <c r="Q59" t="s">
        <v>18</v>
      </c>
      <c r="R59">
        <v>2</v>
      </c>
      <c r="S59" t="str">
        <f t="shared" si="2"/>
        <v>YES</v>
      </c>
      <c r="T59">
        <f t="shared" si="3"/>
        <v>3</v>
      </c>
      <c r="U59" t="str">
        <f t="shared" si="4"/>
        <v>Pasa</v>
      </c>
      <c r="V59" t="s">
        <v>1081</v>
      </c>
      <c r="W59" t="s">
        <v>784</v>
      </c>
      <c r="X59" t="s">
        <v>785</v>
      </c>
      <c r="Y59" t="s">
        <v>785</v>
      </c>
      <c r="Z59" t="s">
        <v>786</v>
      </c>
      <c r="AA59" t="s">
        <v>787</v>
      </c>
      <c r="AB59" t="s">
        <v>783</v>
      </c>
      <c r="AC59">
        <v>5</v>
      </c>
      <c r="AD59">
        <v>0</v>
      </c>
      <c r="AE59">
        <v>0</v>
      </c>
      <c r="AF59">
        <f t="shared" si="5"/>
        <v>1</v>
      </c>
      <c r="AG59">
        <f t="shared" si="6"/>
        <v>1</v>
      </c>
      <c r="AH59">
        <f t="shared" si="7"/>
        <v>1</v>
      </c>
      <c r="AI59" t="str">
        <f>IF(U59="VP",AH59,"")</f>
        <v/>
      </c>
    </row>
    <row r="60" spans="1:35" x14ac:dyDescent="0.3">
      <c r="A60">
        <v>4597739</v>
      </c>
      <c r="B60" t="s">
        <v>293</v>
      </c>
      <c r="C60" t="s">
        <v>294</v>
      </c>
      <c r="D60" t="s">
        <v>295</v>
      </c>
      <c r="E60" t="s">
        <v>16</v>
      </c>
      <c r="F60" t="s">
        <v>296</v>
      </c>
      <c r="G60" t="s">
        <v>18</v>
      </c>
      <c r="H60">
        <v>2</v>
      </c>
      <c r="I60" t="str">
        <f t="shared" si="0"/>
        <v>YES</v>
      </c>
      <c r="J60" t="s">
        <v>16</v>
      </c>
      <c r="K60" t="s">
        <v>17</v>
      </c>
      <c r="L60" t="s">
        <v>18</v>
      </c>
      <c r="M60">
        <v>3</v>
      </c>
      <c r="N60" t="str">
        <f t="shared" si="1"/>
        <v>YES</v>
      </c>
      <c r="O60" t="s">
        <v>16</v>
      </c>
      <c r="P60" t="s">
        <v>296</v>
      </c>
      <c r="Q60" t="s">
        <v>18</v>
      </c>
      <c r="R60">
        <v>2</v>
      </c>
      <c r="S60" t="str">
        <f t="shared" si="2"/>
        <v>YES</v>
      </c>
      <c r="T60">
        <f t="shared" si="3"/>
        <v>3</v>
      </c>
      <c r="U60" t="str">
        <f t="shared" si="4"/>
        <v>Pasa</v>
      </c>
      <c r="V60" t="s">
        <v>1082</v>
      </c>
      <c r="W60" t="s">
        <v>789</v>
      </c>
      <c r="X60" t="s">
        <v>790</v>
      </c>
      <c r="Y60" t="s">
        <v>791</v>
      </c>
      <c r="Z60" t="s">
        <v>792</v>
      </c>
      <c r="AA60" t="s">
        <v>792</v>
      </c>
      <c r="AB60" t="s">
        <v>788</v>
      </c>
      <c r="AC60">
        <v>2</v>
      </c>
      <c r="AD60">
        <v>0</v>
      </c>
      <c r="AE60">
        <v>1</v>
      </c>
      <c r="AF60">
        <f t="shared" si="5"/>
        <v>1</v>
      </c>
      <c r="AG60">
        <f t="shared" si="6"/>
        <v>0.66666666666666663</v>
      </c>
      <c r="AH60">
        <f t="shared" si="7"/>
        <v>0.8</v>
      </c>
      <c r="AI60" t="str">
        <f>IF(U60="VP",AH60,"")</f>
        <v/>
      </c>
    </row>
    <row r="61" spans="1:35" x14ac:dyDescent="0.3">
      <c r="A61">
        <v>26168713</v>
      </c>
      <c r="B61" t="s">
        <v>297</v>
      </c>
      <c r="C61" t="s">
        <v>298</v>
      </c>
      <c r="D61" t="s">
        <v>299</v>
      </c>
      <c r="E61" t="s">
        <v>16</v>
      </c>
      <c r="F61" t="s">
        <v>17</v>
      </c>
      <c r="G61" t="s">
        <v>18</v>
      </c>
      <c r="H61">
        <v>3</v>
      </c>
      <c r="I61" t="str">
        <f t="shared" si="0"/>
        <v>YES</v>
      </c>
      <c r="J61" t="s">
        <v>16</v>
      </c>
      <c r="K61" t="s">
        <v>20</v>
      </c>
      <c r="L61" t="s">
        <v>18</v>
      </c>
      <c r="M61">
        <v>3</v>
      </c>
      <c r="N61" t="str">
        <f t="shared" si="1"/>
        <v>YES</v>
      </c>
      <c r="O61" t="s">
        <v>16</v>
      </c>
      <c r="P61" t="s">
        <v>17</v>
      </c>
      <c r="Q61" t="s">
        <v>18</v>
      </c>
      <c r="R61">
        <v>3</v>
      </c>
      <c r="S61" t="str">
        <f t="shared" si="2"/>
        <v>YES</v>
      </c>
      <c r="T61">
        <f t="shared" si="3"/>
        <v>3</v>
      </c>
      <c r="U61" t="str">
        <f t="shared" si="4"/>
        <v>Pasa</v>
      </c>
      <c r="V61" t="s">
        <v>1083</v>
      </c>
      <c r="W61" t="s">
        <v>794</v>
      </c>
      <c r="X61" t="s">
        <v>794</v>
      </c>
      <c r="Y61" t="s">
        <v>794</v>
      </c>
      <c r="Z61" t="s">
        <v>794</v>
      </c>
      <c r="AA61" t="s">
        <v>794</v>
      </c>
      <c r="AB61" t="s">
        <v>793</v>
      </c>
      <c r="AC61">
        <v>3</v>
      </c>
      <c r="AD61">
        <v>0</v>
      </c>
      <c r="AE61">
        <v>0</v>
      </c>
      <c r="AF61">
        <f t="shared" si="5"/>
        <v>1</v>
      </c>
      <c r="AG61">
        <f t="shared" si="6"/>
        <v>1</v>
      </c>
      <c r="AH61">
        <f t="shared" si="7"/>
        <v>1</v>
      </c>
      <c r="AI61" t="str">
        <f>IF(U61="VP",AH61,"")</f>
        <v/>
      </c>
    </row>
    <row r="62" spans="1:35" x14ac:dyDescent="0.3">
      <c r="A62">
        <v>26033735</v>
      </c>
      <c r="B62" t="s">
        <v>300</v>
      </c>
      <c r="C62" t="s">
        <v>301</v>
      </c>
      <c r="D62" t="s">
        <v>302</v>
      </c>
      <c r="E62" t="s">
        <v>16</v>
      </c>
      <c r="F62" t="s">
        <v>303</v>
      </c>
      <c r="G62" t="s">
        <v>18</v>
      </c>
      <c r="H62">
        <v>3</v>
      </c>
      <c r="I62" t="str">
        <f t="shared" si="0"/>
        <v>YES</v>
      </c>
      <c r="J62" t="s">
        <v>16</v>
      </c>
      <c r="K62" t="s">
        <v>20</v>
      </c>
      <c r="L62" t="s">
        <v>18</v>
      </c>
      <c r="M62">
        <v>3</v>
      </c>
      <c r="N62" t="str">
        <f t="shared" si="1"/>
        <v>YES</v>
      </c>
      <c r="O62" t="s">
        <v>16</v>
      </c>
      <c r="P62" t="s">
        <v>304</v>
      </c>
      <c r="Q62" t="s">
        <v>18</v>
      </c>
      <c r="R62">
        <v>2</v>
      </c>
      <c r="S62" t="str">
        <f t="shared" si="2"/>
        <v>YES</v>
      </c>
      <c r="T62">
        <f t="shared" si="3"/>
        <v>3</v>
      </c>
      <c r="U62" t="str">
        <f t="shared" si="4"/>
        <v>Pasa</v>
      </c>
      <c r="V62" t="s">
        <v>1084</v>
      </c>
      <c r="W62" t="s">
        <v>796</v>
      </c>
      <c r="X62" t="s">
        <v>797</v>
      </c>
      <c r="Y62" t="s">
        <v>797</v>
      </c>
      <c r="Z62" t="s">
        <v>798</v>
      </c>
      <c r="AA62" t="s">
        <v>799</v>
      </c>
      <c r="AB62" t="s">
        <v>795</v>
      </c>
      <c r="AC62">
        <v>8</v>
      </c>
      <c r="AD62">
        <v>4</v>
      </c>
      <c r="AE62">
        <v>0</v>
      </c>
      <c r="AF62">
        <f t="shared" si="5"/>
        <v>0.66666666666666663</v>
      </c>
      <c r="AG62">
        <f t="shared" si="6"/>
        <v>1</v>
      </c>
      <c r="AH62">
        <f t="shared" si="7"/>
        <v>0.8</v>
      </c>
      <c r="AI62" t="str">
        <f>IF(U62="VP",AH62,"")</f>
        <v/>
      </c>
    </row>
    <row r="63" spans="1:35" x14ac:dyDescent="0.3">
      <c r="A63">
        <v>26190576</v>
      </c>
      <c r="B63" t="s">
        <v>305</v>
      </c>
      <c r="C63" t="s">
        <v>306</v>
      </c>
      <c r="D63" t="s">
        <v>307</v>
      </c>
      <c r="E63" t="s">
        <v>16</v>
      </c>
      <c r="F63" t="s">
        <v>17</v>
      </c>
      <c r="G63" t="s">
        <v>18</v>
      </c>
      <c r="H63">
        <v>3</v>
      </c>
      <c r="I63" t="str">
        <f t="shared" si="0"/>
        <v>YES</v>
      </c>
      <c r="J63" t="s">
        <v>16</v>
      </c>
      <c r="K63" t="s">
        <v>20</v>
      </c>
      <c r="L63" t="s">
        <v>18</v>
      </c>
      <c r="M63">
        <v>3</v>
      </c>
      <c r="N63" t="str">
        <f t="shared" si="1"/>
        <v>YES</v>
      </c>
      <c r="O63" t="s">
        <v>16</v>
      </c>
      <c r="P63" t="s">
        <v>308</v>
      </c>
      <c r="Q63" t="s">
        <v>18</v>
      </c>
      <c r="R63">
        <v>2</v>
      </c>
      <c r="S63" t="str">
        <f t="shared" si="2"/>
        <v>YES</v>
      </c>
      <c r="T63">
        <f t="shared" si="3"/>
        <v>3</v>
      </c>
      <c r="U63" t="str">
        <f t="shared" si="4"/>
        <v>Pasa</v>
      </c>
      <c r="V63" t="s">
        <v>1085</v>
      </c>
      <c r="W63" t="s">
        <v>801</v>
      </c>
      <c r="X63" t="s">
        <v>802</v>
      </c>
      <c r="Y63" t="s">
        <v>803</v>
      </c>
      <c r="Z63" t="s">
        <v>804</v>
      </c>
      <c r="AA63" t="s">
        <v>805</v>
      </c>
      <c r="AB63" t="s">
        <v>800</v>
      </c>
      <c r="AC63">
        <v>4</v>
      </c>
      <c r="AD63">
        <v>2</v>
      </c>
      <c r="AE63">
        <v>0</v>
      </c>
      <c r="AF63">
        <f t="shared" si="5"/>
        <v>0.66666666666666663</v>
      </c>
      <c r="AG63">
        <f t="shared" si="6"/>
        <v>1</v>
      </c>
      <c r="AH63">
        <f t="shared" si="7"/>
        <v>0.8</v>
      </c>
      <c r="AI63" t="str">
        <f>IF(U63="VP",AH63,"")</f>
        <v/>
      </c>
    </row>
    <row r="64" spans="1:35" x14ac:dyDescent="0.3">
      <c r="A64">
        <v>26144346</v>
      </c>
      <c r="B64" t="s">
        <v>309</v>
      </c>
      <c r="C64" t="s">
        <v>310</v>
      </c>
      <c r="D64" t="s">
        <v>311</v>
      </c>
      <c r="E64" t="s">
        <v>16</v>
      </c>
      <c r="F64" t="s">
        <v>312</v>
      </c>
      <c r="G64" t="s">
        <v>18</v>
      </c>
      <c r="H64">
        <v>3</v>
      </c>
      <c r="I64" t="str">
        <f t="shared" si="0"/>
        <v>YES</v>
      </c>
      <c r="J64" t="s">
        <v>16</v>
      </c>
      <c r="K64" t="s">
        <v>20</v>
      </c>
      <c r="L64" t="s">
        <v>18</v>
      </c>
      <c r="M64">
        <v>3</v>
      </c>
      <c r="N64" t="str">
        <f t="shared" si="1"/>
        <v>YES</v>
      </c>
      <c r="O64" t="s">
        <v>16</v>
      </c>
      <c r="P64" t="s">
        <v>313</v>
      </c>
      <c r="Q64" t="s">
        <v>18</v>
      </c>
      <c r="R64">
        <v>2</v>
      </c>
      <c r="S64" t="str">
        <f t="shared" si="2"/>
        <v>YES</v>
      </c>
      <c r="T64">
        <f t="shared" si="3"/>
        <v>3</v>
      </c>
      <c r="U64" t="str">
        <f t="shared" si="4"/>
        <v>Pasa</v>
      </c>
      <c r="V64" t="s">
        <v>1086</v>
      </c>
      <c r="W64" t="s">
        <v>807</v>
      </c>
      <c r="X64" t="s">
        <v>808</v>
      </c>
      <c r="Y64" t="s">
        <v>808</v>
      </c>
      <c r="Z64" t="s">
        <v>809</v>
      </c>
      <c r="AA64" t="s">
        <v>808</v>
      </c>
      <c r="AB64" t="s">
        <v>806</v>
      </c>
      <c r="AC64">
        <v>2</v>
      </c>
      <c r="AD64">
        <v>0</v>
      </c>
      <c r="AE64">
        <v>0</v>
      </c>
      <c r="AF64">
        <f t="shared" si="5"/>
        <v>1</v>
      </c>
      <c r="AG64">
        <f t="shared" si="6"/>
        <v>1</v>
      </c>
      <c r="AH64">
        <f t="shared" si="7"/>
        <v>1</v>
      </c>
      <c r="AI64" t="str">
        <f>IF(U64="VP",AH64,"")</f>
        <v/>
      </c>
    </row>
    <row r="65" spans="1:35" x14ac:dyDescent="0.3">
      <c r="A65">
        <v>25995221</v>
      </c>
      <c r="B65" t="s">
        <v>314</v>
      </c>
      <c r="C65" t="s">
        <v>315</v>
      </c>
      <c r="D65" t="s">
        <v>316</v>
      </c>
      <c r="E65" t="s">
        <v>16</v>
      </c>
      <c r="F65" t="s">
        <v>317</v>
      </c>
      <c r="G65" t="s">
        <v>18</v>
      </c>
      <c r="H65">
        <v>2</v>
      </c>
      <c r="I65" t="str">
        <f t="shared" si="0"/>
        <v>YES</v>
      </c>
      <c r="J65" t="s">
        <v>16</v>
      </c>
      <c r="K65" t="s">
        <v>17</v>
      </c>
      <c r="L65" t="s">
        <v>18</v>
      </c>
      <c r="M65">
        <v>3</v>
      </c>
      <c r="N65" t="str">
        <f t="shared" si="1"/>
        <v>YES</v>
      </c>
      <c r="O65" t="s">
        <v>16</v>
      </c>
      <c r="P65" t="s">
        <v>318</v>
      </c>
      <c r="Q65" t="s">
        <v>18</v>
      </c>
      <c r="R65">
        <v>2</v>
      </c>
      <c r="S65" t="str">
        <f t="shared" si="2"/>
        <v>YES</v>
      </c>
      <c r="T65">
        <f t="shared" si="3"/>
        <v>3</v>
      </c>
      <c r="U65" t="str">
        <f t="shared" si="4"/>
        <v>Pasa</v>
      </c>
      <c r="V65" t="s">
        <v>1087</v>
      </c>
      <c r="W65" t="s">
        <v>811</v>
      </c>
      <c r="X65" t="s">
        <v>812</v>
      </c>
      <c r="Y65" t="s">
        <v>812</v>
      </c>
      <c r="Z65" t="s">
        <v>813</v>
      </c>
      <c r="AA65" t="s">
        <v>814</v>
      </c>
      <c r="AB65" t="s">
        <v>810</v>
      </c>
      <c r="AC65">
        <v>7</v>
      </c>
      <c r="AD65">
        <v>0</v>
      </c>
      <c r="AE65">
        <v>0</v>
      </c>
      <c r="AF65">
        <f t="shared" si="5"/>
        <v>1</v>
      </c>
      <c r="AG65">
        <f t="shared" si="6"/>
        <v>1</v>
      </c>
      <c r="AH65">
        <f t="shared" si="7"/>
        <v>1</v>
      </c>
      <c r="AI65" t="str">
        <f>IF(U65="VP",AH65,"")</f>
        <v/>
      </c>
    </row>
    <row r="66" spans="1:35" x14ac:dyDescent="0.3">
      <c r="A66">
        <v>26625295</v>
      </c>
      <c r="B66" t="s">
        <v>319</v>
      </c>
      <c r="C66" t="s">
        <v>320</v>
      </c>
      <c r="D66" t="s">
        <v>321</v>
      </c>
      <c r="E66" t="s">
        <v>16</v>
      </c>
      <c r="F66" t="s">
        <v>322</v>
      </c>
      <c r="G66" t="s">
        <v>18</v>
      </c>
      <c r="H66">
        <v>3</v>
      </c>
      <c r="I66" t="str">
        <f t="shared" ref="I66:I111" si="8">IF(H66&gt;=2,"YES","NO")</f>
        <v>YES</v>
      </c>
      <c r="J66" t="s">
        <v>16</v>
      </c>
      <c r="K66" t="s">
        <v>20</v>
      </c>
      <c r="L66" t="s">
        <v>18</v>
      </c>
      <c r="M66">
        <v>3</v>
      </c>
      <c r="N66" t="str">
        <f t="shared" ref="N66:N111" si="9">IF(M66&gt;=2,"YES","NO")</f>
        <v>YES</v>
      </c>
      <c r="O66" t="s">
        <v>19</v>
      </c>
      <c r="P66" t="s">
        <v>17</v>
      </c>
      <c r="Q66" t="s">
        <v>18</v>
      </c>
      <c r="R66">
        <v>2</v>
      </c>
      <c r="S66" t="str">
        <f t="shared" ref="S66:S111" si="10">IF(R66&gt;=2,"YES","NO")</f>
        <v>YES</v>
      </c>
      <c r="T66">
        <f t="shared" si="3"/>
        <v>3</v>
      </c>
      <c r="U66" t="str">
        <f t="shared" si="4"/>
        <v>Pasa</v>
      </c>
      <c r="V66" t="s">
        <v>1088</v>
      </c>
      <c r="W66" t="s">
        <v>816</v>
      </c>
      <c r="X66" t="s">
        <v>817</v>
      </c>
      <c r="Y66" t="s">
        <v>818</v>
      </c>
      <c r="Z66" t="s">
        <v>819</v>
      </c>
      <c r="AA66" t="s">
        <v>820</v>
      </c>
      <c r="AB66" t="s">
        <v>815</v>
      </c>
      <c r="AC66">
        <v>6</v>
      </c>
      <c r="AD66">
        <v>2</v>
      </c>
      <c r="AE66">
        <v>0</v>
      </c>
      <c r="AF66">
        <f t="shared" si="5"/>
        <v>0.75</v>
      </c>
      <c r="AG66">
        <f t="shared" si="6"/>
        <v>1</v>
      </c>
      <c r="AH66">
        <f t="shared" si="7"/>
        <v>0.8571428571428571</v>
      </c>
      <c r="AI66" t="str">
        <f>IF(U66="VP",AH66,"")</f>
        <v/>
      </c>
    </row>
    <row r="67" spans="1:35" x14ac:dyDescent="0.3">
      <c r="A67">
        <v>26391612</v>
      </c>
      <c r="B67" t="s">
        <v>323</v>
      </c>
      <c r="C67" t="s">
        <v>324</v>
      </c>
      <c r="D67" t="s">
        <v>325</v>
      </c>
      <c r="E67" t="s">
        <v>16</v>
      </c>
      <c r="F67" t="s">
        <v>17</v>
      </c>
      <c r="G67" t="s">
        <v>18</v>
      </c>
      <c r="H67">
        <v>3</v>
      </c>
      <c r="I67" t="str">
        <f t="shared" si="8"/>
        <v>YES</v>
      </c>
      <c r="J67" t="s">
        <v>16</v>
      </c>
      <c r="K67" t="s">
        <v>17</v>
      </c>
      <c r="L67" t="s">
        <v>18</v>
      </c>
      <c r="M67">
        <v>3</v>
      </c>
      <c r="N67" t="str">
        <f t="shared" si="9"/>
        <v>YES</v>
      </c>
      <c r="O67" t="s">
        <v>16</v>
      </c>
      <c r="P67" t="s">
        <v>17</v>
      </c>
      <c r="Q67" t="s">
        <v>18</v>
      </c>
      <c r="R67">
        <v>3</v>
      </c>
      <c r="S67" t="str">
        <f t="shared" si="10"/>
        <v>YES</v>
      </c>
      <c r="T67">
        <f t="shared" ref="T67:T81" si="11">SUM(IFERROR(FIND("YES",I67),0), IFERROR(FIND("YES",N67),0), IFERROR(FIND("YES",S67),0))</f>
        <v>3</v>
      </c>
      <c r="U67" t="str">
        <f t="shared" ref="U67:U81" si="12">IF(T67&gt;=2, "Pasa","No pasa")</f>
        <v>Pasa</v>
      </c>
      <c r="V67" t="s">
        <v>647</v>
      </c>
      <c r="W67" t="s">
        <v>822</v>
      </c>
      <c r="X67" t="s">
        <v>823</v>
      </c>
      <c r="Y67" t="s">
        <v>823</v>
      </c>
      <c r="Z67" t="s">
        <v>823</v>
      </c>
      <c r="AA67" t="s">
        <v>823</v>
      </c>
      <c r="AB67" t="s">
        <v>821</v>
      </c>
      <c r="AC67">
        <v>3</v>
      </c>
      <c r="AD67">
        <v>0</v>
      </c>
      <c r="AE67">
        <v>0</v>
      </c>
      <c r="AF67">
        <f t="shared" ref="AF67:AF112" si="13">AC67/(AC67+AD67)</f>
        <v>1</v>
      </c>
      <c r="AG67">
        <f t="shared" ref="AG67:AG112" si="14">AC67/(AC67+AE67)</f>
        <v>1</v>
      </c>
      <c r="AH67">
        <f t="shared" ref="AH67:AH112" si="15">2*AF67*AG67/(AF67+AG67)</f>
        <v>1</v>
      </c>
      <c r="AI67" t="str">
        <f>IF(U67="VP",AH67,"")</f>
        <v/>
      </c>
    </row>
    <row r="68" spans="1:35" x14ac:dyDescent="0.3">
      <c r="A68">
        <v>5697054</v>
      </c>
      <c r="B68" t="s">
        <v>326</v>
      </c>
      <c r="C68" t="s">
        <v>327</v>
      </c>
      <c r="D68" t="s">
        <v>328</v>
      </c>
      <c r="E68" t="s">
        <v>16</v>
      </c>
      <c r="F68" t="s">
        <v>329</v>
      </c>
      <c r="G68" t="s">
        <v>18</v>
      </c>
      <c r="H68">
        <v>3</v>
      </c>
      <c r="I68" t="str">
        <f t="shared" si="8"/>
        <v>YES</v>
      </c>
      <c r="J68" t="s">
        <v>16</v>
      </c>
      <c r="K68" t="s">
        <v>17</v>
      </c>
      <c r="L68" t="s">
        <v>18</v>
      </c>
      <c r="M68">
        <v>3</v>
      </c>
      <c r="N68" t="str">
        <f t="shared" si="9"/>
        <v>YES</v>
      </c>
      <c r="O68" t="s">
        <v>16</v>
      </c>
      <c r="P68" t="s">
        <v>330</v>
      </c>
      <c r="Q68" t="s">
        <v>18</v>
      </c>
      <c r="R68">
        <v>2</v>
      </c>
      <c r="S68" t="str">
        <f t="shared" si="10"/>
        <v>YES</v>
      </c>
      <c r="T68">
        <f t="shared" si="11"/>
        <v>3</v>
      </c>
      <c r="U68" t="str">
        <f t="shared" si="12"/>
        <v>Pasa</v>
      </c>
      <c r="V68" t="s">
        <v>1089</v>
      </c>
      <c r="W68" t="s">
        <v>825</v>
      </c>
      <c r="X68" t="s">
        <v>826</v>
      </c>
      <c r="Y68" t="s">
        <v>825</v>
      </c>
      <c r="Z68" t="s">
        <v>825</v>
      </c>
      <c r="AA68" t="s">
        <v>825</v>
      </c>
      <c r="AB68" t="s">
        <v>824</v>
      </c>
      <c r="AC68">
        <v>3</v>
      </c>
      <c r="AD68">
        <v>0</v>
      </c>
      <c r="AE68">
        <v>0</v>
      </c>
      <c r="AF68">
        <f t="shared" si="13"/>
        <v>1</v>
      </c>
      <c r="AG68">
        <f t="shared" si="14"/>
        <v>1</v>
      </c>
      <c r="AH68">
        <f t="shared" si="15"/>
        <v>1</v>
      </c>
      <c r="AI68" t="str">
        <f>IF(U68="VP",AH68,"")</f>
        <v/>
      </c>
    </row>
    <row r="69" spans="1:35" x14ac:dyDescent="0.3">
      <c r="A69">
        <v>27029317</v>
      </c>
      <c r="B69" t="s">
        <v>331</v>
      </c>
      <c r="C69" t="s">
        <v>332</v>
      </c>
      <c r="D69" t="s">
        <v>333</v>
      </c>
      <c r="E69" t="s">
        <v>16</v>
      </c>
      <c r="F69" t="s">
        <v>334</v>
      </c>
      <c r="G69" t="s">
        <v>335</v>
      </c>
      <c r="H69">
        <v>2.5</v>
      </c>
      <c r="I69" t="str">
        <f t="shared" si="8"/>
        <v>YES</v>
      </c>
      <c r="J69" t="s">
        <v>16</v>
      </c>
      <c r="K69" t="s">
        <v>20</v>
      </c>
      <c r="L69" t="s">
        <v>18</v>
      </c>
      <c r="M69">
        <v>3</v>
      </c>
      <c r="N69" t="str">
        <f t="shared" si="9"/>
        <v>YES</v>
      </c>
      <c r="O69" t="s">
        <v>16</v>
      </c>
      <c r="P69" t="s">
        <v>17</v>
      </c>
      <c r="Q69" t="s">
        <v>18</v>
      </c>
      <c r="R69">
        <v>3</v>
      </c>
      <c r="S69" t="str">
        <f t="shared" si="10"/>
        <v>YES</v>
      </c>
      <c r="T69">
        <f t="shared" si="11"/>
        <v>3</v>
      </c>
      <c r="U69" t="str">
        <f t="shared" si="12"/>
        <v>Pasa</v>
      </c>
      <c r="V69" t="s">
        <v>1090</v>
      </c>
      <c r="W69" t="s">
        <v>828</v>
      </c>
      <c r="X69" t="s">
        <v>829</v>
      </c>
      <c r="Y69" t="s">
        <v>830</v>
      </c>
      <c r="Z69" t="s">
        <v>831</v>
      </c>
      <c r="AA69" t="s">
        <v>832</v>
      </c>
      <c r="AB69" t="s">
        <v>827</v>
      </c>
      <c r="AC69">
        <v>8</v>
      </c>
      <c r="AD69">
        <v>1</v>
      </c>
      <c r="AE69">
        <v>1</v>
      </c>
      <c r="AF69">
        <f t="shared" si="13"/>
        <v>0.88888888888888884</v>
      </c>
      <c r="AG69">
        <f t="shared" si="14"/>
        <v>0.88888888888888884</v>
      </c>
      <c r="AH69">
        <f t="shared" si="15"/>
        <v>0.88888888888888884</v>
      </c>
      <c r="AI69" t="str">
        <f>IF(U69="VP",AH69,"")</f>
        <v/>
      </c>
    </row>
    <row r="70" spans="1:35" x14ac:dyDescent="0.3">
      <c r="A70">
        <v>26921428</v>
      </c>
      <c r="B70" t="s">
        <v>336</v>
      </c>
      <c r="C70" t="s">
        <v>337</v>
      </c>
      <c r="D70" t="s">
        <v>338</v>
      </c>
      <c r="E70" t="s">
        <v>16</v>
      </c>
      <c r="F70" t="s">
        <v>17</v>
      </c>
      <c r="G70" t="s">
        <v>18</v>
      </c>
      <c r="H70">
        <v>3</v>
      </c>
      <c r="I70" t="str">
        <f t="shared" si="8"/>
        <v>YES</v>
      </c>
      <c r="J70" t="s">
        <v>16</v>
      </c>
      <c r="K70" t="s">
        <v>17</v>
      </c>
      <c r="L70" t="s">
        <v>18</v>
      </c>
      <c r="M70">
        <v>3</v>
      </c>
      <c r="N70" t="str">
        <f t="shared" si="9"/>
        <v>YES</v>
      </c>
      <c r="O70" t="s">
        <v>16</v>
      </c>
      <c r="P70" t="s">
        <v>339</v>
      </c>
      <c r="Q70" t="s">
        <v>18</v>
      </c>
      <c r="R70">
        <v>3</v>
      </c>
      <c r="S70" t="str">
        <f t="shared" si="10"/>
        <v>YES</v>
      </c>
      <c r="T70">
        <f t="shared" si="11"/>
        <v>3</v>
      </c>
      <c r="U70" t="str">
        <f t="shared" si="12"/>
        <v>Pasa</v>
      </c>
      <c r="V70" t="s">
        <v>1091</v>
      </c>
      <c r="W70" t="s">
        <v>834</v>
      </c>
      <c r="X70" t="s">
        <v>835</v>
      </c>
      <c r="Y70" t="s">
        <v>836</v>
      </c>
      <c r="Z70" t="s">
        <v>837</v>
      </c>
      <c r="AA70" t="s">
        <v>838</v>
      </c>
      <c r="AB70" t="s">
        <v>833</v>
      </c>
      <c r="AC70">
        <v>10</v>
      </c>
      <c r="AD70">
        <v>5</v>
      </c>
      <c r="AE70">
        <v>2</v>
      </c>
      <c r="AF70">
        <f t="shared" si="13"/>
        <v>0.66666666666666663</v>
      </c>
      <c r="AG70">
        <f t="shared" si="14"/>
        <v>0.83333333333333337</v>
      </c>
      <c r="AH70">
        <f t="shared" si="15"/>
        <v>0.74074074074074081</v>
      </c>
      <c r="AI70" t="str">
        <f>IF(U70="VP",AH70,"")</f>
        <v/>
      </c>
    </row>
    <row r="71" spans="1:35" x14ac:dyDescent="0.3">
      <c r="A71">
        <v>26907184</v>
      </c>
      <c r="B71" t="s">
        <v>340</v>
      </c>
      <c r="C71" t="s">
        <v>341</v>
      </c>
      <c r="D71" t="s">
        <v>342</v>
      </c>
      <c r="E71" t="s">
        <v>16</v>
      </c>
      <c r="F71" t="s">
        <v>343</v>
      </c>
      <c r="G71" t="s">
        <v>18</v>
      </c>
      <c r="H71">
        <v>3</v>
      </c>
      <c r="I71" t="str">
        <f t="shared" si="8"/>
        <v>YES</v>
      </c>
      <c r="J71" t="s">
        <v>16</v>
      </c>
      <c r="K71" t="s">
        <v>20</v>
      </c>
      <c r="L71" t="s">
        <v>18</v>
      </c>
      <c r="M71">
        <v>3</v>
      </c>
      <c r="N71" t="str">
        <f t="shared" si="9"/>
        <v>YES</v>
      </c>
      <c r="O71" t="s">
        <v>16</v>
      </c>
      <c r="P71" t="s">
        <v>344</v>
      </c>
      <c r="Q71" t="s">
        <v>18</v>
      </c>
      <c r="R71">
        <v>2</v>
      </c>
      <c r="S71" t="str">
        <f t="shared" si="10"/>
        <v>YES</v>
      </c>
      <c r="T71">
        <f t="shared" si="11"/>
        <v>3</v>
      </c>
      <c r="U71" t="str">
        <f t="shared" si="12"/>
        <v>Pasa</v>
      </c>
      <c r="V71" t="s">
        <v>1092</v>
      </c>
      <c r="W71" t="s">
        <v>840</v>
      </c>
      <c r="X71" t="s">
        <v>841</v>
      </c>
      <c r="Y71" t="s">
        <v>841</v>
      </c>
      <c r="Z71" t="s">
        <v>842</v>
      </c>
      <c r="AA71" t="s">
        <v>841</v>
      </c>
      <c r="AB71" t="s">
        <v>839</v>
      </c>
      <c r="AC71">
        <v>2</v>
      </c>
      <c r="AD71">
        <v>1</v>
      </c>
      <c r="AE71">
        <v>0</v>
      </c>
      <c r="AF71">
        <f t="shared" si="13"/>
        <v>0.66666666666666663</v>
      </c>
      <c r="AG71">
        <f t="shared" si="14"/>
        <v>1</v>
      </c>
      <c r="AH71">
        <f t="shared" si="15"/>
        <v>0.8</v>
      </c>
      <c r="AI71" t="str">
        <f>IF(U71="VP",AH71,"")</f>
        <v/>
      </c>
    </row>
    <row r="72" spans="1:35" x14ac:dyDescent="0.3">
      <c r="A72">
        <v>27215369</v>
      </c>
      <c r="B72" t="s">
        <v>345</v>
      </c>
      <c r="C72" t="s">
        <v>346</v>
      </c>
      <c r="D72" t="s">
        <v>347</v>
      </c>
      <c r="E72" t="s">
        <v>16</v>
      </c>
      <c r="F72" t="s">
        <v>348</v>
      </c>
      <c r="G72" t="s">
        <v>18</v>
      </c>
      <c r="H72">
        <v>2</v>
      </c>
      <c r="I72" t="str">
        <f t="shared" si="8"/>
        <v>YES</v>
      </c>
      <c r="J72" t="s">
        <v>16</v>
      </c>
      <c r="K72" t="s">
        <v>349</v>
      </c>
      <c r="L72" t="s">
        <v>18</v>
      </c>
      <c r="M72">
        <v>3</v>
      </c>
      <c r="N72" t="str">
        <f t="shared" si="9"/>
        <v>YES</v>
      </c>
      <c r="O72" t="s">
        <v>16</v>
      </c>
      <c r="P72" t="s">
        <v>350</v>
      </c>
      <c r="Q72" t="s">
        <v>18</v>
      </c>
      <c r="R72">
        <v>3</v>
      </c>
      <c r="S72" t="str">
        <f t="shared" si="10"/>
        <v>YES</v>
      </c>
      <c r="T72">
        <f t="shared" si="11"/>
        <v>3</v>
      </c>
      <c r="U72" t="str">
        <f t="shared" si="12"/>
        <v>Pasa</v>
      </c>
      <c r="V72" t="s">
        <v>1093</v>
      </c>
      <c r="W72" t="s">
        <v>844</v>
      </c>
      <c r="X72" t="s">
        <v>845</v>
      </c>
      <c r="Y72" t="s">
        <v>846</v>
      </c>
      <c r="Z72" t="s">
        <v>845</v>
      </c>
      <c r="AA72" t="s">
        <v>847</v>
      </c>
      <c r="AB72" t="s">
        <v>843</v>
      </c>
      <c r="AC72">
        <v>12</v>
      </c>
      <c r="AD72">
        <v>0</v>
      </c>
      <c r="AE72">
        <v>0</v>
      </c>
      <c r="AF72">
        <f t="shared" si="13"/>
        <v>1</v>
      </c>
      <c r="AG72">
        <f t="shared" si="14"/>
        <v>1</v>
      </c>
      <c r="AH72">
        <f t="shared" si="15"/>
        <v>1</v>
      </c>
      <c r="AI72" t="str">
        <f>IF(U72="VP",AH72,"")</f>
        <v/>
      </c>
    </row>
    <row r="73" spans="1:35" x14ac:dyDescent="0.3">
      <c r="A73">
        <v>27340469</v>
      </c>
      <c r="B73" t="s">
        <v>351</v>
      </c>
      <c r="C73" t="s">
        <v>352</v>
      </c>
      <c r="D73" t="s">
        <v>353</v>
      </c>
      <c r="E73" t="s">
        <v>16</v>
      </c>
      <c r="F73" t="s">
        <v>354</v>
      </c>
      <c r="G73" t="s">
        <v>18</v>
      </c>
      <c r="H73">
        <v>3</v>
      </c>
      <c r="I73" t="str">
        <f t="shared" si="8"/>
        <v>YES</v>
      </c>
      <c r="J73" t="s">
        <v>16</v>
      </c>
      <c r="K73" t="s">
        <v>17</v>
      </c>
      <c r="L73" t="s">
        <v>18</v>
      </c>
      <c r="M73">
        <v>3</v>
      </c>
      <c r="N73" t="str">
        <f t="shared" si="9"/>
        <v>YES</v>
      </c>
      <c r="O73" t="s">
        <v>16</v>
      </c>
      <c r="P73" t="s">
        <v>355</v>
      </c>
      <c r="Q73" t="s">
        <v>18</v>
      </c>
      <c r="R73">
        <v>2</v>
      </c>
      <c r="S73" t="str">
        <f t="shared" si="10"/>
        <v>YES</v>
      </c>
      <c r="T73">
        <f t="shared" si="11"/>
        <v>3</v>
      </c>
      <c r="U73" t="str">
        <f t="shared" si="12"/>
        <v>Pasa</v>
      </c>
      <c r="V73" t="s">
        <v>1094</v>
      </c>
      <c r="W73" t="s">
        <v>849</v>
      </c>
      <c r="X73" t="s">
        <v>850</v>
      </c>
      <c r="Y73" t="s">
        <v>850</v>
      </c>
      <c r="Z73" t="s">
        <v>850</v>
      </c>
      <c r="AA73" t="s">
        <v>850</v>
      </c>
      <c r="AB73" t="s">
        <v>848</v>
      </c>
      <c r="AC73">
        <v>2</v>
      </c>
      <c r="AD73">
        <v>1</v>
      </c>
      <c r="AE73">
        <v>0</v>
      </c>
      <c r="AF73">
        <f t="shared" si="13"/>
        <v>0.66666666666666663</v>
      </c>
      <c r="AG73">
        <f t="shared" si="14"/>
        <v>1</v>
      </c>
      <c r="AH73">
        <f t="shared" si="15"/>
        <v>0.8</v>
      </c>
      <c r="AI73" t="str">
        <f>IF(U73="VP",AH73,"")</f>
        <v/>
      </c>
    </row>
    <row r="74" spans="1:35" x14ac:dyDescent="0.3">
      <c r="A74">
        <v>27208767</v>
      </c>
      <c r="B74" t="s">
        <v>356</v>
      </c>
      <c r="C74" t="s">
        <v>357</v>
      </c>
      <c r="D74" t="s">
        <v>358</v>
      </c>
      <c r="E74" t="s">
        <v>16</v>
      </c>
      <c r="F74" t="s">
        <v>359</v>
      </c>
      <c r="G74" t="s">
        <v>18</v>
      </c>
      <c r="H74">
        <v>3</v>
      </c>
      <c r="I74" t="str">
        <f t="shared" si="8"/>
        <v>YES</v>
      </c>
      <c r="J74" t="s">
        <v>16</v>
      </c>
      <c r="K74" t="s">
        <v>17</v>
      </c>
      <c r="L74" t="s">
        <v>18</v>
      </c>
      <c r="M74">
        <v>3</v>
      </c>
      <c r="N74" t="str">
        <f t="shared" si="9"/>
        <v>YES</v>
      </c>
      <c r="O74" t="s">
        <v>16</v>
      </c>
      <c r="P74" t="s">
        <v>360</v>
      </c>
      <c r="Q74" t="s">
        <v>18</v>
      </c>
      <c r="R74">
        <v>2</v>
      </c>
      <c r="S74" t="str">
        <f t="shared" si="10"/>
        <v>YES</v>
      </c>
      <c r="T74">
        <f t="shared" si="11"/>
        <v>3</v>
      </c>
      <c r="U74" t="str">
        <f t="shared" si="12"/>
        <v>Pasa</v>
      </c>
      <c r="V74" t="s">
        <v>1095</v>
      </c>
      <c r="W74" t="s">
        <v>852</v>
      </c>
      <c r="X74" t="s">
        <v>853</v>
      </c>
      <c r="Y74" t="s">
        <v>853</v>
      </c>
      <c r="Z74" t="s">
        <v>854</v>
      </c>
      <c r="AA74" t="s">
        <v>855</v>
      </c>
      <c r="AB74" t="s">
        <v>851</v>
      </c>
      <c r="AC74">
        <v>5</v>
      </c>
      <c r="AD74">
        <v>0</v>
      </c>
      <c r="AE74">
        <v>1</v>
      </c>
      <c r="AF74">
        <f t="shared" si="13"/>
        <v>1</v>
      </c>
      <c r="AG74">
        <f t="shared" si="14"/>
        <v>0.83333333333333337</v>
      </c>
      <c r="AH74">
        <f t="shared" si="15"/>
        <v>0.90909090909090906</v>
      </c>
      <c r="AI74" t="str">
        <f>IF(U74="VP",AH74,"")</f>
        <v/>
      </c>
    </row>
    <row r="75" spans="1:35" s="3" customFormat="1" x14ac:dyDescent="0.3">
      <c r="A75" s="3">
        <v>26289137</v>
      </c>
      <c r="B75" s="3" t="s">
        <v>361</v>
      </c>
      <c r="C75" s="3" t="s">
        <v>362</v>
      </c>
      <c r="D75" s="3" t="s">
        <v>363</v>
      </c>
      <c r="E75" s="3" t="s">
        <v>19</v>
      </c>
      <c r="F75" s="3" t="s">
        <v>364</v>
      </c>
      <c r="G75" s="3" t="s">
        <v>133</v>
      </c>
      <c r="H75" s="3">
        <v>1</v>
      </c>
      <c r="I75" s="3" t="str">
        <f t="shared" si="8"/>
        <v>NO</v>
      </c>
      <c r="J75" s="3" t="s">
        <v>16</v>
      </c>
      <c r="K75" s="3" t="s">
        <v>20</v>
      </c>
      <c r="L75" s="3" t="s">
        <v>365</v>
      </c>
      <c r="M75" s="3">
        <v>2</v>
      </c>
      <c r="N75" s="3" t="str">
        <f t="shared" si="9"/>
        <v>YES</v>
      </c>
      <c r="O75" s="3" t="s">
        <v>19</v>
      </c>
      <c r="P75" s="3" t="s">
        <v>366</v>
      </c>
      <c r="Q75" s="3" t="s">
        <v>365</v>
      </c>
      <c r="R75" s="3">
        <v>0</v>
      </c>
      <c r="S75" s="3" t="str">
        <f t="shared" si="10"/>
        <v>NO</v>
      </c>
      <c r="T75" s="3">
        <f t="shared" si="11"/>
        <v>1</v>
      </c>
      <c r="U75" s="3" t="str">
        <f t="shared" si="12"/>
        <v>No pasa</v>
      </c>
      <c r="V75" s="3" t="s">
        <v>647</v>
      </c>
      <c r="W75" s="3" t="s">
        <v>857</v>
      </c>
      <c r="X75" s="3" t="s">
        <v>858</v>
      </c>
      <c r="Y75" s="3" t="s">
        <v>858</v>
      </c>
      <c r="Z75" s="3" t="s">
        <v>858</v>
      </c>
      <c r="AA75" s="3" t="s">
        <v>858</v>
      </c>
      <c r="AB75" s="3" t="s">
        <v>856</v>
      </c>
      <c r="AC75" s="3">
        <v>2</v>
      </c>
      <c r="AD75" s="3">
        <v>0</v>
      </c>
      <c r="AE75" s="3">
        <v>0</v>
      </c>
      <c r="AF75" s="3">
        <f t="shared" si="13"/>
        <v>1</v>
      </c>
      <c r="AG75" s="3">
        <f t="shared" si="14"/>
        <v>1</v>
      </c>
      <c r="AI75" s="3" t="str">
        <f>IF(U75="VP",AH75,"")</f>
        <v/>
      </c>
    </row>
    <row r="76" spans="1:35" x14ac:dyDescent="0.3">
      <c r="A76">
        <v>28487682</v>
      </c>
      <c r="B76" t="s">
        <v>367</v>
      </c>
      <c r="C76" t="s">
        <v>368</v>
      </c>
      <c r="D76" t="s">
        <v>369</v>
      </c>
      <c r="E76" t="s">
        <v>16</v>
      </c>
      <c r="F76" t="s">
        <v>370</v>
      </c>
      <c r="G76" t="s">
        <v>18</v>
      </c>
      <c r="H76">
        <v>2</v>
      </c>
      <c r="I76" t="str">
        <f t="shared" si="8"/>
        <v>YES</v>
      </c>
      <c r="J76" t="s">
        <v>16</v>
      </c>
      <c r="K76" t="s">
        <v>20</v>
      </c>
      <c r="L76" t="s">
        <v>18</v>
      </c>
      <c r="M76">
        <v>3</v>
      </c>
      <c r="N76" t="str">
        <f t="shared" si="9"/>
        <v>YES</v>
      </c>
      <c r="O76" t="s">
        <v>16</v>
      </c>
      <c r="P76" t="s">
        <v>371</v>
      </c>
      <c r="Q76" t="s">
        <v>18</v>
      </c>
      <c r="R76">
        <v>3</v>
      </c>
      <c r="S76" t="str">
        <f t="shared" si="10"/>
        <v>YES</v>
      </c>
      <c r="T76">
        <f t="shared" si="11"/>
        <v>3</v>
      </c>
      <c r="U76" t="str">
        <f t="shared" si="12"/>
        <v>Pasa</v>
      </c>
      <c r="V76" t="s">
        <v>1096</v>
      </c>
      <c r="W76" t="s">
        <v>860</v>
      </c>
      <c r="X76" t="s">
        <v>861</v>
      </c>
      <c r="Y76" t="s">
        <v>862</v>
      </c>
      <c r="Z76" t="s">
        <v>863</v>
      </c>
      <c r="AA76" t="s">
        <v>861</v>
      </c>
      <c r="AB76" t="s">
        <v>859</v>
      </c>
      <c r="AC76">
        <v>2</v>
      </c>
      <c r="AD76">
        <v>0</v>
      </c>
      <c r="AE76">
        <v>0</v>
      </c>
      <c r="AF76">
        <f t="shared" si="13"/>
        <v>1</v>
      </c>
      <c r="AG76">
        <f t="shared" si="14"/>
        <v>1</v>
      </c>
      <c r="AH76">
        <f t="shared" si="15"/>
        <v>1</v>
      </c>
      <c r="AI76" t="str">
        <f>IF(U76="VP",AH76,"")</f>
        <v/>
      </c>
    </row>
    <row r="77" spans="1:35" x14ac:dyDescent="0.3">
      <c r="A77">
        <v>4383870</v>
      </c>
      <c r="B77" t="s">
        <v>372</v>
      </c>
      <c r="C77" t="s">
        <v>373</v>
      </c>
      <c r="D77" t="s">
        <v>374</v>
      </c>
      <c r="E77" t="s">
        <v>16</v>
      </c>
      <c r="F77" t="s">
        <v>375</v>
      </c>
      <c r="G77" t="s">
        <v>18</v>
      </c>
      <c r="H77">
        <v>3</v>
      </c>
      <c r="I77" t="str">
        <f t="shared" si="8"/>
        <v>YES</v>
      </c>
      <c r="J77" t="s">
        <v>16</v>
      </c>
      <c r="K77" t="s">
        <v>17</v>
      </c>
      <c r="L77" t="s">
        <v>18</v>
      </c>
      <c r="M77">
        <v>3</v>
      </c>
      <c r="N77" t="str">
        <f t="shared" si="9"/>
        <v>YES</v>
      </c>
      <c r="O77" t="s">
        <v>16</v>
      </c>
      <c r="P77" t="s">
        <v>376</v>
      </c>
      <c r="Q77" t="s">
        <v>18</v>
      </c>
      <c r="R77">
        <v>2</v>
      </c>
      <c r="S77" t="str">
        <f t="shared" si="10"/>
        <v>YES</v>
      </c>
      <c r="T77">
        <f t="shared" si="11"/>
        <v>3</v>
      </c>
      <c r="U77" t="str">
        <f t="shared" si="12"/>
        <v>Pasa</v>
      </c>
      <c r="V77" t="s">
        <v>1097</v>
      </c>
      <c r="W77" t="s">
        <v>865</v>
      </c>
      <c r="X77" t="s">
        <v>866</v>
      </c>
      <c r="Y77" t="s">
        <v>867</v>
      </c>
      <c r="Z77" t="s">
        <v>868</v>
      </c>
      <c r="AA77" t="s">
        <v>869</v>
      </c>
      <c r="AB77" t="s">
        <v>864</v>
      </c>
      <c r="AC77">
        <v>4</v>
      </c>
      <c r="AD77">
        <v>0</v>
      </c>
      <c r="AE77">
        <v>0</v>
      </c>
      <c r="AF77">
        <f t="shared" si="13"/>
        <v>1</v>
      </c>
      <c r="AG77">
        <f t="shared" si="14"/>
        <v>1</v>
      </c>
      <c r="AH77">
        <f t="shared" si="15"/>
        <v>1</v>
      </c>
      <c r="AI77" t="str">
        <f>IF(U77="VP",AH77,"")</f>
        <v/>
      </c>
    </row>
    <row r="78" spans="1:35" s="5" customFormat="1" x14ac:dyDescent="0.3">
      <c r="A78" s="5">
        <v>29401640</v>
      </c>
      <c r="B78" s="5" t="s">
        <v>377</v>
      </c>
      <c r="C78" s="5" t="s">
        <v>378</v>
      </c>
      <c r="D78" s="5" t="s">
        <v>379</v>
      </c>
      <c r="E78" s="5" t="s">
        <v>16</v>
      </c>
      <c r="F78" s="5" t="s">
        <v>231</v>
      </c>
      <c r="G78" s="5" t="s">
        <v>18</v>
      </c>
      <c r="H78" s="5">
        <v>2</v>
      </c>
      <c r="I78" s="5" t="str">
        <f t="shared" si="8"/>
        <v>YES</v>
      </c>
      <c r="J78" s="5" t="s">
        <v>16</v>
      </c>
      <c r="K78" s="5" t="s">
        <v>20</v>
      </c>
      <c r="L78" s="5" t="s">
        <v>18</v>
      </c>
      <c r="M78" s="5">
        <v>3</v>
      </c>
      <c r="N78" s="5" t="str">
        <f t="shared" si="9"/>
        <v>YES</v>
      </c>
      <c r="O78" s="5" t="s">
        <v>19</v>
      </c>
      <c r="P78" s="5" t="s">
        <v>380</v>
      </c>
      <c r="Q78" s="5" t="s">
        <v>18</v>
      </c>
      <c r="R78" s="5">
        <v>1</v>
      </c>
      <c r="S78" s="5" t="str">
        <f t="shared" si="10"/>
        <v>NO</v>
      </c>
      <c r="T78" s="5">
        <f t="shared" si="11"/>
        <v>2</v>
      </c>
      <c r="U78" s="5" t="str">
        <f t="shared" si="12"/>
        <v>Pasa</v>
      </c>
      <c r="V78" s="5" t="s">
        <v>1098</v>
      </c>
      <c r="W78" s="5" t="s">
        <v>871</v>
      </c>
      <c r="X78" s="5" t="s">
        <v>872</v>
      </c>
      <c r="Y78" s="5" t="s">
        <v>873</v>
      </c>
      <c r="Z78" s="5" t="s">
        <v>874</v>
      </c>
      <c r="AA78" s="5" t="s">
        <v>875</v>
      </c>
      <c r="AB78" s="5" t="s">
        <v>870</v>
      </c>
      <c r="AC78" s="5">
        <v>6</v>
      </c>
      <c r="AD78" s="5">
        <v>3</v>
      </c>
      <c r="AE78" s="5">
        <v>1</v>
      </c>
      <c r="AF78" s="5">
        <f t="shared" si="13"/>
        <v>0.66666666666666663</v>
      </c>
      <c r="AG78" s="5">
        <f t="shared" si="14"/>
        <v>0.8571428571428571</v>
      </c>
      <c r="AI78" s="5" t="str">
        <f>IF(U78="VP",AH78,"")</f>
        <v/>
      </c>
    </row>
    <row r="79" spans="1:35" s="5" customFormat="1" x14ac:dyDescent="0.3">
      <c r="A79" s="5">
        <v>29339384</v>
      </c>
      <c r="B79" s="5" t="s">
        <v>381</v>
      </c>
      <c r="C79" s="5" t="s">
        <v>382</v>
      </c>
      <c r="D79" s="5" t="s">
        <v>383</v>
      </c>
      <c r="E79" s="5" t="s">
        <v>16</v>
      </c>
      <c r="F79" s="5" t="s">
        <v>17</v>
      </c>
      <c r="G79" s="5" t="s">
        <v>18</v>
      </c>
      <c r="H79" s="5">
        <v>3</v>
      </c>
      <c r="I79" s="5" t="str">
        <f t="shared" si="8"/>
        <v>YES</v>
      </c>
      <c r="J79" s="5" t="s">
        <v>16</v>
      </c>
      <c r="K79" s="5" t="s">
        <v>17</v>
      </c>
      <c r="L79" s="5" t="s">
        <v>18</v>
      </c>
      <c r="M79" s="5">
        <v>3</v>
      </c>
      <c r="N79" s="5" t="str">
        <f t="shared" si="9"/>
        <v>YES</v>
      </c>
      <c r="O79" s="5" t="s">
        <v>237</v>
      </c>
      <c r="P79" s="5" t="s">
        <v>384</v>
      </c>
      <c r="Q79" s="5" t="s">
        <v>18</v>
      </c>
      <c r="R79" s="5">
        <v>1</v>
      </c>
      <c r="S79" s="5" t="str">
        <f t="shared" si="10"/>
        <v>NO</v>
      </c>
      <c r="T79" s="5">
        <f t="shared" si="11"/>
        <v>2</v>
      </c>
      <c r="U79" s="5" t="str">
        <f t="shared" si="12"/>
        <v>Pasa</v>
      </c>
      <c r="V79" s="5" t="s">
        <v>1099</v>
      </c>
      <c r="W79" s="5" t="s">
        <v>877</v>
      </c>
      <c r="X79" s="5" t="s">
        <v>878</v>
      </c>
      <c r="Y79" s="5" t="s">
        <v>879</v>
      </c>
      <c r="Z79" s="5" t="s">
        <v>880</v>
      </c>
      <c r="AA79" s="5" t="s">
        <v>879</v>
      </c>
      <c r="AB79" s="5" t="s">
        <v>876</v>
      </c>
      <c r="AC79" s="5">
        <v>2</v>
      </c>
      <c r="AD79" s="5">
        <v>1</v>
      </c>
      <c r="AE79" s="5">
        <v>2</v>
      </c>
      <c r="AF79" s="5">
        <f t="shared" si="13"/>
        <v>0.66666666666666663</v>
      </c>
      <c r="AG79" s="5">
        <f t="shared" si="14"/>
        <v>0.5</v>
      </c>
      <c r="AI79" s="5" t="str">
        <f>IF(U79="VP",AH79,"")</f>
        <v/>
      </c>
    </row>
    <row r="80" spans="1:35" x14ac:dyDescent="0.3">
      <c r="A80">
        <v>29600576</v>
      </c>
      <c r="B80" t="s">
        <v>385</v>
      </c>
      <c r="C80" t="s">
        <v>386</v>
      </c>
      <c r="D80" t="s">
        <v>387</v>
      </c>
      <c r="E80" t="s">
        <v>16</v>
      </c>
      <c r="F80" t="s">
        <v>388</v>
      </c>
      <c r="G80" t="s">
        <v>18</v>
      </c>
      <c r="H80">
        <v>3</v>
      </c>
      <c r="I80" t="str">
        <f t="shared" si="8"/>
        <v>YES</v>
      </c>
      <c r="J80" t="s">
        <v>16</v>
      </c>
      <c r="K80" t="s">
        <v>20</v>
      </c>
      <c r="L80" t="s">
        <v>18</v>
      </c>
      <c r="M80">
        <v>3</v>
      </c>
      <c r="N80" t="str">
        <f t="shared" si="9"/>
        <v>YES</v>
      </c>
      <c r="O80" t="s">
        <v>16</v>
      </c>
      <c r="P80" t="s">
        <v>389</v>
      </c>
      <c r="Q80" t="s">
        <v>18</v>
      </c>
      <c r="R80">
        <v>3</v>
      </c>
      <c r="S80" t="str">
        <f t="shared" si="10"/>
        <v>YES</v>
      </c>
      <c r="T80">
        <f t="shared" si="11"/>
        <v>3</v>
      </c>
      <c r="U80" t="str">
        <f t="shared" si="12"/>
        <v>Pasa</v>
      </c>
      <c r="V80" t="s">
        <v>1100</v>
      </c>
      <c r="W80" t="s">
        <v>882</v>
      </c>
      <c r="X80" t="s">
        <v>883</v>
      </c>
      <c r="Y80" t="s">
        <v>884</v>
      </c>
      <c r="Z80" t="s">
        <v>885</v>
      </c>
      <c r="AA80" t="s">
        <v>883</v>
      </c>
      <c r="AB80" t="s">
        <v>881</v>
      </c>
      <c r="AC80">
        <v>2</v>
      </c>
      <c r="AD80">
        <v>1</v>
      </c>
      <c r="AE80">
        <v>1</v>
      </c>
      <c r="AF80">
        <f t="shared" si="13"/>
        <v>0.66666666666666663</v>
      </c>
      <c r="AG80">
        <f t="shared" si="14"/>
        <v>0.66666666666666663</v>
      </c>
      <c r="AH80">
        <f t="shared" si="15"/>
        <v>0.66666666666666663</v>
      </c>
      <c r="AI80" t="str">
        <f>IF(U80="VP",AH80,"")</f>
        <v/>
      </c>
    </row>
    <row r="81" spans="1:35" x14ac:dyDescent="0.3">
      <c r="A81">
        <v>30869693</v>
      </c>
      <c r="B81" t="s">
        <v>390</v>
      </c>
      <c r="C81" t="s">
        <v>391</v>
      </c>
      <c r="D81" t="s">
        <v>392</v>
      </c>
      <c r="E81" t="s">
        <v>16</v>
      </c>
      <c r="F81" t="s">
        <v>393</v>
      </c>
      <c r="G81" t="s">
        <v>18</v>
      </c>
      <c r="H81">
        <v>2</v>
      </c>
      <c r="I81" t="str">
        <f t="shared" si="8"/>
        <v>YES</v>
      </c>
      <c r="J81" t="s">
        <v>16</v>
      </c>
      <c r="K81" t="s">
        <v>20</v>
      </c>
      <c r="L81" t="s">
        <v>18</v>
      </c>
      <c r="M81">
        <v>3</v>
      </c>
      <c r="N81" t="str">
        <f t="shared" si="9"/>
        <v>YES</v>
      </c>
      <c r="O81" t="s">
        <v>16</v>
      </c>
      <c r="P81" t="s">
        <v>394</v>
      </c>
      <c r="Q81" t="s">
        <v>18</v>
      </c>
      <c r="R81">
        <v>2</v>
      </c>
      <c r="S81" t="str">
        <f t="shared" si="10"/>
        <v>YES</v>
      </c>
      <c r="T81">
        <f t="shared" si="11"/>
        <v>3</v>
      </c>
      <c r="U81" t="str">
        <f t="shared" si="12"/>
        <v>Pasa</v>
      </c>
      <c r="V81" t="s">
        <v>1101</v>
      </c>
      <c r="W81" t="s">
        <v>887</v>
      </c>
      <c r="X81" t="s">
        <v>888</v>
      </c>
      <c r="Y81" t="s">
        <v>889</v>
      </c>
      <c r="Z81" t="s">
        <v>890</v>
      </c>
      <c r="AA81" t="s">
        <v>891</v>
      </c>
      <c r="AB81" t="s">
        <v>886</v>
      </c>
      <c r="AC81">
        <v>8</v>
      </c>
      <c r="AD81">
        <v>6</v>
      </c>
      <c r="AE81">
        <v>0</v>
      </c>
      <c r="AF81">
        <f t="shared" si="13"/>
        <v>0.5714285714285714</v>
      </c>
      <c r="AG81">
        <f t="shared" si="14"/>
        <v>1</v>
      </c>
      <c r="AH81">
        <f t="shared" si="15"/>
        <v>0.72727272727272729</v>
      </c>
      <c r="AI81" t="str">
        <f>IF(U81="VP",AH81,"")</f>
        <v/>
      </c>
    </row>
    <row r="82" spans="1:35" x14ac:dyDescent="0.3">
      <c r="A82">
        <v>30858223</v>
      </c>
      <c r="B82" t="s">
        <v>395</v>
      </c>
      <c r="C82" t="s">
        <v>396</v>
      </c>
      <c r="D82" t="s">
        <v>397</v>
      </c>
      <c r="E82" t="s">
        <v>16</v>
      </c>
      <c r="F82" t="s">
        <v>398</v>
      </c>
      <c r="G82" t="s">
        <v>18</v>
      </c>
      <c r="H82">
        <v>3</v>
      </c>
      <c r="I82" t="str">
        <f t="shared" si="8"/>
        <v>YES</v>
      </c>
      <c r="J82" t="s">
        <v>16</v>
      </c>
      <c r="K82" t="s">
        <v>20</v>
      </c>
      <c r="L82" t="s">
        <v>18</v>
      </c>
      <c r="M82">
        <v>3</v>
      </c>
      <c r="N82" t="str">
        <f t="shared" si="9"/>
        <v>YES</v>
      </c>
      <c r="O82" t="s">
        <v>16</v>
      </c>
      <c r="P82" t="s">
        <v>399</v>
      </c>
      <c r="Q82" t="s">
        <v>18</v>
      </c>
      <c r="R82">
        <v>2</v>
      </c>
      <c r="S82" t="str">
        <f t="shared" si="10"/>
        <v>YES</v>
      </c>
      <c r="T82">
        <f t="shared" ref="T82:T111" si="16">SUM(IFERROR(FIND("YES",I82),0), IFERROR(FIND("YES",N82),0), IFERROR(FIND("YES",S82),0))</f>
        <v>3</v>
      </c>
      <c r="U82" t="str">
        <f t="shared" ref="U82:U111" si="17">IF(T82&gt;=2, "Pasa","No pasa")</f>
        <v>Pasa</v>
      </c>
      <c r="V82" t="s">
        <v>1102</v>
      </c>
      <c r="W82" t="s">
        <v>893</v>
      </c>
      <c r="X82" t="s">
        <v>894</v>
      </c>
      <c r="Y82" t="s">
        <v>895</v>
      </c>
      <c r="Z82" t="s">
        <v>896</v>
      </c>
      <c r="AA82" t="s">
        <v>897</v>
      </c>
      <c r="AB82" t="s">
        <v>892</v>
      </c>
      <c r="AC82">
        <v>5</v>
      </c>
      <c r="AD82">
        <v>3</v>
      </c>
      <c r="AE82">
        <v>2</v>
      </c>
      <c r="AF82">
        <f t="shared" si="13"/>
        <v>0.625</v>
      </c>
      <c r="AG82">
        <f t="shared" si="14"/>
        <v>0.7142857142857143</v>
      </c>
      <c r="AH82">
        <f t="shared" si="15"/>
        <v>0.66666666666666663</v>
      </c>
      <c r="AI82" t="str">
        <f>IF(U82="VP",AH82,"")</f>
        <v/>
      </c>
    </row>
    <row r="83" spans="1:35" x14ac:dyDescent="0.3">
      <c r="A83">
        <v>29396290</v>
      </c>
      <c r="B83" t="s">
        <v>400</v>
      </c>
      <c r="C83" t="s">
        <v>401</v>
      </c>
      <c r="D83" t="s">
        <v>402</v>
      </c>
      <c r="E83" t="s">
        <v>16</v>
      </c>
      <c r="F83" t="s">
        <v>403</v>
      </c>
      <c r="G83" t="s">
        <v>18</v>
      </c>
      <c r="H83">
        <v>2</v>
      </c>
      <c r="I83" t="str">
        <f t="shared" si="8"/>
        <v>YES</v>
      </c>
      <c r="J83" t="s">
        <v>16</v>
      </c>
      <c r="K83" t="s">
        <v>17</v>
      </c>
      <c r="L83" t="s">
        <v>18</v>
      </c>
      <c r="M83">
        <v>3</v>
      </c>
      <c r="N83" t="str">
        <f t="shared" si="9"/>
        <v>YES</v>
      </c>
      <c r="O83" t="s">
        <v>16</v>
      </c>
      <c r="P83" t="s">
        <v>404</v>
      </c>
      <c r="Q83" t="s">
        <v>18</v>
      </c>
      <c r="R83">
        <v>2</v>
      </c>
      <c r="S83" t="str">
        <f t="shared" si="10"/>
        <v>YES</v>
      </c>
      <c r="T83">
        <f t="shared" si="16"/>
        <v>3</v>
      </c>
      <c r="U83" t="str">
        <f t="shared" si="17"/>
        <v>Pasa</v>
      </c>
      <c r="V83" t="s">
        <v>1103</v>
      </c>
      <c r="W83" t="s">
        <v>899</v>
      </c>
      <c r="X83" t="s">
        <v>900</v>
      </c>
      <c r="Y83" t="s">
        <v>901</v>
      </c>
      <c r="Z83" t="s">
        <v>900</v>
      </c>
      <c r="AA83" t="s">
        <v>901</v>
      </c>
      <c r="AB83" t="s">
        <v>898</v>
      </c>
      <c r="AC83">
        <v>2</v>
      </c>
      <c r="AD83">
        <v>1</v>
      </c>
      <c r="AE83">
        <v>1</v>
      </c>
      <c r="AF83">
        <f t="shared" si="13"/>
        <v>0.66666666666666663</v>
      </c>
      <c r="AG83">
        <f t="shared" si="14"/>
        <v>0.66666666666666663</v>
      </c>
      <c r="AH83">
        <f t="shared" si="15"/>
        <v>0.66666666666666663</v>
      </c>
      <c r="AI83" t="str">
        <f>IF(U83="VP",AH83,"")</f>
        <v/>
      </c>
    </row>
    <row r="84" spans="1:35" s="5" customFormat="1" x14ac:dyDescent="0.3">
      <c r="A84" s="5">
        <v>31064143</v>
      </c>
      <c r="B84" s="5" t="s">
        <v>405</v>
      </c>
      <c r="C84" s="5" t="s">
        <v>406</v>
      </c>
      <c r="D84" s="5" t="s">
        <v>407</v>
      </c>
      <c r="E84" s="5" t="s">
        <v>16</v>
      </c>
      <c r="F84" s="5" t="s">
        <v>408</v>
      </c>
      <c r="G84" s="5" t="s">
        <v>18</v>
      </c>
      <c r="H84" s="5">
        <v>3</v>
      </c>
      <c r="I84" s="5" t="str">
        <f t="shared" si="8"/>
        <v>YES</v>
      </c>
      <c r="J84" s="5" t="s">
        <v>16</v>
      </c>
      <c r="K84" s="5" t="s">
        <v>17</v>
      </c>
      <c r="L84" s="5" t="s">
        <v>18</v>
      </c>
      <c r="M84" s="5">
        <v>3</v>
      </c>
      <c r="N84" s="5" t="str">
        <f t="shared" si="9"/>
        <v>YES</v>
      </c>
      <c r="O84" s="5" t="s">
        <v>237</v>
      </c>
      <c r="P84" s="5" t="s">
        <v>409</v>
      </c>
      <c r="Q84" s="5" t="s">
        <v>18</v>
      </c>
      <c r="R84" s="5">
        <v>1</v>
      </c>
      <c r="S84" s="5" t="str">
        <f t="shared" si="10"/>
        <v>NO</v>
      </c>
      <c r="T84" s="5">
        <f t="shared" si="16"/>
        <v>2</v>
      </c>
      <c r="U84" s="5" t="str">
        <f t="shared" si="17"/>
        <v>Pasa</v>
      </c>
      <c r="V84" s="5" t="s">
        <v>1104</v>
      </c>
      <c r="W84" s="5" t="s">
        <v>903</v>
      </c>
      <c r="X84" s="5" t="s">
        <v>904</v>
      </c>
      <c r="Y84" s="5" t="s">
        <v>905</v>
      </c>
      <c r="Z84" s="5" t="s">
        <v>905</v>
      </c>
      <c r="AA84" s="5" t="s">
        <v>906</v>
      </c>
      <c r="AB84" s="5" t="s">
        <v>902</v>
      </c>
      <c r="AC84" s="5">
        <v>7</v>
      </c>
      <c r="AD84" s="5">
        <v>0</v>
      </c>
      <c r="AE84" s="5">
        <v>0</v>
      </c>
      <c r="AF84" s="5">
        <f t="shared" si="13"/>
        <v>1</v>
      </c>
      <c r="AG84" s="5">
        <f t="shared" si="14"/>
        <v>1</v>
      </c>
      <c r="AI84" s="5" t="str">
        <f>IF(U84="VP",AH84,"")</f>
        <v/>
      </c>
    </row>
    <row r="85" spans="1:35" x14ac:dyDescent="0.3">
      <c r="A85">
        <v>31303992</v>
      </c>
      <c r="B85" t="s">
        <v>410</v>
      </c>
      <c r="C85" t="s">
        <v>411</v>
      </c>
      <c r="D85" t="s">
        <v>412</v>
      </c>
      <c r="E85" t="s">
        <v>16</v>
      </c>
      <c r="F85" t="s">
        <v>413</v>
      </c>
      <c r="G85" t="s">
        <v>18</v>
      </c>
      <c r="H85">
        <v>2</v>
      </c>
      <c r="I85" t="str">
        <f t="shared" si="8"/>
        <v>YES</v>
      </c>
      <c r="J85" t="s">
        <v>16</v>
      </c>
      <c r="K85" t="s">
        <v>17</v>
      </c>
      <c r="L85" t="s">
        <v>18</v>
      </c>
      <c r="M85">
        <v>3</v>
      </c>
      <c r="N85" t="str">
        <f t="shared" si="9"/>
        <v>YES</v>
      </c>
      <c r="O85" t="s">
        <v>19</v>
      </c>
      <c r="P85" t="s">
        <v>17</v>
      </c>
      <c r="Q85" t="s">
        <v>18</v>
      </c>
      <c r="R85">
        <v>2</v>
      </c>
      <c r="S85" t="str">
        <f t="shared" si="10"/>
        <v>YES</v>
      </c>
      <c r="T85">
        <f t="shared" si="16"/>
        <v>3</v>
      </c>
      <c r="U85" t="str">
        <f t="shared" si="17"/>
        <v>Pasa</v>
      </c>
      <c r="V85" t="s">
        <v>1105</v>
      </c>
      <c r="W85" t="s">
        <v>908</v>
      </c>
      <c r="X85" t="s">
        <v>909</v>
      </c>
      <c r="Y85" t="s">
        <v>910</v>
      </c>
      <c r="Z85" t="s">
        <v>911</v>
      </c>
      <c r="AA85" t="s">
        <v>912</v>
      </c>
      <c r="AB85" t="s">
        <v>907</v>
      </c>
      <c r="AC85">
        <v>5</v>
      </c>
      <c r="AD85">
        <v>4</v>
      </c>
      <c r="AE85">
        <v>0</v>
      </c>
      <c r="AF85">
        <f t="shared" si="13"/>
        <v>0.55555555555555558</v>
      </c>
      <c r="AG85">
        <f t="shared" si="14"/>
        <v>1</v>
      </c>
      <c r="AH85">
        <f t="shared" si="15"/>
        <v>0.7142857142857143</v>
      </c>
      <c r="AI85" t="str">
        <f>IF(U85="VP",AH85,"")</f>
        <v/>
      </c>
    </row>
    <row r="86" spans="1:35" x14ac:dyDescent="0.3">
      <c r="A86">
        <v>32435426</v>
      </c>
      <c r="B86" t="s">
        <v>414</v>
      </c>
      <c r="C86" t="s">
        <v>415</v>
      </c>
      <c r="D86" t="s">
        <v>416</v>
      </c>
      <c r="E86" t="s">
        <v>16</v>
      </c>
      <c r="F86" t="s">
        <v>417</v>
      </c>
      <c r="G86" t="s">
        <v>18</v>
      </c>
      <c r="H86">
        <v>3</v>
      </c>
      <c r="I86" t="str">
        <f t="shared" si="8"/>
        <v>YES</v>
      </c>
      <c r="J86" t="s">
        <v>16</v>
      </c>
      <c r="K86" t="s">
        <v>418</v>
      </c>
      <c r="L86" t="s">
        <v>18</v>
      </c>
      <c r="M86">
        <v>3</v>
      </c>
      <c r="N86" t="str">
        <f t="shared" si="9"/>
        <v>YES</v>
      </c>
      <c r="O86" t="s">
        <v>16</v>
      </c>
      <c r="P86" t="s">
        <v>419</v>
      </c>
      <c r="Q86" t="s">
        <v>18</v>
      </c>
      <c r="R86">
        <v>3</v>
      </c>
      <c r="S86" t="str">
        <f t="shared" si="10"/>
        <v>YES</v>
      </c>
      <c r="T86">
        <f t="shared" si="16"/>
        <v>3</v>
      </c>
      <c r="U86" t="str">
        <f t="shared" si="17"/>
        <v>Pasa</v>
      </c>
      <c r="V86" t="s">
        <v>1106</v>
      </c>
      <c r="W86" t="s">
        <v>914</v>
      </c>
      <c r="X86" t="s">
        <v>915</v>
      </c>
      <c r="Y86" t="s">
        <v>916</v>
      </c>
      <c r="Z86" t="s">
        <v>917</v>
      </c>
      <c r="AA86" t="s">
        <v>918</v>
      </c>
      <c r="AB86" t="s">
        <v>913</v>
      </c>
      <c r="AC86">
        <v>5</v>
      </c>
      <c r="AD86">
        <v>1</v>
      </c>
      <c r="AE86">
        <v>0</v>
      </c>
      <c r="AF86">
        <f t="shared" si="13"/>
        <v>0.83333333333333337</v>
      </c>
      <c r="AG86">
        <f t="shared" si="14"/>
        <v>1</v>
      </c>
      <c r="AH86">
        <f t="shared" si="15"/>
        <v>0.90909090909090906</v>
      </c>
      <c r="AI86" t="str">
        <f>IF(U86="VP",AH86,"")</f>
        <v/>
      </c>
    </row>
    <row r="87" spans="1:35" x14ac:dyDescent="0.3">
      <c r="A87">
        <v>32636816</v>
      </c>
      <c r="B87" t="s">
        <v>420</v>
      </c>
      <c r="C87" t="s">
        <v>421</v>
      </c>
      <c r="D87" t="s">
        <v>422</v>
      </c>
      <c r="E87" t="s">
        <v>16</v>
      </c>
      <c r="F87" t="s">
        <v>423</v>
      </c>
      <c r="G87" t="s">
        <v>18</v>
      </c>
      <c r="H87">
        <v>2</v>
      </c>
      <c r="I87" t="str">
        <f t="shared" si="8"/>
        <v>YES</v>
      </c>
      <c r="J87" t="s">
        <v>16</v>
      </c>
      <c r="K87" t="s">
        <v>17</v>
      </c>
      <c r="L87" t="s">
        <v>18</v>
      </c>
      <c r="M87">
        <v>3</v>
      </c>
      <c r="N87" t="str">
        <f t="shared" si="9"/>
        <v>YES</v>
      </c>
      <c r="O87" t="s">
        <v>16</v>
      </c>
      <c r="P87" t="s">
        <v>424</v>
      </c>
      <c r="Q87" t="s">
        <v>18</v>
      </c>
      <c r="R87">
        <v>3</v>
      </c>
      <c r="S87" t="str">
        <f t="shared" si="10"/>
        <v>YES</v>
      </c>
      <c r="T87">
        <f t="shared" si="16"/>
        <v>3</v>
      </c>
      <c r="U87" t="str">
        <f t="shared" si="17"/>
        <v>Pasa</v>
      </c>
      <c r="V87" t="s">
        <v>1107</v>
      </c>
      <c r="W87" t="s">
        <v>919</v>
      </c>
      <c r="X87" t="s">
        <v>920</v>
      </c>
      <c r="Y87" t="s">
        <v>921</v>
      </c>
      <c r="Z87" t="s">
        <v>647</v>
      </c>
      <c r="AA87" t="s">
        <v>922</v>
      </c>
      <c r="AB87" t="s">
        <v>919</v>
      </c>
      <c r="AC87">
        <v>0</v>
      </c>
      <c r="AD87">
        <v>2</v>
      </c>
      <c r="AE87">
        <v>1</v>
      </c>
      <c r="AF87">
        <f t="shared" si="13"/>
        <v>0</v>
      </c>
      <c r="AG87">
        <f t="shared" si="14"/>
        <v>0</v>
      </c>
      <c r="AH87">
        <v>0</v>
      </c>
      <c r="AI87" t="str">
        <f>IF(U87="VP",AH87,"")</f>
        <v/>
      </c>
    </row>
    <row r="88" spans="1:35" x14ac:dyDescent="0.3">
      <c r="A88">
        <v>32917596</v>
      </c>
      <c r="B88" t="s">
        <v>425</v>
      </c>
      <c r="C88" t="s">
        <v>426</v>
      </c>
      <c r="D88" t="s">
        <v>427</v>
      </c>
      <c r="E88" t="s">
        <v>16</v>
      </c>
      <c r="F88" t="s">
        <v>17</v>
      </c>
      <c r="G88" t="s">
        <v>18</v>
      </c>
      <c r="H88">
        <v>3</v>
      </c>
      <c r="I88" t="str">
        <f t="shared" si="8"/>
        <v>YES</v>
      </c>
      <c r="J88" t="s">
        <v>16</v>
      </c>
      <c r="K88" t="s">
        <v>17</v>
      </c>
      <c r="L88" t="s">
        <v>18</v>
      </c>
      <c r="M88">
        <v>3</v>
      </c>
      <c r="N88" t="str">
        <f t="shared" si="9"/>
        <v>YES</v>
      </c>
      <c r="O88" t="s">
        <v>16</v>
      </c>
      <c r="P88" t="s">
        <v>17</v>
      </c>
      <c r="Q88" t="s">
        <v>18</v>
      </c>
      <c r="R88">
        <v>3</v>
      </c>
      <c r="S88" t="str">
        <f t="shared" si="10"/>
        <v>YES</v>
      </c>
      <c r="T88">
        <f t="shared" si="16"/>
        <v>3</v>
      </c>
      <c r="U88" t="str">
        <f t="shared" si="17"/>
        <v>Pasa</v>
      </c>
      <c r="V88" t="s">
        <v>647</v>
      </c>
      <c r="W88" t="s">
        <v>924</v>
      </c>
      <c r="X88" t="s">
        <v>925</v>
      </c>
      <c r="Y88" t="s">
        <v>926</v>
      </c>
      <c r="Z88" t="s">
        <v>925</v>
      </c>
      <c r="AA88" t="s">
        <v>925</v>
      </c>
      <c r="AB88" t="s">
        <v>923</v>
      </c>
      <c r="AC88">
        <v>2</v>
      </c>
      <c r="AD88">
        <v>1</v>
      </c>
      <c r="AE88">
        <v>0</v>
      </c>
      <c r="AF88">
        <f t="shared" si="13"/>
        <v>0.66666666666666663</v>
      </c>
      <c r="AG88">
        <f t="shared" si="14"/>
        <v>1</v>
      </c>
      <c r="AH88">
        <f t="shared" si="15"/>
        <v>0.8</v>
      </c>
      <c r="AI88" t="str">
        <f>IF(U88="VP",AH88,"")</f>
        <v/>
      </c>
    </row>
    <row r="89" spans="1:35" x14ac:dyDescent="0.3">
      <c r="A89">
        <v>32712655</v>
      </c>
      <c r="B89" t="s">
        <v>428</v>
      </c>
      <c r="C89" t="s">
        <v>429</v>
      </c>
      <c r="D89" t="s">
        <v>430</v>
      </c>
      <c r="E89" t="s">
        <v>16</v>
      </c>
      <c r="F89" t="s">
        <v>17</v>
      </c>
      <c r="G89" t="s">
        <v>18</v>
      </c>
      <c r="H89">
        <v>3</v>
      </c>
      <c r="I89" t="str">
        <f t="shared" si="8"/>
        <v>YES</v>
      </c>
      <c r="J89" t="s">
        <v>16</v>
      </c>
      <c r="K89" t="s">
        <v>17</v>
      </c>
      <c r="L89" t="s">
        <v>18</v>
      </c>
      <c r="M89">
        <v>3</v>
      </c>
      <c r="N89" t="str">
        <f t="shared" si="9"/>
        <v>YES</v>
      </c>
      <c r="O89" t="s">
        <v>16</v>
      </c>
      <c r="P89" t="s">
        <v>431</v>
      </c>
      <c r="Q89" t="s">
        <v>18</v>
      </c>
      <c r="R89">
        <v>3</v>
      </c>
      <c r="S89" t="str">
        <f t="shared" si="10"/>
        <v>YES</v>
      </c>
      <c r="T89">
        <f t="shared" si="16"/>
        <v>3</v>
      </c>
      <c r="U89" t="str">
        <f t="shared" si="17"/>
        <v>Pasa</v>
      </c>
      <c r="V89" t="s">
        <v>647</v>
      </c>
      <c r="W89" t="s">
        <v>928</v>
      </c>
      <c r="X89" t="s">
        <v>929</v>
      </c>
      <c r="Y89" t="s">
        <v>929</v>
      </c>
      <c r="Z89" t="s">
        <v>930</v>
      </c>
      <c r="AA89" t="s">
        <v>931</v>
      </c>
      <c r="AB89" t="s">
        <v>927</v>
      </c>
      <c r="AC89">
        <v>8</v>
      </c>
      <c r="AD89">
        <v>0</v>
      </c>
      <c r="AE89">
        <v>0</v>
      </c>
      <c r="AF89">
        <f t="shared" si="13"/>
        <v>1</v>
      </c>
      <c r="AG89">
        <f t="shared" si="14"/>
        <v>1</v>
      </c>
      <c r="AH89">
        <f t="shared" si="15"/>
        <v>1</v>
      </c>
      <c r="AI89" t="str">
        <f>IF(U89="VP",AH89,"")</f>
        <v/>
      </c>
    </row>
    <row r="90" spans="1:35" s="5" customFormat="1" x14ac:dyDescent="0.3">
      <c r="A90" s="5">
        <v>32978140</v>
      </c>
      <c r="B90" s="5" t="s">
        <v>432</v>
      </c>
      <c r="C90" s="5" t="s">
        <v>433</v>
      </c>
      <c r="D90" s="5" t="s">
        <v>434</v>
      </c>
      <c r="E90" s="5" t="s">
        <v>16</v>
      </c>
      <c r="F90" s="5" t="s">
        <v>151</v>
      </c>
      <c r="G90" s="5" t="s">
        <v>133</v>
      </c>
      <c r="H90" s="5">
        <v>2</v>
      </c>
      <c r="I90" s="5" t="str">
        <f t="shared" si="8"/>
        <v>YES</v>
      </c>
      <c r="J90" s="5" t="s">
        <v>16</v>
      </c>
      <c r="K90" s="5" t="s">
        <v>20</v>
      </c>
      <c r="L90" s="5" t="s">
        <v>18</v>
      </c>
      <c r="M90" s="5">
        <v>3</v>
      </c>
      <c r="N90" s="5" t="str">
        <f t="shared" si="9"/>
        <v>YES</v>
      </c>
      <c r="O90" s="5" t="s">
        <v>237</v>
      </c>
      <c r="P90" s="5" t="s">
        <v>435</v>
      </c>
      <c r="Q90" s="5" t="s">
        <v>250</v>
      </c>
      <c r="R90" s="5">
        <v>0</v>
      </c>
      <c r="S90" s="5" t="str">
        <f t="shared" si="10"/>
        <v>NO</v>
      </c>
      <c r="T90" s="5">
        <f t="shared" si="16"/>
        <v>2</v>
      </c>
      <c r="U90" s="5" t="str">
        <f t="shared" si="17"/>
        <v>Pasa</v>
      </c>
      <c r="V90" s="5" t="s">
        <v>1108</v>
      </c>
      <c r="W90" s="5" t="s">
        <v>933</v>
      </c>
      <c r="X90" s="5" t="s">
        <v>934</v>
      </c>
      <c r="Y90" s="5" t="s">
        <v>935</v>
      </c>
      <c r="Z90" s="5" t="s">
        <v>647</v>
      </c>
      <c r="AA90" s="5" t="s">
        <v>936</v>
      </c>
      <c r="AB90" s="5" t="s">
        <v>932</v>
      </c>
      <c r="AC90" s="5">
        <v>5</v>
      </c>
      <c r="AD90" s="5">
        <v>2</v>
      </c>
      <c r="AE90" s="5">
        <v>10</v>
      </c>
      <c r="AF90" s="5">
        <f t="shared" si="13"/>
        <v>0.7142857142857143</v>
      </c>
      <c r="AG90" s="5">
        <f t="shared" si="14"/>
        <v>0.33333333333333331</v>
      </c>
      <c r="AI90" s="5" t="str">
        <f>IF(U90="VP",AH90,"")</f>
        <v/>
      </c>
    </row>
    <row r="91" spans="1:35" s="5" customFormat="1" x14ac:dyDescent="0.3">
      <c r="A91" s="5">
        <v>33412557</v>
      </c>
      <c r="B91" s="5" t="s">
        <v>436</v>
      </c>
      <c r="C91" s="5" t="s">
        <v>437</v>
      </c>
      <c r="D91" s="5" t="s">
        <v>438</v>
      </c>
      <c r="E91" s="5" t="s">
        <v>16</v>
      </c>
      <c r="F91" s="5" t="s">
        <v>439</v>
      </c>
      <c r="G91" s="5" t="s">
        <v>82</v>
      </c>
      <c r="H91" s="5">
        <v>2</v>
      </c>
      <c r="I91" s="5" t="str">
        <f t="shared" si="8"/>
        <v>YES</v>
      </c>
      <c r="J91" s="5" t="s">
        <v>16</v>
      </c>
      <c r="K91" s="5" t="s">
        <v>20</v>
      </c>
      <c r="L91" s="5" t="s">
        <v>18</v>
      </c>
      <c r="M91" s="5">
        <v>3</v>
      </c>
      <c r="N91" s="5" t="str">
        <f t="shared" si="9"/>
        <v>YES</v>
      </c>
      <c r="O91" s="5" t="s">
        <v>16</v>
      </c>
      <c r="P91" s="5" t="s">
        <v>440</v>
      </c>
      <c r="Q91" s="5" t="s">
        <v>135</v>
      </c>
      <c r="R91" s="5">
        <v>1</v>
      </c>
      <c r="S91" s="5" t="str">
        <f t="shared" si="10"/>
        <v>NO</v>
      </c>
      <c r="T91" s="5">
        <f t="shared" si="16"/>
        <v>2</v>
      </c>
      <c r="U91" s="5" t="str">
        <f t="shared" si="17"/>
        <v>Pasa</v>
      </c>
      <c r="V91" s="5" t="s">
        <v>1109</v>
      </c>
      <c r="W91" s="5" t="s">
        <v>938</v>
      </c>
      <c r="X91" s="5" t="s">
        <v>937</v>
      </c>
      <c r="Y91" s="5" t="s">
        <v>937</v>
      </c>
      <c r="Z91" s="5" t="s">
        <v>647</v>
      </c>
      <c r="AA91" s="5" t="s">
        <v>937</v>
      </c>
      <c r="AB91" s="5" t="s">
        <v>937</v>
      </c>
      <c r="AC91" s="5">
        <v>1</v>
      </c>
      <c r="AD91" s="5">
        <v>0</v>
      </c>
      <c r="AE91" s="5">
        <v>0</v>
      </c>
      <c r="AF91" s="5">
        <f t="shared" si="13"/>
        <v>1</v>
      </c>
      <c r="AG91" s="5">
        <f t="shared" si="14"/>
        <v>1</v>
      </c>
      <c r="AI91" s="5" t="str">
        <f>IF(U91="VP",AH91,"")</f>
        <v/>
      </c>
    </row>
    <row r="92" spans="1:35" x14ac:dyDescent="0.3">
      <c r="A92">
        <v>33627412</v>
      </c>
      <c r="B92" t="s">
        <v>441</v>
      </c>
      <c r="C92" t="s">
        <v>442</v>
      </c>
      <c r="D92" t="s">
        <v>443</v>
      </c>
      <c r="E92" t="s">
        <v>16</v>
      </c>
      <c r="F92" t="s">
        <v>444</v>
      </c>
      <c r="G92" t="s">
        <v>18</v>
      </c>
      <c r="H92">
        <v>2</v>
      </c>
      <c r="I92" t="str">
        <f t="shared" si="8"/>
        <v>YES</v>
      </c>
      <c r="J92" t="s">
        <v>16</v>
      </c>
      <c r="K92" t="s">
        <v>445</v>
      </c>
      <c r="L92" t="s">
        <v>18</v>
      </c>
      <c r="M92">
        <v>3</v>
      </c>
      <c r="N92" t="str">
        <f t="shared" si="9"/>
        <v>YES</v>
      </c>
      <c r="O92" t="s">
        <v>16</v>
      </c>
      <c r="P92" t="s">
        <v>444</v>
      </c>
      <c r="Q92" t="s">
        <v>18</v>
      </c>
      <c r="R92">
        <v>2</v>
      </c>
      <c r="S92" t="str">
        <f t="shared" si="10"/>
        <v>YES</v>
      </c>
      <c r="T92">
        <f t="shared" si="16"/>
        <v>3</v>
      </c>
      <c r="U92" t="str">
        <f t="shared" si="17"/>
        <v>Pasa</v>
      </c>
      <c r="V92" t="s">
        <v>1110</v>
      </c>
      <c r="W92" t="s">
        <v>940</v>
      </c>
      <c r="X92" t="s">
        <v>941</v>
      </c>
      <c r="Y92" t="s">
        <v>941</v>
      </c>
      <c r="Z92" t="s">
        <v>942</v>
      </c>
      <c r="AA92" t="s">
        <v>941</v>
      </c>
      <c r="AB92" t="s">
        <v>939</v>
      </c>
      <c r="AC92">
        <v>0</v>
      </c>
      <c r="AD92">
        <v>3</v>
      </c>
      <c r="AE92">
        <v>1</v>
      </c>
      <c r="AF92">
        <f t="shared" si="13"/>
        <v>0</v>
      </c>
      <c r="AG92">
        <f t="shared" si="14"/>
        <v>0</v>
      </c>
      <c r="AH92">
        <v>0</v>
      </c>
      <c r="AI92" t="str">
        <f>IF(U92="VP",AH92,"")</f>
        <v/>
      </c>
    </row>
    <row r="93" spans="1:35" x14ac:dyDescent="0.3">
      <c r="A93">
        <v>32658473</v>
      </c>
      <c r="B93" t="s">
        <v>446</v>
      </c>
      <c r="C93" t="s">
        <v>447</v>
      </c>
      <c r="D93" t="s">
        <v>448</v>
      </c>
      <c r="E93" t="s">
        <v>16</v>
      </c>
      <c r="F93" t="s">
        <v>449</v>
      </c>
      <c r="G93" t="s">
        <v>18</v>
      </c>
      <c r="H93">
        <v>3</v>
      </c>
      <c r="I93" t="str">
        <f t="shared" si="8"/>
        <v>YES</v>
      </c>
      <c r="J93" t="s">
        <v>16</v>
      </c>
      <c r="K93" t="s">
        <v>17</v>
      </c>
      <c r="L93" t="s">
        <v>18</v>
      </c>
      <c r="M93">
        <v>3</v>
      </c>
      <c r="N93" t="str">
        <f t="shared" si="9"/>
        <v>YES</v>
      </c>
      <c r="O93" t="s">
        <v>16</v>
      </c>
      <c r="P93" t="s">
        <v>450</v>
      </c>
      <c r="Q93" t="s">
        <v>18</v>
      </c>
      <c r="R93">
        <v>2</v>
      </c>
      <c r="S93" t="str">
        <f t="shared" si="10"/>
        <v>YES</v>
      </c>
      <c r="T93">
        <f t="shared" si="16"/>
        <v>3</v>
      </c>
      <c r="U93" t="str">
        <f t="shared" si="17"/>
        <v>Pasa</v>
      </c>
      <c r="V93" t="s">
        <v>1111</v>
      </c>
      <c r="W93" t="s">
        <v>944</v>
      </c>
      <c r="X93" t="s">
        <v>945</v>
      </c>
      <c r="Y93" t="s">
        <v>946</v>
      </c>
      <c r="Z93" t="s">
        <v>947</v>
      </c>
      <c r="AA93" t="s">
        <v>948</v>
      </c>
      <c r="AB93" t="s">
        <v>943</v>
      </c>
      <c r="AC93">
        <v>9</v>
      </c>
      <c r="AD93">
        <v>2</v>
      </c>
      <c r="AE93">
        <v>2</v>
      </c>
      <c r="AF93">
        <f t="shared" si="13"/>
        <v>0.81818181818181823</v>
      </c>
      <c r="AG93">
        <f t="shared" si="14"/>
        <v>0.81818181818181823</v>
      </c>
      <c r="AH93">
        <f t="shared" si="15"/>
        <v>0.81818181818181823</v>
      </c>
      <c r="AI93" t="str">
        <f>IF(U93="VP",AH93,"")</f>
        <v/>
      </c>
    </row>
    <row r="94" spans="1:35" x14ac:dyDescent="0.3">
      <c r="A94">
        <v>33917912</v>
      </c>
      <c r="B94" t="s">
        <v>451</v>
      </c>
      <c r="C94" t="s">
        <v>452</v>
      </c>
      <c r="D94" t="s">
        <v>453</v>
      </c>
      <c r="E94" t="s">
        <v>16</v>
      </c>
      <c r="F94" t="s">
        <v>454</v>
      </c>
      <c r="G94" t="s">
        <v>82</v>
      </c>
      <c r="H94">
        <v>2</v>
      </c>
      <c r="I94" t="str">
        <f t="shared" si="8"/>
        <v>YES</v>
      </c>
      <c r="J94" t="s">
        <v>16</v>
      </c>
      <c r="K94" t="s">
        <v>17</v>
      </c>
      <c r="L94" t="s">
        <v>18</v>
      </c>
      <c r="M94">
        <v>3</v>
      </c>
      <c r="N94" t="str">
        <f t="shared" si="9"/>
        <v>YES</v>
      </c>
      <c r="O94" t="s">
        <v>19</v>
      </c>
      <c r="P94" t="s">
        <v>455</v>
      </c>
      <c r="Q94" t="s">
        <v>18</v>
      </c>
      <c r="R94">
        <v>2</v>
      </c>
      <c r="S94" t="str">
        <f t="shared" si="10"/>
        <v>YES</v>
      </c>
      <c r="T94">
        <f t="shared" si="16"/>
        <v>3</v>
      </c>
      <c r="U94" t="str">
        <f t="shared" si="17"/>
        <v>Pasa</v>
      </c>
      <c r="V94" t="s">
        <v>1112</v>
      </c>
      <c r="W94" t="s">
        <v>949</v>
      </c>
      <c r="X94" t="s">
        <v>949</v>
      </c>
      <c r="Y94" t="s">
        <v>949</v>
      </c>
      <c r="Z94" t="s">
        <v>949</v>
      </c>
      <c r="AA94" t="s">
        <v>949</v>
      </c>
      <c r="AB94" t="s">
        <v>949</v>
      </c>
      <c r="AC94">
        <v>1</v>
      </c>
      <c r="AD94">
        <v>0</v>
      </c>
      <c r="AE94">
        <v>0</v>
      </c>
      <c r="AF94">
        <f t="shared" si="13"/>
        <v>1</v>
      </c>
      <c r="AG94">
        <f t="shared" si="14"/>
        <v>1</v>
      </c>
      <c r="AH94">
        <f t="shared" si="15"/>
        <v>1</v>
      </c>
      <c r="AI94" t="str">
        <f>IF(U94="VP",AH94,"")</f>
        <v/>
      </c>
    </row>
    <row r="95" spans="1:35" x14ac:dyDescent="0.3">
      <c r="A95">
        <v>33996753</v>
      </c>
      <c r="B95" t="s">
        <v>456</v>
      </c>
      <c r="C95" t="s">
        <v>457</v>
      </c>
      <c r="D95" t="s">
        <v>458</v>
      </c>
      <c r="E95" t="s">
        <v>16</v>
      </c>
      <c r="F95" t="s">
        <v>459</v>
      </c>
      <c r="G95" t="s">
        <v>18</v>
      </c>
      <c r="H95">
        <v>2</v>
      </c>
      <c r="I95" t="str">
        <f t="shared" si="8"/>
        <v>YES</v>
      </c>
      <c r="J95" t="s">
        <v>16</v>
      </c>
      <c r="K95" t="s">
        <v>20</v>
      </c>
      <c r="L95" t="s">
        <v>18</v>
      </c>
      <c r="M95">
        <v>3</v>
      </c>
      <c r="N95" t="str">
        <f t="shared" si="9"/>
        <v>YES</v>
      </c>
      <c r="O95" t="s">
        <v>16</v>
      </c>
      <c r="P95" t="s">
        <v>460</v>
      </c>
      <c r="Q95" t="s">
        <v>18</v>
      </c>
      <c r="R95">
        <v>2</v>
      </c>
      <c r="S95" t="str">
        <f t="shared" si="10"/>
        <v>YES</v>
      </c>
      <c r="T95">
        <f t="shared" si="16"/>
        <v>3</v>
      </c>
      <c r="U95" t="str">
        <f t="shared" si="17"/>
        <v>Pasa</v>
      </c>
      <c r="V95" t="s">
        <v>1113</v>
      </c>
      <c r="W95" t="s">
        <v>951</v>
      </c>
      <c r="X95" t="s">
        <v>952</v>
      </c>
      <c r="Y95" t="s">
        <v>953</v>
      </c>
      <c r="Z95" t="s">
        <v>954</v>
      </c>
      <c r="AA95" t="s">
        <v>955</v>
      </c>
      <c r="AB95" t="s">
        <v>950</v>
      </c>
      <c r="AC95">
        <v>5</v>
      </c>
      <c r="AD95">
        <v>0</v>
      </c>
      <c r="AE95">
        <v>1</v>
      </c>
      <c r="AF95">
        <f t="shared" si="13"/>
        <v>1</v>
      </c>
      <c r="AG95">
        <f t="shared" si="14"/>
        <v>0.83333333333333337</v>
      </c>
      <c r="AH95">
        <f t="shared" si="15"/>
        <v>0.90909090909090906</v>
      </c>
      <c r="AI95" t="str">
        <f>IF(U95="VP",AH95,"")</f>
        <v/>
      </c>
    </row>
    <row r="96" spans="1:35" x14ac:dyDescent="0.3">
      <c r="A96">
        <v>34191513</v>
      </c>
      <c r="B96" t="s">
        <v>461</v>
      </c>
      <c r="C96" t="s">
        <v>462</v>
      </c>
      <c r="D96" t="s">
        <v>463</v>
      </c>
      <c r="E96" t="s">
        <v>16</v>
      </c>
      <c r="F96" t="s">
        <v>464</v>
      </c>
      <c r="G96" t="s">
        <v>18</v>
      </c>
      <c r="H96">
        <v>3</v>
      </c>
      <c r="I96" t="str">
        <f t="shared" si="8"/>
        <v>YES</v>
      </c>
      <c r="J96" t="s">
        <v>16</v>
      </c>
      <c r="K96" t="s">
        <v>20</v>
      </c>
      <c r="L96" t="s">
        <v>18</v>
      </c>
      <c r="M96">
        <v>3</v>
      </c>
      <c r="N96" t="str">
        <f t="shared" si="9"/>
        <v>YES</v>
      </c>
      <c r="O96" t="s">
        <v>16</v>
      </c>
      <c r="P96" t="s">
        <v>465</v>
      </c>
      <c r="Q96" t="s">
        <v>18</v>
      </c>
      <c r="R96">
        <v>2</v>
      </c>
      <c r="S96" t="str">
        <f t="shared" si="10"/>
        <v>YES</v>
      </c>
      <c r="T96">
        <f t="shared" si="16"/>
        <v>3</v>
      </c>
      <c r="U96" t="str">
        <f t="shared" si="17"/>
        <v>Pasa</v>
      </c>
      <c r="V96" t="s">
        <v>1114</v>
      </c>
      <c r="W96" t="s">
        <v>957</v>
      </c>
      <c r="X96" t="s">
        <v>958</v>
      </c>
      <c r="Y96" t="s">
        <v>958</v>
      </c>
      <c r="Z96" t="s">
        <v>959</v>
      </c>
      <c r="AA96" t="s">
        <v>960</v>
      </c>
      <c r="AB96" t="s">
        <v>956</v>
      </c>
      <c r="AC96">
        <v>6</v>
      </c>
      <c r="AD96">
        <v>0</v>
      </c>
      <c r="AE96">
        <v>0</v>
      </c>
      <c r="AF96">
        <f t="shared" si="13"/>
        <v>1</v>
      </c>
      <c r="AG96">
        <f t="shared" si="14"/>
        <v>1</v>
      </c>
      <c r="AH96">
        <f t="shared" si="15"/>
        <v>1</v>
      </c>
      <c r="AI96" t="str">
        <f>IF(U96="VP",AH96,"")</f>
        <v/>
      </c>
    </row>
    <row r="97" spans="1:35" s="5" customFormat="1" x14ac:dyDescent="0.3">
      <c r="A97" s="5">
        <v>33875545</v>
      </c>
      <c r="B97" s="5" t="s">
        <v>466</v>
      </c>
      <c r="C97" s="5" t="s">
        <v>467</v>
      </c>
      <c r="D97" s="5" t="s">
        <v>468</v>
      </c>
      <c r="E97" s="5" t="s">
        <v>16</v>
      </c>
      <c r="F97" s="5" t="s">
        <v>469</v>
      </c>
      <c r="G97" s="5" t="s">
        <v>18</v>
      </c>
      <c r="H97" s="5">
        <v>3</v>
      </c>
      <c r="I97" s="5" t="str">
        <f t="shared" si="8"/>
        <v>YES</v>
      </c>
      <c r="J97" s="5" t="s">
        <v>16</v>
      </c>
      <c r="K97" s="5" t="s">
        <v>17</v>
      </c>
      <c r="L97" s="5" t="s">
        <v>20</v>
      </c>
      <c r="M97" s="5">
        <v>3</v>
      </c>
      <c r="N97" s="5" t="str">
        <f t="shared" si="9"/>
        <v>YES</v>
      </c>
      <c r="O97" s="5" t="s">
        <v>237</v>
      </c>
      <c r="P97" s="5" t="s">
        <v>470</v>
      </c>
      <c r="Q97" s="5" t="s">
        <v>18</v>
      </c>
      <c r="R97" s="5">
        <v>1</v>
      </c>
      <c r="S97" s="5" t="str">
        <f t="shared" si="10"/>
        <v>NO</v>
      </c>
      <c r="T97" s="5">
        <f t="shared" si="16"/>
        <v>2</v>
      </c>
      <c r="U97" s="5" t="str">
        <f t="shared" si="17"/>
        <v>Pasa</v>
      </c>
      <c r="V97" s="5" t="s">
        <v>647</v>
      </c>
      <c r="W97" s="5" t="s">
        <v>961</v>
      </c>
      <c r="X97" s="5" t="s">
        <v>962</v>
      </c>
      <c r="Y97" s="5" t="s">
        <v>962</v>
      </c>
      <c r="Z97" s="5" t="s">
        <v>963</v>
      </c>
      <c r="AA97" s="5" t="s">
        <v>962</v>
      </c>
      <c r="AB97" s="5" t="s">
        <v>961</v>
      </c>
      <c r="AC97" s="5">
        <v>1</v>
      </c>
      <c r="AD97" s="5">
        <v>1</v>
      </c>
      <c r="AE97" s="5">
        <v>0</v>
      </c>
      <c r="AF97" s="5">
        <f t="shared" si="13"/>
        <v>0.5</v>
      </c>
      <c r="AG97" s="5">
        <f t="shared" si="14"/>
        <v>1</v>
      </c>
      <c r="AI97" s="5" t="str">
        <f>IF(U97="VP",AH97,"")</f>
        <v/>
      </c>
    </row>
    <row r="98" spans="1:35" x14ac:dyDescent="0.3">
      <c r="A98">
        <v>32084340</v>
      </c>
      <c r="B98" t="s">
        <v>471</v>
      </c>
      <c r="C98" t="s">
        <v>472</v>
      </c>
      <c r="D98" t="s">
        <v>473</v>
      </c>
      <c r="E98" t="s">
        <v>16</v>
      </c>
      <c r="F98" t="s">
        <v>474</v>
      </c>
      <c r="G98" t="s">
        <v>18</v>
      </c>
      <c r="H98">
        <v>3</v>
      </c>
      <c r="I98" t="str">
        <f t="shared" si="8"/>
        <v>YES</v>
      </c>
      <c r="J98" t="s">
        <v>16</v>
      </c>
      <c r="K98" t="s">
        <v>475</v>
      </c>
      <c r="L98" t="s">
        <v>18</v>
      </c>
      <c r="M98">
        <v>3</v>
      </c>
      <c r="N98" t="str">
        <f t="shared" si="9"/>
        <v>YES</v>
      </c>
      <c r="O98" t="s">
        <v>16</v>
      </c>
      <c r="P98" t="s">
        <v>476</v>
      </c>
      <c r="Q98" t="s">
        <v>18</v>
      </c>
      <c r="R98">
        <v>2</v>
      </c>
      <c r="S98" t="str">
        <f t="shared" si="10"/>
        <v>YES</v>
      </c>
      <c r="T98">
        <f t="shared" si="16"/>
        <v>3</v>
      </c>
      <c r="U98" t="str">
        <f t="shared" si="17"/>
        <v>Pasa</v>
      </c>
      <c r="V98" t="s">
        <v>1115</v>
      </c>
      <c r="W98" t="s">
        <v>965</v>
      </c>
      <c r="X98" t="s">
        <v>966</v>
      </c>
      <c r="Y98" t="s">
        <v>966</v>
      </c>
      <c r="Z98" t="s">
        <v>966</v>
      </c>
      <c r="AA98" t="s">
        <v>966</v>
      </c>
      <c r="AB98" t="s">
        <v>964</v>
      </c>
      <c r="AC98">
        <v>2</v>
      </c>
      <c r="AD98">
        <v>0</v>
      </c>
      <c r="AE98">
        <v>1</v>
      </c>
      <c r="AF98">
        <f t="shared" si="13"/>
        <v>1</v>
      </c>
      <c r="AG98">
        <f t="shared" si="14"/>
        <v>0.66666666666666663</v>
      </c>
      <c r="AH98">
        <f t="shared" si="15"/>
        <v>0.8</v>
      </c>
      <c r="AI98" t="str">
        <f>IF(U98="VP",AH98,"")</f>
        <v/>
      </c>
    </row>
    <row r="99" spans="1:35" x14ac:dyDescent="0.3">
      <c r="A99">
        <v>34452252</v>
      </c>
      <c r="B99" t="s">
        <v>477</v>
      </c>
      <c r="C99" t="s">
        <v>478</v>
      </c>
      <c r="D99" t="s">
        <v>479</v>
      </c>
      <c r="E99" t="s">
        <v>16</v>
      </c>
      <c r="F99" t="s">
        <v>480</v>
      </c>
      <c r="G99" t="s">
        <v>18</v>
      </c>
      <c r="H99">
        <v>2</v>
      </c>
      <c r="I99" t="str">
        <f t="shared" si="8"/>
        <v>YES</v>
      </c>
      <c r="J99" t="s">
        <v>16</v>
      </c>
      <c r="K99" t="s">
        <v>20</v>
      </c>
      <c r="L99" t="s">
        <v>18</v>
      </c>
      <c r="M99">
        <v>3</v>
      </c>
      <c r="N99" t="str">
        <f t="shared" si="9"/>
        <v>YES</v>
      </c>
      <c r="O99" t="s">
        <v>16</v>
      </c>
      <c r="P99" t="s">
        <v>481</v>
      </c>
      <c r="Q99" t="s">
        <v>18</v>
      </c>
      <c r="R99">
        <v>2</v>
      </c>
      <c r="S99" t="str">
        <f t="shared" si="10"/>
        <v>YES</v>
      </c>
      <c r="T99">
        <f t="shared" si="16"/>
        <v>3</v>
      </c>
      <c r="U99" t="str">
        <f t="shared" si="17"/>
        <v>Pasa</v>
      </c>
      <c r="V99" t="s">
        <v>1116</v>
      </c>
      <c r="W99" t="s">
        <v>968</v>
      </c>
      <c r="X99" t="s">
        <v>969</v>
      </c>
      <c r="Y99" t="s">
        <v>969</v>
      </c>
      <c r="Z99" t="s">
        <v>969</v>
      </c>
      <c r="AA99" t="s">
        <v>970</v>
      </c>
      <c r="AB99" t="s">
        <v>967</v>
      </c>
      <c r="AC99">
        <v>10</v>
      </c>
      <c r="AD99">
        <v>0</v>
      </c>
      <c r="AE99">
        <v>0</v>
      </c>
      <c r="AF99">
        <f t="shared" si="13"/>
        <v>1</v>
      </c>
      <c r="AG99">
        <f t="shared" si="14"/>
        <v>1</v>
      </c>
      <c r="AH99">
        <f t="shared" si="15"/>
        <v>1</v>
      </c>
      <c r="AI99" t="str">
        <f>IF(U99="VP",AH99,"")</f>
        <v/>
      </c>
    </row>
    <row r="100" spans="1:35" x14ac:dyDescent="0.3">
      <c r="A100">
        <v>34436264</v>
      </c>
      <c r="B100" t="s">
        <v>482</v>
      </c>
      <c r="C100" t="s">
        <v>483</v>
      </c>
      <c r="D100" t="s">
        <v>484</v>
      </c>
      <c r="E100" t="s">
        <v>16</v>
      </c>
      <c r="F100" t="s">
        <v>485</v>
      </c>
      <c r="G100" t="s">
        <v>18</v>
      </c>
      <c r="H100">
        <v>2</v>
      </c>
      <c r="I100" t="str">
        <f t="shared" si="8"/>
        <v>YES</v>
      </c>
      <c r="J100" t="s">
        <v>16</v>
      </c>
      <c r="K100" t="s">
        <v>20</v>
      </c>
      <c r="L100" t="s">
        <v>18</v>
      </c>
      <c r="M100">
        <v>3</v>
      </c>
      <c r="N100" t="str">
        <f t="shared" si="9"/>
        <v>YES</v>
      </c>
      <c r="O100" t="s">
        <v>16</v>
      </c>
      <c r="P100" t="s">
        <v>485</v>
      </c>
      <c r="Q100" t="s">
        <v>18</v>
      </c>
      <c r="R100">
        <v>2</v>
      </c>
      <c r="S100" t="str">
        <f t="shared" si="10"/>
        <v>YES</v>
      </c>
      <c r="T100">
        <f t="shared" si="16"/>
        <v>3</v>
      </c>
      <c r="U100" t="str">
        <f t="shared" si="17"/>
        <v>Pasa</v>
      </c>
      <c r="V100" t="s">
        <v>1117</v>
      </c>
      <c r="W100" t="s">
        <v>972</v>
      </c>
      <c r="X100" t="s">
        <v>973</v>
      </c>
      <c r="Y100" t="s">
        <v>973</v>
      </c>
      <c r="Z100" t="s">
        <v>974</v>
      </c>
      <c r="AA100" t="s">
        <v>973</v>
      </c>
      <c r="AB100" t="s">
        <v>971</v>
      </c>
      <c r="AC100">
        <v>3</v>
      </c>
      <c r="AD100">
        <v>0</v>
      </c>
      <c r="AE100">
        <v>0</v>
      </c>
      <c r="AF100">
        <f t="shared" si="13"/>
        <v>1</v>
      </c>
      <c r="AG100">
        <f t="shared" si="14"/>
        <v>1</v>
      </c>
      <c r="AH100">
        <f t="shared" si="15"/>
        <v>1</v>
      </c>
      <c r="AI100" t="str">
        <f>IF(U100="VP",AH100,"")</f>
        <v/>
      </c>
    </row>
    <row r="101" spans="1:35" x14ac:dyDescent="0.3">
      <c r="A101">
        <v>34895348</v>
      </c>
      <c r="B101" t="s">
        <v>486</v>
      </c>
      <c r="C101" t="s">
        <v>487</v>
      </c>
      <c r="D101" t="s">
        <v>488</v>
      </c>
      <c r="E101" t="s">
        <v>16</v>
      </c>
      <c r="F101" t="s">
        <v>489</v>
      </c>
      <c r="G101" t="s">
        <v>133</v>
      </c>
      <c r="H101">
        <v>2</v>
      </c>
      <c r="I101" t="str">
        <f t="shared" si="8"/>
        <v>YES</v>
      </c>
      <c r="J101" t="s">
        <v>16</v>
      </c>
      <c r="K101" t="s">
        <v>20</v>
      </c>
      <c r="L101" t="s">
        <v>18</v>
      </c>
      <c r="M101">
        <v>3</v>
      </c>
      <c r="N101" t="str">
        <f t="shared" si="9"/>
        <v>YES</v>
      </c>
      <c r="O101" t="s">
        <v>16</v>
      </c>
      <c r="P101" t="s">
        <v>490</v>
      </c>
      <c r="Q101" t="s">
        <v>18</v>
      </c>
      <c r="R101">
        <v>2</v>
      </c>
      <c r="S101" t="str">
        <f t="shared" si="10"/>
        <v>YES</v>
      </c>
      <c r="T101">
        <f t="shared" si="16"/>
        <v>3</v>
      </c>
      <c r="U101" t="str">
        <f t="shared" si="17"/>
        <v>Pasa</v>
      </c>
      <c r="V101" t="s">
        <v>647</v>
      </c>
      <c r="W101" t="s">
        <v>976</v>
      </c>
      <c r="X101" t="s">
        <v>977</v>
      </c>
      <c r="Y101" t="s">
        <v>978</v>
      </c>
      <c r="Z101" t="s">
        <v>979</v>
      </c>
      <c r="AA101" t="s">
        <v>980</v>
      </c>
      <c r="AB101" t="s">
        <v>975</v>
      </c>
      <c r="AC101">
        <v>2</v>
      </c>
      <c r="AD101">
        <v>1</v>
      </c>
      <c r="AE101">
        <v>0</v>
      </c>
      <c r="AF101">
        <f t="shared" si="13"/>
        <v>0.66666666666666663</v>
      </c>
      <c r="AG101">
        <f t="shared" si="14"/>
        <v>1</v>
      </c>
      <c r="AH101">
        <f t="shared" si="15"/>
        <v>0.8</v>
      </c>
      <c r="AI101" t="str">
        <f>IF(U101="VP",AH101,"")</f>
        <v/>
      </c>
    </row>
    <row r="102" spans="1:35" x14ac:dyDescent="0.3">
      <c r="A102">
        <v>33657598</v>
      </c>
      <c r="B102" t="s">
        <v>491</v>
      </c>
      <c r="C102" t="s">
        <v>492</v>
      </c>
      <c r="D102" t="s">
        <v>493</v>
      </c>
      <c r="E102" t="s">
        <v>16</v>
      </c>
      <c r="F102" t="s">
        <v>494</v>
      </c>
      <c r="G102" t="s">
        <v>18</v>
      </c>
      <c r="H102">
        <v>3</v>
      </c>
      <c r="I102" t="str">
        <f t="shared" si="8"/>
        <v>YES</v>
      </c>
      <c r="J102" t="s">
        <v>16</v>
      </c>
      <c r="K102" t="s">
        <v>17</v>
      </c>
      <c r="L102" t="s">
        <v>18</v>
      </c>
      <c r="M102">
        <v>3</v>
      </c>
      <c r="N102" t="str">
        <f t="shared" si="9"/>
        <v>YES</v>
      </c>
      <c r="O102" t="s">
        <v>16</v>
      </c>
      <c r="P102" t="s">
        <v>495</v>
      </c>
      <c r="Q102" t="s">
        <v>18</v>
      </c>
      <c r="R102">
        <v>2</v>
      </c>
      <c r="S102" t="str">
        <f t="shared" si="10"/>
        <v>YES</v>
      </c>
      <c r="T102">
        <f t="shared" si="16"/>
        <v>3</v>
      </c>
      <c r="U102" t="str">
        <f t="shared" si="17"/>
        <v>Pasa</v>
      </c>
      <c r="V102" t="s">
        <v>1118</v>
      </c>
      <c r="W102" t="s">
        <v>982</v>
      </c>
      <c r="X102" t="s">
        <v>983</v>
      </c>
      <c r="Y102" t="s">
        <v>983</v>
      </c>
      <c r="Z102" t="s">
        <v>983</v>
      </c>
      <c r="AA102" t="s">
        <v>983</v>
      </c>
      <c r="AB102" t="s">
        <v>981</v>
      </c>
      <c r="AC102">
        <v>3</v>
      </c>
      <c r="AD102">
        <v>0</v>
      </c>
      <c r="AE102">
        <v>0</v>
      </c>
      <c r="AF102">
        <f t="shared" si="13"/>
        <v>1</v>
      </c>
      <c r="AG102">
        <f t="shared" si="14"/>
        <v>1</v>
      </c>
      <c r="AH102">
        <f t="shared" si="15"/>
        <v>1</v>
      </c>
      <c r="AI102" t="str">
        <f>IF(U102="VP",AH102,"")</f>
        <v/>
      </c>
    </row>
    <row r="103" spans="1:35" s="3" customFormat="1" x14ac:dyDescent="0.3">
      <c r="A103" s="3">
        <v>35009233</v>
      </c>
      <c r="B103" s="3" t="s">
        <v>496</v>
      </c>
      <c r="C103" s="3" t="s">
        <v>497</v>
      </c>
      <c r="D103" s="3" t="s">
        <v>498</v>
      </c>
      <c r="E103" s="3" t="s">
        <v>16</v>
      </c>
      <c r="F103" s="3" t="s">
        <v>499</v>
      </c>
      <c r="G103" s="3" t="s">
        <v>133</v>
      </c>
      <c r="H103" s="3">
        <v>1</v>
      </c>
      <c r="I103" s="3" t="str">
        <f t="shared" si="8"/>
        <v>NO</v>
      </c>
      <c r="J103" s="3" t="s">
        <v>16</v>
      </c>
      <c r="K103" s="3" t="s">
        <v>17</v>
      </c>
      <c r="L103" s="3" t="s">
        <v>18</v>
      </c>
      <c r="M103" s="3">
        <v>3</v>
      </c>
      <c r="N103" s="3" t="str">
        <f t="shared" si="9"/>
        <v>YES</v>
      </c>
      <c r="O103" s="3" t="s">
        <v>19</v>
      </c>
      <c r="P103" s="3" t="s">
        <v>500</v>
      </c>
      <c r="Q103" s="3" t="s">
        <v>365</v>
      </c>
      <c r="R103" s="3">
        <v>0</v>
      </c>
      <c r="S103" s="3" t="str">
        <f t="shared" si="10"/>
        <v>NO</v>
      </c>
      <c r="T103" s="3">
        <f t="shared" si="16"/>
        <v>1</v>
      </c>
      <c r="U103" s="3" t="str">
        <f t="shared" si="17"/>
        <v>No pasa</v>
      </c>
      <c r="V103" s="3" t="s">
        <v>1119</v>
      </c>
      <c r="W103" s="3" t="s">
        <v>985</v>
      </c>
      <c r="X103" s="3" t="s">
        <v>986</v>
      </c>
      <c r="Y103" s="3" t="s">
        <v>987</v>
      </c>
      <c r="Z103" s="3" t="s">
        <v>988</v>
      </c>
      <c r="AA103" s="3" t="s">
        <v>986</v>
      </c>
      <c r="AB103" s="3" t="s">
        <v>984</v>
      </c>
      <c r="AC103" s="3">
        <v>2</v>
      </c>
      <c r="AD103" s="3">
        <v>0</v>
      </c>
      <c r="AE103" s="3">
        <v>2</v>
      </c>
      <c r="AF103" s="3">
        <f t="shared" si="13"/>
        <v>1</v>
      </c>
      <c r="AG103" s="3">
        <f t="shared" si="14"/>
        <v>0.5</v>
      </c>
      <c r="AI103" s="3" t="str">
        <f>IF(U103="VP",AH103,"")</f>
        <v/>
      </c>
    </row>
    <row r="104" spans="1:35" x14ac:dyDescent="0.3">
      <c r="A104">
        <v>35100868</v>
      </c>
      <c r="B104" t="s">
        <v>501</v>
      </c>
      <c r="C104" t="s">
        <v>502</v>
      </c>
      <c r="D104" t="s">
        <v>503</v>
      </c>
      <c r="E104" t="s">
        <v>16</v>
      </c>
      <c r="F104" t="s">
        <v>504</v>
      </c>
      <c r="G104" t="s">
        <v>18</v>
      </c>
      <c r="H104">
        <v>2</v>
      </c>
      <c r="I104" t="str">
        <f t="shared" si="8"/>
        <v>YES</v>
      </c>
      <c r="J104" t="s">
        <v>16</v>
      </c>
      <c r="K104" t="s">
        <v>17</v>
      </c>
      <c r="L104" t="s">
        <v>18</v>
      </c>
      <c r="M104">
        <v>3</v>
      </c>
      <c r="N104" t="str">
        <f t="shared" si="9"/>
        <v>YES</v>
      </c>
      <c r="O104" t="s">
        <v>16</v>
      </c>
      <c r="P104" t="s">
        <v>504</v>
      </c>
      <c r="Q104" t="s">
        <v>18</v>
      </c>
      <c r="R104">
        <v>2</v>
      </c>
      <c r="S104" t="str">
        <f t="shared" si="10"/>
        <v>YES</v>
      </c>
      <c r="T104">
        <f t="shared" si="16"/>
        <v>3</v>
      </c>
      <c r="U104" t="str">
        <f t="shared" si="17"/>
        <v>Pasa</v>
      </c>
      <c r="V104" t="s">
        <v>647</v>
      </c>
      <c r="W104" t="s">
        <v>990</v>
      </c>
      <c r="X104" t="s">
        <v>991</v>
      </c>
      <c r="Y104" t="s">
        <v>992</v>
      </c>
      <c r="Z104" t="s">
        <v>993</v>
      </c>
      <c r="AA104" t="s">
        <v>991</v>
      </c>
      <c r="AB104" t="s">
        <v>989</v>
      </c>
      <c r="AC104">
        <v>3</v>
      </c>
      <c r="AD104">
        <v>2</v>
      </c>
      <c r="AE104">
        <v>0</v>
      </c>
      <c r="AF104">
        <f t="shared" si="13"/>
        <v>0.6</v>
      </c>
      <c r="AG104">
        <f t="shared" si="14"/>
        <v>1</v>
      </c>
      <c r="AH104">
        <f t="shared" si="15"/>
        <v>0.74999999999999989</v>
      </c>
      <c r="AI104" t="str">
        <f>IF(U104="VP",AH104,"")</f>
        <v/>
      </c>
    </row>
    <row r="105" spans="1:35" x14ac:dyDescent="0.3">
      <c r="A105">
        <v>34969066</v>
      </c>
      <c r="B105" t="s">
        <v>505</v>
      </c>
      <c r="C105" t="s">
        <v>506</v>
      </c>
      <c r="D105" t="s">
        <v>507</v>
      </c>
      <c r="E105" t="s">
        <v>16</v>
      </c>
      <c r="F105" t="s">
        <v>508</v>
      </c>
      <c r="G105" t="s">
        <v>18</v>
      </c>
      <c r="H105">
        <v>3</v>
      </c>
      <c r="I105" t="str">
        <f t="shared" si="8"/>
        <v>YES</v>
      </c>
      <c r="J105" t="s">
        <v>16</v>
      </c>
      <c r="K105" t="s">
        <v>20</v>
      </c>
      <c r="L105" t="s">
        <v>18</v>
      </c>
      <c r="M105">
        <v>3</v>
      </c>
      <c r="N105" t="str">
        <f t="shared" si="9"/>
        <v>YES</v>
      </c>
      <c r="O105" t="s">
        <v>16</v>
      </c>
      <c r="P105" t="s">
        <v>509</v>
      </c>
      <c r="Q105" t="s">
        <v>18</v>
      </c>
      <c r="R105">
        <v>2</v>
      </c>
      <c r="S105" t="str">
        <f t="shared" si="10"/>
        <v>YES</v>
      </c>
      <c r="T105">
        <f t="shared" si="16"/>
        <v>3</v>
      </c>
      <c r="U105" t="str">
        <f t="shared" si="17"/>
        <v>Pasa</v>
      </c>
      <c r="V105" t="s">
        <v>647</v>
      </c>
      <c r="W105" t="s">
        <v>995</v>
      </c>
      <c r="X105" t="s">
        <v>995</v>
      </c>
      <c r="Y105" t="s">
        <v>995</v>
      </c>
      <c r="Z105" t="s">
        <v>996</v>
      </c>
      <c r="AA105" t="s">
        <v>997</v>
      </c>
      <c r="AB105" t="s">
        <v>994</v>
      </c>
      <c r="AC105">
        <v>3</v>
      </c>
      <c r="AD105">
        <v>0</v>
      </c>
      <c r="AE105">
        <v>0</v>
      </c>
      <c r="AF105">
        <f t="shared" si="13"/>
        <v>1</v>
      </c>
      <c r="AG105">
        <f t="shared" si="14"/>
        <v>1</v>
      </c>
      <c r="AH105">
        <f t="shared" si="15"/>
        <v>1</v>
      </c>
      <c r="AI105" t="str">
        <f>IF(U105="VP",AH105,"")</f>
        <v/>
      </c>
    </row>
    <row r="106" spans="1:35" x14ac:dyDescent="0.3">
      <c r="A106">
        <v>10049250</v>
      </c>
      <c r="B106" t="s">
        <v>510</v>
      </c>
      <c r="C106" t="s">
        <v>511</v>
      </c>
      <c r="D106" t="s">
        <v>512</v>
      </c>
      <c r="E106" t="s">
        <v>16</v>
      </c>
      <c r="F106" t="s">
        <v>398</v>
      </c>
      <c r="G106" t="s">
        <v>18</v>
      </c>
      <c r="H106">
        <v>3</v>
      </c>
      <c r="I106" t="str">
        <f t="shared" si="8"/>
        <v>YES</v>
      </c>
      <c r="J106" t="s">
        <v>16</v>
      </c>
      <c r="K106" t="s">
        <v>20</v>
      </c>
      <c r="L106" t="s">
        <v>18</v>
      </c>
      <c r="M106">
        <v>3</v>
      </c>
      <c r="N106" t="str">
        <f t="shared" si="9"/>
        <v>YES</v>
      </c>
      <c r="O106" t="s">
        <v>16</v>
      </c>
      <c r="P106" t="s">
        <v>17</v>
      </c>
      <c r="Q106" t="s">
        <v>18</v>
      </c>
      <c r="R106">
        <v>3</v>
      </c>
      <c r="S106" t="str">
        <f t="shared" si="10"/>
        <v>YES</v>
      </c>
      <c r="T106">
        <f t="shared" si="16"/>
        <v>3</v>
      </c>
      <c r="U106" t="str">
        <f t="shared" si="17"/>
        <v>Pasa</v>
      </c>
      <c r="V106" t="s">
        <v>1120</v>
      </c>
      <c r="W106" t="s">
        <v>999</v>
      </c>
      <c r="X106" t="s">
        <v>1000</v>
      </c>
      <c r="Y106" t="s">
        <v>1001</v>
      </c>
      <c r="Z106" t="s">
        <v>1002</v>
      </c>
      <c r="AA106" t="s">
        <v>1003</v>
      </c>
      <c r="AB106" t="s">
        <v>998</v>
      </c>
      <c r="AC106">
        <v>8</v>
      </c>
      <c r="AD106">
        <v>4</v>
      </c>
      <c r="AE106">
        <v>1</v>
      </c>
      <c r="AF106">
        <f t="shared" si="13"/>
        <v>0.66666666666666663</v>
      </c>
      <c r="AG106">
        <f t="shared" si="14"/>
        <v>0.88888888888888884</v>
      </c>
      <c r="AH106">
        <f t="shared" si="15"/>
        <v>0.76190476190476197</v>
      </c>
      <c r="AI106" t="str">
        <f>IF(U106="VP",AH106,"")</f>
        <v/>
      </c>
    </row>
    <row r="107" spans="1:35" s="5" customFormat="1" x14ac:dyDescent="0.3">
      <c r="A107" s="5">
        <v>10722483</v>
      </c>
      <c r="B107" s="5" t="s">
        <v>513</v>
      </c>
      <c r="C107" s="5" t="s">
        <v>514</v>
      </c>
      <c r="D107" s="5" t="s">
        <v>515</v>
      </c>
      <c r="E107" s="5" t="s">
        <v>19</v>
      </c>
      <c r="F107" s="5" t="s">
        <v>516</v>
      </c>
      <c r="G107" s="5" t="s">
        <v>18</v>
      </c>
      <c r="H107" s="5">
        <v>2</v>
      </c>
      <c r="I107" s="5" t="str">
        <f t="shared" si="8"/>
        <v>YES</v>
      </c>
      <c r="J107" s="5" t="s">
        <v>16</v>
      </c>
      <c r="K107" s="5" t="s">
        <v>20</v>
      </c>
      <c r="L107" s="5" t="s">
        <v>18</v>
      </c>
      <c r="M107" s="5">
        <v>3</v>
      </c>
      <c r="N107" s="5" t="str">
        <f t="shared" si="9"/>
        <v>YES</v>
      </c>
      <c r="O107" s="5" t="s">
        <v>237</v>
      </c>
      <c r="P107" s="5" t="s">
        <v>517</v>
      </c>
      <c r="Q107" s="5" t="s">
        <v>518</v>
      </c>
      <c r="R107" s="5">
        <v>0</v>
      </c>
      <c r="S107" s="5" t="str">
        <f t="shared" si="10"/>
        <v>NO</v>
      </c>
      <c r="T107" s="5">
        <f t="shared" si="16"/>
        <v>2</v>
      </c>
      <c r="U107" s="5" t="str">
        <f t="shared" si="17"/>
        <v>Pasa</v>
      </c>
      <c r="V107" s="5" t="s">
        <v>1121</v>
      </c>
      <c r="W107" s="5" t="s">
        <v>1005</v>
      </c>
      <c r="X107" s="5" t="s">
        <v>1006</v>
      </c>
      <c r="Y107" s="5" t="s">
        <v>1006</v>
      </c>
      <c r="Z107" s="5" t="s">
        <v>1007</v>
      </c>
      <c r="AA107" s="5" t="s">
        <v>1008</v>
      </c>
      <c r="AB107" s="5" t="s">
        <v>1004</v>
      </c>
      <c r="AC107" s="5">
        <v>5</v>
      </c>
      <c r="AD107" s="5">
        <v>2</v>
      </c>
      <c r="AE107" s="5">
        <v>0</v>
      </c>
      <c r="AF107" s="5">
        <f t="shared" si="13"/>
        <v>0.7142857142857143</v>
      </c>
      <c r="AG107" s="5">
        <f t="shared" si="14"/>
        <v>1</v>
      </c>
      <c r="AI107" s="5" t="str">
        <f>IF(U107="VP",AH107,"")</f>
        <v/>
      </c>
    </row>
    <row r="108" spans="1:35" x14ac:dyDescent="0.3">
      <c r="A108">
        <v>35411221</v>
      </c>
      <c r="B108" t="s">
        <v>519</v>
      </c>
      <c r="C108" t="s">
        <v>520</v>
      </c>
      <c r="D108" t="s">
        <v>521</v>
      </c>
      <c r="E108" t="s">
        <v>16</v>
      </c>
      <c r="F108" t="s">
        <v>17</v>
      </c>
      <c r="G108" t="s">
        <v>18</v>
      </c>
      <c r="H108">
        <v>3</v>
      </c>
      <c r="I108" t="str">
        <f t="shared" si="8"/>
        <v>YES</v>
      </c>
      <c r="J108" t="s">
        <v>16</v>
      </c>
      <c r="K108" t="s">
        <v>20</v>
      </c>
      <c r="L108" t="s">
        <v>18</v>
      </c>
      <c r="M108">
        <v>3</v>
      </c>
      <c r="N108" t="str">
        <f t="shared" si="9"/>
        <v>YES</v>
      </c>
      <c r="O108" t="s">
        <v>16</v>
      </c>
      <c r="P108" t="s">
        <v>522</v>
      </c>
      <c r="Q108" t="s">
        <v>18</v>
      </c>
      <c r="R108">
        <v>2</v>
      </c>
      <c r="S108" t="str">
        <f t="shared" si="10"/>
        <v>YES</v>
      </c>
      <c r="T108">
        <f t="shared" si="16"/>
        <v>3</v>
      </c>
      <c r="U108" t="str">
        <f t="shared" si="17"/>
        <v>Pasa</v>
      </c>
      <c r="V108" t="s">
        <v>1122</v>
      </c>
      <c r="W108" t="s">
        <v>1010</v>
      </c>
      <c r="X108" t="s">
        <v>1011</v>
      </c>
      <c r="Y108" t="s">
        <v>1011</v>
      </c>
      <c r="Z108" t="s">
        <v>1012</v>
      </c>
      <c r="AA108" t="s">
        <v>1011</v>
      </c>
      <c r="AB108" t="s">
        <v>1009</v>
      </c>
      <c r="AC108">
        <v>2</v>
      </c>
      <c r="AD108">
        <v>3</v>
      </c>
      <c r="AE108">
        <v>2</v>
      </c>
      <c r="AF108">
        <f t="shared" si="13"/>
        <v>0.4</v>
      </c>
      <c r="AG108">
        <f t="shared" si="14"/>
        <v>0.5</v>
      </c>
      <c r="AH108">
        <f t="shared" si="15"/>
        <v>0.44444444444444448</v>
      </c>
      <c r="AI108" t="str">
        <f>IF(U108="VP",AH108,"")</f>
        <v/>
      </c>
    </row>
    <row r="109" spans="1:35" x14ac:dyDescent="0.3">
      <c r="A109">
        <v>11709337</v>
      </c>
      <c r="B109" t="s">
        <v>523</v>
      </c>
      <c r="C109" t="s">
        <v>524</v>
      </c>
      <c r="D109" t="s">
        <v>525</v>
      </c>
      <c r="E109" t="s">
        <v>16</v>
      </c>
      <c r="F109" t="s">
        <v>526</v>
      </c>
      <c r="G109" t="s">
        <v>18</v>
      </c>
      <c r="H109">
        <v>3</v>
      </c>
      <c r="I109" t="str">
        <f t="shared" si="8"/>
        <v>YES</v>
      </c>
      <c r="J109" t="s">
        <v>16</v>
      </c>
      <c r="K109" t="s">
        <v>20</v>
      </c>
      <c r="L109" t="s">
        <v>18</v>
      </c>
      <c r="M109">
        <v>3</v>
      </c>
      <c r="N109" t="str">
        <f t="shared" si="9"/>
        <v>YES</v>
      </c>
      <c r="O109" t="s">
        <v>16</v>
      </c>
      <c r="P109" t="s">
        <v>527</v>
      </c>
      <c r="Q109" t="s">
        <v>18</v>
      </c>
      <c r="R109">
        <v>2</v>
      </c>
      <c r="S109" t="str">
        <f t="shared" si="10"/>
        <v>YES</v>
      </c>
      <c r="T109">
        <f t="shared" si="16"/>
        <v>3</v>
      </c>
      <c r="U109" t="str">
        <f t="shared" si="17"/>
        <v>Pasa</v>
      </c>
      <c r="V109" t="s">
        <v>1123</v>
      </c>
      <c r="W109" t="s">
        <v>1014</v>
      </c>
      <c r="X109" t="s">
        <v>1015</v>
      </c>
      <c r="Y109" t="s">
        <v>1015</v>
      </c>
      <c r="Z109" t="s">
        <v>1015</v>
      </c>
      <c r="AA109" t="s">
        <v>1016</v>
      </c>
      <c r="AB109" t="s">
        <v>1013</v>
      </c>
      <c r="AC109">
        <v>16</v>
      </c>
      <c r="AD109">
        <v>0</v>
      </c>
      <c r="AE109">
        <v>3</v>
      </c>
      <c r="AF109">
        <f t="shared" si="13"/>
        <v>1</v>
      </c>
      <c r="AG109">
        <f t="shared" si="14"/>
        <v>0.84210526315789469</v>
      </c>
      <c r="AH109">
        <f t="shared" si="15"/>
        <v>0.91428571428571426</v>
      </c>
      <c r="AI109" t="str">
        <f>IF(U109="VP",AH109,"")</f>
        <v/>
      </c>
    </row>
    <row r="110" spans="1:35" x14ac:dyDescent="0.3">
      <c r="A110">
        <v>35723082</v>
      </c>
      <c r="B110" t="s">
        <v>528</v>
      </c>
      <c r="C110" t="s">
        <v>529</v>
      </c>
      <c r="D110" t="s">
        <v>530</v>
      </c>
      <c r="E110" t="s">
        <v>16</v>
      </c>
      <c r="F110" t="s">
        <v>531</v>
      </c>
      <c r="G110" t="s">
        <v>18</v>
      </c>
      <c r="H110">
        <v>2</v>
      </c>
      <c r="I110" t="str">
        <f t="shared" si="8"/>
        <v>YES</v>
      </c>
      <c r="J110" t="s">
        <v>16</v>
      </c>
      <c r="K110" t="s">
        <v>20</v>
      </c>
      <c r="L110" t="s">
        <v>18</v>
      </c>
      <c r="M110">
        <v>3</v>
      </c>
      <c r="N110" t="str">
        <f t="shared" si="9"/>
        <v>YES</v>
      </c>
      <c r="O110" t="s">
        <v>16</v>
      </c>
      <c r="P110" t="s">
        <v>532</v>
      </c>
      <c r="Q110" t="s">
        <v>18</v>
      </c>
      <c r="R110">
        <v>2</v>
      </c>
      <c r="S110" t="str">
        <f t="shared" si="10"/>
        <v>YES</v>
      </c>
      <c r="T110">
        <f t="shared" si="16"/>
        <v>3</v>
      </c>
      <c r="U110" t="str">
        <f t="shared" si="17"/>
        <v>Pasa</v>
      </c>
      <c r="V110" t="s">
        <v>647</v>
      </c>
      <c r="W110" t="s">
        <v>1018</v>
      </c>
      <c r="X110" t="s">
        <v>1019</v>
      </c>
      <c r="Y110" t="s">
        <v>1019</v>
      </c>
      <c r="Z110" t="s">
        <v>1020</v>
      </c>
      <c r="AA110" t="s">
        <v>1021</v>
      </c>
      <c r="AB110" t="s">
        <v>1017</v>
      </c>
      <c r="AC110">
        <v>5</v>
      </c>
      <c r="AD110">
        <v>1</v>
      </c>
      <c r="AE110">
        <v>0</v>
      </c>
      <c r="AF110">
        <f t="shared" si="13"/>
        <v>0.83333333333333337</v>
      </c>
      <c r="AG110">
        <f t="shared" si="14"/>
        <v>1</v>
      </c>
      <c r="AH110">
        <f t="shared" si="15"/>
        <v>0.90909090909090906</v>
      </c>
      <c r="AI110" t="str">
        <f>IF(U110="VP",AH110,"")</f>
        <v/>
      </c>
    </row>
    <row r="111" spans="1:35" x14ac:dyDescent="0.3">
      <c r="A111">
        <v>36290043</v>
      </c>
      <c r="B111" t="s">
        <v>533</v>
      </c>
      <c r="C111" t="s">
        <v>534</v>
      </c>
      <c r="D111" t="s">
        <v>535</v>
      </c>
      <c r="E111" t="s">
        <v>16</v>
      </c>
      <c r="F111" t="s">
        <v>17</v>
      </c>
      <c r="G111" t="s">
        <v>18</v>
      </c>
      <c r="H111">
        <v>3</v>
      </c>
      <c r="I111" t="str">
        <f t="shared" si="8"/>
        <v>YES</v>
      </c>
      <c r="J111" t="s">
        <v>16</v>
      </c>
      <c r="K111" t="s">
        <v>17</v>
      </c>
      <c r="L111" t="s">
        <v>18</v>
      </c>
      <c r="M111">
        <v>3</v>
      </c>
      <c r="N111" t="str">
        <f t="shared" si="9"/>
        <v>YES</v>
      </c>
      <c r="O111" t="s">
        <v>16</v>
      </c>
      <c r="P111" t="s">
        <v>536</v>
      </c>
      <c r="Q111" t="s">
        <v>18</v>
      </c>
      <c r="R111">
        <v>2</v>
      </c>
      <c r="S111" t="str">
        <f t="shared" si="10"/>
        <v>YES</v>
      </c>
      <c r="T111">
        <f t="shared" si="16"/>
        <v>3</v>
      </c>
      <c r="U111" t="str">
        <f t="shared" si="17"/>
        <v>Pasa</v>
      </c>
      <c r="V111" t="s">
        <v>1124</v>
      </c>
      <c r="W111" t="s">
        <v>1023</v>
      </c>
      <c r="X111" t="s">
        <v>1024</v>
      </c>
      <c r="Y111" t="s">
        <v>1024</v>
      </c>
      <c r="Z111" t="s">
        <v>1025</v>
      </c>
      <c r="AA111" t="s">
        <v>1024</v>
      </c>
      <c r="AB111" t="s">
        <v>1022</v>
      </c>
      <c r="AC111">
        <v>1</v>
      </c>
      <c r="AD111">
        <v>0</v>
      </c>
      <c r="AE111">
        <v>2</v>
      </c>
      <c r="AF111">
        <f t="shared" si="13"/>
        <v>1</v>
      </c>
      <c r="AG111">
        <f t="shared" si="14"/>
        <v>0.33333333333333331</v>
      </c>
      <c r="AH111">
        <f t="shared" si="15"/>
        <v>0.5</v>
      </c>
      <c r="AI111" t="str">
        <f>IF(U111="VP",AH111,"")</f>
        <v/>
      </c>
    </row>
    <row r="113" spans="21:35" x14ac:dyDescent="0.3">
      <c r="U113">
        <f>COUNTIF(U2:U111,"Pasa")</f>
        <v>103</v>
      </c>
      <c r="AF113">
        <f>_xlfn.AGGREGATE(1,6,AF2:AF111)</f>
        <v>0.83745081304231461</v>
      </c>
      <c r="AG113">
        <f>_xlfn.AGGREGATE(1,6,AG2:AG111)</f>
        <v>0.86693844006736309</v>
      </c>
      <c r="AH113">
        <f>_xlfn.AGGREGATE(1,6,AH2:AH111)</f>
        <v>0.83855072503475125</v>
      </c>
      <c r="AI113" s="4"/>
    </row>
    <row r="114" spans="21:35" x14ac:dyDescent="0.3">
      <c r="U114">
        <f>COUNTIF(T2:T111,3)</f>
        <v>92</v>
      </c>
      <c r="AH114">
        <f>COUNTIF(AH2:AH111,1)</f>
        <v>38</v>
      </c>
    </row>
  </sheetData>
  <mergeCells count="1">
    <mergeCell ref="T1:U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2025-10-12T01:13:17Z</dcterms:created>
  <dcterms:modified xsi:type="dcterms:W3CDTF">2025-10-16T17:40:14Z</dcterms:modified>
</cp:coreProperties>
</file>