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Shared\Sales Order Team\PRICE LISTS, ORDER FORM, &amp; QUOTE TOOL\Order Forms\"/>
    </mc:Choice>
  </mc:AlternateContent>
  <bookViews>
    <workbookView xWindow="-300" yWindow="144" windowWidth="19500" windowHeight="7092" tabRatio="666"/>
  </bookViews>
  <sheets>
    <sheet name="Main Form" sheetId="3" r:id="rId1"/>
    <sheet name="PolyJet" sheetId="7" r:id="rId2"/>
    <sheet name="FortusPlus" sheetId="9" r:id="rId3"/>
    <sheet name="FortusClassic" sheetId="10" r:id="rId4"/>
    <sheet name="NEW F123 Series" sheetId="15" r:id="rId5"/>
    <sheet name="MOJO - uPrintSeries" sheetId="12" r:id="rId6"/>
    <sheet name="Fortus 200-250" sheetId="11" r:id="rId7"/>
    <sheet name="Dimension" sheetId="14" r:id="rId8"/>
    <sheet name="FDMLegacy" sheetId="13" r:id="rId9"/>
  </sheets>
  <definedNames>
    <definedName name="_xlnm.Print_Area" localSheetId="1">PolyJet!$A$1:$F$150</definedName>
  </definedNames>
  <calcPr calcId="152511"/>
</workbook>
</file>

<file path=xl/calcChain.xml><?xml version="1.0" encoding="utf-8"?>
<calcChain xmlns="http://schemas.openxmlformats.org/spreadsheetml/2006/main">
  <c r="F80" i="7" l="1"/>
  <c r="F78" i="7"/>
  <c r="F79" i="7"/>
  <c r="F81" i="7"/>
  <c r="F77" i="7"/>
  <c r="F83" i="7"/>
  <c r="F55" i="7"/>
  <c r="L74" i="9" l="1"/>
  <c r="L78" i="9"/>
  <c r="L77" i="9"/>
  <c r="L76" i="9"/>
  <c r="L75" i="9"/>
  <c r="L73" i="9"/>
  <c r="F98" i="7" l="1"/>
  <c r="L42" i="9" l="1"/>
  <c r="L43" i="9"/>
  <c r="L101" i="9"/>
  <c r="L68" i="15"/>
  <c r="L67" i="15"/>
  <c r="L65" i="15"/>
  <c r="L63" i="15"/>
  <c r="L62" i="15"/>
  <c r="L61" i="15"/>
  <c r="L60" i="15"/>
  <c r="L59" i="15"/>
  <c r="L58" i="15"/>
  <c r="L57" i="15"/>
  <c r="L56" i="15"/>
  <c r="L55" i="15"/>
  <c r="L54" i="15"/>
  <c r="L53" i="15"/>
  <c r="L52" i="15"/>
  <c r="L51" i="15"/>
  <c r="L50" i="15"/>
  <c r="L49" i="15"/>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8" i="15"/>
  <c r="L17" i="15"/>
  <c r="L15" i="15"/>
  <c r="L14" i="15"/>
  <c r="L13" i="15"/>
  <c r="L12" i="15"/>
  <c r="L11" i="15"/>
  <c r="L10" i="15"/>
  <c r="L8" i="15"/>
  <c r="L7" i="15"/>
  <c r="L70" i="15" l="1"/>
  <c r="F87" i="7" l="1"/>
  <c r="F86" i="7"/>
  <c r="F70" i="7"/>
  <c r="F69" i="7"/>
  <c r="L40" i="9" l="1"/>
  <c r="F107" i="7"/>
  <c r="F11" i="7"/>
  <c r="L55" i="10"/>
  <c r="L65" i="9"/>
  <c r="L41" i="9"/>
  <c r="L51" i="11" l="1"/>
  <c r="L9" i="11"/>
  <c r="L8" i="11"/>
  <c r="L7" i="11"/>
  <c r="L6" i="11"/>
  <c r="F120" i="7" l="1"/>
  <c r="F35" i="7" l="1"/>
  <c r="F67" i="7"/>
  <c r="M73" i="10" l="1"/>
  <c r="L100" i="9"/>
  <c r="F124" i="7" l="1"/>
  <c r="F123" i="7"/>
  <c r="F122" i="7"/>
  <c r="F129" i="7"/>
  <c r="F128" i="7"/>
  <c r="F127" i="7"/>
  <c r="F126" i="7"/>
  <c r="F119" i="7"/>
  <c r="F118" i="7"/>
  <c r="F117" i="7"/>
  <c r="F116" i="7"/>
  <c r="F115" i="7"/>
  <c r="F114" i="7"/>
  <c r="F113" i="7"/>
  <c r="F112" i="7"/>
  <c r="F111" i="7"/>
  <c r="F110" i="7"/>
  <c r="F109" i="7"/>
  <c r="F108" i="7"/>
  <c r="B108" i="7"/>
  <c r="F106" i="7"/>
  <c r="B106" i="7"/>
  <c r="G24" i="3" l="1"/>
  <c r="E24" i="3"/>
  <c r="C24" i="3"/>
  <c r="C21" i="3"/>
  <c r="C22" i="3"/>
  <c r="C23" i="3"/>
  <c r="C20" i="3"/>
  <c r="F39" i="7" l="1"/>
  <c r="F41" i="7"/>
  <c r="F42" i="7"/>
  <c r="F48" i="7"/>
  <c r="F49" i="7"/>
  <c r="F50" i="7"/>
  <c r="F51" i="7"/>
  <c r="F53" i="7"/>
  <c r="F54" i="7"/>
  <c r="F56" i="7"/>
  <c r="F57" i="7"/>
  <c r="F58" i="7"/>
  <c r="F66" i="7"/>
  <c r="F65" i="7"/>
  <c r="F52" i="7"/>
  <c r="F59" i="7"/>
  <c r="F60" i="7"/>
  <c r="F61" i="7"/>
  <c r="F45" i="7"/>
  <c r="F47" i="7"/>
  <c r="F44" i="7"/>
  <c r="F43" i="7"/>
  <c r="F46" i="7"/>
  <c r="L30" i="14"/>
  <c r="L29" i="14"/>
  <c r="L28" i="14"/>
  <c r="L50" i="14"/>
  <c r="L49" i="14"/>
  <c r="L48" i="14"/>
  <c r="L51" i="14"/>
  <c r="L52" i="14"/>
  <c r="L47" i="14"/>
  <c r="L46" i="14"/>
  <c r="L39" i="14"/>
  <c r="L38" i="14"/>
  <c r="L37" i="14"/>
  <c r="L36" i="14"/>
  <c r="L35" i="14"/>
  <c r="L34" i="14"/>
  <c r="L29" i="11"/>
  <c r="L19" i="11"/>
  <c r="L31" i="11"/>
  <c r="L64" i="9"/>
  <c r="L61" i="9"/>
  <c r="L57" i="9"/>
  <c r="L53" i="9"/>
  <c r="L39" i="9"/>
  <c r="L38" i="9"/>
  <c r="L10" i="9"/>
  <c r="L99" i="9"/>
  <c r="L90" i="9"/>
  <c r="L55" i="14" l="1"/>
  <c r="L54" i="14"/>
  <c r="L44" i="14"/>
  <c r="L43" i="14"/>
  <c r="L40" i="14"/>
  <c r="L33" i="14"/>
  <c r="L32" i="14"/>
  <c r="L26" i="14"/>
  <c r="L25" i="14"/>
  <c r="L24" i="14"/>
  <c r="L23" i="14"/>
  <c r="L21" i="14"/>
  <c r="L20" i="14"/>
  <c r="L18" i="14"/>
  <c r="L17" i="14"/>
  <c r="L16" i="14"/>
  <c r="L15" i="14"/>
  <c r="L14" i="14"/>
  <c r="L13" i="14"/>
  <c r="L12" i="14"/>
  <c r="L11" i="14"/>
  <c r="L10" i="14"/>
  <c r="L8" i="14"/>
  <c r="L7" i="14"/>
  <c r="L6" i="14"/>
  <c r="L57" i="14" l="1"/>
  <c r="L51" i="12" l="1"/>
  <c r="L50" i="12"/>
  <c r="L49" i="12"/>
  <c r="L71" i="12" l="1"/>
  <c r="L56" i="12"/>
  <c r="L55" i="12"/>
  <c r="L75" i="12"/>
  <c r="L74" i="12"/>
  <c r="L62" i="12"/>
  <c r="L61" i="12"/>
  <c r="L60" i="12"/>
  <c r="L59" i="12"/>
  <c r="L58" i="12"/>
  <c r="L68" i="12"/>
  <c r="L66" i="12"/>
  <c r="L69" i="12"/>
  <c r="L65" i="12"/>
  <c r="L64" i="12"/>
  <c r="L63" i="12"/>
  <c r="L7" i="13"/>
  <c r="L8" i="13"/>
  <c r="L9" i="13"/>
  <c r="L10" i="13"/>
  <c r="L11" i="13"/>
  <c r="L12" i="13"/>
  <c r="L13" i="13"/>
  <c r="L14" i="13"/>
  <c r="L15" i="13"/>
  <c r="L16" i="13"/>
  <c r="L18" i="13"/>
  <c r="L19" i="13"/>
  <c r="L20" i="13"/>
  <c r="L22" i="13"/>
  <c r="L24" i="13"/>
  <c r="L25" i="13"/>
  <c r="L26" i="13"/>
  <c r="L27" i="13"/>
  <c r="L28" i="13"/>
  <c r="L29" i="13"/>
  <c r="L30" i="13"/>
  <c r="L31" i="13"/>
  <c r="L32" i="13"/>
  <c r="L33" i="13"/>
  <c r="L34" i="13"/>
  <c r="L36" i="13"/>
  <c r="L37" i="13"/>
  <c r="L40" i="13"/>
  <c r="L41" i="13"/>
  <c r="L42" i="13"/>
  <c r="L43" i="13"/>
  <c r="L44" i="13"/>
  <c r="L45" i="13"/>
  <c r="L46" i="13"/>
  <c r="L47" i="13"/>
  <c r="L48" i="13"/>
  <c r="L49" i="13"/>
  <c r="L50" i="13"/>
  <c r="L51" i="13"/>
  <c r="L52" i="13"/>
  <c r="L53" i="13"/>
  <c r="L54" i="13"/>
  <c r="L56" i="13"/>
  <c r="L57" i="13"/>
  <c r="L58" i="13"/>
  <c r="L59" i="13"/>
  <c r="L60" i="13"/>
  <c r="L61" i="13"/>
  <c r="L62" i="13"/>
  <c r="L63" i="13"/>
  <c r="L65" i="13"/>
  <c r="L66" i="13"/>
  <c r="L68" i="13"/>
  <c r="L69" i="13"/>
  <c r="L70" i="13"/>
  <c r="L71" i="13"/>
  <c r="L72" i="13"/>
  <c r="L73" i="13"/>
  <c r="L74" i="13"/>
  <c r="L75" i="13"/>
  <c r="L76" i="13"/>
  <c r="L77" i="13"/>
  <c r="L78" i="13"/>
  <c r="L79" i="13"/>
  <c r="L80" i="13"/>
  <c r="L81" i="13"/>
  <c r="L82" i="13"/>
  <c r="L84" i="13"/>
  <c r="L85" i="13"/>
  <c r="L86" i="13"/>
  <c r="L87" i="13"/>
  <c r="L88" i="13"/>
  <c r="L91" i="13"/>
  <c r="L92" i="13"/>
  <c r="L93" i="13"/>
  <c r="L94" i="13"/>
  <c r="L95" i="13"/>
  <c r="L96" i="13"/>
  <c r="L97" i="13"/>
  <c r="L98" i="13"/>
  <c r="L99" i="13"/>
  <c r="L101" i="13"/>
  <c r="L102" i="13"/>
  <c r="L104" i="13"/>
  <c r="L105" i="13"/>
  <c r="L106" i="13"/>
  <c r="L107" i="13"/>
  <c r="L108" i="13"/>
  <c r="L109" i="13"/>
  <c r="L110" i="13"/>
  <c r="L112" i="13"/>
  <c r="L113" i="13"/>
  <c r="L116" i="13"/>
  <c r="L117" i="13"/>
  <c r="L118" i="13"/>
  <c r="L119" i="13"/>
  <c r="L120" i="13"/>
  <c r="L121" i="13"/>
  <c r="L122" i="13"/>
  <c r="L123" i="13"/>
  <c r="L124" i="13"/>
  <c r="L125" i="13"/>
  <c r="L126" i="13"/>
  <c r="L128" i="13"/>
  <c r="L129" i="13"/>
  <c r="L130" i="13"/>
  <c r="L131" i="13"/>
  <c r="L132" i="13"/>
  <c r="L133" i="13"/>
  <c r="L135" i="13"/>
  <c r="L136" i="13"/>
  <c r="L138" i="13"/>
  <c r="L139" i="13"/>
  <c r="L140" i="13"/>
  <c r="L141" i="13"/>
  <c r="L142" i="13"/>
  <c r="L143" i="13"/>
  <c r="L144" i="13"/>
  <c r="L145" i="13"/>
  <c r="L146" i="13"/>
  <c r="L147" i="13"/>
  <c r="L148" i="13"/>
  <c r="L149" i="13"/>
  <c r="L150" i="13"/>
  <c r="L152" i="13"/>
  <c r="L153" i="13"/>
  <c r="L154" i="13"/>
  <c r="L156" i="13"/>
  <c r="L157" i="13"/>
  <c r="L159" i="13" l="1"/>
  <c r="L7" i="12"/>
  <c r="L8" i="12"/>
  <c r="L9" i="12"/>
  <c r="L11" i="12"/>
  <c r="L12" i="12"/>
  <c r="L13" i="12"/>
  <c r="L14" i="12"/>
  <c r="L15" i="12"/>
  <c r="L16" i="12"/>
  <c r="L17" i="12"/>
  <c r="L18" i="12"/>
  <c r="L19" i="12"/>
  <c r="L21" i="12"/>
  <c r="L23" i="12"/>
  <c r="L26" i="12"/>
  <c r="L27" i="12"/>
  <c r="L28" i="12"/>
  <c r="L30" i="12"/>
  <c r="L31" i="12"/>
  <c r="L32" i="12"/>
  <c r="L34" i="12"/>
  <c r="L35" i="12"/>
  <c r="L36" i="12"/>
  <c r="L37" i="12"/>
  <c r="L38" i="12"/>
  <c r="L39" i="12"/>
  <c r="L40" i="12"/>
  <c r="L41" i="12"/>
  <c r="L42" i="12"/>
  <c r="L44" i="12"/>
  <c r="L46" i="12"/>
  <c r="L47" i="12"/>
  <c r="L54" i="12"/>
  <c r="L72" i="12"/>
  <c r="L77" i="12" l="1"/>
  <c r="L11" i="11"/>
  <c r="L12" i="11"/>
  <c r="L13" i="11"/>
  <c r="L14" i="11"/>
  <c r="L15" i="11"/>
  <c r="L16" i="11"/>
  <c r="L17" i="11"/>
  <c r="L18" i="11"/>
  <c r="L20" i="11"/>
  <c r="L21" i="11"/>
  <c r="L22" i="11"/>
  <c r="L23" i="11"/>
  <c r="L24" i="11"/>
  <c r="L25" i="11"/>
  <c r="L26" i="11"/>
  <c r="L27" i="11"/>
  <c r="L28" i="11"/>
  <c r="L32" i="11"/>
  <c r="L33" i="11"/>
  <c r="L34" i="11"/>
  <c r="L35" i="11"/>
  <c r="L36" i="11"/>
  <c r="L37" i="11"/>
  <c r="L38" i="11"/>
  <c r="L39" i="11"/>
  <c r="L40" i="11"/>
  <c r="L41" i="11"/>
  <c r="L42" i="11"/>
  <c r="L43" i="11"/>
  <c r="L44" i="11"/>
  <c r="L45" i="11"/>
  <c r="L46" i="11"/>
  <c r="L48" i="11"/>
  <c r="L49" i="11"/>
  <c r="G21" i="10" l="1"/>
  <c r="L6" i="10"/>
  <c r="L7" i="10"/>
  <c r="L8" i="10"/>
  <c r="L9" i="10"/>
  <c r="L10" i="10"/>
  <c r="L11" i="10"/>
  <c r="L12" i="10"/>
  <c r="L13" i="10"/>
  <c r="L14" i="10"/>
  <c r="L15" i="10"/>
  <c r="L16" i="10"/>
  <c r="L17" i="10"/>
  <c r="L18" i="10"/>
  <c r="M21" i="10"/>
  <c r="G22" i="10"/>
  <c r="M22" i="10"/>
  <c r="G23" i="10"/>
  <c r="M23" i="10"/>
  <c r="G24" i="10"/>
  <c r="M24" i="10"/>
  <c r="G25" i="10"/>
  <c r="M25" i="10"/>
  <c r="G26" i="10"/>
  <c r="M26" i="10"/>
  <c r="M27" i="10"/>
  <c r="M28" i="10"/>
  <c r="G29" i="10"/>
  <c r="M29" i="10"/>
  <c r="G30" i="10"/>
  <c r="M30" i="10"/>
  <c r="G31" i="10"/>
  <c r="G32" i="10"/>
  <c r="M32" i="10"/>
  <c r="G33" i="10"/>
  <c r="M33" i="10"/>
  <c r="M34" i="10"/>
  <c r="G35" i="10"/>
  <c r="M35" i="10"/>
  <c r="G36" i="10"/>
  <c r="M36" i="10"/>
  <c r="G37" i="10"/>
  <c r="G38" i="10"/>
  <c r="G39" i="10"/>
  <c r="G41" i="10"/>
  <c r="M41" i="10"/>
  <c r="G42" i="10"/>
  <c r="M42" i="10"/>
  <c r="G44" i="10"/>
  <c r="M44" i="10"/>
  <c r="G45" i="10"/>
  <c r="M45" i="10"/>
  <c r="G46" i="10"/>
  <c r="L48" i="10"/>
  <c r="L49" i="10"/>
  <c r="L50" i="10"/>
  <c r="L51" i="10"/>
  <c r="L52" i="10"/>
  <c r="L53" i="10"/>
  <c r="L54" i="10"/>
  <c r="L56" i="10"/>
  <c r="G60" i="10"/>
  <c r="M60" i="10"/>
  <c r="G61" i="10"/>
  <c r="M61" i="10"/>
  <c r="G62" i="10"/>
  <c r="M62" i="10"/>
  <c r="G63" i="10"/>
  <c r="M63" i="10"/>
  <c r="G65" i="10"/>
  <c r="M65" i="10"/>
  <c r="G66" i="10"/>
  <c r="M66" i="10"/>
  <c r="G67" i="10"/>
  <c r="M67" i="10"/>
  <c r="M68" i="10"/>
  <c r="G69" i="10"/>
  <c r="M69" i="10"/>
  <c r="G70" i="10"/>
  <c r="M70" i="10"/>
  <c r="G71" i="10"/>
  <c r="M71" i="10"/>
  <c r="G72" i="10"/>
  <c r="M72" i="10"/>
  <c r="L75" i="10"/>
  <c r="L76" i="10"/>
  <c r="L77" i="10"/>
  <c r="L78" i="10"/>
  <c r="L79" i="10"/>
  <c r="L80" i="10"/>
  <c r="L81" i="10"/>
  <c r="L82" i="10"/>
  <c r="L83" i="10"/>
  <c r="L85" i="10"/>
  <c r="L86" i="10"/>
  <c r="L88" i="10" l="1"/>
  <c r="L108" i="9"/>
  <c r="L5" i="9"/>
  <c r="L107" i="9" s="1"/>
  <c r="L6" i="9"/>
  <c r="L7" i="9"/>
  <c r="L8" i="9"/>
  <c r="L9" i="9"/>
  <c r="L11" i="9"/>
  <c r="L13" i="9"/>
  <c r="L14" i="9"/>
  <c r="L15" i="9"/>
  <c r="L16" i="9"/>
  <c r="L17" i="9"/>
  <c r="L18" i="9"/>
  <c r="L19" i="9"/>
  <c r="L20" i="9"/>
  <c r="L21" i="9"/>
  <c r="L22" i="9"/>
  <c r="L23" i="9"/>
  <c r="L24" i="9"/>
  <c r="L25" i="9"/>
  <c r="L27" i="9"/>
  <c r="L26" i="9"/>
  <c r="L28" i="9"/>
  <c r="L31" i="9"/>
  <c r="L29" i="9"/>
  <c r="L30" i="9"/>
  <c r="L32" i="9"/>
  <c r="L33" i="9"/>
  <c r="L34" i="9"/>
  <c r="L35" i="9"/>
  <c r="L36" i="9"/>
  <c r="L37" i="9"/>
  <c r="L45" i="9"/>
  <c r="L46" i="9"/>
  <c r="L47" i="9"/>
  <c r="L48" i="9"/>
  <c r="L50" i="9"/>
  <c r="L51" i="9"/>
  <c r="L52" i="9"/>
  <c r="L54" i="9"/>
  <c r="L55" i="9"/>
  <c r="L58" i="9"/>
  <c r="L59" i="9"/>
  <c r="L60" i="9"/>
  <c r="L62" i="9"/>
  <c r="L63" i="9"/>
  <c r="L66" i="9"/>
  <c r="L68" i="9"/>
  <c r="L69" i="9"/>
  <c r="L70" i="9"/>
  <c r="L71" i="9"/>
  <c r="L72" i="9"/>
  <c r="L80" i="9"/>
  <c r="L81" i="9"/>
  <c r="L82" i="9"/>
  <c r="L83" i="9"/>
  <c r="L84" i="9"/>
  <c r="L85" i="9"/>
  <c r="L86" i="9"/>
  <c r="L87" i="9"/>
  <c r="L88" i="9"/>
  <c r="L89" i="9"/>
  <c r="L91" i="9"/>
  <c r="L93" i="9"/>
  <c r="L94" i="9"/>
  <c r="L95" i="9"/>
  <c r="L96" i="9"/>
  <c r="L97" i="9"/>
  <c r="L98" i="9"/>
  <c r="L102" i="9"/>
  <c r="L104" i="9"/>
  <c r="L105" i="9"/>
  <c r="F101" i="7" l="1"/>
  <c r="F102" i="7"/>
  <c r="F104" i="7"/>
  <c r="F103" i="7"/>
  <c r="F100" i="7"/>
  <c r="F99" i="7"/>
  <c r="F97" i="7"/>
  <c r="F96" i="7"/>
  <c r="F95" i="7"/>
  <c r="F94" i="7"/>
  <c r="F93" i="7"/>
  <c r="F92" i="7"/>
  <c r="F91" i="7"/>
  <c r="F90" i="7"/>
  <c r="F89" i="7"/>
  <c r="F131" i="7"/>
  <c r="F132" i="7"/>
  <c r="F133" i="7"/>
  <c r="F140" i="7"/>
  <c r="B39" i="7"/>
  <c r="F10" i="7"/>
  <c r="F12" i="7"/>
  <c r="F13" i="7"/>
  <c r="F14" i="7"/>
  <c r="F15" i="7"/>
  <c r="F16" i="7"/>
  <c r="F17" i="7"/>
  <c r="F18" i="7"/>
  <c r="F19" i="7"/>
  <c r="F20" i="7"/>
  <c r="F21" i="7"/>
  <c r="F22" i="7"/>
  <c r="F23" i="7"/>
  <c r="F24" i="7"/>
  <c r="F25" i="7"/>
  <c r="F27" i="7"/>
  <c r="F28" i="7"/>
  <c r="F29" i="7"/>
  <c r="F36" i="7"/>
  <c r="F37" i="7"/>
  <c r="F30" i="7"/>
  <c r="F31" i="7"/>
  <c r="F32" i="7"/>
  <c r="F33" i="7"/>
  <c r="F34" i="7"/>
  <c r="F40" i="7"/>
  <c r="B43" i="7"/>
  <c r="F62" i="7"/>
  <c r="F63" i="7"/>
  <c r="B48" i="7"/>
  <c r="F72" i="7"/>
  <c r="F73" i="7"/>
  <c r="F74" i="7"/>
  <c r="F75" i="7"/>
  <c r="F76" i="7"/>
  <c r="F82" i="7"/>
  <c r="F84" i="7"/>
  <c r="F134" i="7"/>
  <c r="F135" i="7"/>
  <c r="F136" i="7"/>
  <c r="F137" i="7"/>
  <c r="F138" i="7"/>
  <c r="F139" i="7"/>
  <c r="F141" i="7"/>
  <c r="F142" i="7"/>
  <c r="F144" i="7"/>
  <c r="F145" i="7"/>
  <c r="F147" i="7" l="1"/>
  <c r="N32" i="3" s="1"/>
</calcChain>
</file>

<file path=xl/sharedStrings.xml><?xml version="1.0" encoding="utf-8"?>
<sst xmlns="http://schemas.openxmlformats.org/spreadsheetml/2006/main" count="1877" uniqueCount="1215">
  <si>
    <t>Contact Name</t>
  </si>
  <si>
    <t xml:space="preserve">City </t>
  </si>
  <si>
    <t>State</t>
  </si>
  <si>
    <r>
      <t xml:space="preserve">Stratasys, Inc.
</t>
    </r>
    <r>
      <rPr>
        <sz val="8"/>
        <rFont val="Arial"/>
        <family val="2"/>
      </rPr>
      <t>7665 Commerce Way
Eden Prairie, MN 55344</t>
    </r>
  </si>
  <si>
    <t>www.stratasys.com</t>
  </si>
  <si>
    <t>Zip</t>
  </si>
  <si>
    <t>1-800-801-6491
Email request form to:</t>
  </si>
  <si>
    <t>Address</t>
  </si>
  <si>
    <t>MaterialsOrders@stratasys.com</t>
  </si>
  <si>
    <t>UV Reflector Lamp assembly for Eden/Connex printer</t>
  </si>
  <si>
    <t>Wiper Leaf Assembly</t>
  </si>
  <si>
    <t>ASY-03735-S</t>
  </si>
  <si>
    <t>Material Filter Kit</t>
  </si>
  <si>
    <t>KIT-00012-S</t>
  </si>
  <si>
    <t>Roller Bath Sub Assy (for new Roller Types)</t>
  </si>
  <si>
    <t>ASY-01943-S</t>
  </si>
  <si>
    <t>Water Jet Gloves 1 pair</t>
  </si>
  <si>
    <t>OBJ-00014-S</t>
  </si>
  <si>
    <t>Wiping Cloths 9"x9" 150 per pack</t>
  </si>
  <si>
    <t xml:space="preserve">MSC-00014-S </t>
  </si>
  <si>
    <t>PACK OF 3 Waste Containers Desktop printers</t>
  </si>
  <si>
    <t>KIT-04110-S</t>
  </si>
  <si>
    <t>KIT-03050-S</t>
  </si>
  <si>
    <t>PACK OF 3 Waste Containers Eden 260/250</t>
  </si>
  <si>
    <t>KIT-02050-S</t>
  </si>
  <si>
    <t>PACK OF 1 Objet RGD836 VeroYellow 3.6Kg</t>
  </si>
  <si>
    <t>OBJ-03302</t>
  </si>
  <si>
    <t>PACK OF 1 Objet RGD851 VeroMagenta, 3.6Kg</t>
  </si>
  <si>
    <t>OBJ-03299</t>
  </si>
  <si>
    <t>OBJ-03309</t>
  </si>
  <si>
    <t xml:space="preserve">PACK OF 1 FullCure RGD531, 1.44 Kg  </t>
  </si>
  <si>
    <t>OBJ-03295</t>
  </si>
  <si>
    <t>PACK OF 1 FullCure RGD515, 1.44Kg</t>
  </si>
  <si>
    <t>OBJ-03268</t>
  </si>
  <si>
    <t>PACK OF 1 RGD430 DurusWhite, 1.44Kg</t>
  </si>
  <si>
    <t>OBJ-03312</t>
  </si>
  <si>
    <t>PACK OF 1 FullCure 980 TangoBlackPlus, 1.44Kg</t>
  </si>
  <si>
    <t>OBJ-03263</t>
  </si>
  <si>
    <t>PACK OF 1 FLX973 TangoBlack, 1.44Kg</t>
  </si>
  <si>
    <t>OBJ-03262</t>
  </si>
  <si>
    <t>OBJ-03261</t>
  </si>
  <si>
    <t>PACK OF 1 FullCure 930 TangoPlus, 1.44Kg</t>
  </si>
  <si>
    <t>OBJ-03260</t>
  </si>
  <si>
    <t>1.44 Kg Cartridge (in 3.6 kg casing)</t>
  </si>
  <si>
    <t xml:space="preserve">PACK OF 1 RGD430 DurusWhite, 3.6 Kg </t>
  </si>
  <si>
    <t>OBJ-03310</t>
  </si>
  <si>
    <t>OBJ-03308</t>
  </si>
  <si>
    <t>PACK OF 1 Objet MED610, 3.6Kg</t>
  </si>
  <si>
    <t>OBJ-03276</t>
  </si>
  <si>
    <t>OBJ-03256</t>
  </si>
  <si>
    <t>OBJ-03293</t>
  </si>
  <si>
    <t>OBJ-03259</t>
  </si>
  <si>
    <t>OBJ-03253</t>
  </si>
  <si>
    <t xml:space="preserve">PACK OF 1 FC720 Translucent model resin, 3.6Kg </t>
  </si>
  <si>
    <t>OBJ-03247</t>
  </si>
  <si>
    <t>PACK OF 1 FLX973 TangoBlack, 3.6Kg</t>
  </si>
  <si>
    <t>OBJ-03239</t>
  </si>
  <si>
    <t>PACK OF 1 FullCure 980 TangoBlackPlus, 3.6Kg</t>
  </si>
  <si>
    <t>OBJ-03231</t>
  </si>
  <si>
    <t>PACK OF 1 FullCure 930 TangoPlus, 3.6Kg</t>
  </si>
  <si>
    <t>OBJ-03224</t>
  </si>
  <si>
    <t>PACK OF 1 FLX950 TangoGray, 3.6Kg</t>
  </si>
  <si>
    <t xml:space="preserve">PACK OF 1 Support Cleaning Fluid 3.6Kg  </t>
  </si>
  <si>
    <t>OBJ-03216</t>
  </si>
  <si>
    <t xml:space="preserve">PACK OF 1 Model Cleaning Fluid 3.6Kg  </t>
  </si>
  <si>
    <t>OBJ-03214</t>
  </si>
  <si>
    <t>PACK OF 1 Objet RGD875 VeroBlackPlus, 3.6Kg</t>
  </si>
  <si>
    <t>OBJ-03286</t>
  </si>
  <si>
    <t>OBJ-03258</t>
  </si>
  <si>
    <t>OBJ-03271</t>
  </si>
  <si>
    <t>OBJ-03243</t>
  </si>
  <si>
    <t>OBJ-03322</t>
  </si>
  <si>
    <t>OBJ-03326</t>
  </si>
  <si>
    <t>PACK OF 1 FullCure 705 Support Resin, 3.6Kg</t>
  </si>
  <si>
    <t>Sub Total</t>
  </si>
  <si>
    <t>Description</t>
  </si>
  <si>
    <t>Part Number</t>
  </si>
  <si>
    <t>PACK OF 1 OBJET MED610, 2Kg</t>
  </si>
  <si>
    <t>OBJ-02260</t>
  </si>
  <si>
    <t>OBJ-02257</t>
  </si>
  <si>
    <t>OBJ-02256</t>
  </si>
  <si>
    <t xml:space="preserve">PACK OF 1 RGD720 model resin, 2Kg </t>
  </si>
  <si>
    <t>OBJ-02248</t>
  </si>
  <si>
    <t>OBJ-02244</t>
  </si>
  <si>
    <t xml:space="preserve">PACK OF 1 RGD430 DurusWhite model resin, 2Kg  </t>
  </si>
  <si>
    <t>OBJ-02265</t>
  </si>
  <si>
    <t xml:space="preserve">PACK OF 1 Model Cleaning Fluid 720, 2Kg </t>
  </si>
  <si>
    <t>OBJ-02224</t>
  </si>
  <si>
    <t xml:space="preserve">PACK OF 1 Support Cleaning Fluid 705, 2Kg </t>
  </si>
  <si>
    <t>OBJ-02222</t>
  </si>
  <si>
    <t>OBJ-02262</t>
  </si>
  <si>
    <t>OBJ-02204</t>
  </si>
  <si>
    <t xml:space="preserve">PACK OF 1 FullCure 705 Support Resin, 2Kg </t>
  </si>
  <si>
    <t>OBJ-02200</t>
  </si>
  <si>
    <t>PACK OF 2 Model Cleaning Fluid</t>
  </si>
  <si>
    <t>OBJ-04018</t>
  </si>
  <si>
    <t>PACK OF 2 Support Cleaning Fluid</t>
  </si>
  <si>
    <t>OBJ-04016</t>
  </si>
  <si>
    <t>OBJ-04070</t>
  </si>
  <si>
    <t>OBJ-04069</t>
  </si>
  <si>
    <t>OBJ-04068</t>
  </si>
  <si>
    <t>OBJ-04066</t>
  </si>
  <si>
    <t>OBJ-04057</t>
  </si>
  <si>
    <t>OBJ-04056</t>
  </si>
  <si>
    <t>OBJ-04055</t>
  </si>
  <si>
    <t>OBJ-04063</t>
  </si>
  <si>
    <t>OBJ-04036</t>
  </si>
  <si>
    <t>OBJ-04034</t>
  </si>
  <si>
    <t>OBJ-04041</t>
  </si>
  <si>
    <t xml:space="preserve">PACK OF 2 FullCure 835 VeroWhitePlus model resin, 1Kg </t>
  </si>
  <si>
    <t>OBJ-04054</t>
  </si>
  <si>
    <t>PACK OF 2 FullCure 705 Support Resin, 1Kg</t>
  </si>
  <si>
    <t>OBJ-04020</t>
  </si>
  <si>
    <t>1.0 Kg Cartridges for Alaris30/ Objet24/ Objet30 (PRO,PRIME)</t>
  </si>
  <si>
    <t>$/Unit</t>
  </si>
  <si>
    <t>2.0 Kg Cartridges for EDEN 250, 260, 330, 333</t>
  </si>
  <si>
    <r>
      <t xml:space="preserve">PACK OF 1 706 Soluble Support Resin 3.6Kg                                                                                                                                                                    </t>
    </r>
    <r>
      <rPr>
        <b/>
        <sz val="8"/>
        <rFont val="Arial"/>
        <family val="2"/>
      </rPr>
      <t>Upgrade needed, not all printers eligible</t>
    </r>
  </si>
  <si>
    <t>Spare Parts</t>
  </si>
  <si>
    <t>Additional Items</t>
  </si>
  <si>
    <t>OBJ-06260</t>
  </si>
  <si>
    <t>OBJ-06262</t>
  </si>
  <si>
    <t>PACK OF 1 SUP 705 Support, 18Kg (promo pricing)</t>
  </si>
  <si>
    <t>PACK OF 1 Objet RGD835 VeroWhitePlus, 18Kg (promo pricing)</t>
  </si>
  <si>
    <t>OBJ-06263</t>
  </si>
  <si>
    <r>
      <t xml:space="preserve">PACK OF 1 RGD450 Rigur, 18Kg (promo pricing)                                 </t>
    </r>
    <r>
      <rPr>
        <b/>
        <sz val="8"/>
        <rFont val="Arial"/>
        <family val="2"/>
      </rPr>
      <t>***compatible only w/Objet1000 Plus</t>
    </r>
  </si>
  <si>
    <t>PACK OF 1 RGD810, VeroClear, 18Kg (promo pricing)</t>
  </si>
  <si>
    <t>PACK OF 1 RGD840, VeroBlue, 18Kg (promo pricing)</t>
  </si>
  <si>
    <t>OBJ-06265</t>
  </si>
  <si>
    <t>OBJ-06266</t>
  </si>
  <si>
    <t>PACK OF 1 RGD850, VeroGrey, 18Kg (promo pricing)</t>
  </si>
  <si>
    <t>OBJ-06267</t>
  </si>
  <si>
    <t>OBJ-06268</t>
  </si>
  <si>
    <t>PACK OF 1 RGD535, 18Kg (promo pricing)</t>
  </si>
  <si>
    <t>PACK OF 1 RGD531, 18Kg (promo pricing)</t>
  </si>
  <si>
    <t>OBJ-06269</t>
  </si>
  <si>
    <t>PACK OF 1 RGD875, VeroBlackPlus, 18Kg (promo pricing)</t>
  </si>
  <si>
    <t>OBJ-06271</t>
  </si>
  <si>
    <t>PACK OF 1 FLX930, TangoPlus, 18Kg (promo pricing)</t>
  </si>
  <si>
    <t>OBJ-06272</t>
  </si>
  <si>
    <t>OBJ-06275</t>
  </si>
  <si>
    <t>PACK OF 1 FLUID720 MODEL CLEANING Fluid, 18Kg (promo pricing)</t>
  </si>
  <si>
    <t>OBJ-06276</t>
  </si>
  <si>
    <t>PACK OF 1 FLUID705 SUPPORT CLEANING Fluid, 18Kg (promo pricing)</t>
  </si>
  <si>
    <t>OBJ-06280</t>
  </si>
  <si>
    <t>PACK OF 1 FLX930, 3.6Kg in XL Cartridge (promo pricing)</t>
  </si>
  <si>
    <t>PACK OF 1 FLX980, TangoBlackPlus, 18Kg (promo pricing)</t>
  </si>
  <si>
    <t>PACK OF 1 FLX980, 3.6Kg in XL Cartridge (promo pricing)</t>
  </si>
  <si>
    <t>OBJ-06281</t>
  </si>
  <si>
    <t>T12 SR-100/SR-110 Support Tip</t>
  </si>
  <si>
    <t>511-10100</t>
  </si>
  <si>
    <t>T12 SR-30 Support Tip</t>
  </si>
  <si>
    <t>511-10900</t>
  </si>
  <si>
    <t>511-10701</t>
  </si>
  <si>
    <t>T16 Model Tip .010" (.254 mm) Slice</t>
  </si>
  <si>
    <t>511-10401</t>
  </si>
  <si>
    <t>T14 Model Tip .010" (.254 mm) Slice - Ultem1010</t>
  </si>
  <si>
    <t>511-12000</t>
  </si>
  <si>
    <t>T12 Model Tip .007" (.178 mm) Slice</t>
  </si>
  <si>
    <t>511-10301</t>
  </si>
  <si>
    <t>T10 Model Tip .005" (.127 mm) Slice</t>
  </si>
  <si>
    <t>511-10501</t>
  </si>
  <si>
    <t>Individual Tips</t>
  </si>
  <si>
    <t>511-10800</t>
  </si>
  <si>
    <t>511-10400</t>
  </si>
  <si>
    <t>511-12001</t>
  </si>
  <si>
    <t>511-10600</t>
  </si>
  <si>
    <t>511-11201</t>
  </si>
  <si>
    <t>511-11101</t>
  </si>
  <si>
    <t>511-11801</t>
  </si>
  <si>
    <t>511-10601</t>
  </si>
  <si>
    <t>511-10201</t>
  </si>
  <si>
    <t>511-10101</t>
  </si>
  <si>
    <t>511-10801</t>
  </si>
  <si>
    <t>Tip Sets</t>
  </si>
  <si>
    <t>Foundation Sheet (Nylon12) Fortus 380mc (pack of 20)</t>
  </si>
  <si>
    <t>355-00700</t>
  </si>
  <si>
    <t>Foundation Sheet (ABS/PC/ASA) Fortus 380mc (pack of 20)</t>
  </si>
  <si>
    <t>355-00100</t>
  </si>
  <si>
    <t>Foundation Sheet (Ultem,PPSF) Fortus 450mc (small, pack of 20)</t>
  </si>
  <si>
    <t>325-00200</t>
  </si>
  <si>
    <t>Foundation Sheet (Nylon12) Fortus 450mc (small, pack of 20)</t>
  </si>
  <si>
    <t>325-00700</t>
  </si>
  <si>
    <t>Foundation Sheet (ABS/PC/ASA) Fortus 450mc (small, pack of 20)</t>
  </si>
  <si>
    <t>325-00100</t>
  </si>
  <si>
    <t>Foundations/Bases</t>
  </si>
  <si>
    <t>Ultem 1010 Support Canister Fortus 450mc</t>
  </si>
  <si>
    <t>355-03240</t>
  </si>
  <si>
    <t>Ultem 9085 Support Canister Fortus 450mc</t>
  </si>
  <si>
    <t>355-03220</t>
  </si>
  <si>
    <t>PC BASS Support Canister</t>
  </si>
  <si>
    <t>355-03210</t>
  </si>
  <si>
    <t>SR110 Soluble Release Support Canister</t>
  </si>
  <si>
    <t>355-03130</t>
  </si>
  <si>
    <t>SR100 Soluble Release Support Canister</t>
  </si>
  <si>
    <t>355-03120</t>
  </si>
  <si>
    <t>SR30 Soluble Release Support Canister</t>
  </si>
  <si>
    <t>355-03110</t>
  </si>
  <si>
    <t>Support Material 92ci3 (1510 cc)</t>
  </si>
  <si>
    <t>Ultem 9085 (Natural) Filament Canister</t>
  </si>
  <si>
    <t>355-08310</t>
  </si>
  <si>
    <t>PC (White) Filament Canister</t>
  </si>
  <si>
    <t>355-08210</t>
  </si>
  <si>
    <t>ABS-M30 (Black) Filament Canister</t>
  </si>
  <si>
    <t>355-08112</t>
  </si>
  <si>
    <t>ABS-M30 (Natural) Filament Canister</t>
  </si>
  <si>
    <t>355-08110</t>
  </si>
  <si>
    <t>Xtend 184ci3 (3020 cc)</t>
  </si>
  <si>
    <t>355-02320</t>
  </si>
  <si>
    <t>Ultem1010 (Natural) Filament Canister</t>
  </si>
  <si>
    <t>355-02330</t>
  </si>
  <si>
    <t>Ultem 9085 (Black) Filament Canister</t>
  </si>
  <si>
    <t>355-02311</t>
  </si>
  <si>
    <t>355-02310</t>
  </si>
  <si>
    <t>ASA (Yellow) Filament Canister</t>
  </si>
  <si>
    <t>355-02149</t>
  </si>
  <si>
    <t>ASA (Orange) Filament Canister</t>
  </si>
  <si>
    <t>355-02148</t>
  </si>
  <si>
    <t>ASA (Green) Filament Canister</t>
  </si>
  <si>
    <t>355-02147</t>
  </si>
  <si>
    <t>ASA (Dark Blue) Filament Canister</t>
  </si>
  <si>
    <t>355-02145</t>
  </si>
  <si>
    <t>ASA (Red) Filament Canister</t>
  </si>
  <si>
    <t>355-02144</t>
  </si>
  <si>
    <t>ASA (Light Gray) Filament Canister</t>
  </si>
  <si>
    <t>355-02146</t>
  </si>
  <si>
    <t>ASA (Dark Gray) Filament Canister</t>
  </si>
  <si>
    <t>355-02143</t>
  </si>
  <si>
    <t>ASA (White) Filament Canister</t>
  </si>
  <si>
    <t>355-02141</t>
  </si>
  <si>
    <t>ASA (Black) Filament Canister</t>
  </si>
  <si>
    <t>355-02142</t>
  </si>
  <si>
    <t>ASA (Natural) Filament Canister</t>
  </si>
  <si>
    <t>355-02140</t>
  </si>
  <si>
    <t>Engineering Nylon 12 (Black) Filament Canister</t>
  </si>
  <si>
    <t>355-02230</t>
  </si>
  <si>
    <t>Engineering PC-ISO (Translucent) Filament Canister</t>
  </si>
  <si>
    <t>355-02221</t>
  </si>
  <si>
    <t>Engineering PC-ISO (White) Filament Canister</t>
  </si>
  <si>
    <t>355-02220</t>
  </si>
  <si>
    <t>Engineering PC (White) Filament Canister</t>
  </si>
  <si>
    <t>355-02210</t>
  </si>
  <si>
    <t>Standard ABS-ESD7 (Black) Filament Canister</t>
  </si>
  <si>
    <t>355-02130</t>
  </si>
  <si>
    <t>Standard ABS-M30i (Natural) Filament Canister</t>
  </si>
  <si>
    <t>355-02120</t>
  </si>
  <si>
    <t>Standard ABS-M30 (Blue) Filament Canister</t>
  </si>
  <si>
    <t>355-02115</t>
  </si>
  <si>
    <t>Standard ABS-M30 (Red) Filament Canister</t>
  </si>
  <si>
    <t>355-02114</t>
  </si>
  <si>
    <t>Standard ABS-M30 (Gray) Filament Caniste</t>
  </si>
  <si>
    <t>355-02113</t>
  </si>
  <si>
    <t>Standard ABS-M30 (Black) Filament Canister</t>
  </si>
  <si>
    <t>355-02112</t>
  </si>
  <si>
    <t>Standard ABS-M30 (White) Filament Canister</t>
  </si>
  <si>
    <t>355-02111</t>
  </si>
  <si>
    <t>Standard ABS-M30 (Natural) Filament Canister</t>
  </si>
  <si>
    <t>355-02110</t>
  </si>
  <si>
    <t>Modeling Material  92ci3 (1510 cc)</t>
  </si>
  <si>
    <t>310-05000</t>
  </si>
  <si>
    <t>Purge Ledge 380/450mc</t>
  </si>
  <si>
    <t>511-00700</t>
  </si>
  <si>
    <t>Tip Wipe Flicker, Metal or Metal w/ silicone (aty 8)</t>
  </si>
  <si>
    <t>511-00300</t>
  </si>
  <si>
    <t>Tip Brush and Wiper Assy (qty 4)</t>
  </si>
  <si>
    <t>511-00200</t>
  </si>
  <si>
    <t>Tri-Gel Lube</t>
  </si>
  <si>
    <t>300-01200</t>
  </si>
  <si>
    <t>300-00600</t>
  </si>
  <si>
    <t>Support Removal and Supplies</t>
  </si>
  <si>
    <t xml:space="preserve">        </t>
  </si>
  <si>
    <t>Xtend 500 SR-30 support</t>
  </si>
  <si>
    <t>360-53110</t>
  </si>
  <si>
    <t>Xtend 500 PC BASS support</t>
  </si>
  <si>
    <t>360-53210</t>
  </si>
  <si>
    <t>Xtend 500 ABS-M30 Black</t>
  </si>
  <si>
    <t>360-50211</t>
  </si>
  <si>
    <t>Xtend 500 ABS-M30 Ivory</t>
  </si>
  <si>
    <t>360-50110</t>
  </si>
  <si>
    <t>Xtend 500 PC Filament</t>
  </si>
  <si>
    <t>360-50210</t>
  </si>
  <si>
    <t>Xtend 500ci (8195cc)</t>
  </si>
  <si>
    <t>Total:</t>
  </si>
  <si>
    <t>QTY Ordered</t>
  </si>
  <si>
    <t>Ultem1010 CG (Natural) Filament Canister (CG) comes with NSF 51, ISO 10993, USP Class VI certifications</t>
  </si>
  <si>
    <r>
      <t>Total</t>
    </r>
    <r>
      <rPr>
        <b/>
        <sz val="16"/>
        <color theme="1"/>
        <rFont val="Arial"/>
        <family val="2"/>
      </rPr>
      <t>:</t>
    </r>
  </si>
  <si>
    <t>OBJ-03325</t>
  </si>
  <si>
    <t>OBJ-03327</t>
  </si>
  <si>
    <t xml:space="preserve">PACK OF 1 RGD837, VERO PUREWHITE, 3.6 Kg </t>
  </si>
  <si>
    <t>Foundation Sheets - Nylon Small (pkg of 20) 900mc</t>
  </si>
  <si>
    <t>Foundation Sheets - Nylon Large (pkg of 10) 900mc</t>
  </si>
  <si>
    <t>325-00600</t>
  </si>
  <si>
    <t>Foundation Sheets - Large (pkg of 10) 900mc (PPSF, Ultem9085/1010)</t>
  </si>
  <si>
    <t>325-00400</t>
  </si>
  <si>
    <t>Foundation Sheets - Large (pkg of 10) 900mc (ABS-M30, ASA, PC, PC-ABS)</t>
  </si>
  <si>
    <t>325-00300</t>
  </si>
  <si>
    <t>Foundation Sheets - Small (pkg of 20) 900mc (PPSF, Ultem9085/1010)</t>
  </si>
  <si>
    <t>Foundation Sheets - Small (pkg of 20) 900mc (ABS-M30, ASA, PC, PC-ABS)</t>
  </si>
  <si>
    <t>Foundation Sheets - Nylon (pkg of 20) 360/400mc</t>
  </si>
  <si>
    <t>310-00400</t>
  </si>
  <si>
    <t>Foundation Sheets (pkg of 20) 400mc (PPSF, ULTEM 9085/1010)</t>
  </si>
  <si>
    <t>310-00300</t>
  </si>
  <si>
    <t>Foundation Sheets (pkg of 20) 360/400mc (ABS-M30, PC-ABS, PC, ABS-ESD7,ASA)</t>
  </si>
  <si>
    <t>310-00100</t>
  </si>
  <si>
    <t>Foundations</t>
  </si>
  <si>
    <t>T12 SR100/110 Support Tip</t>
  </si>
  <si>
    <t>511-10901</t>
  </si>
  <si>
    <t>T20 Model Tip</t>
  </si>
  <si>
    <t>T16 Model Tip</t>
  </si>
  <si>
    <t>T14 Model Tip (Ultem1010)</t>
  </si>
  <si>
    <t xml:space="preserve">511-12000 </t>
  </si>
  <si>
    <t>T12 Model Tip</t>
  </si>
  <si>
    <t>T10 Model Tip</t>
  </si>
  <si>
    <t>SR-100/110 Tip Sets (1 model/1 support)</t>
  </si>
  <si>
    <t>511-10700</t>
  </si>
  <si>
    <t>511-10000</t>
  </si>
  <si>
    <t>511-10300</t>
  </si>
  <si>
    <t>511-10500</t>
  </si>
  <si>
    <t>SR-30 Tip Sets (1 model/1 support)</t>
  </si>
  <si>
    <t>SR-20 Tip Sets (1 model/1 support)</t>
  </si>
  <si>
    <t>T10 = .005" (.127mm) | T12 = .007" (.178mm) | T14 = .010" (.254mm) | T16 = .010" (.254mm) | T20 = .013" (.330mm)</t>
  </si>
  <si>
    <t>Tips and Tip Sets</t>
  </si>
  <si>
    <t>Ultem1010 Support</t>
  </si>
  <si>
    <t>310-31000</t>
  </si>
  <si>
    <t>Ultem9085 Support</t>
  </si>
  <si>
    <t>310-30600</t>
  </si>
  <si>
    <t>SR-110 Soluble Support (PC, Nylon)</t>
  </si>
  <si>
    <t>310-32200</t>
  </si>
  <si>
    <t>SR-100 Soluble Support (PC)</t>
  </si>
  <si>
    <t>310-31100</t>
  </si>
  <si>
    <t>SR-30 Soluble Support (ABS-M30, ABS-M30i, ASA, ABS-ESD7)</t>
  </si>
  <si>
    <t>311-30200</t>
  </si>
  <si>
    <t>SR-20 Soluble Support (ABS-M30, ABS-M30i, PC-ABS)</t>
  </si>
  <si>
    <t>310-30500</t>
  </si>
  <si>
    <t>PPSF BASS Support</t>
  </si>
  <si>
    <t>310-30300</t>
  </si>
  <si>
    <t>PC BASS Support (PC, PC-ISO)</t>
  </si>
  <si>
    <t>310-30100</t>
  </si>
  <si>
    <t>Xtend ABS-M30 Black</t>
  </si>
  <si>
    <t>311-20218</t>
  </si>
  <si>
    <t>Xtend Ultem9085</t>
  </si>
  <si>
    <t>312-20018</t>
  </si>
  <si>
    <t>Xtend ABS-M30 Natural</t>
  </si>
  <si>
    <t>311-20018</t>
  </si>
  <si>
    <t>Xtend PC Filament</t>
  </si>
  <si>
    <t>310-20118</t>
  </si>
  <si>
    <t>Xtend Model Material 184 ci3 (3020cc)</t>
  </si>
  <si>
    <t>Nylon12</t>
  </si>
  <si>
    <t>310-21800</t>
  </si>
  <si>
    <t>PC-ABS</t>
  </si>
  <si>
    <t>310-20500</t>
  </si>
  <si>
    <t>PC-ISO Translucent</t>
  </si>
  <si>
    <t>310-20400</t>
  </si>
  <si>
    <t>312-22000</t>
  </si>
  <si>
    <t>PC-ISO White</t>
  </si>
  <si>
    <t>310-20300</t>
  </si>
  <si>
    <t>312-22100</t>
  </si>
  <si>
    <t xml:space="preserve">PC </t>
  </si>
  <si>
    <t>310-20100</t>
  </si>
  <si>
    <t>Ultem9085 Black</t>
  </si>
  <si>
    <t>312-20200</t>
  </si>
  <si>
    <t>Engineering PC/PC-ISO/PC-ABS/Nylon12</t>
  </si>
  <si>
    <t>Ultem9085 Natural</t>
  </si>
  <si>
    <t>312-20000</t>
  </si>
  <si>
    <t>ABS-ESD7</t>
  </si>
  <si>
    <t>311-20800</t>
  </si>
  <si>
    <t xml:space="preserve">PPSF </t>
  </si>
  <si>
    <t>310-20200</t>
  </si>
  <si>
    <t xml:space="preserve">ABS-M30i </t>
  </si>
  <si>
    <t>311-21400</t>
  </si>
  <si>
    <t>High Performance PPSF/Ultem</t>
  </si>
  <si>
    <t>ABSi Translucent Red</t>
  </si>
  <si>
    <t>310-21600</t>
  </si>
  <si>
    <t>ASA White</t>
  </si>
  <si>
    <t>311-21100</t>
  </si>
  <si>
    <t>ABSi Translucent Amber</t>
  </si>
  <si>
    <t>310-21500</t>
  </si>
  <si>
    <t>ASA Yellow</t>
  </si>
  <si>
    <t>311-21900</t>
  </si>
  <si>
    <t xml:space="preserve">ABSi Translucent </t>
  </si>
  <si>
    <t>310-21400</t>
  </si>
  <si>
    <t>ASA Orange</t>
  </si>
  <si>
    <t>311-21800</t>
  </si>
  <si>
    <t>ABSi/ABS-M30i/ABS-ESD7</t>
  </si>
  <si>
    <t>ASA Green</t>
  </si>
  <si>
    <t>311-21700</t>
  </si>
  <si>
    <t>311-20599</t>
  </si>
  <si>
    <t>ASA Red</t>
  </si>
  <si>
    <t>311-21390</t>
  </si>
  <si>
    <t>ABS-M30 Blue</t>
  </si>
  <si>
    <t>311-20500</t>
  </si>
  <si>
    <t>ASA Lite Gray</t>
  </si>
  <si>
    <t>311-21300</t>
  </si>
  <si>
    <t>ABS-M30 Red</t>
  </si>
  <si>
    <t>311-20400</t>
  </si>
  <si>
    <t>ASA Dark Gray</t>
  </si>
  <si>
    <t>311-21600</t>
  </si>
  <si>
    <t>ABS-M30 Gray</t>
  </si>
  <si>
    <t>311-20300</t>
  </si>
  <si>
    <t>ASA Dark Blue</t>
  </si>
  <si>
    <t>311-21500</t>
  </si>
  <si>
    <t>ABS-M30 Black</t>
  </si>
  <si>
    <t>311-20200</t>
  </si>
  <si>
    <t>ASA Black</t>
  </si>
  <si>
    <t>311-21200</t>
  </si>
  <si>
    <t>ABS-M30 White</t>
  </si>
  <si>
    <t>311-20100</t>
  </si>
  <si>
    <t>ASA Natural</t>
  </si>
  <si>
    <t>311-21000</t>
  </si>
  <si>
    <t>ABS-M30 Natural</t>
  </si>
  <si>
    <t>311-20000</t>
  </si>
  <si>
    <t>ASA</t>
  </si>
  <si>
    <t>ABS-M30</t>
  </si>
  <si>
    <t>511-00601</t>
  </si>
  <si>
    <t>TeflonPurge Ledge, Fortus 360/400/900 (qty 2)</t>
  </si>
  <si>
    <t>511-00600</t>
  </si>
  <si>
    <t>Kapton Catcher, Fortus 360/400/900 (qty 4)</t>
  </si>
  <si>
    <t>511-00500</t>
  </si>
  <si>
    <t>PPSF Support Removal Kit</t>
  </si>
  <si>
    <t>510-00400</t>
  </si>
  <si>
    <t>Platen O-Ring, Fortus 360/400/Titan</t>
  </si>
  <si>
    <t>510-00100</t>
  </si>
  <si>
    <t>Model Finishing Kit</t>
  </si>
  <si>
    <t>500-00200</t>
  </si>
  <si>
    <t>Envelope Bulb, Fortus 360/400/900/Titan (pkg of 4)</t>
  </si>
  <si>
    <t>310-02000</t>
  </si>
  <si>
    <t>300-01100</t>
  </si>
  <si>
    <t>Z-Stage Grease</t>
  </si>
  <si>
    <t>300-00100</t>
  </si>
  <si>
    <t>Custom color - call for details</t>
  </si>
  <si>
    <t>T10/T12 (ABS-M30/M30i,PC-ABS)</t>
  </si>
  <si>
    <t>T10/T12 (ABS-M30/M30i/ASA)</t>
  </si>
  <si>
    <t>T12/T12 (ABS-M30/M30i,ABS-ESD7,PC-ABS)</t>
  </si>
  <si>
    <t>T12/T12 (ABS-M30/M30i/ASA)</t>
  </si>
  <si>
    <t>T16/T12 (ABS-M30/M30i,PC-ABS)</t>
  </si>
  <si>
    <t>T16/T12 (ABS-M30/M30i, ABS-ESD7/ASA)</t>
  </si>
  <si>
    <t>T20/T12 (ABS-M30/M30i,PC-ABS)</t>
  </si>
  <si>
    <t>T10/T12 SR-100 (PC)</t>
  </si>
  <si>
    <t>T12/T12 SR-100/110 (PC/SR100, Nylon/SR110)</t>
  </si>
  <si>
    <t>T16/T12 SR-100/110 (PC/SR100, Nylon/SR110)</t>
  </si>
  <si>
    <r>
      <rPr>
        <sz val="8"/>
        <color rgb="FFFF0000"/>
        <rFont val="Arial"/>
        <family val="2"/>
      </rPr>
      <t>*</t>
    </r>
    <r>
      <rPr>
        <sz val="8"/>
        <color theme="1"/>
        <rFont val="Arial"/>
        <family val="2"/>
      </rPr>
      <t xml:space="preserve">(CG) comes with NSF 51, ISO 10993, USP Class VI certifications </t>
    </r>
  </si>
  <si>
    <r>
      <t>Xtend Material 500 ci3 (8195cc)</t>
    </r>
    <r>
      <rPr>
        <b/>
        <sz val="10"/>
        <color rgb="FFFF0000"/>
        <rFont val="Arial"/>
        <family val="2"/>
      </rPr>
      <t>*</t>
    </r>
  </si>
  <si>
    <r>
      <rPr>
        <sz val="8"/>
        <color rgb="FFFF0000"/>
        <rFont val="Arial"/>
        <family val="2"/>
      </rPr>
      <t>*</t>
    </r>
    <r>
      <rPr>
        <sz val="8"/>
        <color theme="1"/>
        <rFont val="Arial"/>
        <family val="2"/>
      </rPr>
      <t>Xtend 500 compatible with 900mc only with upgrade</t>
    </r>
  </si>
  <si>
    <r>
      <t>Ultem1010 Ntrl (CG)</t>
    </r>
    <r>
      <rPr>
        <sz val="8"/>
        <color rgb="FFFF0000"/>
        <rFont val="Arial"/>
        <family val="2"/>
      </rPr>
      <t>*</t>
    </r>
  </si>
  <si>
    <t>Ultem1010 Ntrl</t>
  </si>
  <si>
    <t>T12 SR30 Support tip</t>
  </si>
  <si>
    <t>T12 SR20 Support tip</t>
  </si>
  <si>
    <t>Modeling bases 10"x10" (case of 24)</t>
  </si>
  <si>
    <t>340-00300</t>
  </si>
  <si>
    <t>SR-30 Soluble Support</t>
  </si>
  <si>
    <t>340-30500</t>
  </si>
  <si>
    <t>P430 ABSplus Model Cartridge Olive Green</t>
  </si>
  <si>
    <t>340-21208</t>
  </si>
  <si>
    <t>P430 ABSplus Model Cartridge Fluorescent Yellow</t>
  </si>
  <si>
    <t>340-21207</t>
  </si>
  <si>
    <t>P430 ABSplus Model Cartridge Nectarine</t>
  </si>
  <si>
    <t>340-21206</t>
  </si>
  <si>
    <t>P430 ABSplus Model Cartridge Blue</t>
  </si>
  <si>
    <t>340-21205</t>
  </si>
  <si>
    <t>P430 ABSplus Model Cartridge Red</t>
  </si>
  <si>
    <t>340-21204</t>
  </si>
  <si>
    <t>P430 ABSplus Model Cartridge Dark Gray</t>
  </si>
  <si>
    <t>340-21203</t>
  </si>
  <si>
    <t>P430 ABSplus Model Cartridge Black</t>
  </si>
  <si>
    <t>340-21202</t>
  </si>
  <si>
    <t>P430 ABSplus Model Cartridge White</t>
  </si>
  <si>
    <t>340-21201</t>
  </si>
  <si>
    <t>P430 ABSplus Model Cartridge Ivory</t>
  </si>
  <si>
    <t>340-21200</t>
  </si>
  <si>
    <t xml:space="preserve">Fortus 250mc Cart </t>
  </si>
  <si>
    <t>550-30003</t>
  </si>
  <si>
    <t xml:space="preserve">Tip Wipe Assy </t>
  </si>
  <si>
    <t>540-00200</t>
  </si>
  <si>
    <t xml:space="preserve">Tip Covers (pkg of 8) </t>
  </si>
  <si>
    <t>540-10700</t>
  </si>
  <si>
    <t xml:space="preserve">250mc Tip Replacement Kit </t>
  </si>
  <si>
    <t>512-10000</t>
  </si>
  <si>
    <t xml:space="preserve">250mc Start-up Kit </t>
  </si>
  <si>
    <t>163-30000</t>
  </si>
  <si>
    <t>Fortus 250mc</t>
  </si>
  <si>
    <t>P400-SR WaterWorks Support Spool 56ci3</t>
  </si>
  <si>
    <t xml:space="preserve">340-30200 </t>
  </si>
  <si>
    <t>P430 ABSplus Filament Olive Green 56ci3</t>
  </si>
  <si>
    <t xml:space="preserve">340-21208 </t>
  </si>
  <si>
    <t>P430 ABSplus Filament Flourescent Yellow 56ci3</t>
  </si>
  <si>
    <t>P430 ABSplus Filament Nectarine 56ci3</t>
  </si>
  <si>
    <t xml:space="preserve">340-21206 </t>
  </si>
  <si>
    <t>P430 ABSplus Filament Blue 56ci3</t>
  </si>
  <si>
    <t xml:space="preserve">340-21205 </t>
  </si>
  <si>
    <t>P430 ABSplus Filament Red 56ci3</t>
  </si>
  <si>
    <t xml:space="preserve">340-21204 </t>
  </si>
  <si>
    <t>P430 ABSplus Filament Dark Gray 56ci3</t>
  </si>
  <si>
    <t xml:space="preserve">340-21203 </t>
  </si>
  <si>
    <t>P430 ABSplus Filament Black 56ci3</t>
  </si>
  <si>
    <t xml:space="preserve">340-21202 </t>
  </si>
  <si>
    <t>P430 ABSplus Filament White 56ci3</t>
  </si>
  <si>
    <t xml:space="preserve">340-21201 </t>
  </si>
  <si>
    <t xml:space="preserve">Plastic Foundations (pkg of 24) </t>
  </si>
  <si>
    <t>340-00200</t>
  </si>
  <si>
    <t xml:space="preserve">Desiccant Bags (pkg of 25) </t>
  </si>
  <si>
    <t>300-00900</t>
  </si>
  <si>
    <t xml:space="preserve">ABS Glue, 2 oz. Bottle (case of 12)  </t>
  </si>
  <si>
    <t xml:space="preserve">Envelope Halogen Bulb Prodigy, Prodigy Plus, Fortus 200mc, 24V 20W (Qty 4) </t>
  </si>
  <si>
    <t>340-02000</t>
  </si>
  <si>
    <t xml:space="preserve">Tip Shroud, Fortus 200mc, P+ </t>
  </si>
  <si>
    <t>540-10000</t>
  </si>
  <si>
    <t xml:space="preserve">Brush/Flicker Assembly Fortus 200mc, P+; S/N P1134 and above (pkg of 1) </t>
  </si>
  <si>
    <t>540-00101</t>
  </si>
  <si>
    <t>Startup Kit, 200mc</t>
  </si>
  <si>
    <t>140-30003</t>
  </si>
  <si>
    <t>Fortus 200mc</t>
  </si>
  <si>
    <t>Misc</t>
  </si>
  <si>
    <t>uPrint SE Modeling Bases 8x6" (case of 24)</t>
  </si>
  <si>
    <t>340-00400</t>
  </si>
  <si>
    <t>SR-30XL Soluble Support (42 cu in/688 cc)</t>
  </si>
  <si>
    <t>345-42207</t>
  </si>
  <si>
    <t>P430XL Model Spool White (42 cu in/688 cc)</t>
  </si>
  <si>
    <t>345-42100</t>
  </si>
  <si>
    <t>P430XL Model Spool Olive Green (42 cu in/688 cc)</t>
  </si>
  <si>
    <t>345-42012</t>
  </si>
  <si>
    <t>P430XL Model Spool Fluorescent Yellow (42 cu in/688 cc)</t>
  </si>
  <si>
    <t>345-42011</t>
  </si>
  <si>
    <t>P430XL Model Spool Nectarine (42 cu in/688 cc)</t>
  </si>
  <si>
    <t>345-42010</t>
  </si>
  <si>
    <t>P430XL Model Spool Blue (42 cu in/688 cc)</t>
  </si>
  <si>
    <t>345-42009</t>
  </si>
  <si>
    <t>P430XL Model Spool Red (42 cu in/688 cc)</t>
  </si>
  <si>
    <t>345-42008</t>
  </si>
  <si>
    <t>P430XL Model Spool Dark Gray (42 cu in/688 cc)</t>
  </si>
  <si>
    <t>345-42007</t>
  </si>
  <si>
    <t>P430XL Model Spool Black (42 cu in/688 cc)</t>
  </si>
  <si>
    <t>345-42006</t>
  </si>
  <si>
    <t>P430XL Model Spool Ivory (42 cu in/688 cc)</t>
  </si>
  <si>
    <t xml:space="preserve">345-42005 </t>
  </si>
  <si>
    <t>Tip wipe assembly (pkg of 4)</t>
  </si>
  <si>
    <t>Tip covers (pkg of 8)</t>
  </si>
  <si>
    <t xml:space="preserve">uPrint SE/uPrint SE Plus Tip Replacement Kit
- Includes 1 ea Model Tip, 1 ea Support Tip, 8 ea Tip Shields, and 4 ea Tip Wipe Assemblies - Tips are only available as a kit
</t>
  </si>
  <si>
    <t>540-00102</t>
  </si>
  <si>
    <t>WaveWash Replacement Model Retention Nets (pkg. of 5)</t>
  </si>
  <si>
    <t>WaveWash Replacement Model Retention Nets (pk of 5)</t>
  </si>
  <si>
    <t>540-10401</t>
  </si>
  <si>
    <t>Ecoworks Cleaning Agent (case of 24)</t>
  </si>
  <si>
    <t>300-00103</t>
  </si>
  <si>
    <t>P400-SC Soluble Concentrate (case of 12)</t>
  </si>
  <si>
    <t>Mojo Modeling Bases 5 x 5 (12.7 x 12.7 cm) case of 24</t>
  </si>
  <si>
    <t>350-10000</t>
  </si>
  <si>
    <t>Mojo QuickPack SR-30 Support (80ci/1311 cc)</t>
  </si>
  <si>
    <t>350-80200</t>
  </si>
  <si>
    <t>Mojo QuickPack Print Engine - P430 White (80 ci/1311 cc)</t>
  </si>
  <si>
    <t>Mojo QuickPack P430 White (80 ci/1311 cc)</t>
  </si>
  <si>
    <t>350-80108</t>
  </si>
  <si>
    <t>Mojo QuickPack Print Engine - P430 Olive Green (80 ci/1311 cc)</t>
  </si>
  <si>
    <t>Mojo QuickPack P430 Olive Green (80 ci/1311 cc)</t>
  </si>
  <si>
    <t>350-80107</t>
  </si>
  <si>
    <t>Mojo QuickPack Print Engine - P430 Yellow (80 ci/1311 cc)</t>
  </si>
  <si>
    <t>Mojo QuickPack P430 Yellow (80 ci/1311 cc)</t>
  </si>
  <si>
    <t>350-80106</t>
  </si>
  <si>
    <t>Mojo QuickPack Print Engine - P430 Nectarine (80 ci/1311 cc)</t>
  </si>
  <si>
    <t>Mojo QuickPack P430 Nectarine (80 ci/1311 cc)</t>
  </si>
  <si>
    <t>350-80105</t>
  </si>
  <si>
    <t>Mojo QuickPack Print Engine - P430 Blue (80 ci/1311 cc)</t>
  </si>
  <si>
    <t>Mojo QuickPack P430 Blue (80 ci/1311 cc)</t>
  </si>
  <si>
    <t>350-80104</t>
  </si>
  <si>
    <t>Mojo QuickPack Print Engine - P430 Red  (80 ci/1311 cc)</t>
  </si>
  <si>
    <t>Mojo QuickPack P430 Red  (80 ci/1311 cc)</t>
  </si>
  <si>
    <t>350-80103</t>
  </si>
  <si>
    <t>Mojo QuickPack Print Engine - P430 Steel Gray (80 ci/1311 cc)</t>
  </si>
  <si>
    <t>Mojo QuickPack P430 Steel Gray (80 ci/1311 cc)</t>
  </si>
  <si>
    <t>350-80102</t>
  </si>
  <si>
    <t>Mojo QuickPack Print Engine - P430 Black (80 ci/1311 cc)</t>
  </si>
  <si>
    <t>Mojo QuickPack P430 Black (80 ci/1311 cc)</t>
  </si>
  <si>
    <t>350-80101</t>
  </si>
  <si>
    <t>Mojo QuickPack Print Engine - P430 Ivory (80 ci/1311 cc)</t>
  </si>
  <si>
    <t>Mojo QuickPack P430 Ivory (80 ci/1311 cc)</t>
  </si>
  <si>
    <t>350-80100</t>
  </si>
  <si>
    <t>WaveWash 55 Replacement Bushing</t>
  </si>
  <si>
    <t>540-10402</t>
  </si>
  <si>
    <t>300-00104</t>
  </si>
  <si>
    <t>MOJO</t>
  </si>
  <si>
    <r>
      <t xml:space="preserve">uPrint SE </t>
    </r>
    <r>
      <rPr>
        <b/>
        <sz val="8"/>
        <color theme="1"/>
        <rFont val="Arial"/>
        <family val="2"/>
      </rPr>
      <t>Plus</t>
    </r>
    <r>
      <rPr>
        <sz val="8"/>
        <color theme="1"/>
        <rFont val="Arial"/>
        <family val="2"/>
      </rPr>
      <t xml:space="preserve"> Modeling Bases 8x8" (case of 24)</t>
    </r>
  </si>
  <si>
    <t>P400-R ABS BASS Support FDM 8000 116 in^3 (1900 cc)</t>
  </si>
  <si>
    <t>301-30000</t>
  </si>
  <si>
    <t>P400-SR Waterworks Support FDM 1-8K 29 in^3 (475 cc)</t>
  </si>
  <si>
    <t>330-30200</t>
  </si>
  <si>
    <t>P400-R ABS/BASS Support FDM 1-3K 29 in^3 (475 cc)</t>
  </si>
  <si>
    <t>330-30000</t>
  </si>
  <si>
    <t xml:space="preserve">Support Material </t>
  </si>
  <si>
    <t>P500 ABSi Model FDM (Black) 1-8K</t>
  </si>
  <si>
    <t>330-21200</t>
  </si>
  <si>
    <t>P500 ABSi Model FDM (Trans Red) 1-8K</t>
  </si>
  <si>
    <t>330-21100</t>
  </si>
  <si>
    <t>P500 ABSi Model FDM (Trans Amber) 1-8K</t>
  </si>
  <si>
    <t>330-21000</t>
  </si>
  <si>
    <t>P500 ABSi Model FDM (Translucent) 1-8K</t>
  </si>
  <si>
    <t>330-20900</t>
  </si>
  <si>
    <t>P400 ABS Model FDM (St Gray) 1-8K</t>
  </si>
  <si>
    <t>330-20800</t>
  </si>
  <si>
    <t>P400 ABS Model FDM (Yellow) 1-8K</t>
  </si>
  <si>
    <t>330-20600</t>
  </si>
  <si>
    <t>P400 ABS Model FDM (Green) 1-8K</t>
  </si>
  <si>
    <t>330-20500</t>
  </si>
  <si>
    <t>P400 ABS Model FDM (Blue) 1-8K</t>
  </si>
  <si>
    <t>330-20400</t>
  </si>
  <si>
    <t>P400 ABS Model FDM (Red) 1-8K</t>
  </si>
  <si>
    <t>330-20300</t>
  </si>
  <si>
    <t>P400 ABS Model FDM (Black) 1-8K</t>
  </si>
  <si>
    <t>330-20200</t>
  </si>
  <si>
    <t>P400 ABS Model FDM (Lt Gray) 1-8K</t>
  </si>
  <si>
    <t>330-20100</t>
  </si>
  <si>
    <t>P400 ABS Model FDM (White) 1-8K</t>
  </si>
  <si>
    <t>330-20000</t>
  </si>
  <si>
    <t>P400 ABS Model FDM (White) 1-8K 58 in^3 (950 cc)</t>
  </si>
  <si>
    <t>300-20000</t>
  </si>
  <si>
    <t>Modeling Material 116^3 (1900 cc)</t>
  </si>
  <si>
    <t>Foundation Foam FDM 8000 (pkg of 10)</t>
  </si>
  <si>
    <t>330-00200</t>
  </si>
  <si>
    <t>Foundation Foam FDM 1650 to 3000 (pkg of 10)</t>
  </si>
  <si>
    <t>330-00100</t>
  </si>
  <si>
    <t>TIPS, FDM 1 to 8K, T15, ICW</t>
  </si>
  <si>
    <t>530-10500</t>
  </si>
  <si>
    <t>FDM Tip Set Support WW 2 -T16</t>
  </si>
  <si>
    <t>530-10400</t>
  </si>
  <si>
    <t>FDM Tip Set Support WW 2 -T12</t>
  </si>
  <si>
    <t>530-10300</t>
  </si>
  <si>
    <t>FDM Tip Set Model/BASS 2 -T16</t>
  </si>
  <si>
    <t>530-10200</t>
  </si>
  <si>
    <t>FDM Tip Set Model/BASS 2 -T12</t>
  </si>
  <si>
    <t>530-10100</t>
  </si>
  <si>
    <t>FDM Tip Set Model/BASS 2 -T10</t>
  </si>
  <si>
    <t>530-10000</t>
  </si>
  <si>
    <t>Tips</t>
  </si>
  <si>
    <t>Env. Bulb FDM 2000 to 8000 24V 35W (pkg of 4)</t>
  </si>
  <si>
    <t>300-02000</t>
  </si>
  <si>
    <t>Desiccant Bags (pkg of 25)</t>
  </si>
  <si>
    <t>ABS Glue, 2 oz. Bottle (case of 12)  *only available in domestic USA</t>
  </si>
  <si>
    <t>High Temperature ABS Tip Seal (pkg of 5)</t>
  </si>
  <si>
    <t>300-00500</t>
  </si>
  <si>
    <t>Soft Tip Wipe FDM 2000, 3000 (pkg of 6)</t>
  </si>
  <si>
    <t>300-00400</t>
  </si>
  <si>
    <t>Nylon Tip Wipe Brush w/ Handle</t>
  </si>
  <si>
    <t>300-00300</t>
  </si>
  <si>
    <t>Nylon Tip Wipe Brush (pkg of 5)</t>
  </si>
  <si>
    <t>300-00200</t>
  </si>
  <si>
    <t>Bronze Tip Wipe Brush (pkg of 5)</t>
  </si>
  <si>
    <t>300-00700</t>
  </si>
  <si>
    <t>Z-stage grease</t>
  </si>
  <si>
    <t>Tip Shrouds for FDM 2000, 3000 (pkg of 5)</t>
  </si>
  <si>
    <t>530-10700</t>
  </si>
  <si>
    <t>FDM 1650/2000/3000/8000</t>
  </si>
  <si>
    <t>P400-SR WW Support Cartridge Prodigy+</t>
  </si>
  <si>
    <t>340-30200</t>
  </si>
  <si>
    <t>P400-RP ABS BASS Support Cartridge Prodigy</t>
  </si>
  <si>
    <t>340-30000</t>
  </si>
  <si>
    <t>Support Material 56 in^3 (920 cc)</t>
  </si>
  <si>
    <t>P400-P ABS Filament Cartridge Steel Grey Prodigy, Prodigy+</t>
  </si>
  <si>
    <t>340-20800</t>
  </si>
  <si>
    <t>P400-P ABS Filament Cartridge Yellow Prodigy, Prodigy+</t>
  </si>
  <si>
    <t>340-20600</t>
  </si>
  <si>
    <t>P400-P ABS Filament Cartridge Green Prodigy, Prodigy+</t>
  </si>
  <si>
    <t>340-20500</t>
  </si>
  <si>
    <t>P400-P ABS Filament Cartridge Blue Prodigy, Prodigy+</t>
  </si>
  <si>
    <t>340-20400</t>
  </si>
  <si>
    <t>P400-P ABS Filament Cartridge Red Prodigy, Prodigy+</t>
  </si>
  <si>
    <t>340-20300</t>
  </si>
  <si>
    <t>P400-P ABS Filament Cartridge Black Prodigy, Prodigy+</t>
  </si>
  <si>
    <t>340-20200</t>
  </si>
  <si>
    <t>P400-P ABS Filament Cartridge White Prodigy, Prodigy+</t>
  </si>
  <si>
    <t>340-20000</t>
  </si>
  <si>
    <t xml:space="preserve">Modeling Material 56 in^3 (920 cc) </t>
  </si>
  <si>
    <t>Foundation Plastic Prodigy+ (pkg of 24)</t>
  </si>
  <si>
    <t>Foundation Foam Prodigy, Prodigy+ (pkg of 10)</t>
  </si>
  <si>
    <t>340-00100</t>
  </si>
  <si>
    <t>ABS Glue, 2 oz. Bottle (case of 12) *only available in domestic USA</t>
  </si>
  <si>
    <t>500-00100</t>
  </si>
  <si>
    <t>Envelope Halogen Bulb Prodigy, Prodigy+ 24V 20W (Qty 4)</t>
  </si>
  <si>
    <t>Tip Shroud, Prodigy+</t>
  </si>
  <si>
    <t>Brush/Flicker Assembly Prodigy+ S/N P1134 and above (pkg of 1)</t>
  </si>
  <si>
    <t>Brush/Flicker Assembly Prodigy, Prodigy+</t>
  </si>
  <si>
    <t>540-00100</t>
  </si>
  <si>
    <t>Prodigy/Prodigy+</t>
  </si>
  <si>
    <t>P400-SR ABS &amp; ABSi WaterWorks Support Canister Vantage/Titan</t>
  </si>
  <si>
    <t>310-30200</t>
  </si>
  <si>
    <t>ABS/BASS Support Canister Titan (-02)</t>
  </si>
  <si>
    <t>310-30000</t>
  </si>
  <si>
    <t>SR-20 Soluble Release Support Canister T-Class (PC-ABS Support)</t>
  </si>
  <si>
    <t>PPSF BASS Support Canister Fortus Titan</t>
  </si>
  <si>
    <t>PC BASS Support Canister T-Class (PC and PC-ISO Support)</t>
  </si>
  <si>
    <t>PC-ABS Filament Canister Fortus T-Class</t>
  </si>
  <si>
    <t>PPSF Filament Canister Fortus Titan</t>
  </si>
  <si>
    <t>PC-ISO Filament Canister Translucent Fortus T-Class</t>
  </si>
  <si>
    <t>PC-ISO Filament Canister White Fortus T-Class</t>
  </si>
  <si>
    <t>PC Filament Canister Fortus T-Class</t>
  </si>
  <si>
    <t>ABSi Filament Canister Translucent Red Fortus T-Class</t>
  </si>
  <si>
    <t>ABSi Filament Canister Translucent Amber Fortus T-Class</t>
  </si>
  <si>
    <t>ABSi Filament Canister Translucent Fortus T-Class</t>
  </si>
  <si>
    <t>ABS Filament Canister Grey T-Class</t>
  </si>
  <si>
    <t>310-20700</t>
  </si>
  <si>
    <t>ABS Filament Canister Yellow T-Class</t>
  </si>
  <si>
    <t>310-21100</t>
  </si>
  <si>
    <t>ABS Filament Canister Green T-Class</t>
  </si>
  <si>
    <t>310-21000</t>
  </si>
  <si>
    <t>ABS Filament Canister Blue T-Class</t>
  </si>
  <si>
    <t>310-20900</t>
  </si>
  <si>
    <t>ABS Filament Canister Red T-Class</t>
  </si>
  <si>
    <t>310-20800</t>
  </si>
  <si>
    <t>ABS Filament Canister Black T-Class</t>
  </si>
  <si>
    <t>310-20600</t>
  </si>
  <si>
    <t>ABS Filament Canister White T-Class</t>
  </si>
  <si>
    <t>310-20000</t>
  </si>
  <si>
    <t>Model Material 92 ci3 (1510 cc)</t>
  </si>
  <si>
    <t>Foundation Sheets (pkg of 20) PPSF,ULTEM 9085, Titan (PPSF)</t>
  </si>
  <si>
    <t>Foundation Sheets (pkg of 20) (ABS,ABSi,PC-ABS PC,PC-ISO)</t>
  </si>
  <si>
    <t>FDM Vantage (-02), Titan TI; ABS/WW,ABSi/WW (13 slice) Tip Set T20/T20</t>
  </si>
  <si>
    <t>510-10700</t>
  </si>
  <si>
    <t xml:space="preserve">FDM Vantage(-02), Titan (-04) ABS/WW,ABSi/WW,PC-ABS/WW (7 slice) Tip Set T12/T12 WW </t>
  </si>
  <si>
    <t>510-10600</t>
  </si>
  <si>
    <t>FDM Vantage (-02, S &amp; SE ), Titan (HeadWorks, 03) ABS/WW, ABSi/WW,PC-ABS/WW (5 slice) Tip Set T10/T12 WW</t>
  </si>
  <si>
    <t>510-10500</t>
  </si>
  <si>
    <t>FDM Vantage/Titan (HeadWorks) PC,PPSF (Titan Only )(10 slice) Tip Set 2-16</t>
  </si>
  <si>
    <t>510-10400</t>
  </si>
  <si>
    <t>FDM Vantage/Titan (HeadWorks) PC (7 slice) Tip Set 2 -T12</t>
  </si>
  <si>
    <t>510-10300</t>
  </si>
  <si>
    <t>FDM Titan (02) ABS/BASS &amp; PC Tip Set 2 - T16</t>
  </si>
  <si>
    <t>510-10200</t>
  </si>
  <si>
    <t>FDM Titan (02) PC Tip Set 2 -T12</t>
  </si>
  <si>
    <t>510-10100</t>
  </si>
  <si>
    <t>FDM T-Class (Headworks) ABS/WW,ABSi/WW,PC-ABS/WW (not for Titan 03) (10 slice) Tip Set T16/T12WW</t>
  </si>
  <si>
    <t>510-10000</t>
  </si>
  <si>
    <t>T-Class Teflon Tip Shield (qty 2)</t>
  </si>
  <si>
    <t>510-00700</t>
  </si>
  <si>
    <t>T-Class TeflonPurge Ledge</t>
  </si>
  <si>
    <t>510-00600</t>
  </si>
  <si>
    <t>T-Class Tip Wipe with Ring</t>
  </si>
  <si>
    <t>510-00500</t>
  </si>
  <si>
    <t>Envelope Bulb, Fortus 360/400/900mc, T-Class (pkg of 4)</t>
  </si>
  <si>
    <t>Platen O-Ring, Fortus 360/400mc and T-Class</t>
  </si>
  <si>
    <t>T-Class Silicone Tip Wipe (pkg of 10)</t>
  </si>
  <si>
    <t>510-00300</t>
  </si>
  <si>
    <t>T-Class Tip Brush (pkg of 2)</t>
  </si>
  <si>
    <t>510-00200</t>
  </si>
  <si>
    <t>Tip Wipe Flicker, Metal or Metal w/silicone (qty 8)</t>
  </si>
  <si>
    <t>Titan/Vantage</t>
  </si>
  <si>
    <t>320-30200</t>
  </si>
  <si>
    <t>320-30000</t>
  </si>
  <si>
    <t>Support Material 267 in^3 (4375 cc)</t>
  </si>
  <si>
    <t>320-21100</t>
  </si>
  <si>
    <t>320-21000</t>
  </si>
  <si>
    <t>320-20900</t>
  </si>
  <si>
    <t>320-20800</t>
  </si>
  <si>
    <t>320-20600</t>
  </si>
  <si>
    <t>320-20500</t>
  </si>
  <si>
    <t>320-20400</t>
  </si>
  <si>
    <t>320-20300</t>
  </si>
  <si>
    <t>320-20200</t>
  </si>
  <si>
    <t>320-20100</t>
  </si>
  <si>
    <t>320-20000</t>
  </si>
  <si>
    <t>Modeling Material 267 in^3 (4375 cc)</t>
  </si>
  <si>
    <t>Foundation Sheet Maxum/Qtm (pkg of 20)</t>
  </si>
  <si>
    <t>320-00100</t>
  </si>
  <si>
    <t>FDM Maxum Tip Set 2 - T16 (.010" Slice)</t>
  </si>
  <si>
    <t>520-10200</t>
  </si>
  <si>
    <t>FDM Maxum Tip Set 2 - T12 (.007" Slice)</t>
  </si>
  <si>
    <t>520-10100</t>
  </si>
  <si>
    <t>FDM Maxum Tip Set 2 - T10 (.005" Slice)</t>
  </si>
  <si>
    <t>520-10000</t>
  </si>
  <si>
    <t>Envelope Halogen Bulb Maxum/Qtm 24V 35W (pkg of 4)</t>
  </si>
  <si>
    <t>320-02000</t>
  </si>
  <si>
    <t>Tip Shrouds for Maxum/Qtm (pkg of 5)</t>
  </si>
  <si>
    <t>520-00100</t>
  </si>
  <si>
    <t>Maxum/Quantum</t>
  </si>
  <si>
    <r>
      <t xml:space="preserve">P430XL Model Spool Black (42 cu in/688 cc) - </t>
    </r>
    <r>
      <rPr>
        <b/>
        <sz val="8"/>
        <color theme="1"/>
        <rFont val="Arial"/>
        <family val="2"/>
      </rPr>
      <t>uPrint SE Plus ONLY</t>
    </r>
  </si>
  <si>
    <r>
      <t>P430XL Model Spool Dark Gray (42 cu in/688 cc)</t>
    </r>
    <r>
      <rPr>
        <b/>
        <sz val="8"/>
        <color theme="1"/>
        <rFont val="Arial"/>
        <family val="2"/>
      </rPr>
      <t xml:space="preserve"> - uPrint SE Plus ONLY</t>
    </r>
  </si>
  <si>
    <r>
      <t>P430XL Model Spool Red (42 cu in/688 cc) -</t>
    </r>
    <r>
      <rPr>
        <b/>
        <sz val="8"/>
        <color theme="1"/>
        <rFont val="Arial"/>
        <family val="2"/>
      </rPr>
      <t xml:space="preserve"> uPrint SE Plus ONLY</t>
    </r>
  </si>
  <si>
    <r>
      <t>P430XL Model Spool Blue (42 cu in/688 cc) -</t>
    </r>
    <r>
      <rPr>
        <b/>
        <sz val="8"/>
        <color theme="1"/>
        <rFont val="Arial"/>
        <family val="2"/>
      </rPr>
      <t xml:space="preserve"> uPrint SE Plus ONLY</t>
    </r>
  </si>
  <si>
    <r>
      <t xml:space="preserve">P430XL Model Spool Nectarine (42 cu in/688 cc) - </t>
    </r>
    <r>
      <rPr>
        <b/>
        <sz val="8"/>
        <color theme="1"/>
        <rFont val="Arial"/>
        <family val="2"/>
      </rPr>
      <t>uPrint SE Plus ONLY</t>
    </r>
  </si>
  <si>
    <r>
      <t xml:space="preserve">P430XL Model Spool Fluorescent Yellow (42 cu in/688 cc) - </t>
    </r>
    <r>
      <rPr>
        <b/>
        <sz val="8"/>
        <color theme="1"/>
        <rFont val="Arial"/>
        <family val="2"/>
      </rPr>
      <t>uPrint SE Plus ONLY</t>
    </r>
  </si>
  <si>
    <r>
      <t xml:space="preserve">P430XL Model Spool Olive Green (42 cu in/688 cc) </t>
    </r>
    <r>
      <rPr>
        <b/>
        <sz val="8"/>
        <color theme="1"/>
        <rFont val="Arial"/>
        <family val="2"/>
      </rPr>
      <t>- uPrint SE Plus ONLY</t>
    </r>
  </si>
  <si>
    <r>
      <t xml:space="preserve">P430XL Model Spool White (42 cu in/688 cc) - </t>
    </r>
    <r>
      <rPr>
        <b/>
        <sz val="8"/>
        <color theme="1"/>
        <rFont val="Arial"/>
        <family val="2"/>
      </rPr>
      <t>uPrint SE Plus ONLY</t>
    </r>
  </si>
  <si>
    <t>uPrint / uPrint Plus</t>
  </si>
  <si>
    <t>uPrint SE / uPrint SE Plus</t>
  </si>
  <si>
    <t>540-10600</t>
  </si>
  <si>
    <t>uPrint/uPrint Plus P430 ABS (ivory) Model Material Spools (each 30 cu in/491 cc) - Package of 5</t>
  </si>
  <si>
    <t>345-10005</t>
  </si>
  <si>
    <r>
      <t>P430 ABSplus Model Spool Black (each spool 30 cu in/491 cc) - Package of 5 -</t>
    </r>
    <r>
      <rPr>
        <b/>
        <sz val="8"/>
        <color theme="1"/>
        <rFont val="Arial"/>
        <family val="2"/>
      </rPr>
      <t xml:space="preserve"> uPrint Plus ONLY</t>
    </r>
  </si>
  <si>
    <t>345-10006</t>
  </si>
  <si>
    <t>345-10007</t>
  </si>
  <si>
    <t>345-10008</t>
  </si>
  <si>
    <t>345-10009</t>
  </si>
  <si>
    <t>345-10010</t>
  </si>
  <si>
    <t>345-10011</t>
  </si>
  <si>
    <t>345-10012</t>
  </si>
  <si>
    <t>345-10100</t>
  </si>
  <si>
    <r>
      <t xml:space="preserve">P430 ABSplus Model Spool Red (each spool 30 cu in/491 cc) - Package of 5 - </t>
    </r>
    <r>
      <rPr>
        <b/>
        <sz val="8"/>
        <color theme="1"/>
        <rFont val="Arial"/>
        <family val="2"/>
      </rPr>
      <t>uPrint Plus ONLY</t>
    </r>
  </si>
  <si>
    <r>
      <t xml:space="preserve">P430 ABSplus Model Spool Dark Grey (each spool 30 cu in/491 cc) - Package of 5 - </t>
    </r>
    <r>
      <rPr>
        <b/>
        <sz val="8"/>
        <color theme="1"/>
        <rFont val="Arial"/>
        <family val="2"/>
      </rPr>
      <t>uPrint Plus ONLY</t>
    </r>
  </si>
  <si>
    <r>
      <t>P430 ABSplus Model Spool Blue (each spool 30 cu in/491 cc) - Package of 5 -</t>
    </r>
    <r>
      <rPr>
        <b/>
        <sz val="8"/>
        <color theme="1"/>
        <rFont val="Arial"/>
        <family val="2"/>
      </rPr>
      <t xml:space="preserve"> uPrint Plus ONLY</t>
    </r>
  </si>
  <si>
    <r>
      <t>P430 ABSplus Model Spool Nectarine (each spool 30 cu in/491 cc) - Package of 5 -</t>
    </r>
    <r>
      <rPr>
        <b/>
        <sz val="8"/>
        <color theme="1"/>
        <rFont val="Arial"/>
        <family val="2"/>
      </rPr>
      <t xml:space="preserve"> uPrint Plus ONLY</t>
    </r>
  </si>
  <si>
    <r>
      <t xml:space="preserve">P430 ABSplus Model Spool Fluorescent Yellow (each spool 30 cu in/491 cc) - Package of 5 - </t>
    </r>
    <r>
      <rPr>
        <b/>
        <sz val="8"/>
        <color theme="1"/>
        <rFont val="Arial"/>
        <family val="2"/>
      </rPr>
      <t>uPrint Plus ONLY</t>
    </r>
  </si>
  <si>
    <r>
      <t xml:space="preserve">P430 ABSplus Model Spool Olive Green (each spool 30 cu in/491 cc) - Package of 5 - </t>
    </r>
    <r>
      <rPr>
        <b/>
        <sz val="8"/>
        <color theme="1"/>
        <rFont val="Arial"/>
        <family val="2"/>
      </rPr>
      <t>uPrint Plus ONLY</t>
    </r>
  </si>
  <si>
    <r>
      <t xml:space="preserve">P430 ABSplus Model Spool White (each spool 30 cu in/491 cc) - Package of 5 - </t>
    </r>
    <r>
      <rPr>
        <b/>
        <sz val="8"/>
        <color theme="1"/>
        <rFont val="Arial"/>
        <family val="2"/>
      </rPr>
      <t>uPrint Plus ONLY</t>
    </r>
  </si>
  <si>
    <t>Tip Replacement Kit (1 each, 8 tip shields, and 4 tip wipe assemblies)</t>
  </si>
  <si>
    <t>uPrint P400-SR Soluble Support Material Spools (each 30 cu in/491 cc) - Package of 5</t>
  </si>
  <si>
    <t>345-20005</t>
  </si>
  <si>
    <t>345-20007</t>
  </si>
  <si>
    <t>uPrint Modeling Bases 8x6" (case of 24)</t>
  </si>
  <si>
    <r>
      <t>uPrint</t>
    </r>
    <r>
      <rPr>
        <b/>
        <sz val="8"/>
        <color theme="1"/>
        <rFont val="Arial"/>
        <family val="2"/>
      </rPr>
      <t xml:space="preserve"> Plus</t>
    </r>
    <r>
      <rPr>
        <sz val="8"/>
        <color theme="1"/>
        <rFont val="Arial"/>
        <family val="2"/>
      </rPr>
      <t xml:space="preserve"> SR-30 Soluble Support Material Spools (each 30 cu in/491 cc) - Package of 5</t>
    </r>
  </si>
  <si>
    <r>
      <t>uPrint</t>
    </r>
    <r>
      <rPr>
        <b/>
        <sz val="8"/>
        <color theme="1"/>
        <rFont val="Arial"/>
        <family val="2"/>
      </rPr>
      <t xml:space="preserve"> Plus </t>
    </r>
    <r>
      <rPr>
        <sz val="8"/>
        <color theme="1"/>
        <rFont val="Arial"/>
        <family val="2"/>
      </rPr>
      <t>Modeling Bases 8x8" (case of 24)</t>
    </r>
  </si>
  <si>
    <t>Grand Total:</t>
  </si>
  <si>
    <t>PolyJet</t>
  </si>
  <si>
    <t>Legacy</t>
  </si>
  <si>
    <t>PACK OF 3 Waste Containers Eden 300/350/500</t>
  </si>
  <si>
    <t>Order Date</t>
  </si>
  <si>
    <t>Printer Serial #</t>
  </si>
  <si>
    <t>required field</t>
  </si>
  <si>
    <t>PO# or Reference #</t>
  </si>
  <si>
    <t>Ship to Information:</t>
  </si>
  <si>
    <t>Company Name</t>
  </si>
  <si>
    <t>Email Address</t>
  </si>
  <si>
    <t>Credit Card Information:</t>
  </si>
  <si>
    <t>CC Billing Address</t>
  </si>
  <si>
    <t>Email CC receipt to:</t>
  </si>
  <si>
    <t>Last 4 digits of CC or "NEW"</t>
  </si>
  <si>
    <t>***see below</t>
  </si>
  <si>
    <t>***Please do not email the full credit card number.  If you have used a card previously, please provide the last 4 digits only.  Otherwise indicate "NEW" and we will call you for card information.</t>
  </si>
  <si>
    <t>IncoTerms (Canada)</t>
  </si>
  <si>
    <t>Customs Broker (Canada)</t>
  </si>
  <si>
    <t>Fortus Classic</t>
  </si>
  <si>
    <t>Mojo 
and/or 
uPrint</t>
  </si>
  <si>
    <t>Fortus 
200-250</t>
  </si>
  <si>
    <t>req</t>
  </si>
  <si>
    <t>Grand Total does not include any applicable taxes or shipping charges.  *Prices subject to change</t>
  </si>
  <si>
    <t>Standard Terms are NET30 and FOB Shipping Point/Origin</t>
  </si>
  <si>
    <t>Bill to Information:</t>
  </si>
  <si>
    <t>Dimension</t>
  </si>
  <si>
    <t>Items that end -V are no longer packaged as a 3pack instead 3 single packs will be shipped</t>
  </si>
  <si>
    <t>If you need a spare part but do not know the part number, please call 800-801-6491 and follow the prompts for Technical Support.</t>
  </si>
  <si>
    <t>Spare Parts:</t>
  </si>
  <si>
    <t>3-Pack Items:</t>
  </si>
  <si>
    <t>Canada:</t>
  </si>
  <si>
    <t>Shipping Information:</t>
  </si>
  <si>
    <t>If shipping Collect- Carrier Acct #:</t>
  </si>
  <si>
    <t>Support</t>
  </si>
  <si>
    <t>Modeling Bases</t>
  </si>
  <si>
    <t>Miscellaneous</t>
  </si>
  <si>
    <t>Materials</t>
  </si>
  <si>
    <t>Material Packages</t>
  </si>
  <si>
    <t>150-42100</t>
  </si>
  <si>
    <t>150-42200</t>
  </si>
  <si>
    <t>150-42300</t>
  </si>
  <si>
    <r>
      <t xml:space="preserve">uPrint SE </t>
    </r>
    <r>
      <rPr>
        <b/>
        <sz val="8"/>
        <color theme="1"/>
        <rFont val="Arial"/>
        <family val="2"/>
      </rPr>
      <t xml:space="preserve">Plus </t>
    </r>
    <r>
      <rPr>
        <sz val="8"/>
        <color theme="1"/>
        <rFont val="Arial"/>
        <family val="2"/>
      </rPr>
      <t>Education Material Pkg (Ivory)
Includes:
10 ea P430XL Model Spool Ivory (42 cu in/688 cc)
3 ea SR-30XL Soluble Support Spool (42 cu in/688 cc)
2 ea Modeling Bases 8x8 in (203x203 mm) - case of 24</t>
    </r>
  </si>
  <si>
    <t>uPrint SE Education Material Pkg (Ivory)
Includes:
10 ea P430XL Model Spool Ivory (42 cu in/688 cc)
3 ea SR-30XL Soluble Support Spool (42 cu in/688 cc)
2 ea Modeling Bases 8x6 in (203x152 mm) - case of 24</t>
  </si>
  <si>
    <t>uPrint SE Plus Education Material Pkg (Colors)
Includes:
2 ea P430XL Model Spool Black (42 cu in/688 cc)
2 ea P430XL Model Spool Red (42 cu in/688 cc)
2 ea P430XL Model Spool Blue (42 cu in/688 cc)
2 ea P430XL Model Spool Fluor Yellow (42 cu in/688 cc)
2 ea P430XL Model Spool Olive Green (42 cu in/688 cc)
3 ea SR-30XL Soluble Support Spool (42 cu in/688 cc)
2 ea Modeling Bases 8x8 in (203x203 mm) - case of 24</t>
  </si>
  <si>
    <t>Additional Items (add if not listed above)</t>
  </si>
  <si>
    <t>Internal Use Only- highlighted tabs have items to order:</t>
  </si>
  <si>
    <t>Fortus
Plus</t>
  </si>
  <si>
    <t>To Place an Order:</t>
  </si>
  <si>
    <t>Ground</t>
  </si>
  <si>
    <t>LTL (Truck)</t>
  </si>
  <si>
    <t>Prepay &amp; Add</t>
  </si>
  <si>
    <t>Collect</t>
  </si>
  <si>
    <t>Third Party</t>
  </si>
  <si>
    <t>Shipping Method (pick from list):</t>
  </si>
  <si>
    <t>Prepay &amp; Add or Collect (pick from list):</t>
  </si>
  <si>
    <t>Resin Credit:</t>
  </si>
  <si>
    <t>Canadian customers must provide a customs broker.  See section at bottom of form.</t>
  </si>
  <si>
    <t>YES</t>
  </si>
  <si>
    <t>n/a</t>
  </si>
  <si>
    <r>
      <t xml:space="preserve">If you want to use Resin Credit, please pick "Yes". </t>
    </r>
    <r>
      <rPr>
        <sz val="8"/>
        <rFont val="Arial"/>
        <family val="2"/>
      </rPr>
      <t xml:space="preserve">
Any applicable shipping charges will be included.</t>
    </r>
  </si>
  <si>
    <t>OBJ-06264</t>
  </si>
  <si>
    <t>Enter any special instructions here</t>
  </si>
  <si>
    <t>Customer Notes:</t>
  </si>
  <si>
    <t>1) Fill out this "Main Form" tab with necessary information
2) Go to each Printer tab for the material you want to order
3) Enter the quantity for each item you want to order
4) Return to "Main Form" tab to view Order Total
5) Save form and email to materialsorders@stratasys.com</t>
  </si>
  <si>
    <t>KIT-37017-S</t>
  </si>
  <si>
    <t>Kit, Blades + Screw for Roller Bath Assy (replaced item# KIT-01026-S)</t>
  </si>
  <si>
    <t>KIT-37016-S</t>
  </si>
  <si>
    <t>KIt, Parts for Roller Bath Assy (replaced item# KIT-01033-S)</t>
  </si>
  <si>
    <t>ASY-34321-S</t>
  </si>
  <si>
    <t>UV Reflector Lamp assembly for Desktop printer (replaced item# ASY-04321-S)</t>
  </si>
  <si>
    <t>511-10850</t>
  </si>
  <si>
    <t>511-10710</t>
  </si>
  <si>
    <t>T20B ST130 Tip (Qty 1) Fortus 450mc/900mc</t>
  </si>
  <si>
    <t>T20 Tip (Qty 1) Fortus 360/380/400/450/900mc</t>
  </si>
  <si>
    <t>PPSF TeflonPurge Ledge, Fortus 360/400/900 (qty 2)</t>
  </si>
  <si>
    <t>511-00701</t>
  </si>
  <si>
    <t>Ultem 1010 Purge Ledge, Fortus 450mc</t>
  </si>
  <si>
    <t>Envelope Bulb 380/450mc (Qty 2)</t>
  </si>
  <si>
    <t>355-02260</t>
  </si>
  <si>
    <t>PC-ABS (Black) Filament Canister, Fortus Plus</t>
  </si>
  <si>
    <t>355-02340</t>
  </si>
  <si>
    <t>PPSF Filament Canister, Fortus Plus (only for 400 and 900mc Plus, not 450mc)</t>
  </si>
  <si>
    <t>360-50240</t>
  </si>
  <si>
    <t>Xtend 500 ASA (Natural) Filament</t>
  </si>
  <si>
    <t>355-03140</t>
  </si>
  <si>
    <t>SR-20 Support Filament Canister, Fortus Plus (only for 400/900mc Plus Systems)</t>
  </si>
  <si>
    <t>355-03300</t>
  </si>
  <si>
    <t>ST130_S Soluble Release Support Canister</t>
  </si>
  <si>
    <t>355-03250</t>
  </si>
  <si>
    <t>PPSF Support Filament Canister (only for 400/900mc Plus Systems)</t>
  </si>
  <si>
    <t>Ecoworks Tablets Cleaning Agent case of 24</t>
  </si>
  <si>
    <t>Tip Replacement Kits</t>
  </si>
  <si>
    <t>540-10100</t>
  </si>
  <si>
    <t>540-10101</t>
  </si>
  <si>
    <t>540-10500</t>
  </si>
  <si>
    <t>BST 1200es Tip Replacement kit (Version 7 .xBuild 2000 and lower)</t>
  </si>
  <si>
    <t>BST 1200es Tip Replacement kit (Version 7 .xBuild 3000 and higher)</t>
  </si>
  <si>
    <t>SST 1200es Tip Replacement kit (Version 7 .xBuild 2000 and lower)</t>
  </si>
  <si>
    <t>SST 1200es Tip Replacement kit (Version 7 .xBuild 3000 and higher)</t>
  </si>
  <si>
    <t>540-10200</t>
  </si>
  <si>
    <t>540-10300</t>
  </si>
  <si>
    <t>BST 1200 Tip Replacement Kit</t>
  </si>
  <si>
    <t>SST 1200 Tip Replacement Kit</t>
  </si>
  <si>
    <t>540-10800</t>
  </si>
  <si>
    <t>540-10501</t>
  </si>
  <si>
    <t>540-20500</t>
  </si>
  <si>
    <t>Brush/Flicker Assembly (S/N &lt;P1184)</t>
  </si>
  <si>
    <t>Brush/Flicker Assembly (S/N P1184 and above)</t>
  </si>
  <si>
    <t>BST 1200es/SST 1200es Tip Wipe Assembly</t>
  </si>
  <si>
    <t>Elite and SST 768 Tip Covers/Shroud</t>
  </si>
  <si>
    <t>BST/SST 1200/1200es White Tip Covers, Ver 7 .x Build 2000 and lower (pkg of 8)</t>
  </si>
  <si>
    <t>SST 1200/1200es Support Tip Replacement Kit</t>
  </si>
  <si>
    <t>BST/SST 1200/1200es Teflon Shield Kit</t>
  </si>
  <si>
    <t>Envelope Halogen Bulb- pkg of 4</t>
  </si>
  <si>
    <t>Model Material- For Dimension Elite, BST1200es and SST 1200es Systems Only</t>
  </si>
  <si>
    <t>Tips- Legacy (For Dimension BST, SST, BST 768, SST 768, BST 1200 and SST 1200 systems only)</t>
  </si>
  <si>
    <t>Model Material- Legacy (For Dimension BST, SST, BST 768, SST 768, BST 1200 and SST 1200 systems only)</t>
  </si>
  <si>
    <t>LEGACY</t>
  </si>
  <si>
    <t>P430 ABSplus Cartridge Ivory</t>
  </si>
  <si>
    <t>P430 ABSplus Cartridge White</t>
  </si>
  <si>
    <t>P430 ABSplus Cartridge Black</t>
  </si>
  <si>
    <t>P430 ABSplus Cartridge Dark Gray</t>
  </si>
  <si>
    <t>P430 ABSplus Cartridge Red</t>
  </si>
  <si>
    <t>P430 ABSplus Cartridge Blue</t>
  </si>
  <si>
    <t>P430 ABSplus Cartridge Nectarine</t>
  </si>
  <si>
    <t>P430 ABSplus Cartridge Fluorescent Yellow</t>
  </si>
  <si>
    <t>P430 ABSplus Cartridge Olive Green</t>
  </si>
  <si>
    <t>P400 ABS Cartridge White</t>
  </si>
  <si>
    <t>P400 ABS Cartridge Black</t>
  </si>
  <si>
    <t>P400 ABS Cartridge Red</t>
  </si>
  <si>
    <t>P400 ABS Cartridge Blue</t>
  </si>
  <si>
    <t>P400 ABS Cartridge Green</t>
  </si>
  <si>
    <t>P400 ABS Cartridge Yellow</t>
  </si>
  <si>
    <t>P400 ABS Cartridge Steel Gray</t>
  </si>
  <si>
    <t>Support Material</t>
  </si>
  <si>
    <t>P400-R ABS Breakaway Support Material Cartridge</t>
  </si>
  <si>
    <t>P400-SR Soluble Support Material Cartridge</t>
  </si>
  <si>
    <t>Foam Modeling Base (case of 10)</t>
  </si>
  <si>
    <t>Plastic Modeling Bases 203x203mm/8x8in (case of 24)</t>
  </si>
  <si>
    <t>Plastic Modeling Bases 254x254mm/10x10in (case of 24)</t>
  </si>
  <si>
    <t>same as Ship to?</t>
  </si>
  <si>
    <t>Yes</t>
  </si>
  <si>
    <t>No</t>
  </si>
  <si>
    <t>Y/N?</t>
  </si>
  <si>
    <t>FOB Terms:</t>
  </si>
  <si>
    <t>Shipping Point</t>
  </si>
  <si>
    <t>PACK OF 1 RGD843 VERO CYAN, 3.6Kg (replaces OBJ-03296)</t>
  </si>
  <si>
    <t>J750</t>
  </si>
  <si>
    <r>
      <t xml:space="preserve">PACK OF 2 RGD430 DurusWhite model resin, 1Kg
</t>
    </r>
    <r>
      <rPr>
        <b/>
        <i/>
        <sz val="8"/>
        <rFont val="Arial"/>
        <family val="2"/>
      </rPr>
      <t>Available only for OBJET 30/PRO/PRIME</t>
    </r>
  </si>
  <si>
    <r>
      <t xml:space="preserve">PACK OF 2 FullCure 840 VeroBlue model resin, 1Kg 
</t>
    </r>
    <r>
      <rPr>
        <b/>
        <i/>
        <sz val="8"/>
        <rFont val="Arial"/>
        <family val="2"/>
      </rPr>
      <t>Available only for OBJET 30/PRO/PRIME</t>
    </r>
  </si>
  <si>
    <r>
      <t xml:space="preserve">PACK OF 2 FullCure 850 VeroGray model resin, 1Kg 
</t>
    </r>
    <r>
      <rPr>
        <b/>
        <i/>
        <sz val="8"/>
        <rFont val="Arial"/>
        <family val="2"/>
      </rPr>
      <t>Available only for OBJET 30/PRO/PRIME</t>
    </r>
  </si>
  <si>
    <r>
      <t xml:space="preserve">PACK OF 2 Objet RGD875, VeroBlackPlus, 1Kg
</t>
    </r>
    <r>
      <rPr>
        <b/>
        <i/>
        <sz val="8"/>
        <rFont val="Arial"/>
        <family val="2"/>
      </rPr>
      <t>Available only for OBJET 30/PRO/PRIME</t>
    </r>
  </si>
  <si>
    <r>
      <t xml:space="preserve">PACK OF 2 FullCure 810, VeroClear , 1Kg                                                </t>
    </r>
    <r>
      <rPr>
        <b/>
        <i/>
        <sz val="8"/>
        <rFont val="Arial"/>
        <family val="2"/>
      </rPr>
      <t xml:space="preserve">Available only for OBJET30 </t>
    </r>
    <r>
      <rPr>
        <b/>
        <i/>
        <sz val="8"/>
        <color rgb="FFFF0000"/>
        <rFont val="Arial"/>
        <family val="2"/>
      </rPr>
      <t>PRO/PRIME ONLY</t>
    </r>
  </si>
  <si>
    <r>
      <t xml:space="preserve">PACK OF 2 RGD525, 1Kg                                                                     </t>
    </r>
    <r>
      <rPr>
        <b/>
        <i/>
        <sz val="8"/>
        <rFont val="Arial"/>
        <family val="2"/>
      </rPr>
      <t xml:space="preserve">Available only for OBJET30 </t>
    </r>
    <r>
      <rPr>
        <b/>
        <i/>
        <sz val="8"/>
        <color rgb="FFFF0000"/>
        <rFont val="Arial"/>
        <family val="2"/>
      </rPr>
      <t>PRO/PRIME ONLY</t>
    </r>
  </si>
  <si>
    <r>
      <t xml:space="preserve">PACK OF 2 Objet MED610, 1Kg
</t>
    </r>
    <r>
      <rPr>
        <b/>
        <i/>
        <sz val="8"/>
        <rFont val="Arial"/>
        <family val="2"/>
      </rPr>
      <t xml:space="preserve">Available only for OBJET30 </t>
    </r>
    <r>
      <rPr>
        <b/>
        <i/>
        <sz val="8"/>
        <color rgb="FFFF0000"/>
        <rFont val="Arial"/>
        <family val="2"/>
      </rPr>
      <t>PRIME ONLY</t>
    </r>
  </si>
  <si>
    <r>
      <t xml:space="preserve">PACK OF 2 Objet Rigur RGD450, 1Kg </t>
    </r>
    <r>
      <rPr>
        <b/>
        <i/>
        <sz val="8"/>
        <rFont val="Arial"/>
        <family val="2"/>
      </rPr>
      <t xml:space="preserve">
Available only for OBJET30 </t>
    </r>
    <r>
      <rPr>
        <b/>
        <i/>
        <sz val="8"/>
        <color rgb="FFFF0000"/>
        <rFont val="Arial"/>
        <family val="2"/>
      </rPr>
      <t>PRO/PRIME ONLY</t>
    </r>
  </si>
  <si>
    <r>
      <t xml:space="preserve">PACK OF 2 TangoBlack FLX973, 1Kg                                                      </t>
    </r>
    <r>
      <rPr>
        <i/>
        <sz val="8"/>
        <rFont val="Arial"/>
        <family val="2"/>
      </rPr>
      <t xml:space="preserve"> </t>
    </r>
    <r>
      <rPr>
        <b/>
        <i/>
        <sz val="8"/>
        <rFont val="Arial"/>
        <family val="2"/>
      </rPr>
      <t>Available only for OBJET30</t>
    </r>
    <r>
      <rPr>
        <b/>
        <i/>
        <sz val="8"/>
        <color rgb="FFFF0000"/>
        <rFont val="Arial"/>
        <family val="2"/>
      </rPr>
      <t xml:space="preserve"> PRIME ONLY</t>
    </r>
  </si>
  <si>
    <r>
      <t xml:space="preserve">PACK OF 2 TangoGray FLX950, 1Kg                                                                 </t>
    </r>
    <r>
      <rPr>
        <b/>
        <i/>
        <sz val="8"/>
        <rFont val="Arial"/>
        <family val="2"/>
      </rPr>
      <t xml:space="preserve">Available only for OBJET30 </t>
    </r>
    <r>
      <rPr>
        <b/>
        <i/>
        <sz val="8"/>
        <color rgb="FFFF0000"/>
        <rFont val="Arial"/>
        <family val="2"/>
      </rPr>
      <t>PRIME ONLY</t>
    </r>
  </si>
  <si>
    <r>
      <t xml:space="preserve">PACK OF 2 RGD720, 1Kg                                                                          </t>
    </r>
    <r>
      <rPr>
        <b/>
        <i/>
        <sz val="8"/>
        <rFont val="Arial"/>
        <family val="2"/>
      </rPr>
      <t xml:space="preserve">Available only for OBJET30 </t>
    </r>
    <r>
      <rPr>
        <b/>
        <i/>
        <sz val="8"/>
        <color rgb="FFFF0000"/>
        <rFont val="Arial"/>
        <family val="2"/>
      </rPr>
      <t>PRIME ONLY</t>
    </r>
  </si>
  <si>
    <t>2nd Day Air</t>
  </si>
  <si>
    <t>511-10750</t>
  </si>
  <si>
    <t>T40 Tip- Fortus 900mc</t>
  </si>
  <si>
    <t>T40A Tip- Fortus 900mc</t>
  </si>
  <si>
    <t>3.6 Kg Cartridges for OBJET 260V(S), EDEN 350,500, CONNEX 350,500</t>
  </si>
  <si>
    <t>3.6 Kg Vero Color- Compatible only to Connex3/J750</t>
  </si>
  <si>
    <t xml:space="preserve">PACK OF 1 FullCure RGD535 Green, 3.6Kg </t>
  </si>
  <si>
    <t xml:space="preserve">PACK OF 1 Fullcure RGD515, 3.6Kg         </t>
  </si>
  <si>
    <t xml:space="preserve">PACK OF 1 Fullcure RGD531 Ivory, 3.6Kg  </t>
  </si>
  <si>
    <t>1.44 Kg Cartridge (in 3.6 kg casing)- J750</t>
  </si>
  <si>
    <t>3.6 Kg Vero Color- J750</t>
  </si>
  <si>
    <t>Materials Order Form- Education</t>
  </si>
  <si>
    <t>PolyJet Order Form- Education</t>
  </si>
  <si>
    <t>FORTUS CLASSIC 360/400/900/Titan- Education</t>
  </si>
  <si>
    <t>MOJO and uPrint SE/SE Plus - uPrint/uPrint Plus- Education</t>
  </si>
  <si>
    <t>FORTUS 200MC/250MC- Education</t>
  </si>
  <si>
    <t>DIMENSION- Education</t>
  </si>
  <si>
    <t>FDM LEGACY- Education</t>
  </si>
  <si>
    <t>Phone</t>
  </si>
  <si>
    <r>
      <t xml:space="preserve">PACK OF 1 707 Support Resin, 3.6Kg </t>
    </r>
    <r>
      <rPr>
        <b/>
        <sz val="8"/>
        <rFont val="Arial"/>
        <family val="2"/>
      </rPr>
      <t xml:space="preserve">**Eden 260VS only**                                    </t>
    </r>
  </si>
  <si>
    <t>WaterWorks Soluble Concentrate P400-SC case of 12</t>
  </si>
  <si>
    <t xml:space="preserve">WaterWorks Soluble Concentrate P400-SC case of 12 </t>
  </si>
  <si>
    <t>T20/T12 (ABS-M30/ABS-M30i)</t>
  </si>
  <si>
    <t>OBJ-03201</t>
  </si>
  <si>
    <t xml:space="preserve">By submitting this order form you are accepting the Stratasys Terms &amp; Conditions as detailed online at:  </t>
  </si>
  <si>
    <t>http://www.stratasys.com/legal/terms-and-conditions-of-sale</t>
  </si>
  <si>
    <t>FORTUS PLUS - 380MC/450MC, upgraded 360mc/400mc/900mc and all Fortus 900mc ≥ L0502 - EDUCATION</t>
  </si>
  <si>
    <t>ABS Glue, 2 oz. Bottle (12pack)</t>
  </si>
  <si>
    <t>355-02250</t>
  </si>
  <si>
    <t>Nylon 6 (Black) Filament Canister, Fortus Plus, 92 in^3 (1510 cc)</t>
  </si>
  <si>
    <t>355-03135</t>
  </si>
  <si>
    <t>SR35 Soluble Release Support Canister, Fortus Plus, 92 in^3 (1510 cc)</t>
  </si>
  <si>
    <t>311-30235</t>
  </si>
  <si>
    <t>SR-35 Soluble Release Support Canister, Fortus Classic,92 in^3 (1510 cc) - Fortus Classic (ABS-M30, ABS-M30i, ASA, and ABS-ESD7)</t>
  </si>
  <si>
    <t>OBJ-04071</t>
  </si>
  <si>
    <t>Nov 15th changes:</t>
  </si>
  <si>
    <t>Added Fortus SR-35 material (355-03135- Plus) (311-30235- Classic)</t>
  </si>
  <si>
    <t>Added SUP706 for Objet30 Desktop</t>
  </si>
  <si>
    <t>Added SUP706 for J750</t>
  </si>
  <si>
    <t>355-03150</t>
  </si>
  <si>
    <t>ST130 Filament Canister, Fortus Plus, 92 in^3 (1510 cc)</t>
  </si>
  <si>
    <t>Corrected price on OBJ-03201 and OBJ-03326-V (from $1350 to $1348)</t>
  </si>
  <si>
    <t>Added Fortus Plus- Nylon 6 Model Material (355-02250)</t>
  </si>
  <si>
    <t>Added Fortus Plus- ST130 (355-03150)</t>
  </si>
  <si>
    <t>3 Day</t>
  </si>
  <si>
    <t>Standard Overnight- PM Delivery</t>
  </si>
  <si>
    <t>Priority Overnight- AM Delivery</t>
  </si>
  <si>
    <t>First Overnight- Early AM Delivery</t>
  </si>
  <si>
    <t xml:space="preserve">PACK OF 1 RGD840 VeroBlue, 2Kg </t>
  </si>
  <si>
    <t xml:space="preserve">PACK OF 1 RGD875 VeroBlackPlus, 2Kg </t>
  </si>
  <si>
    <t>PACK OF 1 RGD850 VeroGray model resin, 2Kg</t>
  </si>
  <si>
    <t>PACK OF 1 RGD835, VeroWhitePlus, 2Kg</t>
  </si>
  <si>
    <t>PACK OF 1 RGD810, VeroClear, 2Kg</t>
  </si>
  <si>
    <r>
      <t xml:space="preserve">PACK OF 1 706 Soluble Support Resin 3.6Kg                                                                                                                                                                    </t>
    </r>
    <r>
      <rPr>
        <sz val="8"/>
        <color rgb="FFFF0000"/>
        <rFont val="Arial"/>
        <family val="2"/>
      </rPr>
      <t>Upgrade needed.  Available for Connex 1/2/3 and J750</t>
    </r>
  </si>
  <si>
    <t>PACK OF 1 RGD851 VeroMagenta, 3.6Kg</t>
  </si>
  <si>
    <t>PACK OF 1 RGD836 VeroYellow 3.6Kg</t>
  </si>
  <si>
    <t>PACK OF 1 RGD835 VeroWhitePlus, 3.6Kg</t>
  </si>
  <si>
    <t xml:space="preserve">PACK OF 1 RGD840 VeroBlue, 3.6Kg  </t>
  </si>
  <si>
    <t xml:space="preserve">PACK OF 1 RGD850 VeroGray,  3.6Kg  </t>
  </si>
  <si>
    <t>PACK OF 1 RGD810, VeroClear, 3.6Kg</t>
  </si>
  <si>
    <t>PACK OF 1 RGD875 VeroBlackPlus, 3.6Kg</t>
  </si>
  <si>
    <t>PACK OF 1 FLX930 TangoPlus, 3.6Kg</t>
  </si>
  <si>
    <t>PACK OF 1 FLX980 TangoBlackPlus, 3.6Kg</t>
  </si>
  <si>
    <t>PACK OF 1 RGD535 Green, 3.6Kg ***compatible with Connex/J750</t>
  </si>
  <si>
    <t>PACK OF 1 RGD531 Ivory, 3.6Kg   ***compatible with Connex/J750</t>
  </si>
  <si>
    <t>PACK OF 1 RGD525, 3.6Kg   ***compatible with EdenV &amp; Connex</t>
  </si>
  <si>
    <t>PACK OF 1 Rigur RGD450, 3.6Kg</t>
  </si>
  <si>
    <t>OBJ-03328</t>
  </si>
  <si>
    <t>PACK OF 1 FLX935, Agilus 30 Clear 3.6Kg</t>
  </si>
  <si>
    <t>OBJ-03329</t>
  </si>
  <si>
    <t>PACK OF 1 FLX985, Agilus 30 Black 3.6Kg</t>
  </si>
  <si>
    <t>PACK OF 1 FLX930 TangoPlus, 1.44Kg</t>
  </si>
  <si>
    <t>PACK OF 1 FLX950 TangoGray, 1.44Kg</t>
  </si>
  <si>
    <t>PACK OF 1 FLX980 TangoBlackPlus, 1.44Kg</t>
  </si>
  <si>
    <t xml:space="preserve">PACK OF 1 RGD531, 1.44 Kg  </t>
  </si>
  <si>
    <t>PACK OF 1 Rigur RGD450, 1.44Kg</t>
  </si>
  <si>
    <t>OBJ-03331</t>
  </si>
  <si>
    <t>PACK OF 1 FLX935, Agilus 30 Clear 1.44Kg</t>
  </si>
  <si>
    <t>OBJ-03332</t>
  </si>
  <si>
    <t>PACK OF 1 FLX985, Agilus 30 Black 1.44Kg</t>
  </si>
  <si>
    <t>F123 Series</t>
  </si>
  <si>
    <t>Accessories</t>
  </si>
  <si>
    <t>Extrusion Heads:</t>
  </si>
  <si>
    <t>123-00300</t>
  </si>
  <si>
    <t>Extrusion Head (for all F123 Series printers for model and support material, excluding PLA)</t>
  </si>
  <si>
    <t>123-00307</t>
  </si>
  <si>
    <t>Extrusion Head (for all F123 Series printers for PLA model material)</t>
  </si>
  <si>
    <t>Accessories:</t>
  </si>
  <si>
    <t>123-00302</t>
  </si>
  <si>
    <t>F170 Standard Modeling Bases - Pack of 16</t>
  </si>
  <si>
    <t>123-00303</t>
  </si>
  <si>
    <t>F270 Standard Modeling Bases - Pack of 16</t>
  </si>
  <si>
    <t>123-00304</t>
  </si>
  <si>
    <t>F370 Standard Modeling Bases - Pack of 16</t>
  </si>
  <si>
    <t>123-00305</t>
  </si>
  <si>
    <t>F123 Tip Shield Kit (Qty 4 - 950881-0001, MOLDED, TIP COVER, ROUND, Qty 4 – 951028-0001, RING, E CLIP 3/16")</t>
  </si>
  <si>
    <t>123-00306</t>
  </si>
  <si>
    <t>F123 Tip Wipe Assemblies Kit (Qty 2 – 950595-0001, ASSY, TIP WIPE 120C).</t>
  </si>
  <si>
    <t>123-00311</t>
  </si>
  <si>
    <t>Wifi Adapter, USB, Nano, US &amp; select countries (Includes - Edimax EW-7811un).</t>
  </si>
  <si>
    <t>Support Removal Supplies</t>
  </si>
  <si>
    <r>
      <t xml:space="preserve">WaterWorks Soluble Concentrate P400-SC case of 12
</t>
    </r>
    <r>
      <rPr>
        <b/>
        <sz val="8"/>
        <color rgb="FFFF0000"/>
        <rFont val="Arial"/>
        <family val="2"/>
      </rPr>
      <t>***Can only ship Ground or Overnight</t>
    </r>
  </si>
  <si>
    <t>Model Material</t>
  </si>
  <si>
    <t>333-60101</t>
  </si>
  <si>
    <t>MTRL, FDM, (M), PLA BLK, 60CI  </t>
  </si>
  <si>
    <t>333-60102</t>
  </si>
  <si>
    <t>MTRL, FDM, (M), PLA WHT, 60CI  </t>
  </si>
  <si>
    <t>333-60103</t>
  </si>
  <si>
    <t>MTRL, FDM, (M), PLA RED, 60CI  </t>
  </si>
  <si>
    <t>333-60104</t>
  </si>
  <si>
    <t>MTRL, FDM, (M), PLA BLU, 60CI  </t>
  </si>
  <si>
    <t>333-60109</t>
  </si>
  <si>
    <t>MTRL, FDM, (M), PLA LT GRY, 60CI  </t>
  </si>
  <si>
    <t>333-60110</t>
  </si>
  <si>
    <t>MTRL, FDM, (M), PLA MD GRY, 60CI  </t>
  </si>
  <si>
    <t>333-60130</t>
  </si>
  <si>
    <t>MTRL, FDM, (M), PLA GRN TRANS, 60 CI  </t>
  </si>
  <si>
    <t>333-60131</t>
  </si>
  <si>
    <t>MTRL, FDM, (M), PLA NAT TRANS, 60CI  </t>
  </si>
  <si>
    <t>333-60132</t>
  </si>
  <si>
    <t>MTRL, FDM, (M), PLA RED TRANS, 60CI  </t>
  </si>
  <si>
    <t>333-60133</t>
  </si>
  <si>
    <t>MTRL, FDM, (M), PLA YEL TRANS, 60CI  </t>
  </si>
  <si>
    <t>333-60134</t>
  </si>
  <si>
    <t>MTRL, FDM, (M), PLA BLU TRANS, 60CI  </t>
  </si>
  <si>
    <t>333-60300</t>
  </si>
  <si>
    <t>MTRL, FDM, (M), ABSM30 IVR, 60CI  </t>
  </si>
  <si>
    <t>333-60301</t>
  </si>
  <si>
    <t>MTRL, FDM, (M), ABSM30 BLK, 60CI  </t>
  </si>
  <si>
    <t>333-60302</t>
  </si>
  <si>
    <t>MTRL, FDM, (M), ABSM30 WHT, 60CI  </t>
  </si>
  <si>
    <t>333-60303</t>
  </si>
  <si>
    <t>MTRL, FDM, (M), ABSM30 RED, 60CI  </t>
  </si>
  <si>
    <t>333-60304</t>
  </si>
  <si>
    <t>MTRL, FDM, (M), ABSM30 BLU, 60CI  </t>
  </si>
  <si>
    <t>333-60305</t>
  </si>
  <si>
    <t>MTRL, FDM, (M), ABSM30 GRN, 60CI  </t>
  </si>
  <si>
    <t>333-60306</t>
  </si>
  <si>
    <t>MTRL, FDM, (M), ABSM30 YEL, 60CI  </t>
  </si>
  <si>
    <t>333-60307</t>
  </si>
  <si>
    <t>MTRL, FDM, (M), ABSM30 ORG, 60CI  </t>
  </si>
  <si>
    <t>333-60308</t>
  </si>
  <si>
    <t>MTRL, FDM, (M), ABSM30 DK GRY, 60CI  </t>
  </si>
  <si>
    <t>333-60500</t>
  </si>
  <si>
    <t>MTRL, FDM, (M), ASA IVR, 60CI  </t>
  </si>
  <si>
    <t>333-60501</t>
  </si>
  <si>
    <t>MTRL, FDM, (M), ASA BLK, 60CI  </t>
  </si>
  <si>
    <t>333-60502</t>
  </si>
  <si>
    <t>MTRL, FDM, (M), ASA WHT, 60CI  </t>
  </si>
  <si>
    <t>333-60503</t>
  </si>
  <si>
    <t>MTRL, FDM, (M), ASA RED, 60CI  </t>
  </si>
  <si>
    <t>333-60504</t>
  </si>
  <si>
    <t>MTRL, FDM, (M), ASA BLU, 60CI  </t>
  </si>
  <si>
    <t>333-60505</t>
  </si>
  <si>
    <t>MTRL, FDM, (M), ASA GRN, 60CI  </t>
  </si>
  <si>
    <t>333-60506</t>
  </si>
  <si>
    <t>MTRL, FDM, (M), ASA YEL, 60CI  </t>
  </si>
  <si>
    <t>333-60507</t>
  </si>
  <si>
    <t>MTRL, FDM, (M), ASA ORG, 60CI  </t>
  </si>
  <si>
    <t>333-60508</t>
  </si>
  <si>
    <t>MTRL, FDM, (M), ASA DK GRY, 60CI  </t>
  </si>
  <si>
    <t>333-60509</t>
  </si>
  <si>
    <t>MTRL, FDM, (M), ASA LT GRY, 60CI  </t>
  </si>
  <si>
    <t>333-60700</t>
  </si>
  <si>
    <t>MTRL, FDM, (M), PC-ABS WHT, 60CI  </t>
  </si>
  <si>
    <t>333-60701</t>
  </si>
  <si>
    <t>MTRL, FDM, (M), PC-ABS BLK, 60CI  </t>
  </si>
  <si>
    <t>333-90101</t>
  </si>
  <si>
    <t>MTRL, FDM, (M), PLA BLK, 90CI  </t>
  </si>
  <si>
    <t>333-90102</t>
  </si>
  <si>
    <t>MTRL, FDM, (M), PLA WHT, 90CI  </t>
  </si>
  <si>
    <t>333-90109</t>
  </si>
  <si>
    <t>MTRL, FDM, (M), PLA LT GRY, 90CI  </t>
  </si>
  <si>
    <t>333-90300</t>
  </si>
  <si>
    <t>MTRL, FDM, (M), ABSM30 IVR, 90CI  </t>
  </si>
  <si>
    <t>333-90301</t>
  </si>
  <si>
    <t>MTRL, FDM, (M), ABSM30 BLK, 90CI  </t>
  </si>
  <si>
    <t>333-90302</t>
  </si>
  <si>
    <t>MTRL, FDM, (M), ABSM30 WHT, 90CI  </t>
  </si>
  <si>
    <t>333-90308</t>
  </si>
  <si>
    <t>MTRL, FDM, (M), ABSM30 DK GRY, 90CI  </t>
  </si>
  <si>
    <t>333-90500</t>
  </si>
  <si>
    <t>MTRL, FDM, (M), ASA IVR, 90CI  </t>
  </si>
  <si>
    <t>333-90501</t>
  </si>
  <si>
    <t>MTRL, FDM, (M), ASA BLK, 90CI  </t>
  </si>
  <si>
    <t>333-90502</t>
  </si>
  <si>
    <t>MTRL, FDM, (M), ASA WHT, 90CI  </t>
  </si>
  <si>
    <t>333-90509</t>
  </si>
  <si>
    <t>MTRL, FDM, (M), ASA LT GRY, 90CI  </t>
  </si>
  <si>
    <t>333-90701</t>
  </si>
  <si>
    <t>MTRL, FDM, (M), PC-ABS BLK, 90CI  </t>
  </si>
  <si>
    <t xml:space="preserve">Support Material  </t>
  </si>
  <si>
    <t>333-63500</t>
  </si>
  <si>
    <t>FDM QSR Support 60ci</t>
  </si>
  <si>
    <t>511-10720</t>
  </si>
  <si>
    <t>T20C Nylon 12CH Hardened Tip (Qty 1) Fortus 450</t>
  </si>
  <si>
    <t>355-02411</t>
  </si>
  <si>
    <t>Support Material 92 ci3</t>
  </si>
  <si>
    <t>OBJ-06284</t>
  </si>
  <si>
    <t>PACK OF 1, RGD515 PLUS B, 18 Kg</t>
  </si>
  <si>
    <r>
      <t>Objet1000</t>
    </r>
    <r>
      <rPr>
        <b/>
        <sz val="10"/>
        <color rgb="FFFF0000"/>
        <rFont val="Arial"/>
        <family val="2"/>
      </rPr>
      <t xml:space="preserve">
18Kg- Can only ship Ground or Overnight</t>
    </r>
  </si>
  <si>
    <r>
      <t xml:space="preserve">PACK OF 2, SUP706, Support 1Kg </t>
    </r>
    <r>
      <rPr>
        <sz val="8"/>
        <color rgb="FFFF0000"/>
        <rFont val="Arial"/>
        <family val="2"/>
      </rPr>
      <t>*</t>
    </r>
    <r>
      <rPr>
        <b/>
        <sz val="8"/>
        <color rgb="FFFF0000"/>
        <rFont val="Arial"/>
        <family val="2"/>
      </rPr>
      <t>NEW for OBJET 30 -v3</t>
    </r>
    <r>
      <rPr>
        <b/>
        <sz val="8"/>
        <rFont val="Arial"/>
        <family val="2"/>
      </rPr>
      <t xml:space="preserve"> </t>
    </r>
    <r>
      <rPr>
        <b/>
        <sz val="8"/>
        <color rgb="FFFF0000"/>
        <rFont val="Arial"/>
        <family val="2"/>
      </rPr>
      <t>systems only
Upgrade required.  Please provide Serial Number.</t>
    </r>
  </si>
  <si>
    <r>
      <t>3.6KG Agilus30- Compatible only to Connex 1/2/3- Available March 7th</t>
    </r>
    <r>
      <rPr>
        <b/>
        <sz val="9"/>
        <color rgb="FFFF0000"/>
        <rFont val="Arial"/>
        <family val="2"/>
      </rPr>
      <t xml:space="preserve">
Upgrade required if SUP706 upgrade has not occurred.  Serial Number must be provided.</t>
    </r>
  </si>
  <si>
    <r>
      <t>1.44KG Agilus30- Compatible only to Connex 1/2/3- Available March 7th</t>
    </r>
    <r>
      <rPr>
        <b/>
        <sz val="9"/>
        <color rgb="FFFF0000"/>
        <rFont val="Arial"/>
        <family val="2"/>
      </rPr>
      <t xml:space="preserve">
Upgrade required if SUP706 upgrade has not occurred.  Serial Number must be provided.</t>
    </r>
  </si>
  <si>
    <r>
      <t>Nylon 12 CF (Black) Filament Canister, Fortus Plus, 92 in^3 (1510cc)</t>
    </r>
    <r>
      <rPr>
        <b/>
        <sz val="8"/>
        <color theme="1"/>
        <rFont val="Arial"/>
        <family val="2"/>
      </rPr>
      <t xml:space="preserve"> *NEW</t>
    </r>
  </si>
  <si>
    <t>Breakaway Support Tip Sets</t>
  </si>
  <si>
    <t>T12 Tip Set for Fortus 360/380/400/450/900mc (PC and PC-ISO) - .007" (.178 mm) Slice - Includes two (2) T12 Tips</t>
  </si>
  <si>
    <t>T14 Tip Set for Fortus 400/900mc (ULTEM 1010) - .010" (.254 mm) Slice - Includes one (1) T14 Tips and one (1) T16 Support Tip</t>
  </si>
  <si>
    <t>T16 Tip Set for Fortus 360/380/400/450/900mc (PC, PC-ISO, ULTEM 9085and PPSF) - .010" (.254 mm) Slice - Includes two (2) T16 Tips</t>
  </si>
  <si>
    <t>T20 Tip Set for Fortus 360/380/400/450/900mc (PC, PC-ISO, ULTEM 9085,ULTEM 1010 and PPSF) - .013" (.330 mm) Slice - Includes two (2) T20 Tips and one (1) T16 Support Tip</t>
  </si>
  <si>
    <t>T20B Tip Set for Fortus 450/900mc (ST130) - .013" (.330 mm) Slice - Includes one (1) T20B Tip and one (1) T20 Support Tip</t>
  </si>
  <si>
    <t>T10/T12 SR-30 Tip Set for Fortus 360/380/400/450mc (ABS-M30, ABS-M30i) - .005" (.127 mm) Slice - Includes one (1) T10 Tip and one (1) T12-SR-30 Tip</t>
  </si>
  <si>
    <t>T12/T12 SR-30 Tip Set for Fortus 400/450mc (ABS-M30, ABS-M30i) - .007" (.178 mm) Slice - Includes one (1) T12 Tip and one (1) T12-SR-30 Tip</t>
  </si>
  <si>
    <t>T16 Tip Set for Fortus 400/450mc (ABS-M30, ABS-M30i, ABS-ESD7) - .010" (.254 mm) Slice - Includes one (1) T16 Tip and one (1) T12-SR-30 Tip</t>
  </si>
  <si>
    <t>T20 SR-30 Tip Set for Fortus 360/380/400/450mc (ABS-M30, ABS-M30i) - .013" (.330 mm) Slice - Includes one (1) T20 Tip and one (1) T12-SR-30 Tip</t>
  </si>
  <si>
    <t>T10/T12 SR-100 Tip Set for Fortus eV/eT/360/380/400/450mc (PC, SR-100) - .005" (.127 mm) Slice - Includes one (1) T10 Tip and one (1) T12-SR-100 Tip</t>
  </si>
  <si>
    <t>T12/T12 SR-100/110 Tip Set for Fortus eV/eT/360/380/400/450mc/900mc (PC/SR-100, NYLON 12/SR-110) - .007" (.178 mm) Slice - Includes one (1) T12 Tip and one (1) T12-SR-100/110 Tip</t>
  </si>
  <si>
    <t>T16/T12 SR-100/110 Tip Set for Fortus eV/eT/360/380/400/450mc/900m (PC/SR-100, NYLON12/SR-110) - .010" (.254 mm) Slice - Includes one (1) T16 Tip and one (1) T12-SR-100/110 Tip</t>
  </si>
  <si>
    <t>ASY-01976-S</t>
  </si>
  <si>
    <r>
      <rPr>
        <strike/>
        <sz val="8"/>
        <rFont val="Arial"/>
        <family val="2"/>
      </rPr>
      <t>PACK OF 3 FullCure 705 Support Resin, 3.6Kg</t>
    </r>
    <r>
      <rPr>
        <sz val="8"/>
        <rFont val="Arial"/>
        <family val="2"/>
      </rPr>
      <t xml:space="preserve"> </t>
    </r>
    <r>
      <rPr>
        <b/>
        <sz val="8"/>
        <color rgb="FFFF0000"/>
        <rFont val="Arial"/>
        <family val="2"/>
      </rPr>
      <t>DISCONTINUED- use item above</t>
    </r>
  </si>
  <si>
    <t>*NEW* F123 Series</t>
  </si>
  <si>
    <t>06132017v1</t>
  </si>
  <si>
    <r>
      <t xml:space="preserve">PACK OF 1 RGD515, 3.6Kg           </t>
    </r>
    <r>
      <rPr>
        <b/>
        <sz val="8"/>
        <color rgb="FFFF5050"/>
        <rFont val="Arial"/>
        <family val="2"/>
      </rPr>
      <t>***Available only for J750</t>
    </r>
  </si>
  <si>
    <t>OBJ-03335</t>
  </si>
  <si>
    <r>
      <t xml:space="preserve">PACK OF 1 RGD515 </t>
    </r>
    <r>
      <rPr>
        <b/>
        <sz val="8"/>
        <color rgb="FFFF5050"/>
        <rFont val="Arial"/>
        <family val="2"/>
      </rPr>
      <t>PLUS</t>
    </r>
    <r>
      <rPr>
        <sz val="8"/>
        <rFont val="Arial"/>
        <family val="2"/>
      </rPr>
      <t>, 3.6Kg       ***NOT Available for J750</t>
    </r>
  </si>
  <si>
    <r>
      <t xml:space="preserve">PACK OF 1 RGD515, 1.44Kg </t>
    </r>
    <r>
      <rPr>
        <b/>
        <sz val="8"/>
        <color rgb="FFFF5050"/>
        <rFont val="Arial"/>
        <family val="2"/>
      </rPr>
      <t>***Available only for J750</t>
    </r>
  </si>
  <si>
    <t>OBJ-03337</t>
  </si>
  <si>
    <r>
      <t xml:space="preserve">PACK OF 1 RGD515 </t>
    </r>
    <r>
      <rPr>
        <b/>
        <sz val="8"/>
        <color rgb="FFFF5050"/>
        <rFont val="Arial"/>
        <family val="2"/>
      </rPr>
      <t>PLUS</t>
    </r>
    <r>
      <rPr>
        <sz val="8"/>
        <rFont val="Arial"/>
        <family val="2"/>
      </rPr>
      <t>, 1.44Kg  ***NOT Available for J750</t>
    </r>
  </si>
  <si>
    <t>OBJ-03333</t>
  </si>
  <si>
    <r>
      <t xml:space="preserve">PACK OF 1 RGD837 VeroPureWhite, 1.44 Kg   </t>
    </r>
    <r>
      <rPr>
        <sz val="8"/>
        <color rgb="FFFF5050"/>
        <rFont val="Arial"/>
        <family val="2"/>
      </rPr>
      <t>*NEW</t>
    </r>
  </si>
  <si>
    <t>OBJ-03334</t>
  </si>
  <si>
    <t>OBJ-03301</t>
  </si>
  <si>
    <t>OBJ-03304</t>
  </si>
  <si>
    <r>
      <t xml:space="preserve">PACK OF 1 RGD843, VeroCyan 1.44KG </t>
    </r>
    <r>
      <rPr>
        <sz val="8"/>
        <color rgb="FFFF5050"/>
        <rFont val="Arial"/>
        <family val="2"/>
      </rPr>
      <t>*NEW</t>
    </r>
  </si>
  <si>
    <r>
      <t xml:space="preserve">PACK OF 1 RGD836, VeroYellow, 1.44KG </t>
    </r>
    <r>
      <rPr>
        <sz val="8"/>
        <color rgb="FFFF5050"/>
        <rFont val="Arial"/>
        <family val="2"/>
      </rPr>
      <t>*NEW</t>
    </r>
  </si>
  <si>
    <r>
      <t xml:space="preserve">PACK OF 1 RGD851, VeroMagenta, 1.44KG </t>
    </r>
    <r>
      <rPr>
        <sz val="8"/>
        <color rgb="FFFF5050"/>
        <rFont val="Arial"/>
        <family val="2"/>
      </rPr>
      <t>*NEW</t>
    </r>
  </si>
  <si>
    <r>
      <rPr>
        <strike/>
        <sz val="8"/>
        <color theme="1"/>
        <rFont val="Arial"/>
        <family val="2"/>
      </rPr>
      <t>P400 ABS Filament Spool Maxum/Qtm White</t>
    </r>
    <r>
      <rPr>
        <sz val="8"/>
        <color theme="1"/>
        <rFont val="Arial"/>
        <family val="2"/>
      </rPr>
      <t xml:space="preserve">  ***DISCONTINUED</t>
    </r>
  </si>
  <si>
    <r>
      <rPr>
        <strike/>
        <sz val="8"/>
        <color theme="1"/>
        <rFont val="Arial"/>
        <family val="2"/>
      </rPr>
      <t>P400 ABS Filament Spool Maxum Light Gray</t>
    </r>
    <r>
      <rPr>
        <sz val="8"/>
        <color theme="1"/>
        <rFont val="Arial"/>
        <family val="2"/>
      </rPr>
      <t xml:space="preserve">  ***DISCONTINUED</t>
    </r>
  </si>
  <si>
    <r>
      <t xml:space="preserve">P400 ABS Filament Spool Maxum Black </t>
    </r>
    <r>
      <rPr>
        <sz val="8"/>
        <color theme="1"/>
        <rFont val="Arial"/>
        <family val="2"/>
      </rPr>
      <t xml:space="preserve"> ***DISCONTINUED</t>
    </r>
  </si>
  <si>
    <r>
      <t xml:space="preserve">P400 ABS Filament Spool Maxum Red  </t>
    </r>
    <r>
      <rPr>
        <sz val="8"/>
        <color theme="1"/>
        <rFont val="Arial"/>
        <family val="2"/>
      </rPr>
      <t>***DISCONTINUED</t>
    </r>
  </si>
  <si>
    <r>
      <t xml:space="preserve">P400 ABS Filament Spool Maxum Blue </t>
    </r>
    <r>
      <rPr>
        <sz val="8"/>
        <color rgb="FFFF0000"/>
        <rFont val="Arial"/>
        <family val="2"/>
      </rPr>
      <t>***LIMITED STOCK</t>
    </r>
  </si>
  <si>
    <r>
      <t xml:space="preserve">P400 ABS Filament Spool Maxum Green  </t>
    </r>
    <r>
      <rPr>
        <sz val="8"/>
        <color theme="1"/>
        <rFont val="Arial"/>
        <family val="2"/>
      </rPr>
      <t xml:space="preserve"> ***DISCONTINUED</t>
    </r>
  </si>
  <si>
    <r>
      <t xml:space="preserve">P400 ABS Filament Spool Maxum Yellow   </t>
    </r>
    <r>
      <rPr>
        <sz val="8"/>
        <color theme="1"/>
        <rFont val="Arial"/>
        <family val="2"/>
      </rPr>
      <t>***DISCONTINUED</t>
    </r>
  </si>
  <si>
    <r>
      <t xml:space="preserve">P400 ABS Filament Spool Maxum Steel Gray  </t>
    </r>
    <r>
      <rPr>
        <sz val="8"/>
        <color rgb="FFFF0000"/>
        <rFont val="Arial"/>
        <family val="2"/>
      </rPr>
      <t>***LIMITED STOCK</t>
    </r>
  </si>
  <si>
    <r>
      <t xml:space="preserve">P500 ABSi Filament Spool Maxum Translucent   </t>
    </r>
    <r>
      <rPr>
        <sz val="8"/>
        <color rgb="FFFF0000"/>
        <rFont val="Arial"/>
        <family val="2"/>
      </rPr>
      <t>***LIMITED STOCK</t>
    </r>
  </si>
  <si>
    <r>
      <t xml:space="preserve">P500 ABSi Filament Spool Maxum Translucent Amber   </t>
    </r>
    <r>
      <rPr>
        <sz val="8"/>
        <color theme="1"/>
        <rFont val="Arial"/>
        <family val="2"/>
      </rPr>
      <t>***DISCONTINUED</t>
    </r>
  </si>
  <si>
    <r>
      <t xml:space="preserve">P500 ABSi Filament Spool Maxum Translucent Red   </t>
    </r>
    <r>
      <rPr>
        <sz val="8"/>
        <color theme="1"/>
        <rFont val="Arial"/>
        <family val="2"/>
      </rPr>
      <t>***DISCONTINUED</t>
    </r>
  </si>
  <si>
    <r>
      <rPr>
        <strike/>
        <sz val="8"/>
        <color theme="1"/>
        <rFont val="Arial"/>
        <family val="2"/>
      </rPr>
      <t>P400-R ABS BASS Support Spool Maxum</t>
    </r>
    <r>
      <rPr>
        <sz val="8"/>
        <color theme="1"/>
        <rFont val="Arial"/>
        <family val="2"/>
      </rPr>
      <t xml:space="preserve"> </t>
    </r>
    <r>
      <rPr>
        <sz val="8"/>
        <color rgb="FFFF0000"/>
        <rFont val="Arial"/>
        <family val="2"/>
      </rPr>
      <t xml:space="preserve">  ***LIMITED STOCK</t>
    </r>
  </si>
  <si>
    <r>
      <rPr>
        <strike/>
        <sz val="8"/>
        <color theme="1"/>
        <rFont val="Arial"/>
        <family val="2"/>
      </rPr>
      <t>P400-SR WaterWorks Support Spool Maxum</t>
    </r>
    <r>
      <rPr>
        <sz val="8"/>
        <color theme="1"/>
        <rFont val="Arial"/>
        <family val="2"/>
      </rPr>
      <t xml:space="preserve">  ***DISCONTINUED</t>
    </r>
  </si>
  <si>
    <t>Order Form valid May 1, 2017 through Sept 1, 2017*- extended through Sept 30,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</si>
</sst>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2" formatCode="_(&quot;$&quot;* #,##0_);_(&quot;$&quot;* \(#,##0\);_(&quot;$&quot;* &quot;-&quot;_);_(@_)"/>
    <numFmt numFmtId="164" formatCode="&quot;$&quot;#,##0"/>
    <numFmt numFmtId="165" formatCode="[&lt;=9999999]###\-####;\(###\)\ ###\-####"/>
  </numFmts>
  <fonts count="51" x14ac:knownFonts="1">
    <font>
      <sz val="10"/>
      <name val="Arial"/>
    </font>
    <font>
      <sz val="11"/>
      <color theme="1"/>
      <name val="Calibri"/>
      <family val="2"/>
      <scheme val="minor"/>
    </font>
    <font>
      <sz val="11"/>
      <color theme="1"/>
      <name val="Calibri"/>
      <family val="2"/>
      <scheme val="minor"/>
    </font>
    <font>
      <b/>
      <sz val="10"/>
      <name val="Arial"/>
      <family val="2"/>
    </font>
    <font>
      <sz val="8"/>
      <name val="Arial"/>
      <family val="2"/>
    </font>
    <font>
      <u/>
      <sz val="10"/>
      <color indexed="12"/>
      <name val="Arial"/>
      <family val="2"/>
    </font>
    <font>
      <sz val="10"/>
      <name val="Arial"/>
      <family val="2"/>
    </font>
    <font>
      <b/>
      <sz val="14"/>
      <name val="Arial"/>
      <family val="2"/>
    </font>
    <font>
      <u/>
      <sz val="8"/>
      <color indexed="12"/>
      <name val="Arial"/>
      <family val="2"/>
    </font>
    <font>
      <b/>
      <sz val="8"/>
      <name val="Arial"/>
      <family val="2"/>
    </font>
    <font>
      <sz val="10"/>
      <color theme="1"/>
      <name val="Arial"/>
      <family val="2"/>
    </font>
    <font>
      <b/>
      <sz val="10"/>
      <color theme="1"/>
      <name val="Arial"/>
      <family val="2"/>
    </font>
    <font>
      <sz val="10"/>
      <name val="Arial"/>
      <family val="2"/>
    </font>
    <font>
      <sz val="8"/>
      <color indexed="10"/>
      <name val="Arial"/>
      <family val="2"/>
    </font>
    <font>
      <b/>
      <sz val="16"/>
      <name val="Arial"/>
      <family val="2"/>
    </font>
    <font>
      <sz val="12"/>
      <name val="Arial"/>
      <family val="2"/>
    </font>
    <font>
      <sz val="10"/>
      <color rgb="FFFF0000"/>
      <name val="Arial"/>
      <family val="2"/>
    </font>
    <font>
      <sz val="8"/>
      <color rgb="FFFF0000"/>
      <name val="Arial"/>
      <family val="2"/>
    </font>
    <font>
      <u/>
      <sz val="11"/>
      <color theme="10"/>
      <name val="Calibri"/>
      <family val="2"/>
      <scheme val="minor"/>
    </font>
    <font>
      <b/>
      <sz val="12"/>
      <color theme="1"/>
      <name val="Calibri"/>
      <family val="2"/>
      <scheme val="minor"/>
    </font>
    <font>
      <sz val="7.5"/>
      <color theme="1"/>
      <name val="Arial"/>
      <family val="2"/>
    </font>
    <font>
      <i/>
      <sz val="11"/>
      <color theme="1"/>
      <name val="Calibri"/>
      <family val="2"/>
      <scheme val="minor"/>
    </font>
    <font>
      <i/>
      <sz val="7.5"/>
      <color theme="1"/>
      <name val="Arial"/>
      <family val="2"/>
    </font>
    <font>
      <b/>
      <sz val="14"/>
      <color theme="1"/>
      <name val="Arial"/>
      <family val="2"/>
    </font>
    <font>
      <sz val="9"/>
      <color theme="1"/>
      <name val="Arial"/>
      <family val="2"/>
    </font>
    <font>
      <sz val="11"/>
      <color theme="1"/>
      <name val="Arial"/>
      <family val="2"/>
    </font>
    <font>
      <b/>
      <sz val="16"/>
      <color theme="1"/>
      <name val="Arial"/>
      <family val="2"/>
    </font>
    <font>
      <sz val="8"/>
      <color theme="1"/>
      <name val="Arial"/>
      <family val="2"/>
    </font>
    <font>
      <b/>
      <sz val="8"/>
      <color theme="1"/>
      <name val="Arial"/>
      <family val="2"/>
    </font>
    <font>
      <b/>
      <sz val="10"/>
      <color rgb="FFFF0000"/>
      <name val="Arial"/>
      <family val="2"/>
    </font>
    <font>
      <b/>
      <sz val="8"/>
      <name val="Calibri"/>
      <family val="2"/>
      <scheme val="minor"/>
    </font>
    <font>
      <sz val="11"/>
      <color rgb="FF3F3F76"/>
      <name val="Calibri"/>
      <family val="2"/>
      <scheme val="minor"/>
    </font>
    <font>
      <sz val="11"/>
      <name val="Calibri"/>
      <family val="2"/>
      <scheme val="minor"/>
    </font>
    <font>
      <sz val="10"/>
      <color theme="3"/>
      <name val="Arial"/>
      <family val="2"/>
    </font>
    <font>
      <b/>
      <sz val="10"/>
      <color theme="3"/>
      <name val="Arial"/>
      <family val="2"/>
    </font>
    <font>
      <b/>
      <i/>
      <sz val="8"/>
      <color theme="3"/>
      <name val="Arial"/>
      <family val="2"/>
    </font>
    <font>
      <sz val="10"/>
      <name val="Wingdings 3"/>
      <family val="1"/>
      <charset val="2"/>
    </font>
    <font>
      <i/>
      <sz val="8"/>
      <name val="Arial"/>
      <family val="2"/>
    </font>
    <font>
      <b/>
      <i/>
      <sz val="8"/>
      <name val="Arial"/>
      <family val="2"/>
    </font>
    <font>
      <b/>
      <i/>
      <sz val="8"/>
      <color rgb="FFFF0000"/>
      <name val="Arial"/>
      <family val="2"/>
    </font>
    <font>
      <i/>
      <sz val="11"/>
      <color rgb="FFFF0000"/>
      <name val="Arial"/>
      <family val="2"/>
    </font>
    <font>
      <sz val="9"/>
      <color theme="3"/>
      <name val="Calibri"/>
      <family val="2"/>
      <scheme val="minor"/>
    </font>
    <font>
      <u/>
      <sz val="9"/>
      <color indexed="12"/>
      <name val="Calibri"/>
      <family val="2"/>
      <scheme val="minor"/>
    </font>
    <font>
      <b/>
      <sz val="8"/>
      <color rgb="FFFF0000"/>
      <name val="Arial"/>
      <family val="2"/>
    </font>
    <font>
      <b/>
      <u/>
      <sz val="10"/>
      <color theme="1"/>
      <name val="Arial"/>
      <family val="2"/>
    </font>
    <font>
      <b/>
      <sz val="9"/>
      <color rgb="FFFF0000"/>
      <name val="Arial"/>
      <family val="2"/>
    </font>
    <font>
      <b/>
      <strike/>
      <sz val="10"/>
      <name val="Arial"/>
      <family val="2"/>
    </font>
    <font>
      <strike/>
      <sz val="8"/>
      <name val="Arial"/>
      <family val="2"/>
    </font>
    <font>
      <sz val="8"/>
      <color rgb="FFFF5050"/>
      <name val="Arial"/>
      <family val="2"/>
    </font>
    <font>
      <b/>
      <sz val="8"/>
      <color rgb="FFFF5050"/>
      <name val="Arial"/>
      <family val="2"/>
    </font>
    <font>
      <strike/>
      <sz val="8"/>
      <color theme="1"/>
      <name val="Arial"/>
      <family val="2"/>
    </font>
  </fonts>
  <fills count="14">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39994506668294322"/>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0"/>
        <bgColor indexed="64"/>
      </patternFill>
    </fill>
    <fill>
      <patternFill patternType="solid">
        <fgColor theme="0" tint="-4.9989318521683403E-2"/>
        <bgColor indexed="64"/>
      </patternFill>
    </fill>
    <fill>
      <patternFill patternType="solid">
        <fgColor rgb="FFFFCC99"/>
      </patternFill>
    </fill>
    <fill>
      <patternFill patternType="solid">
        <fgColor theme="9"/>
        <bgColor indexed="64"/>
      </patternFill>
    </fill>
    <fill>
      <patternFill patternType="solid">
        <fgColor theme="4" tint="0.39997558519241921"/>
        <bgColor indexed="64"/>
      </patternFill>
    </fill>
  </fills>
  <borders count="14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ck">
        <color auto="1"/>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bottom/>
      <diagonal/>
    </border>
    <border>
      <left/>
      <right/>
      <top style="double">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ck">
        <color auto="1"/>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bottom style="thin">
        <color indexed="64"/>
      </bottom>
      <diagonal/>
    </border>
    <border>
      <left/>
      <right style="thin">
        <color auto="1"/>
      </right>
      <top/>
      <bottom/>
      <diagonal/>
    </border>
    <border>
      <left/>
      <right style="thick">
        <color auto="1"/>
      </right>
      <top style="thin">
        <color indexed="64"/>
      </top>
      <bottom/>
      <diagonal/>
    </border>
    <border>
      <left/>
      <right style="thick">
        <color auto="1"/>
      </right>
      <top style="thin">
        <color auto="1"/>
      </top>
      <bottom style="thin">
        <color auto="1"/>
      </bottom>
      <diagonal/>
    </border>
    <border>
      <left style="thick">
        <color indexed="64"/>
      </left>
      <right/>
      <top style="thin">
        <color indexed="64"/>
      </top>
      <bottom style="thin">
        <color indexed="64"/>
      </bottom>
      <diagonal/>
    </border>
    <border>
      <left/>
      <right style="thin">
        <color auto="1"/>
      </right>
      <top/>
      <bottom style="thin">
        <color auto="1"/>
      </bottom>
      <diagonal/>
    </border>
    <border>
      <left style="thick">
        <color indexed="64"/>
      </left>
      <right/>
      <top/>
      <bottom style="thin">
        <color indexed="64"/>
      </bottom>
      <diagonal/>
    </border>
    <border>
      <left/>
      <right style="thick">
        <color auto="1"/>
      </right>
      <top style="medium">
        <color indexed="64"/>
      </top>
      <bottom style="medium">
        <color indexed="64"/>
      </bottom>
      <diagonal/>
    </border>
    <border>
      <left style="thick">
        <color indexed="64"/>
      </left>
      <right/>
      <top style="medium">
        <color indexed="64"/>
      </top>
      <bottom style="medium">
        <color indexed="64"/>
      </bottom>
      <diagonal/>
    </border>
    <border>
      <left style="thin">
        <color auto="1"/>
      </left>
      <right style="thick">
        <color auto="1"/>
      </right>
      <top style="thin">
        <color auto="1"/>
      </top>
      <bottom/>
      <diagonal/>
    </border>
    <border>
      <left style="thick">
        <color indexed="64"/>
      </left>
      <right/>
      <top style="thin">
        <color indexed="64"/>
      </top>
      <bottom/>
      <diagonal/>
    </border>
    <border>
      <left style="thin">
        <color auto="1"/>
      </left>
      <right style="thick">
        <color auto="1"/>
      </right>
      <top style="thin">
        <color auto="1"/>
      </top>
      <bottom style="thin">
        <color indexed="64"/>
      </bottom>
      <diagonal/>
    </border>
    <border>
      <left style="thin">
        <color auto="1"/>
      </left>
      <right style="thick">
        <color auto="1"/>
      </right>
      <top/>
      <bottom style="thin">
        <color indexed="64"/>
      </bottom>
      <diagonal/>
    </border>
    <border>
      <left style="thick">
        <color indexed="64"/>
      </left>
      <right style="thin">
        <color auto="1"/>
      </right>
      <top style="thin">
        <color indexed="64"/>
      </top>
      <bottom/>
      <diagonal/>
    </border>
    <border>
      <left/>
      <right style="thick">
        <color auto="1"/>
      </right>
      <top/>
      <bottom style="medium">
        <color auto="1"/>
      </bottom>
      <diagonal/>
    </border>
    <border>
      <left style="thin">
        <color auto="1"/>
      </left>
      <right/>
      <top style="thin">
        <color auto="1"/>
      </top>
      <bottom style="medium">
        <color auto="1"/>
      </bottom>
      <diagonal/>
    </border>
    <border>
      <left style="thick">
        <color auto="1"/>
      </left>
      <right/>
      <top style="thin">
        <color auto="1"/>
      </top>
      <bottom style="medium">
        <color auto="1"/>
      </bottom>
      <diagonal/>
    </border>
    <border>
      <left/>
      <right style="thick">
        <color auto="1"/>
      </right>
      <top style="medium">
        <color auto="1"/>
      </top>
      <bottom style="thin">
        <color indexed="64"/>
      </bottom>
      <diagonal/>
    </border>
    <border>
      <left style="thin">
        <color auto="1"/>
      </left>
      <right/>
      <top style="medium">
        <color auto="1"/>
      </top>
      <bottom style="thin">
        <color indexed="64"/>
      </bottom>
      <diagonal/>
    </border>
    <border>
      <left style="thick">
        <color auto="1"/>
      </left>
      <right/>
      <top/>
      <bottom style="medium">
        <color auto="1"/>
      </bottom>
      <diagonal/>
    </border>
    <border>
      <left/>
      <right style="thick">
        <color auto="1"/>
      </right>
      <top style="medium">
        <color auto="1"/>
      </top>
      <bottom/>
      <diagonal/>
    </border>
    <border>
      <left style="thick">
        <color auto="1"/>
      </left>
      <right/>
      <top style="medium">
        <color auto="1"/>
      </top>
      <bottom/>
      <diagonal/>
    </border>
    <border>
      <left style="thin">
        <color auto="1"/>
      </left>
      <right style="thick">
        <color auto="1"/>
      </right>
      <top/>
      <bottom/>
      <diagonal/>
    </border>
    <border>
      <left style="thick">
        <color indexed="64"/>
      </left>
      <right style="thin">
        <color auto="1"/>
      </right>
      <top/>
      <bottom/>
      <diagonal/>
    </border>
    <border>
      <left style="thick">
        <color indexed="64"/>
      </left>
      <right style="thin">
        <color auto="1"/>
      </right>
      <top style="thin">
        <color indexed="64"/>
      </top>
      <bottom style="thin">
        <color auto="1"/>
      </bottom>
      <diagonal/>
    </border>
    <border>
      <left style="thick">
        <color indexed="64"/>
      </left>
      <right style="thin">
        <color auto="1"/>
      </right>
      <top/>
      <bottom style="thin">
        <color auto="1"/>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
      <left style="thin">
        <color auto="1"/>
      </left>
      <right style="thick">
        <color auto="1"/>
      </right>
      <top style="thin">
        <color auto="1"/>
      </top>
      <bottom style="medium">
        <color indexed="64"/>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right style="thick">
        <color auto="1"/>
      </right>
      <top style="thin">
        <color auto="1"/>
      </top>
      <bottom style="medium">
        <color auto="1"/>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medium">
        <color indexed="64"/>
      </bottom>
      <diagonal/>
    </border>
    <border>
      <left style="thin">
        <color indexed="64"/>
      </left>
      <right/>
      <top style="medium">
        <color indexed="64"/>
      </top>
      <bottom/>
      <diagonal/>
    </border>
    <border>
      <left/>
      <right style="medium">
        <color indexed="64"/>
      </right>
      <top style="thick">
        <color indexed="64"/>
      </top>
      <bottom/>
      <diagonal/>
    </border>
    <border>
      <left style="medium">
        <color indexed="64"/>
      </left>
      <right/>
      <top style="thick">
        <color indexed="64"/>
      </top>
      <bottom/>
      <diagonal/>
    </border>
    <border>
      <left style="double">
        <color indexed="64"/>
      </left>
      <right style="thick">
        <color indexed="64"/>
      </right>
      <top style="double">
        <color indexed="64"/>
      </top>
      <bottom style="double">
        <color indexed="64"/>
      </bottom>
      <diagonal/>
    </border>
    <border>
      <left/>
      <right style="thick">
        <color indexed="64"/>
      </right>
      <top style="double">
        <color indexed="64"/>
      </top>
      <bottom/>
      <diagonal/>
    </border>
    <border>
      <left/>
      <right style="thick">
        <color indexed="64"/>
      </right>
      <top/>
      <bottom style="double">
        <color indexed="64"/>
      </bottom>
      <diagonal/>
    </border>
    <border>
      <left style="thick">
        <color auto="1"/>
      </left>
      <right style="thick">
        <color auto="1"/>
      </right>
      <top style="medium">
        <color indexed="64"/>
      </top>
      <bottom style="medium">
        <color auto="1"/>
      </bottom>
      <diagonal/>
    </border>
    <border>
      <left/>
      <right style="double">
        <color indexed="64"/>
      </right>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style="medium">
        <color indexed="64"/>
      </left>
      <right style="thick">
        <color auto="1"/>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thin">
        <color indexed="64"/>
      </bottom>
      <diagonal/>
    </border>
    <border>
      <left/>
      <right style="thick">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style="thick">
        <color auto="1"/>
      </right>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ck">
        <color indexed="64"/>
      </left>
      <right style="thin">
        <color auto="1"/>
      </right>
      <top style="thick">
        <color indexed="64"/>
      </top>
      <bottom/>
      <diagonal/>
    </border>
    <border>
      <left style="thin">
        <color auto="1"/>
      </left>
      <right style="thin">
        <color auto="1"/>
      </right>
      <top style="thick">
        <color indexed="64"/>
      </top>
      <bottom/>
      <diagonal/>
    </border>
    <border>
      <left style="thin">
        <color auto="1"/>
      </left>
      <right style="thick">
        <color auto="1"/>
      </right>
      <top style="thick">
        <color indexed="64"/>
      </top>
      <bottom/>
      <diagonal/>
    </border>
    <border>
      <left/>
      <right/>
      <top style="medium">
        <color indexed="64"/>
      </top>
      <bottom style="thick">
        <color indexed="64"/>
      </bottom>
      <diagonal/>
    </border>
    <border>
      <left style="thick">
        <color indexed="64"/>
      </left>
      <right/>
      <top style="medium">
        <color indexed="64"/>
      </top>
      <bottom style="thick">
        <color indexed="64"/>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thin">
        <color auto="1"/>
      </top>
      <bottom/>
      <diagonal/>
    </border>
    <border>
      <left/>
      <right style="medium">
        <color indexed="64"/>
      </right>
      <top/>
      <bottom style="thin">
        <color indexed="64"/>
      </bottom>
      <diagonal/>
    </border>
    <border>
      <left style="medium">
        <color indexed="64"/>
      </left>
      <right style="thick">
        <color indexed="64"/>
      </right>
      <top style="medium">
        <color auto="1"/>
      </top>
      <bottom/>
      <diagonal/>
    </border>
    <border>
      <left style="medium">
        <color indexed="64"/>
      </left>
      <right style="thick">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rgb="FF7F7F7F"/>
      </right>
      <top style="thin">
        <color indexed="64"/>
      </top>
      <bottom/>
      <diagonal/>
    </border>
    <border>
      <left style="thin">
        <color rgb="FF7F7F7F"/>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bottom style="thin">
        <color rgb="FF7F7F7F"/>
      </bottom>
      <diagonal/>
    </border>
    <border>
      <left style="medium">
        <color indexed="64"/>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thin">
        <color auto="1"/>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medium">
        <color auto="1"/>
      </top>
      <bottom style="thin">
        <color auto="1"/>
      </bottom>
      <diagonal/>
    </border>
    <border>
      <left style="thin">
        <color auto="1"/>
      </left>
      <right style="medium">
        <color indexed="64"/>
      </right>
      <top style="medium">
        <color auto="1"/>
      </top>
      <bottom style="thin">
        <color indexed="64"/>
      </bottom>
      <diagonal/>
    </border>
    <border>
      <left style="medium">
        <color indexed="64"/>
      </left>
      <right style="thin">
        <color auto="1"/>
      </right>
      <top style="thin">
        <color indexed="64"/>
      </top>
      <bottom/>
      <diagonal/>
    </border>
    <border>
      <left style="thin">
        <color indexed="64"/>
      </left>
      <right style="medium">
        <color indexed="64"/>
      </right>
      <top style="thin">
        <color indexed="64"/>
      </top>
      <bottom/>
      <diagonal/>
    </border>
    <border>
      <left style="thin">
        <color auto="1"/>
      </left>
      <right style="medium">
        <color indexed="64"/>
      </right>
      <top style="thin">
        <color auto="1"/>
      </top>
      <bottom style="medium">
        <color auto="1"/>
      </bottom>
      <diagonal/>
    </border>
    <border>
      <left style="medium">
        <color indexed="64"/>
      </left>
      <right style="thin">
        <color auto="1"/>
      </right>
      <top style="medium">
        <color auto="1"/>
      </top>
      <bottom/>
      <diagonal/>
    </border>
    <border>
      <left style="thin">
        <color auto="1"/>
      </left>
      <right style="thin">
        <color auto="1"/>
      </right>
      <top style="medium">
        <color auto="1"/>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double">
        <color indexed="64"/>
      </left>
      <right style="medium">
        <color indexed="64"/>
      </right>
      <top style="double">
        <color indexed="64"/>
      </top>
      <bottom style="double">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auto="1"/>
      </right>
      <top style="thin">
        <color indexed="64"/>
      </top>
      <bottom style="thin">
        <color auto="1"/>
      </bottom>
      <diagonal/>
    </border>
    <border>
      <left style="medium">
        <color indexed="64"/>
      </left>
      <right style="thin">
        <color auto="1"/>
      </right>
      <top style="thin">
        <color auto="1"/>
      </top>
      <bottom style="medium">
        <color indexed="64"/>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s>
  <cellStyleXfs count="9">
    <xf numFmtId="0" fontId="0" fillId="0" borderId="0"/>
    <xf numFmtId="0" fontId="5" fillId="0" borderId="0" applyNumberFormat="0" applyFill="0" applyBorder="0" applyAlignment="0" applyProtection="0">
      <alignment vertical="top"/>
      <protection locked="0"/>
    </xf>
    <xf numFmtId="0" fontId="6" fillId="0" borderId="0"/>
    <xf numFmtId="0" fontId="12" fillId="0" borderId="0"/>
    <xf numFmtId="0" fontId="6" fillId="0" borderId="0"/>
    <xf numFmtId="0" fontId="2" fillId="0" borderId="0"/>
    <xf numFmtId="0" fontId="18" fillId="0" borderId="0" applyNumberFormat="0" applyFill="0" applyBorder="0" applyAlignment="0" applyProtection="0"/>
    <xf numFmtId="0" fontId="31" fillId="11" borderId="106" applyNumberFormat="0" applyAlignment="0" applyProtection="0"/>
    <xf numFmtId="0" fontId="1" fillId="0" borderId="0"/>
  </cellStyleXfs>
  <cellXfs count="768">
    <xf numFmtId="0" fontId="0" fillId="0" borderId="0" xfId="0"/>
    <xf numFmtId="0" fontId="6" fillId="0" borderId="0" xfId="2"/>
    <xf numFmtId="0" fontId="12" fillId="5" borderId="0" xfId="3" applyFill="1" applyProtection="1"/>
    <xf numFmtId="0" fontId="12" fillId="5" borderId="0" xfId="3" applyFill="1" applyBorder="1" applyProtection="1"/>
    <xf numFmtId="0" fontId="12" fillId="5" borderId="0" xfId="3" applyFill="1" applyBorder="1" applyAlignment="1" applyProtection="1">
      <alignment horizontal="right"/>
    </xf>
    <xf numFmtId="0" fontId="12" fillId="5" borderId="0" xfId="3" applyFill="1" applyBorder="1" applyAlignment="1" applyProtection="1">
      <alignment horizontal="center" vertical="center"/>
    </xf>
    <xf numFmtId="0" fontId="12" fillId="5" borderId="0" xfId="3" applyFill="1" applyBorder="1" applyAlignment="1" applyProtection="1">
      <alignment horizontal="center"/>
    </xf>
    <xf numFmtId="0" fontId="12" fillId="5" borderId="29" xfId="3" applyFill="1" applyBorder="1" applyAlignment="1" applyProtection="1">
      <alignment horizontal="right"/>
    </xf>
    <xf numFmtId="0" fontId="12" fillId="5" borderId="29" xfId="3" applyFill="1" applyBorder="1" applyAlignment="1" applyProtection="1">
      <alignment horizontal="center" vertical="center"/>
    </xf>
    <xf numFmtId="0" fontId="12" fillId="5" borderId="29" xfId="3" applyFill="1" applyBorder="1" applyAlignment="1" applyProtection="1">
      <alignment horizontal="center"/>
    </xf>
    <xf numFmtId="0" fontId="12" fillId="0" borderId="0" xfId="3" applyProtection="1"/>
    <xf numFmtId="0" fontId="12" fillId="0" borderId="0" xfId="3" applyFill="1" applyProtection="1"/>
    <xf numFmtId="0" fontId="12" fillId="0" borderId="0" xfId="3" applyFill="1" applyBorder="1" applyProtection="1"/>
    <xf numFmtId="0" fontId="12" fillId="0" borderId="0" xfId="3" applyFill="1" applyBorder="1" applyAlignment="1" applyProtection="1">
      <alignment horizontal="center" vertical="center"/>
    </xf>
    <xf numFmtId="0" fontId="12" fillId="0" borderId="0" xfId="3" applyFill="1" applyBorder="1" applyAlignment="1" applyProtection="1">
      <alignment horizontal="center"/>
    </xf>
    <xf numFmtId="0" fontId="14" fillId="0" borderId="30" xfId="3" applyFont="1" applyFill="1" applyBorder="1" applyAlignment="1" applyProtection="1">
      <alignment horizontal="center" vertical="center" wrapText="1"/>
    </xf>
    <xf numFmtId="14" fontId="12" fillId="0" borderId="0" xfId="3" applyNumberFormat="1" applyFill="1" applyProtection="1"/>
    <xf numFmtId="0" fontId="12" fillId="0" borderId="0" xfId="3" applyBorder="1" applyProtection="1"/>
    <xf numFmtId="0" fontId="6" fillId="0" borderId="0" xfId="2" applyBorder="1" applyAlignment="1" applyProtection="1">
      <alignment vertical="center"/>
    </xf>
    <xf numFmtId="0" fontId="15" fillId="5" borderId="0" xfId="3" applyFont="1" applyFill="1" applyBorder="1" applyProtection="1"/>
    <xf numFmtId="0" fontId="15" fillId="5" borderId="0" xfId="3" applyFont="1" applyFill="1" applyProtection="1"/>
    <xf numFmtId="0" fontId="4" fillId="5" borderId="1" xfId="4" applyFont="1" applyFill="1" applyBorder="1" applyAlignment="1" applyProtection="1">
      <alignment vertical="center"/>
    </xf>
    <xf numFmtId="0" fontId="4" fillId="5" borderId="1" xfId="4" applyFont="1" applyFill="1" applyBorder="1" applyAlignment="1" applyProtection="1">
      <alignment vertical="center" wrapText="1"/>
    </xf>
    <xf numFmtId="42" fontId="4" fillId="0" borderId="1" xfId="4" applyNumberFormat="1" applyFont="1" applyFill="1" applyBorder="1" applyAlignment="1" applyProtection="1">
      <alignment horizontal="center" vertical="center"/>
    </xf>
    <xf numFmtId="37" fontId="6" fillId="5" borderId="1" xfId="3" applyNumberFormat="1" applyFont="1" applyFill="1" applyBorder="1" applyAlignment="1" applyProtection="1">
      <alignment horizontal="center" vertical="center"/>
      <protection locked="0"/>
    </xf>
    <xf numFmtId="0" fontId="6" fillId="5" borderId="1" xfId="4" applyFont="1" applyFill="1" applyBorder="1" applyAlignment="1" applyProtection="1">
      <alignment vertical="center"/>
      <protection locked="0"/>
    </xf>
    <xf numFmtId="42" fontId="6" fillId="0" borderId="1" xfId="4" applyNumberFormat="1" applyFont="1" applyFill="1" applyBorder="1" applyAlignment="1" applyProtection="1">
      <alignment horizontal="center" vertical="center"/>
      <protection locked="0"/>
    </xf>
    <xf numFmtId="37" fontId="3" fillId="5" borderId="1" xfId="3" applyNumberFormat="1" applyFont="1" applyFill="1" applyBorder="1" applyAlignment="1" applyProtection="1">
      <alignment horizontal="center" vertical="center"/>
      <protection locked="0"/>
    </xf>
    <xf numFmtId="0" fontId="2" fillId="0" borderId="0" xfId="5"/>
    <xf numFmtId="0" fontId="20" fillId="0" borderId="0" xfId="5" applyFont="1" applyAlignment="1">
      <alignment horizontal="left" vertical="center" indent="1"/>
    </xf>
    <xf numFmtId="0" fontId="21" fillId="0" borderId="0" xfId="5" applyFont="1"/>
    <xf numFmtId="0" fontId="22" fillId="0" borderId="0" xfId="5" applyFont="1" applyAlignment="1">
      <alignment horizontal="left" vertical="center" indent="1"/>
    </xf>
    <xf numFmtId="0" fontId="15" fillId="0" borderId="27" xfId="3" applyFont="1" applyFill="1" applyBorder="1" applyAlignment="1" applyProtection="1">
      <alignment horizontal="center"/>
    </xf>
    <xf numFmtId="0" fontId="15" fillId="0" borderId="27" xfId="3" applyFont="1" applyFill="1" applyBorder="1" applyAlignment="1" applyProtection="1">
      <alignment horizontal="center" vertical="center"/>
    </xf>
    <xf numFmtId="0" fontId="14" fillId="0" borderId="27" xfId="3" applyFont="1" applyFill="1" applyBorder="1" applyAlignment="1" applyProtection="1">
      <alignment horizontal="center" vertical="center" wrapText="1"/>
    </xf>
    <xf numFmtId="42" fontId="4" fillId="0" borderId="52" xfId="4" applyNumberFormat="1" applyFont="1" applyFill="1" applyBorder="1" applyAlignment="1" applyProtection="1">
      <alignment horizontal="right" vertical="center"/>
    </xf>
    <xf numFmtId="42" fontId="4" fillId="0" borderId="52" xfId="3" applyNumberFormat="1" applyFont="1" applyFill="1" applyBorder="1" applyAlignment="1" applyProtection="1">
      <alignment horizontal="right"/>
    </xf>
    <xf numFmtId="42" fontId="4" fillId="0" borderId="52" xfId="3" applyNumberFormat="1" applyFont="1" applyFill="1" applyBorder="1" applyProtection="1"/>
    <xf numFmtId="42" fontId="4" fillId="0" borderId="51" xfId="3" applyNumberFormat="1" applyFont="1" applyFill="1" applyBorder="1" applyAlignment="1" applyProtection="1">
      <alignment horizontal="right"/>
    </xf>
    <xf numFmtId="42" fontId="4" fillId="5" borderId="52" xfId="3" applyNumberFormat="1" applyFont="1" applyFill="1" applyBorder="1" applyAlignment="1" applyProtection="1">
      <alignment horizontal="right"/>
    </xf>
    <xf numFmtId="42" fontId="4" fillId="5" borderId="62" xfId="3" applyNumberFormat="1" applyFont="1" applyFill="1" applyBorder="1" applyAlignment="1" applyProtection="1">
      <alignment horizontal="right"/>
    </xf>
    <xf numFmtId="42" fontId="4" fillId="5" borderId="51" xfId="3" applyNumberFormat="1" applyFont="1" applyFill="1" applyBorder="1" applyAlignment="1" applyProtection="1">
      <alignment horizontal="right"/>
    </xf>
    <xf numFmtId="42" fontId="4" fillId="5" borderId="69" xfId="3" applyNumberFormat="1" applyFont="1" applyFill="1" applyBorder="1" applyAlignment="1" applyProtection="1">
      <alignment horizontal="right"/>
    </xf>
    <xf numFmtId="0" fontId="6" fillId="5" borderId="64" xfId="4" applyFont="1" applyFill="1" applyBorder="1" applyAlignment="1" applyProtection="1">
      <alignment horizontal="center" vertical="center"/>
      <protection locked="0"/>
    </xf>
    <xf numFmtId="42" fontId="6" fillId="5" borderId="52" xfId="3" applyNumberFormat="1" applyFont="1" applyFill="1" applyBorder="1" applyAlignment="1" applyProtection="1">
      <alignment horizontal="right"/>
    </xf>
    <xf numFmtId="0" fontId="15" fillId="0" borderId="50" xfId="3" applyFont="1" applyFill="1" applyBorder="1" applyProtection="1"/>
    <xf numFmtId="42" fontId="14" fillId="0" borderId="42" xfId="4" applyNumberFormat="1" applyFont="1" applyFill="1" applyBorder="1" applyAlignment="1" applyProtection="1">
      <alignment horizontal="right"/>
    </xf>
    <xf numFmtId="0" fontId="12" fillId="0" borderId="39" xfId="3" applyBorder="1"/>
    <xf numFmtId="42" fontId="14" fillId="0" borderId="81" xfId="4" applyNumberFormat="1" applyFont="1" applyFill="1" applyBorder="1" applyAlignment="1" applyProtection="1">
      <alignment horizontal="right"/>
    </xf>
    <xf numFmtId="0" fontId="12" fillId="0" borderId="39" xfId="3" applyFill="1" applyBorder="1" applyAlignment="1" applyProtection="1">
      <alignment horizontal="center"/>
    </xf>
    <xf numFmtId="0" fontId="12" fillId="5" borderId="37" xfId="3" applyFill="1" applyBorder="1" applyAlignment="1" applyProtection="1">
      <alignment horizontal="center"/>
    </xf>
    <xf numFmtId="0" fontId="12" fillId="5" borderId="36" xfId="3" applyFill="1" applyBorder="1" applyAlignment="1" applyProtection="1">
      <alignment horizontal="center"/>
    </xf>
    <xf numFmtId="0" fontId="11" fillId="0" borderId="32" xfId="5" applyFont="1" applyFill="1" applyBorder="1" applyAlignment="1">
      <alignment horizontal="center"/>
    </xf>
    <xf numFmtId="0" fontId="11" fillId="0" borderId="11" xfId="5" applyFont="1" applyBorder="1" applyAlignment="1" applyProtection="1">
      <alignment horizontal="center"/>
      <protection locked="0"/>
    </xf>
    <xf numFmtId="0" fontId="11" fillId="0" borderId="1" xfId="5" applyFont="1" applyBorder="1" applyAlignment="1" applyProtection="1">
      <alignment horizontal="center"/>
      <protection locked="0"/>
    </xf>
    <xf numFmtId="0" fontId="11" fillId="0" borderId="4" xfId="5" applyFont="1" applyBorder="1" applyAlignment="1" applyProtection="1">
      <alignment horizontal="center"/>
      <protection locked="0"/>
    </xf>
    <xf numFmtId="0" fontId="11" fillId="0" borderId="4" xfId="5" applyFont="1" applyBorder="1" applyAlignment="1" applyProtection="1">
      <alignment horizontal="center" vertical="center"/>
      <protection locked="0"/>
    </xf>
    <xf numFmtId="0" fontId="11" fillId="0" borderId="11" xfId="5" applyFont="1" applyBorder="1" applyAlignment="1" applyProtection="1">
      <alignment horizontal="center" vertical="center"/>
      <protection locked="0"/>
    </xf>
    <xf numFmtId="0" fontId="11" fillId="0" borderId="1" xfId="5" applyFont="1" applyBorder="1" applyAlignment="1" applyProtection="1">
      <alignment horizontal="center" vertical="center"/>
      <protection locked="0"/>
    </xf>
    <xf numFmtId="0" fontId="11" fillId="0" borderId="71" xfId="5" applyFont="1" applyBorder="1" applyAlignment="1" applyProtection="1">
      <alignment horizontal="center" vertical="center"/>
      <protection locked="0"/>
    </xf>
    <xf numFmtId="0" fontId="11" fillId="0" borderId="70" xfId="5" applyFont="1" applyBorder="1" applyAlignment="1" applyProtection="1">
      <alignment horizontal="center" vertical="center"/>
      <protection locked="0"/>
    </xf>
    <xf numFmtId="42" fontId="27" fillId="0" borderId="11" xfId="5" applyNumberFormat="1" applyFont="1" applyFill="1" applyBorder="1" applyAlignment="1" applyProtection="1">
      <alignment horizontal="center" vertical="center"/>
      <protection locked="0"/>
    </xf>
    <xf numFmtId="42" fontId="27" fillId="0" borderId="1" xfId="5" applyNumberFormat="1" applyFont="1" applyFill="1" applyBorder="1" applyAlignment="1" applyProtection="1">
      <alignment horizontal="center" vertical="center"/>
      <protection locked="0"/>
    </xf>
    <xf numFmtId="42" fontId="27" fillId="0" borderId="11" xfId="5" applyNumberFormat="1" applyFont="1" applyFill="1" applyBorder="1" applyAlignment="1">
      <alignment horizontal="center" vertical="center"/>
    </xf>
    <xf numFmtId="42" fontId="27" fillId="0" borderId="1" xfId="5" applyNumberFormat="1" applyFont="1" applyFill="1" applyBorder="1" applyAlignment="1">
      <alignment horizontal="center" vertical="center"/>
    </xf>
    <xf numFmtId="42" fontId="27" fillId="0" borderId="4" xfId="5" applyNumberFormat="1" applyFont="1" applyFill="1" applyBorder="1" applyAlignment="1">
      <alignment horizontal="center" vertical="center"/>
    </xf>
    <xf numFmtId="42" fontId="27" fillId="0" borderId="71" xfId="5" applyNumberFormat="1" applyFont="1" applyFill="1" applyBorder="1" applyAlignment="1">
      <alignment horizontal="center" vertical="center"/>
    </xf>
    <xf numFmtId="42" fontId="27" fillId="0" borderId="70" xfId="5" applyNumberFormat="1" applyFont="1" applyFill="1" applyBorder="1" applyAlignment="1">
      <alignment horizontal="center" vertical="center"/>
    </xf>
    <xf numFmtId="0" fontId="26" fillId="9" borderId="85" xfId="5" applyFont="1" applyFill="1" applyBorder="1" applyAlignment="1">
      <alignment vertical="center"/>
    </xf>
    <xf numFmtId="0" fontId="27" fillId="0" borderId="20" xfId="5" applyFont="1" applyBorder="1"/>
    <xf numFmtId="0" fontId="27" fillId="0" borderId="12" xfId="5" applyFont="1" applyBorder="1"/>
    <xf numFmtId="0" fontId="27" fillId="0" borderId="31" xfId="5" applyFont="1" applyBorder="1"/>
    <xf numFmtId="0" fontId="27" fillId="0" borderId="0" xfId="5" applyFont="1" applyBorder="1"/>
    <xf numFmtId="0" fontId="27" fillId="0" borderId="10" xfId="5" applyFont="1" applyBorder="1"/>
    <xf numFmtId="0" fontId="27" fillId="0" borderId="11" xfId="5" applyFont="1" applyBorder="1"/>
    <xf numFmtId="0" fontId="27" fillId="0" borderId="1" xfId="5" applyFont="1" applyBorder="1"/>
    <xf numFmtId="0" fontId="27" fillId="0" borderId="4" xfId="5" applyFont="1" applyBorder="1"/>
    <xf numFmtId="0" fontId="11" fillId="0" borderId="32" xfId="5" applyFont="1" applyBorder="1" applyAlignment="1" applyProtection="1">
      <alignment horizontal="center" vertical="center"/>
      <protection locked="0"/>
    </xf>
    <xf numFmtId="0" fontId="11" fillId="0" borderId="1" xfId="5" applyFont="1" applyBorder="1" applyAlignment="1" applyProtection="1">
      <alignment horizontal="center" vertical="center"/>
    </xf>
    <xf numFmtId="42" fontId="27" fillId="0" borderId="1" xfId="5" applyNumberFormat="1" applyFont="1" applyBorder="1" applyAlignment="1">
      <alignment horizontal="center" vertical="center"/>
    </xf>
    <xf numFmtId="42" fontId="27" fillId="0" borderId="4" xfId="5" applyNumberFormat="1" applyFont="1" applyBorder="1" applyAlignment="1">
      <alignment horizontal="center" vertical="center"/>
    </xf>
    <xf numFmtId="0" fontId="27" fillId="0" borderId="12" xfId="5" applyFont="1" applyBorder="1" applyAlignment="1">
      <alignment wrapText="1"/>
    </xf>
    <xf numFmtId="42" fontId="27" fillId="0" borderId="32" xfId="5" applyNumberFormat="1" applyFont="1" applyFill="1" applyBorder="1" applyAlignment="1">
      <alignment horizontal="center" vertical="center"/>
    </xf>
    <xf numFmtId="0" fontId="27" fillId="0" borderId="12" xfId="5" applyFont="1" applyBorder="1" applyAlignment="1"/>
    <xf numFmtId="42" fontId="27" fillId="0" borderId="11" xfId="5" applyNumberFormat="1" applyFont="1" applyBorder="1" applyAlignment="1">
      <alignment horizontal="center" vertical="center"/>
    </xf>
    <xf numFmtId="42" fontId="27" fillId="0" borderId="12" xfId="5" applyNumberFormat="1" applyFont="1" applyBorder="1" applyAlignment="1">
      <alignment horizontal="right" vertical="center"/>
    </xf>
    <xf numFmtId="42" fontId="27" fillId="0" borderId="20" xfId="5" applyNumberFormat="1" applyFont="1" applyBorder="1" applyAlignment="1">
      <alignment horizontal="right" vertical="center"/>
    </xf>
    <xf numFmtId="42" fontId="27" fillId="0" borderId="52" xfId="5" applyNumberFormat="1" applyFont="1" applyBorder="1" applyAlignment="1">
      <alignment horizontal="right" vertical="center"/>
    </xf>
    <xf numFmtId="42" fontId="27" fillId="0" borderId="62" xfId="5" applyNumberFormat="1" applyFont="1" applyBorder="1" applyAlignment="1">
      <alignment horizontal="right" vertical="center"/>
    </xf>
    <xf numFmtId="42" fontId="27" fillId="0" borderId="51" xfId="5" applyNumberFormat="1" applyFont="1" applyBorder="1" applyAlignment="1">
      <alignment horizontal="right" vertical="center"/>
    </xf>
    <xf numFmtId="42" fontId="27" fillId="0" borderId="35" xfId="5" applyNumberFormat="1" applyFont="1" applyBorder="1" applyAlignment="1">
      <alignment horizontal="right" vertical="center"/>
    </xf>
    <xf numFmtId="42" fontId="27" fillId="0" borderId="10" xfId="5" applyNumberFormat="1" applyFont="1" applyBorder="1" applyAlignment="1">
      <alignment horizontal="right" vertical="center"/>
    </xf>
    <xf numFmtId="42" fontId="27" fillId="0" borderId="11" xfId="5" applyNumberFormat="1" applyFont="1" applyBorder="1" applyAlignment="1">
      <alignment horizontal="right" vertical="center"/>
    </xf>
    <xf numFmtId="42" fontId="27" fillId="0" borderId="32" xfId="5" applyNumberFormat="1" applyFont="1" applyBorder="1" applyAlignment="1">
      <alignment horizontal="right" vertical="center"/>
    </xf>
    <xf numFmtId="42" fontId="27" fillId="0" borderId="43" xfId="5" applyNumberFormat="1" applyFont="1" applyBorder="1" applyAlignment="1">
      <alignment horizontal="right" vertical="center"/>
    </xf>
    <xf numFmtId="42" fontId="27" fillId="0" borderId="42" xfId="5" applyNumberFormat="1" applyFont="1" applyBorder="1" applyAlignment="1">
      <alignment horizontal="right" vertical="center"/>
    </xf>
    <xf numFmtId="0" fontId="18" fillId="0" borderId="43" xfId="6" applyBorder="1" applyAlignment="1" applyProtection="1">
      <alignment horizontal="center"/>
      <protection locked="0"/>
    </xf>
    <xf numFmtId="0" fontId="3" fillId="5" borderId="95" xfId="3" applyFont="1" applyFill="1" applyBorder="1" applyAlignment="1" applyProtection="1">
      <alignment horizontal="center" vertical="center"/>
    </xf>
    <xf numFmtId="0" fontId="3" fillId="5" borderId="96" xfId="3" applyFont="1" applyFill="1" applyBorder="1" applyAlignment="1" applyProtection="1">
      <alignment horizontal="center" vertical="center"/>
    </xf>
    <xf numFmtId="0" fontId="3" fillId="5" borderId="77" xfId="3" applyFont="1" applyFill="1" applyBorder="1" applyAlignment="1" applyProtection="1">
      <alignment horizontal="center" vertical="center" wrapText="1"/>
    </xf>
    <xf numFmtId="0" fontId="3" fillId="5" borderId="97" xfId="3" applyFont="1" applyFill="1" applyBorder="1" applyAlignment="1" applyProtection="1">
      <alignment horizontal="center" vertical="center" wrapText="1"/>
    </xf>
    <xf numFmtId="0" fontId="11" fillId="0" borderId="0" xfId="5" applyFont="1" applyFill="1" applyBorder="1" applyAlignment="1">
      <alignment vertical="center"/>
    </xf>
    <xf numFmtId="0" fontId="11" fillId="0" borderId="85" xfId="5" applyFont="1" applyFill="1" applyBorder="1" applyAlignment="1">
      <alignment vertical="center"/>
    </xf>
    <xf numFmtId="0" fontId="2" fillId="0" borderId="0" xfId="5" applyAlignment="1">
      <alignment vertical="center" wrapText="1"/>
    </xf>
    <xf numFmtId="0" fontId="20" fillId="0" borderId="0" xfId="5" applyFont="1" applyAlignment="1">
      <alignment horizontal="left" vertical="center" wrapText="1" indent="1"/>
    </xf>
    <xf numFmtId="0" fontId="20" fillId="0" borderId="0" xfId="5" applyFont="1"/>
    <xf numFmtId="0" fontId="20" fillId="0" borderId="0" xfId="5" applyFont="1" applyAlignment="1">
      <alignment vertical="center" wrapText="1"/>
    </xf>
    <xf numFmtId="0" fontId="2" fillId="0" borderId="0" xfId="5" applyFill="1"/>
    <xf numFmtId="0" fontId="11" fillId="0" borderId="101" xfId="5" applyFont="1" applyFill="1" applyBorder="1" applyAlignment="1">
      <alignment horizontal="center"/>
    </xf>
    <xf numFmtId="0" fontId="26" fillId="0" borderId="0" xfId="5" applyFont="1" applyFill="1" applyBorder="1" applyAlignment="1">
      <alignment vertical="center"/>
    </xf>
    <xf numFmtId="0" fontId="2" fillId="0" borderId="0" xfId="5" applyAlignment="1">
      <alignment horizontal="center"/>
    </xf>
    <xf numFmtId="0" fontId="19" fillId="0" borderId="0" xfId="5" applyFont="1" applyFill="1" applyBorder="1" applyAlignment="1">
      <alignment horizontal="center"/>
    </xf>
    <xf numFmtId="0" fontId="19" fillId="7" borderId="13" xfId="5" applyFont="1" applyFill="1" applyBorder="1" applyAlignment="1">
      <alignment horizontal="center"/>
    </xf>
    <xf numFmtId="0" fontId="2" fillId="0" borderId="0" xfId="5" applyAlignment="1">
      <alignment vertical="center"/>
    </xf>
    <xf numFmtId="0" fontId="11" fillId="0" borderId="32" xfId="5" applyFont="1" applyFill="1" applyBorder="1" applyAlignment="1">
      <alignment horizontal="center" vertical="center"/>
    </xf>
    <xf numFmtId="0" fontId="11" fillId="9" borderId="11" xfId="5" applyFont="1" applyFill="1" applyBorder="1" applyAlignment="1" applyProtection="1">
      <alignment horizontal="center"/>
      <protection locked="0"/>
    </xf>
    <xf numFmtId="0" fontId="11" fillId="9" borderId="1" xfId="5" applyFont="1" applyFill="1" applyBorder="1" applyAlignment="1" applyProtection="1">
      <alignment horizontal="center"/>
      <protection locked="0"/>
    </xf>
    <xf numFmtId="0" fontId="11" fillId="9" borderId="70" xfId="5" applyFont="1" applyFill="1" applyBorder="1" applyAlignment="1" applyProtection="1">
      <alignment horizontal="center"/>
      <protection locked="0"/>
    </xf>
    <xf numFmtId="42" fontId="27" fillId="9" borderId="11" xfId="5" applyNumberFormat="1" applyFont="1" applyFill="1" applyBorder="1" applyAlignment="1">
      <alignment horizontal="center" vertical="center"/>
    </xf>
    <xf numFmtId="42" fontId="27" fillId="9" borderId="1" xfId="5" applyNumberFormat="1" applyFont="1" applyFill="1" applyBorder="1" applyAlignment="1">
      <alignment horizontal="center" vertical="center"/>
    </xf>
    <xf numFmtId="42" fontId="27" fillId="9" borderId="4" xfId="5" applyNumberFormat="1" applyFont="1" applyFill="1" applyBorder="1" applyAlignment="1">
      <alignment horizontal="center" vertical="center"/>
    </xf>
    <xf numFmtId="42" fontId="27" fillId="9" borderId="32" xfId="5" applyNumberFormat="1" applyFont="1" applyFill="1" applyBorder="1" applyAlignment="1">
      <alignment horizontal="center" vertical="center"/>
    </xf>
    <xf numFmtId="42" fontId="27" fillId="9" borderId="70" xfId="5" applyNumberFormat="1" applyFont="1" applyFill="1" applyBorder="1" applyAlignment="1">
      <alignment horizontal="center" vertical="center"/>
    </xf>
    <xf numFmtId="42" fontId="27" fillId="9" borderId="11" xfId="5" applyNumberFormat="1" applyFont="1" applyFill="1" applyBorder="1" applyAlignment="1" applyProtection="1">
      <alignment horizontal="center" vertical="center"/>
      <protection locked="0"/>
    </xf>
    <xf numFmtId="42" fontId="27" fillId="9" borderId="1" xfId="5" applyNumberFormat="1" applyFont="1" applyFill="1" applyBorder="1" applyAlignment="1" applyProtection="1">
      <alignment horizontal="center" vertical="center"/>
      <protection locked="0"/>
    </xf>
    <xf numFmtId="0" fontId="6" fillId="0" borderId="8" xfId="2" applyBorder="1" applyAlignment="1" applyProtection="1">
      <alignment vertical="center" wrapText="1"/>
    </xf>
    <xf numFmtId="0" fontId="6" fillId="0" borderId="38" xfId="2" applyBorder="1"/>
    <xf numFmtId="42" fontId="27" fillId="0" borderId="1" xfId="5" applyNumberFormat="1" applyFont="1" applyFill="1" applyBorder="1" applyAlignment="1">
      <alignment horizontal="left" vertical="top"/>
    </xf>
    <xf numFmtId="0" fontId="0" fillId="0" borderId="104" xfId="0" applyBorder="1" applyAlignment="1">
      <alignment horizontal="center"/>
    </xf>
    <xf numFmtId="0" fontId="0" fillId="0" borderId="103" xfId="0" applyBorder="1" applyAlignment="1">
      <alignment horizontal="center"/>
    </xf>
    <xf numFmtId="0" fontId="11" fillId="0" borderId="32" xfId="5" applyFont="1" applyFill="1" applyBorder="1" applyAlignment="1">
      <alignment horizontal="center"/>
    </xf>
    <xf numFmtId="0" fontId="3" fillId="0" borderId="64" xfId="2" applyFont="1" applyFill="1" applyBorder="1"/>
    <xf numFmtId="0" fontId="4" fillId="0" borderId="8" xfId="2" applyFont="1" applyBorder="1" applyAlignment="1" applyProtection="1">
      <alignment horizontal="center" vertical="top" wrapText="1"/>
    </xf>
    <xf numFmtId="0" fontId="4" fillId="0" borderId="0" xfId="2" applyFont="1" applyBorder="1" applyAlignment="1" applyProtection="1">
      <alignment horizontal="center" vertical="top" wrapText="1"/>
    </xf>
    <xf numFmtId="0" fontId="4" fillId="0" borderId="38" xfId="2" applyFont="1" applyBorder="1" applyAlignment="1" applyProtection="1">
      <alignment horizontal="center" vertical="top" wrapText="1"/>
    </xf>
    <xf numFmtId="0" fontId="3" fillId="0" borderId="64" xfId="2" applyFont="1" applyFill="1" applyBorder="1" applyAlignment="1">
      <alignment horizontal="right"/>
    </xf>
    <xf numFmtId="0" fontId="17" fillId="0" borderId="0" xfId="2" applyFont="1" applyBorder="1" applyAlignment="1" applyProtection="1">
      <alignment horizontal="center" vertical="center" wrapText="1"/>
    </xf>
    <xf numFmtId="0" fontId="17" fillId="0" borderId="38" xfId="2" applyFont="1" applyBorder="1" applyAlignment="1" applyProtection="1">
      <alignment horizontal="center" vertical="center" wrapText="1"/>
    </xf>
    <xf numFmtId="0" fontId="33" fillId="0" borderId="39" xfId="2" applyFont="1" applyBorder="1" applyAlignment="1">
      <alignment horizontal="left" wrapText="1"/>
    </xf>
    <xf numFmtId="0" fontId="33" fillId="0" borderId="31" xfId="2" applyFont="1" applyBorder="1" applyAlignment="1">
      <alignment horizontal="left" wrapText="1"/>
    </xf>
    <xf numFmtId="0" fontId="33" fillId="0" borderId="108" xfId="2" applyFont="1" applyBorder="1" applyAlignment="1">
      <alignment horizontal="left" wrapText="1"/>
    </xf>
    <xf numFmtId="0" fontId="35" fillId="0" borderId="8" xfId="2" applyFont="1" applyBorder="1" applyAlignment="1" applyProtection="1"/>
    <xf numFmtId="0" fontId="6" fillId="0" borderId="0" xfId="2" applyBorder="1" applyAlignment="1" applyProtection="1">
      <alignment vertical="center" wrapText="1"/>
    </xf>
    <xf numFmtId="0" fontId="35" fillId="0" borderId="0" xfId="2" applyFont="1" applyBorder="1" applyAlignment="1" applyProtection="1"/>
    <xf numFmtId="0" fontId="4" fillId="0" borderId="8" xfId="2" applyFont="1" applyBorder="1" applyAlignment="1" applyProtection="1">
      <alignment vertical="top" wrapText="1"/>
    </xf>
    <xf numFmtId="0" fontId="4" fillId="0" borderId="0" xfId="2" applyFont="1" applyBorder="1" applyAlignment="1" applyProtection="1">
      <alignment vertical="top" wrapText="1"/>
    </xf>
    <xf numFmtId="0" fontId="4" fillId="0" borderId="38" xfId="2" applyFont="1" applyBorder="1" applyAlignment="1" applyProtection="1">
      <alignment vertical="top" wrapText="1"/>
    </xf>
    <xf numFmtId="0" fontId="4" fillId="0" borderId="38" xfId="2" applyFont="1" applyBorder="1" applyAlignment="1">
      <alignment vertical="top" wrapText="1"/>
    </xf>
    <xf numFmtId="0" fontId="4" fillId="0" borderId="0" xfId="2" applyFont="1" applyBorder="1" applyAlignment="1" applyProtection="1">
      <alignment horizontal="left" vertical="top" wrapText="1"/>
    </xf>
    <xf numFmtId="0" fontId="16" fillId="0" borderId="0" xfId="2" applyFont="1" applyBorder="1" applyAlignment="1">
      <alignment vertical="center"/>
    </xf>
    <xf numFmtId="0" fontId="36" fillId="0" borderId="0" xfId="2" applyFont="1"/>
    <xf numFmtId="0" fontId="37" fillId="0" borderId="0" xfId="2" applyFont="1" applyBorder="1" applyAlignment="1" applyProtection="1">
      <alignment horizontal="left" vertical="top" wrapText="1"/>
    </xf>
    <xf numFmtId="0" fontId="6" fillId="0" borderId="0" xfId="2" applyBorder="1"/>
    <xf numFmtId="0" fontId="3" fillId="0" borderId="0" xfId="2" applyFont="1" applyBorder="1"/>
    <xf numFmtId="0" fontId="32" fillId="11" borderId="106" xfId="7" applyFont="1" applyBorder="1" applyAlignment="1" applyProtection="1">
      <alignment horizontal="center" vertical="center"/>
      <protection locked="0"/>
    </xf>
    <xf numFmtId="0" fontId="32" fillId="11" borderId="106" xfId="7" applyFont="1" applyBorder="1" applyAlignment="1" applyProtection="1">
      <alignment horizontal="left" vertical="center"/>
      <protection locked="0"/>
    </xf>
    <xf numFmtId="0" fontId="37" fillId="0" borderId="38" xfId="2" applyFont="1" applyBorder="1" applyAlignment="1" applyProtection="1">
      <alignment vertical="top" wrapText="1"/>
    </xf>
    <xf numFmtId="0" fontId="32" fillId="11" borderId="106" xfId="7" applyFont="1" applyBorder="1" applyAlignment="1" applyProtection="1">
      <alignment horizontal="center" vertical="center"/>
      <protection locked="0"/>
    </xf>
    <xf numFmtId="0" fontId="4" fillId="5" borderId="1" xfId="4" applyFont="1" applyFill="1" applyBorder="1" applyAlignment="1" applyProtection="1">
      <alignment vertical="center" shrinkToFit="1"/>
    </xf>
    <xf numFmtId="0" fontId="3" fillId="2" borderId="13" xfId="2" applyFont="1" applyFill="1" applyBorder="1" applyAlignment="1"/>
    <xf numFmtId="0" fontId="3" fillId="0" borderId="1" xfId="2" applyFont="1" applyFill="1" applyBorder="1" applyAlignment="1" applyProtection="1">
      <alignment horizontal="left" vertical="center"/>
    </xf>
    <xf numFmtId="0" fontId="6" fillId="0" borderId="0" xfId="2" applyProtection="1"/>
    <xf numFmtId="0" fontId="29" fillId="0" borderId="0" xfId="2" applyFont="1" applyProtection="1"/>
    <xf numFmtId="0" fontId="32" fillId="11" borderId="106" xfId="7" applyFont="1" applyBorder="1" applyAlignment="1" applyProtection="1">
      <alignment horizontal="center" vertical="center"/>
    </xf>
    <xf numFmtId="0" fontId="30" fillId="0" borderId="0" xfId="2" applyFont="1" applyAlignment="1">
      <alignment horizontal="right"/>
    </xf>
    <xf numFmtId="0" fontId="3" fillId="2" borderId="34" xfId="2" applyFont="1" applyFill="1" applyBorder="1" applyAlignment="1" applyProtection="1">
      <alignment horizontal="center"/>
      <protection locked="0"/>
    </xf>
    <xf numFmtId="0" fontId="16" fillId="2" borderId="13" xfId="2" applyFont="1" applyFill="1" applyBorder="1" applyAlignment="1">
      <alignment horizontal="right"/>
    </xf>
    <xf numFmtId="0" fontId="24" fillId="0" borderId="0" xfId="5" applyFont="1" applyFill="1" applyBorder="1" applyAlignment="1" applyProtection="1">
      <alignment horizontal="center"/>
    </xf>
    <xf numFmtId="0" fontId="24" fillId="0" borderId="0" xfId="5" applyFont="1" applyBorder="1" applyProtection="1"/>
    <xf numFmtId="6" fontId="24" fillId="0" borderId="0" xfId="5" applyNumberFormat="1" applyFont="1" applyFill="1" applyBorder="1" applyAlignment="1" applyProtection="1">
      <alignment horizontal="center"/>
    </xf>
    <xf numFmtId="0" fontId="24" fillId="0" borderId="0" xfId="5" applyFont="1" applyBorder="1" applyAlignment="1" applyProtection="1">
      <alignment horizontal="center"/>
    </xf>
    <xf numFmtId="0" fontId="10" fillId="0" borderId="39" xfId="5" applyFont="1" applyFill="1" applyBorder="1" applyAlignment="1" applyProtection="1">
      <alignment horizontal="center"/>
    </xf>
    <xf numFmtId="0" fontId="10" fillId="0" borderId="0" xfId="5" applyFont="1" applyFill="1" applyBorder="1" applyAlignment="1" applyProtection="1">
      <alignment horizontal="center"/>
    </xf>
    <xf numFmtId="0" fontId="10" fillId="0" borderId="0" xfId="5" applyFont="1" applyBorder="1" applyProtection="1"/>
    <xf numFmtId="6" fontId="10" fillId="0" borderId="27" xfId="5" applyNumberFormat="1" applyFont="1" applyFill="1" applyBorder="1" applyAlignment="1" applyProtection="1">
      <alignment horizontal="center" vertical="center"/>
    </xf>
    <xf numFmtId="0" fontId="10" fillId="0" borderId="0" xfId="5" applyFont="1" applyBorder="1" applyAlignment="1" applyProtection="1">
      <alignment horizontal="center" vertical="center"/>
    </xf>
    <xf numFmtId="42" fontId="10" fillId="0" borderId="27" xfId="5" applyNumberFormat="1" applyFont="1" applyBorder="1" applyAlignment="1" applyProtection="1">
      <alignment horizontal="right"/>
    </xf>
    <xf numFmtId="42" fontId="10" fillId="0" borderId="38" xfId="5" applyNumberFormat="1" applyFont="1" applyBorder="1" applyAlignment="1" applyProtection="1">
      <alignment horizontal="right"/>
    </xf>
    <xf numFmtId="0" fontId="10" fillId="0" borderId="39" xfId="5" applyFont="1" applyBorder="1" applyAlignment="1" applyProtection="1">
      <alignment horizontal="center" vertical="center"/>
    </xf>
    <xf numFmtId="0" fontId="27" fillId="0" borderId="0" xfId="5" applyFont="1" applyBorder="1" applyAlignment="1" applyProtection="1">
      <alignment vertical="top" wrapText="1"/>
    </xf>
    <xf numFmtId="164" fontId="27" fillId="0" borderId="0" xfId="5" applyNumberFormat="1" applyFont="1" applyBorder="1" applyAlignment="1" applyProtection="1">
      <alignment horizontal="center" vertical="center"/>
    </xf>
    <xf numFmtId="0" fontId="27" fillId="0" borderId="38" xfId="5" applyFont="1" applyBorder="1" applyAlignment="1" applyProtection="1">
      <alignment horizontal="center" vertical="center"/>
    </xf>
    <xf numFmtId="42" fontId="27" fillId="0" borderId="11" xfId="5" applyNumberFormat="1" applyFont="1" applyBorder="1" applyAlignment="1" applyProtection="1">
      <alignment horizontal="center" vertical="center"/>
      <protection locked="0"/>
    </xf>
    <xf numFmtId="42" fontId="27" fillId="0" borderId="1" xfId="5" applyNumberFormat="1" applyFont="1" applyBorder="1" applyAlignment="1" applyProtection="1">
      <alignment horizontal="center" vertical="center"/>
      <protection locked="0"/>
    </xf>
    <xf numFmtId="6" fontId="27" fillId="0" borderId="27" xfId="5" applyNumberFormat="1" applyFont="1" applyFill="1" applyBorder="1" applyAlignment="1" applyProtection="1">
      <alignment horizontal="center"/>
    </xf>
    <xf numFmtId="0" fontId="11" fillId="0" borderId="27" xfId="5" applyFont="1" applyBorder="1" applyAlignment="1" applyProtection="1">
      <alignment horizontal="center"/>
    </xf>
    <xf numFmtId="42" fontId="27" fillId="0" borderId="27" xfId="5" applyNumberFormat="1" applyFont="1" applyBorder="1" applyAlignment="1" applyProtection="1">
      <alignment horizontal="center"/>
    </xf>
    <xf numFmtId="42" fontId="27" fillId="0" borderId="42" xfId="5" applyNumberFormat="1" applyFont="1" applyBorder="1" applyAlignment="1" applyProtection="1">
      <alignment horizontal="center"/>
    </xf>
    <xf numFmtId="0" fontId="11" fillId="0" borderId="0" xfId="5" applyFont="1" applyFill="1" applyBorder="1" applyAlignment="1" applyProtection="1">
      <alignment vertical="center"/>
    </xf>
    <xf numFmtId="6" fontId="10" fillId="0" borderId="27" xfId="5" applyNumberFormat="1" applyFont="1" applyFill="1" applyBorder="1" applyAlignment="1" applyProtection="1">
      <alignment horizontal="center"/>
    </xf>
    <xf numFmtId="164" fontId="10" fillId="0" borderId="0" xfId="5" applyNumberFormat="1" applyFont="1" applyBorder="1" applyAlignment="1" applyProtection="1">
      <alignment horizontal="center"/>
    </xf>
    <xf numFmtId="164" fontId="10" fillId="0" borderId="38" xfId="5" applyNumberFormat="1" applyFont="1" applyBorder="1" applyAlignment="1" applyProtection="1">
      <alignment horizontal="center"/>
    </xf>
    <xf numFmtId="0" fontId="27" fillId="0" borderId="10" xfId="5" applyFont="1" applyBorder="1" applyAlignment="1">
      <alignment wrapText="1"/>
    </xf>
    <xf numFmtId="42" fontId="27" fillId="0" borderId="4" xfId="5" applyNumberFormat="1" applyFont="1" applyBorder="1" applyAlignment="1">
      <alignment horizontal="center" vertical="center"/>
    </xf>
    <xf numFmtId="42" fontId="27" fillId="0" borderId="11" xfId="5" applyNumberFormat="1" applyFont="1" applyBorder="1" applyAlignment="1">
      <alignment horizontal="center" vertical="center"/>
    </xf>
    <xf numFmtId="42" fontId="27" fillId="0" borderId="1" xfId="5" applyNumberFormat="1" applyFont="1" applyBorder="1" applyAlignment="1">
      <alignment horizontal="center" vertical="center"/>
    </xf>
    <xf numFmtId="42" fontId="27" fillId="9" borderId="11" xfId="5" applyNumberFormat="1" applyFont="1" applyFill="1" applyBorder="1" applyAlignment="1">
      <alignment horizontal="center" vertical="center"/>
    </xf>
    <xf numFmtId="0" fontId="6" fillId="0" borderId="0" xfId="3" applyFont="1" applyFill="1" applyProtection="1"/>
    <xf numFmtId="0" fontId="3" fillId="5" borderId="64" xfId="4" applyFont="1" applyFill="1" applyBorder="1" applyAlignment="1" applyProtection="1">
      <alignment horizontal="left" vertical="center"/>
    </xf>
    <xf numFmtId="0" fontId="6" fillId="0" borderId="2" xfId="2" applyBorder="1"/>
    <xf numFmtId="0" fontId="6" fillId="0" borderId="5" xfId="2" applyBorder="1"/>
    <xf numFmtId="0" fontId="30" fillId="0" borderId="117" xfId="2" applyFont="1" applyBorder="1" applyAlignment="1">
      <alignment horizontal="right"/>
    </xf>
    <xf numFmtId="0" fontId="3" fillId="0" borderId="0" xfId="2" applyFont="1" applyProtection="1"/>
    <xf numFmtId="0" fontId="17" fillId="0" borderId="0" xfId="2" applyFont="1" applyBorder="1" applyAlignment="1" applyProtection="1">
      <alignment horizontal="center" vertical="center" wrapText="1"/>
    </xf>
    <xf numFmtId="0" fontId="4" fillId="0" borderId="0" xfId="2" applyFont="1" applyBorder="1" applyAlignment="1" applyProtection="1">
      <alignment horizontal="left" vertical="top" wrapText="1"/>
    </xf>
    <xf numFmtId="0" fontId="11" fillId="0" borderId="32" xfId="5" applyFont="1" applyFill="1" applyBorder="1" applyAlignment="1">
      <alignment horizontal="center"/>
    </xf>
    <xf numFmtId="0" fontId="11" fillId="0" borderId="32" xfId="5" applyFont="1" applyFill="1" applyBorder="1" applyAlignment="1">
      <alignment horizontal="center"/>
    </xf>
    <xf numFmtId="37" fontId="3" fillId="0" borderId="1" xfId="3" applyNumberFormat="1" applyFont="1" applyFill="1" applyBorder="1" applyAlignment="1" applyProtection="1">
      <alignment horizontal="center" vertical="center"/>
      <protection locked="0"/>
    </xf>
    <xf numFmtId="0" fontId="2" fillId="0" borderId="2" xfId="5" applyBorder="1"/>
    <xf numFmtId="0" fontId="2" fillId="0" borderId="5" xfId="5" applyBorder="1"/>
    <xf numFmtId="0" fontId="2" fillId="0" borderId="117" xfId="5" applyBorder="1"/>
    <xf numFmtId="0" fontId="11" fillId="0" borderId="122" xfId="5" applyFont="1" applyFill="1" applyBorder="1" applyAlignment="1">
      <alignment horizontal="center"/>
    </xf>
    <xf numFmtId="42" fontId="27" fillId="0" borderId="11" xfId="5" applyNumberFormat="1" applyFont="1" applyFill="1" applyBorder="1" applyAlignment="1" applyProtection="1">
      <alignment horizontal="center" vertical="center"/>
    </xf>
    <xf numFmtId="0" fontId="11" fillId="0" borderId="11" xfId="5" applyFont="1" applyBorder="1" applyAlignment="1" applyProtection="1">
      <alignment horizontal="center" vertical="center"/>
    </xf>
    <xf numFmtId="42" fontId="4" fillId="5" borderId="123" xfId="3" applyNumberFormat="1" applyFont="1" applyFill="1" applyBorder="1" applyAlignment="1" applyProtection="1">
      <alignment horizontal="right"/>
    </xf>
    <xf numFmtId="42" fontId="27" fillId="0" borderId="1" xfId="5" applyNumberFormat="1" applyFont="1" applyFill="1" applyBorder="1" applyAlignment="1" applyProtection="1">
      <alignment horizontal="left" vertical="top"/>
    </xf>
    <xf numFmtId="42" fontId="27" fillId="0" borderId="125" xfId="5" applyNumberFormat="1" applyFont="1" applyBorder="1" applyAlignment="1">
      <alignment vertical="center"/>
    </xf>
    <xf numFmtId="42" fontId="27" fillId="0" borderId="127" xfId="5" applyNumberFormat="1" applyFont="1" applyBorder="1" applyAlignment="1">
      <alignment vertical="center"/>
    </xf>
    <xf numFmtId="42" fontId="4" fillId="5" borderId="125" xfId="3" applyNumberFormat="1" applyFont="1" applyFill="1" applyBorder="1" applyAlignment="1" applyProtection="1">
      <alignment horizontal="right"/>
    </xf>
    <xf numFmtId="42" fontId="4" fillId="5" borderId="122" xfId="3" applyNumberFormat="1" applyFont="1" applyFill="1" applyBorder="1" applyAlignment="1" applyProtection="1">
      <alignment horizontal="right"/>
    </xf>
    <xf numFmtId="42" fontId="4" fillId="5" borderId="128" xfId="3" applyNumberFormat="1" applyFont="1" applyFill="1" applyBorder="1" applyAlignment="1" applyProtection="1">
      <alignment horizontal="right"/>
    </xf>
    <xf numFmtId="42" fontId="27" fillId="0" borderId="130" xfId="5" applyNumberFormat="1" applyFont="1" applyFill="1" applyBorder="1" applyAlignment="1">
      <alignment horizontal="center" vertical="center"/>
    </xf>
    <xf numFmtId="42" fontId="4" fillId="5" borderId="131" xfId="3" applyNumberFormat="1" applyFont="1" applyFill="1" applyBorder="1" applyAlignment="1" applyProtection="1">
      <alignment horizontal="right"/>
    </xf>
    <xf numFmtId="42" fontId="4" fillId="5" borderId="127" xfId="3" applyNumberFormat="1" applyFont="1" applyFill="1" applyBorder="1" applyAlignment="1" applyProtection="1">
      <alignment horizontal="right"/>
    </xf>
    <xf numFmtId="0" fontId="24" fillId="0" borderId="8" xfId="5" applyFont="1" applyFill="1" applyBorder="1" applyAlignment="1" applyProtection="1">
      <alignment horizontal="center"/>
    </xf>
    <xf numFmtId="42" fontId="6" fillId="5" borderId="9" xfId="3" applyNumberFormat="1" applyFont="1" applyFill="1" applyBorder="1" applyAlignment="1" applyProtection="1">
      <alignment horizontal="center"/>
    </xf>
    <xf numFmtId="0" fontId="3" fillId="0" borderId="65" xfId="2" applyFont="1" applyFill="1" applyBorder="1" applyAlignment="1">
      <alignment horizontal="right"/>
    </xf>
    <xf numFmtId="0" fontId="3" fillId="0" borderId="39" xfId="2" applyFont="1" applyFill="1" applyBorder="1" applyAlignment="1">
      <alignment horizontal="right"/>
    </xf>
    <xf numFmtId="0" fontId="26" fillId="9" borderId="30" xfId="5" applyFont="1" applyFill="1" applyBorder="1" applyAlignment="1">
      <alignment horizontal="center" vertical="center"/>
    </xf>
    <xf numFmtId="42" fontId="26" fillId="0" borderId="133" xfId="5" applyNumberFormat="1" applyFont="1" applyBorder="1" applyAlignment="1">
      <alignment horizontal="center" vertical="center"/>
    </xf>
    <xf numFmtId="42" fontId="4" fillId="5" borderId="136" xfId="3" applyNumberFormat="1" applyFont="1" applyFill="1" applyBorder="1" applyAlignment="1" applyProtection="1">
      <alignment horizontal="right"/>
    </xf>
    <xf numFmtId="42" fontId="4" fillId="5" borderId="137" xfId="3" applyNumberFormat="1" applyFont="1" applyFill="1" applyBorder="1" applyAlignment="1" applyProtection="1">
      <alignment horizontal="right"/>
    </xf>
    <xf numFmtId="42" fontId="10" fillId="0" borderId="123" xfId="5" applyNumberFormat="1" applyFont="1" applyBorder="1" applyAlignment="1">
      <alignment horizontal="center" vertical="center"/>
    </xf>
    <xf numFmtId="42" fontId="10" fillId="0" borderId="128" xfId="5" applyNumberFormat="1" applyFont="1" applyBorder="1" applyAlignment="1">
      <alignment horizontal="center" vertical="center"/>
    </xf>
    <xf numFmtId="0" fontId="27" fillId="0" borderId="10" xfId="5" applyFont="1" applyBorder="1" applyAlignment="1">
      <alignment wrapText="1"/>
    </xf>
    <xf numFmtId="0" fontId="27" fillId="0" borderId="12" xfId="5" applyFont="1" applyBorder="1" applyAlignment="1">
      <alignment wrapText="1"/>
    </xf>
    <xf numFmtId="0" fontId="27" fillId="0" borderId="12" xfId="5" applyFont="1" applyBorder="1" applyAlignment="1">
      <alignment horizontal="left" vertical="center"/>
    </xf>
    <xf numFmtId="42" fontId="27" fillId="0" borderId="1" xfId="5" applyNumberFormat="1" applyFont="1" applyBorder="1" applyAlignment="1">
      <alignment horizontal="left" vertical="center"/>
    </xf>
    <xf numFmtId="0" fontId="27" fillId="0" borderId="10" xfId="5" applyFont="1" applyBorder="1" applyAlignment="1">
      <alignment horizontal="left" vertical="center" wrapText="1"/>
    </xf>
    <xf numFmtId="42" fontId="27" fillId="0" borderId="4" xfId="5" applyNumberFormat="1" applyFont="1" applyBorder="1" applyAlignment="1">
      <alignment horizontal="left" vertical="center"/>
    </xf>
    <xf numFmtId="0" fontId="43" fillId="0" borderId="117" xfId="0" applyFont="1" applyBorder="1" applyAlignment="1">
      <alignment horizontal="right"/>
    </xf>
    <xf numFmtId="0" fontId="46" fillId="5" borderId="64" xfId="4" applyFont="1" applyFill="1" applyBorder="1" applyAlignment="1" applyProtection="1">
      <alignment horizontal="left" vertical="center"/>
    </xf>
    <xf numFmtId="37" fontId="3" fillId="5" borderId="1" xfId="3" applyNumberFormat="1" applyFont="1" applyFill="1" applyBorder="1" applyAlignment="1" applyProtection="1">
      <alignment horizontal="center" vertical="center"/>
    </xf>
    <xf numFmtId="0" fontId="6" fillId="0" borderId="44" xfId="2" applyFont="1" applyFill="1" applyBorder="1" applyAlignment="1">
      <alignment horizontal="left"/>
    </xf>
    <xf numFmtId="0" fontId="6" fillId="0" borderId="14" xfId="2" applyFont="1" applyFill="1" applyBorder="1" applyAlignment="1">
      <alignment horizontal="left"/>
    </xf>
    <xf numFmtId="0" fontId="33" fillId="0" borderId="12" xfId="2" applyFont="1" applyFill="1" applyBorder="1" applyAlignment="1" applyProtection="1">
      <alignment horizontal="center" vertical="center"/>
      <protection locked="0"/>
    </xf>
    <xf numFmtId="0" fontId="33" fillId="0" borderId="13" xfId="2" applyFont="1" applyFill="1" applyBorder="1" applyAlignment="1" applyProtection="1">
      <alignment horizontal="center" vertical="center"/>
      <protection locked="0"/>
    </xf>
    <xf numFmtId="0" fontId="33" fillId="0" borderId="21" xfId="2" applyFont="1" applyFill="1" applyBorder="1" applyAlignment="1" applyProtection="1">
      <alignment horizontal="center" vertical="center"/>
      <protection locked="0"/>
    </xf>
    <xf numFmtId="0" fontId="4" fillId="0" borderId="22" xfId="1" applyFont="1" applyBorder="1" applyAlignment="1" applyProtection="1">
      <alignment horizontal="center" vertical="top" wrapText="1"/>
    </xf>
    <xf numFmtId="0" fontId="4" fillId="0" borderId="23" xfId="1" applyFont="1" applyBorder="1" applyAlignment="1" applyProtection="1">
      <alignment horizontal="center" vertical="top" wrapText="1"/>
    </xf>
    <xf numFmtId="0" fontId="32" fillId="11" borderId="106" xfId="7" applyFont="1" applyBorder="1" applyAlignment="1" applyProtection="1">
      <alignment horizontal="center" vertical="center" wrapText="1"/>
      <protection locked="0"/>
    </xf>
    <xf numFmtId="0" fontId="32" fillId="11" borderId="118" xfId="7" applyFont="1" applyBorder="1" applyAlignment="1" applyProtection="1">
      <alignment horizontal="center" vertical="center" wrapText="1"/>
      <protection locked="0"/>
    </xf>
    <xf numFmtId="165" fontId="0" fillId="0" borderId="1" xfId="2" applyNumberFormat="1" applyFont="1" applyFill="1" applyBorder="1" applyAlignment="1" applyProtection="1">
      <alignment horizontal="center" vertical="center" wrapText="1"/>
      <protection locked="0"/>
    </xf>
    <xf numFmtId="165" fontId="6" fillId="0" borderId="1" xfId="2" applyNumberFormat="1" applyFill="1" applyBorder="1" applyAlignment="1" applyProtection="1">
      <alignment horizontal="center" vertical="center"/>
      <protection locked="0"/>
    </xf>
    <xf numFmtId="165" fontId="6" fillId="0" borderId="12" xfId="2" applyNumberFormat="1" applyFill="1" applyBorder="1" applyAlignment="1" applyProtection="1">
      <alignment horizontal="center" vertical="center"/>
      <protection locked="0"/>
    </xf>
    <xf numFmtId="0" fontId="33" fillId="0" borderId="50" xfId="2" applyFont="1" applyBorder="1" applyAlignment="1">
      <alignment horizontal="left" wrapText="1"/>
    </xf>
    <xf numFmtId="0" fontId="33" fillId="0" borderId="27" xfId="2" applyFont="1" applyBorder="1" applyAlignment="1">
      <alignment horizontal="left" wrapText="1"/>
    </xf>
    <xf numFmtId="0" fontId="33" fillId="0" borderId="107" xfId="2" applyFont="1" applyBorder="1" applyAlignment="1">
      <alignment horizontal="left" wrapText="1"/>
    </xf>
    <xf numFmtId="0" fontId="33" fillId="0" borderId="39" xfId="2" applyFont="1" applyBorder="1" applyAlignment="1">
      <alignment horizontal="left" wrapText="1"/>
    </xf>
    <xf numFmtId="0" fontId="33" fillId="0" borderId="0" xfId="2" applyFont="1" applyBorder="1" applyAlignment="1">
      <alignment horizontal="left" wrapText="1"/>
    </xf>
    <xf numFmtId="0" fontId="33" fillId="0" borderId="9" xfId="2" applyFont="1" applyBorder="1" applyAlignment="1">
      <alignment horizontal="left" wrapText="1"/>
    </xf>
    <xf numFmtId="0" fontId="33" fillId="0" borderId="46" xfId="2" applyFont="1" applyBorder="1" applyAlignment="1">
      <alignment horizontal="left" wrapText="1"/>
    </xf>
    <xf numFmtId="0" fontId="33" fillId="0" borderId="31" xfId="2" applyFont="1" applyBorder="1" applyAlignment="1">
      <alignment horizontal="left" wrapText="1"/>
    </xf>
    <xf numFmtId="0" fontId="33" fillId="0" borderId="108" xfId="2" applyFont="1" applyBorder="1" applyAlignment="1">
      <alignment horizontal="left" wrapText="1"/>
    </xf>
    <xf numFmtId="0" fontId="34" fillId="0" borderId="12" xfId="2" applyFont="1" applyFill="1" applyBorder="1" applyAlignment="1" applyProtection="1">
      <alignment horizontal="center" vertical="center"/>
      <protection locked="0"/>
    </xf>
    <xf numFmtId="0" fontId="34" fillId="0" borderId="13" xfId="2" applyFont="1" applyFill="1" applyBorder="1" applyAlignment="1" applyProtection="1">
      <alignment horizontal="center" vertical="center"/>
      <protection locked="0"/>
    </xf>
    <xf numFmtId="0" fontId="34" fillId="0" borderId="21" xfId="2" applyFont="1" applyFill="1" applyBorder="1" applyAlignment="1" applyProtection="1">
      <alignment horizontal="center" vertical="center"/>
      <protection locked="0"/>
    </xf>
    <xf numFmtId="0" fontId="3" fillId="2" borderId="44" xfId="2" applyFont="1" applyFill="1" applyBorder="1" applyAlignment="1">
      <alignment horizontal="center" wrapText="1"/>
    </xf>
    <xf numFmtId="0" fontId="3" fillId="2" borderId="13" xfId="2" applyFont="1" applyFill="1" applyBorder="1" applyAlignment="1">
      <alignment horizontal="center"/>
    </xf>
    <xf numFmtId="0" fontId="3" fillId="2" borderId="21" xfId="2" applyFont="1" applyFill="1" applyBorder="1" applyAlignment="1">
      <alignment horizontal="center"/>
    </xf>
    <xf numFmtId="0" fontId="0" fillId="0" borderId="1" xfId="2" applyFont="1" applyFill="1" applyBorder="1" applyAlignment="1" applyProtection="1">
      <alignment horizontal="left" vertical="center"/>
      <protection locked="0"/>
    </xf>
    <xf numFmtId="0" fontId="6" fillId="0" borderId="1" xfId="2" applyFill="1" applyBorder="1" applyAlignment="1" applyProtection="1">
      <alignment horizontal="left" vertical="center"/>
      <protection locked="0"/>
    </xf>
    <xf numFmtId="0" fontId="6" fillId="0" borderId="12" xfId="2" applyFill="1" applyBorder="1" applyAlignment="1" applyProtection="1">
      <alignment horizontal="left" vertical="center"/>
      <protection locked="0"/>
    </xf>
    <xf numFmtId="0" fontId="40" fillId="0" borderId="6" xfId="2" applyFont="1" applyBorder="1" applyAlignment="1" applyProtection="1">
      <alignment horizontal="left" vertical="top" wrapText="1"/>
      <protection locked="0"/>
    </xf>
    <xf numFmtId="0" fontId="40" fillId="0" borderId="7" xfId="2" applyFont="1" applyBorder="1" applyAlignment="1" applyProtection="1">
      <alignment horizontal="left" vertical="top" wrapText="1"/>
      <protection locked="0"/>
    </xf>
    <xf numFmtId="0" fontId="40" fillId="0" borderId="115" xfId="2" applyFont="1" applyBorder="1" applyAlignment="1" applyProtection="1">
      <alignment horizontal="left" vertical="top" wrapText="1"/>
      <protection locked="0"/>
    </xf>
    <xf numFmtId="0" fontId="40" fillId="0" borderId="8" xfId="2" applyFont="1" applyBorder="1" applyAlignment="1" applyProtection="1">
      <alignment horizontal="left" vertical="top" wrapText="1"/>
      <protection locked="0"/>
    </xf>
    <xf numFmtId="0" fontId="40" fillId="0" borderId="0" xfId="2" applyFont="1" applyBorder="1" applyAlignment="1" applyProtection="1">
      <alignment horizontal="left" vertical="top" wrapText="1"/>
      <protection locked="0"/>
    </xf>
    <xf numFmtId="0" fontId="40" fillId="0" borderId="9" xfId="2" applyFont="1" applyBorder="1" applyAlignment="1" applyProtection="1">
      <alignment horizontal="left" vertical="top" wrapText="1"/>
      <protection locked="0"/>
    </xf>
    <xf numFmtId="0" fontId="40" fillId="0" borderId="112" xfId="2" applyFont="1" applyBorder="1" applyAlignment="1" applyProtection="1">
      <alignment horizontal="left" vertical="top" wrapText="1"/>
      <protection locked="0"/>
    </xf>
    <xf numFmtId="0" fontId="40" fillId="0" borderId="3" xfId="2" applyFont="1" applyBorder="1" applyAlignment="1" applyProtection="1">
      <alignment horizontal="left" vertical="top" wrapText="1"/>
      <protection locked="0"/>
    </xf>
    <xf numFmtId="0" fontId="40" fillId="0" borderId="116" xfId="2" applyFont="1" applyBorder="1" applyAlignment="1" applyProtection="1">
      <alignment horizontal="left" vertical="top" wrapText="1"/>
      <protection locked="0"/>
    </xf>
    <xf numFmtId="0" fontId="3" fillId="2" borderId="44" xfId="2" applyFont="1" applyFill="1" applyBorder="1" applyAlignment="1">
      <alignment horizontal="right" wrapText="1"/>
    </xf>
    <xf numFmtId="0" fontId="3" fillId="2" borderId="13" xfId="2" applyFont="1" applyFill="1" applyBorder="1" applyAlignment="1">
      <alignment horizontal="right" wrapText="1"/>
    </xf>
    <xf numFmtId="0" fontId="32" fillId="11" borderId="106" xfId="7" applyFont="1" applyBorder="1" applyAlignment="1" applyProtection="1">
      <alignment horizontal="center" vertical="center" wrapText="1"/>
    </xf>
    <xf numFmtId="0" fontId="32" fillId="11" borderId="118" xfId="7" applyFont="1" applyBorder="1" applyAlignment="1" applyProtection="1">
      <alignment horizontal="center" vertical="center" wrapText="1"/>
    </xf>
    <xf numFmtId="0" fontId="32" fillId="11" borderId="114" xfId="7" applyFont="1" applyBorder="1" applyAlignment="1" applyProtection="1">
      <alignment horizontal="center" vertical="center"/>
      <protection locked="0"/>
    </xf>
    <xf numFmtId="0" fontId="32" fillId="11" borderId="13" xfId="7" applyFont="1" applyBorder="1" applyAlignment="1" applyProtection="1">
      <alignment horizontal="center" vertical="center"/>
      <protection locked="0"/>
    </xf>
    <xf numFmtId="0" fontId="32" fillId="11" borderId="21" xfId="7" applyFont="1" applyBorder="1" applyAlignment="1" applyProtection="1">
      <alignment horizontal="center" vertical="center"/>
      <protection locked="0"/>
    </xf>
    <xf numFmtId="0" fontId="3" fillId="0" borderId="50" xfId="2" applyFont="1" applyFill="1" applyBorder="1" applyAlignment="1">
      <alignment horizontal="left"/>
    </xf>
    <xf numFmtId="0" fontId="3" fillId="0" borderId="113" xfId="2" applyFont="1" applyFill="1" applyBorder="1" applyAlignment="1">
      <alignment horizontal="left"/>
    </xf>
    <xf numFmtId="0" fontId="6" fillId="0" borderId="68" xfId="2" applyBorder="1" applyAlignment="1">
      <alignment horizontal="center"/>
    </xf>
    <xf numFmtId="0" fontId="6" fillId="0" borderId="67" xfId="2" applyBorder="1" applyAlignment="1">
      <alignment horizontal="center"/>
    </xf>
    <xf numFmtId="0" fontId="6" fillId="0" borderId="79" xfId="2" applyBorder="1" applyAlignment="1">
      <alignment horizontal="center"/>
    </xf>
    <xf numFmtId="0" fontId="6" fillId="0" borderId="39" xfId="2" applyBorder="1" applyAlignment="1">
      <alignment horizontal="center"/>
    </xf>
    <xf numFmtId="0" fontId="6" fillId="0" borderId="0" xfId="2" applyBorder="1" applyAlignment="1">
      <alignment horizontal="center"/>
    </xf>
    <xf numFmtId="0" fontId="6" fillId="0" borderId="9" xfId="2" applyBorder="1" applyAlignment="1">
      <alignment horizontal="center"/>
    </xf>
    <xf numFmtId="0" fontId="3" fillId="2" borderId="80" xfId="2" applyFont="1" applyFill="1" applyBorder="1" applyAlignment="1">
      <alignment horizontal="center" wrapText="1"/>
    </xf>
    <xf numFmtId="0" fontId="3" fillId="2" borderId="67" xfId="2" applyFont="1" applyFill="1" applyBorder="1" applyAlignment="1">
      <alignment horizontal="center" wrapText="1"/>
    </xf>
    <xf numFmtId="0" fontId="3" fillId="2" borderId="66" xfId="2" applyFont="1" applyFill="1" applyBorder="1" applyAlignment="1">
      <alignment horizontal="center" wrapText="1"/>
    </xf>
    <xf numFmtId="0" fontId="8" fillId="2" borderId="8" xfId="1" applyFont="1" applyFill="1" applyBorder="1" applyAlignment="1" applyProtection="1">
      <alignment horizontal="center" vertical="top" wrapText="1"/>
      <protection locked="0"/>
    </xf>
    <xf numFmtId="0" fontId="8" fillId="2" borderId="0" xfId="1" applyFont="1" applyFill="1" applyBorder="1" applyAlignment="1" applyProtection="1">
      <alignment horizontal="center" vertical="top" wrapText="1"/>
      <protection locked="0"/>
    </xf>
    <xf numFmtId="0" fontId="8" fillId="2" borderId="38" xfId="1" applyFont="1" applyFill="1" applyBorder="1" applyAlignment="1" applyProtection="1">
      <alignment horizontal="center" vertical="top" wrapText="1"/>
      <protection locked="0"/>
    </xf>
    <xf numFmtId="0" fontId="4" fillId="2" borderId="8" xfId="2" applyFont="1" applyFill="1" applyBorder="1" applyAlignment="1">
      <alignment horizontal="center" wrapText="1"/>
    </xf>
    <xf numFmtId="0" fontId="4" fillId="2" borderId="0" xfId="2" applyFont="1" applyFill="1" applyBorder="1" applyAlignment="1">
      <alignment horizontal="center" wrapText="1"/>
    </xf>
    <xf numFmtId="0" fontId="4" fillId="2" borderId="38" xfId="2" applyFont="1" applyFill="1" applyBorder="1" applyAlignment="1">
      <alignment horizontal="center" wrapText="1"/>
    </xf>
    <xf numFmtId="0" fontId="5" fillId="2" borderId="8" xfId="1" applyFill="1" applyBorder="1" applyAlignment="1" applyProtection="1">
      <alignment horizontal="center" vertical="top"/>
      <protection locked="0"/>
    </xf>
    <xf numFmtId="0" fontId="5" fillId="2" borderId="0" xfId="1" applyFill="1" applyBorder="1" applyAlignment="1" applyProtection="1">
      <alignment horizontal="center" vertical="top"/>
      <protection locked="0"/>
    </xf>
    <xf numFmtId="0" fontId="5" fillId="2" borderId="38" xfId="1" applyFill="1" applyBorder="1" applyAlignment="1" applyProtection="1">
      <alignment horizontal="center" vertical="top"/>
      <protection locked="0"/>
    </xf>
    <xf numFmtId="0" fontId="7" fillId="12" borderId="61" xfId="2" applyFont="1" applyFill="1" applyBorder="1" applyAlignment="1">
      <alignment horizontal="center" vertical="center"/>
    </xf>
    <xf numFmtId="0" fontId="7" fillId="12" borderId="7" xfId="2" applyFont="1" applyFill="1" applyBorder="1" applyAlignment="1">
      <alignment horizontal="center" vertical="center"/>
    </xf>
    <xf numFmtId="0" fontId="7" fillId="12" borderId="60" xfId="2" applyFont="1" applyFill="1" applyBorder="1" applyAlignment="1">
      <alignment horizontal="center" vertical="center"/>
    </xf>
    <xf numFmtId="0" fontId="7" fillId="12" borderId="59" xfId="2" applyFont="1" applyFill="1" applyBorder="1" applyAlignment="1">
      <alignment horizontal="center" vertical="center"/>
    </xf>
    <xf numFmtId="0" fontId="7" fillId="12" borderId="3" xfId="2" applyFont="1" applyFill="1" applyBorder="1" applyAlignment="1">
      <alignment horizontal="center" vertical="center"/>
    </xf>
    <xf numFmtId="0" fontId="7" fillId="12" borderId="54" xfId="2" applyFont="1" applyFill="1" applyBorder="1" applyAlignment="1">
      <alignment horizontal="center" vertical="center"/>
    </xf>
    <xf numFmtId="165" fontId="6" fillId="0" borderId="10" xfId="2" applyNumberFormat="1" applyFill="1" applyBorder="1" applyAlignment="1" applyProtection="1">
      <alignment horizontal="center" vertical="center"/>
      <protection locked="0"/>
    </xf>
    <xf numFmtId="0" fontId="0" fillId="0" borderId="12" xfId="2" applyFont="1" applyFill="1" applyBorder="1" applyAlignment="1" applyProtection="1">
      <alignment horizontal="left" vertical="center"/>
      <protection locked="0"/>
    </xf>
    <xf numFmtId="0" fontId="0" fillId="0" borderId="13" xfId="2" applyFont="1" applyFill="1" applyBorder="1" applyAlignment="1" applyProtection="1">
      <alignment horizontal="left" vertical="center"/>
      <protection locked="0"/>
    </xf>
    <xf numFmtId="0" fontId="3" fillId="0" borderId="0" xfId="2" applyFont="1" applyBorder="1" applyAlignment="1" applyProtection="1">
      <alignment horizontal="left" vertical="center" wrapText="1"/>
    </xf>
    <xf numFmtId="14" fontId="32" fillId="11" borderId="118" xfId="7" applyNumberFormat="1" applyFont="1" applyBorder="1" applyAlignment="1" applyProtection="1">
      <alignment horizontal="center" vertical="center"/>
      <protection locked="0"/>
    </xf>
    <xf numFmtId="0" fontId="32" fillId="11" borderId="118" xfId="7" applyFont="1" applyBorder="1" applyAlignment="1" applyProtection="1">
      <alignment horizontal="center" vertical="center"/>
      <protection locked="0"/>
    </xf>
    <xf numFmtId="0" fontId="3" fillId="2" borderId="44" xfId="2" applyFont="1" applyFill="1" applyBorder="1" applyAlignment="1">
      <alignment horizontal="center"/>
    </xf>
    <xf numFmtId="0" fontId="3" fillId="0" borderId="56" xfId="2" applyFont="1" applyFill="1" applyBorder="1" applyAlignment="1">
      <alignment horizontal="center"/>
    </xf>
    <xf numFmtId="0" fontId="3" fillId="0" borderId="25" xfId="2" applyFont="1" applyFill="1" applyBorder="1" applyAlignment="1">
      <alignment horizontal="center"/>
    </xf>
    <xf numFmtId="0" fontId="3" fillId="0" borderId="111" xfId="2" applyFont="1" applyFill="1" applyBorder="1" applyAlignment="1">
      <alignment horizontal="center"/>
    </xf>
    <xf numFmtId="0" fontId="4" fillId="0" borderId="0" xfId="2" applyFont="1" applyBorder="1" applyAlignment="1" applyProtection="1">
      <alignment horizontal="left" vertical="center" wrapText="1"/>
    </xf>
    <xf numFmtId="0" fontId="4" fillId="0" borderId="0" xfId="2" applyFont="1" applyBorder="1" applyAlignment="1">
      <alignment horizontal="left" vertical="top" wrapText="1"/>
    </xf>
    <xf numFmtId="0" fontId="4" fillId="0" borderId="38" xfId="2" applyFont="1" applyBorder="1" applyAlignment="1">
      <alignment horizontal="left" vertical="top" wrapText="1"/>
    </xf>
    <xf numFmtId="0" fontId="4" fillId="0" borderId="109" xfId="1" applyFont="1" applyBorder="1" applyAlignment="1" applyProtection="1">
      <alignment horizontal="center" vertical="top" wrapText="1"/>
    </xf>
    <xf numFmtId="0" fontId="4" fillId="0" borderId="110" xfId="1" applyFont="1" applyBorder="1" applyAlignment="1" applyProtection="1">
      <alignment horizontal="center" vertical="top" wrapText="1"/>
    </xf>
    <xf numFmtId="0" fontId="4" fillId="0" borderId="22" xfId="1" applyFont="1" applyBorder="1" applyAlignment="1" applyProtection="1">
      <alignment horizontal="center" vertical="top"/>
    </xf>
    <xf numFmtId="0" fontId="4" fillId="0" borderId="23" xfId="1" applyFont="1" applyBorder="1" applyAlignment="1" applyProtection="1">
      <alignment horizontal="center" vertical="top"/>
    </xf>
    <xf numFmtId="42" fontId="14" fillId="9" borderId="73" xfId="2" applyNumberFormat="1" applyFont="1" applyFill="1" applyBorder="1" applyAlignment="1" applyProtection="1">
      <alignment horizontal="center" vertical="center"/>
    </xf>
    <xf numFmtId="42" fontId="14" fillId="9" borderId="82" xfId="2" applyNumberFormat="1" applyFont="1" applyFill="1" applyBorder="1" applyAlignment="1" applyProtection="1">
      <alignment horizontal="center" vertical="center"/>
    </xf>
    <xf numFmtId="42" fontId="14" fillId="9" borderId="75" xfId="2" applyNumberFormat="1" applyFont="1" applyFill="1" applyBorder="1" applyAlignment="1" applyProtection="1">
      <alignment horizontal="center" vertical="center"/>
    </xf>
    <xf numFmtId="42" fontId="14" fillId="9" borderId="83" xfId="2" applyNumberFormat="1" applyFont="1" applyFill="1" applyBorder="1" applyAlignment="1" applyProtection="1">
      <alignment horizontal="center" vertical="center"/>
    </xf>
    <xf numFmtId="42" fontId="26" fillId="0" borderId="73" xfId="2" applyNumberFormat="1" applyFont="1" applyBorder="1" applyAlignment="1" applyProtection="1">
      <alignment horizontal="center" vertical="center" readingOrder="1"/>
    </xf>
    <xf numFmtId="42" fontId="26" fillId="0" borderId="33" xfId="2" applyNumberFormat="1" applyFont="1" applyBorder="1" applyAlignment="1" applyProtection="1">
      <alignment horizontal="center" vertical="center" readingOrder="1"/>
    </xf>
    <xf numFmtId="42" fontId="26" fillId="0" borderId="74" xfId="2" applyNumberFormat="1" applyFont="1" applyBorder="1" applyAlignment="1" applyProtection="1">
      <alignment horizontal="center" vertical="center" readingOrder="1"/>
    </xf>
    <xf numFmtId="42" fontId="26" fillId="0" borderId="75" xfId="2" applyNumberFormat="1" applyFont="1" applyBorder="1" applyAlignment="1" applyProtection="1">
      <alignment horizontal="center" vertical="center" readingOrder="1"/>
    </xf>
    <xf numFmtId="42" fontId="26" fillId="0" borderId="105" xfId="2" applyNumberFormat="1" applyFont="1" applyBorder="1" applyAlignment="1" applyProtection="1">
      <alignment horizontal="center" vertical="center" readingOrder="1"/>
    </xf>
    <xf numFmtId="42" fontId="26" fillId="0" borderId="76" xfId="2" applyNumberFormat="1" applyFont="1" applyBorder="1" applyAlignment="1" applyProtection="1">
      <alignment horizontal="center" vertical="center" readingOrder="1"/>
    </xf>
    <xf numFmtId="0" fontId="17" fillId="0" borderId="33" xfId="2" applyFont="1" applyBorder="1" applyAlignment="1" applyProtection="1">
      <alignment horizontal="center" vertical="center" wrapText="1"/>
    </xf>
    <xf numFmtId="0" fontId="17" fillId="0" borderId="82" xfId="2" applyFont="1" applyBorder="1" applyAlignment="1" applyProtection="1">
      <alignment horizontal="center" vertical="center" wrapText="1"/>
    </xf>
    <xf numFmtId="0" fontId="17" fillId="0" borderId="0" xfId="2" applyFont="1" applyBorder="1" applyAlignment="1" applyProtection="1">
      <alignment horizontal="center" vertical="center" wrapText="1"/>
    </xf>
    <xf numFmtId="0" fontId="17" fillId="0" borderId="38" xfId="2" applyFont="1" applyBorder="1" applyAlignment="1" applyProtection="1">
      <alignment horizontal="center" vertical="center" wrapText="1"/>
    </xf>
    <xf numFmtId="0" fontId="41" fillId="0" borderId="8" xfId="0" applyFont="1" applyBorder="1" applyAlignment="1">
      <alignment horizontal="center" vertical="top" wrapText="1"/>
    </xf>
    <xf numFmtId="0" fontId="41" fillId="0" borderId="0" xfId="0" applyFont="1" applyBorder="1" applyAlignment="1">
      <alignment horizontal="center" vertical="top" wrapText="1"/>
    </xf>
    <xf numFmtId="0" fontId="41" fillId="0" borderId="9" xfId="0" applyFont="1" applyBorder="1" applyAlignment="1">
      <alignment horizontal="center" vertical="top" wrapText="1"/>
    </xf>
    <xf numFmtId="0" fontId="42" fillId="0" borderId="8" xfId="1" applyFont="1" applyBorder="1" applyAlignment="1" applyProtection="1">
      <alignment horizontal="center" vertical="top" wrapText="1"/>
      <protection locked="0"/>
    </xf>
    <xf numFmtId="0" fontId="41" fillId="0" borderId="0" xfId="0" applyFont="1" applyBorder="1" applyAlignment="1" applyProtection="1">
      <alignment horizontal="center" vertical="top" wrapText="1"/>
      <protection locked="0"/>
    </xf>
    <xf numFmtId="0" fontId="41" fillId="0" borderId="9" xfId="0" applyFont="1" applyBorder="1" applyAlignment="1" applyProtection="1">
      <alignment horizontal="center" vertical="top" wrapText="1"/>
      <protection locked="0"/>
    </xf>
    <xf numFmtId="0" fontId="4" fillId="0" borderId="0" xfId="2" applyFont="1" applyBorder="1" applyAlignment="1" applyProtection="1">
      <alignment horizontal="left" vertical="top" wrapText="1"/>
    </xf>
    <xf numFmtId="0" fontId="16" fillId="0" borderId="22" xfId="2" applyFont="1" applyBorder="1" applyAlignment="1" applyProtection="1">
      <alignment horizontal="center" vertical="center"/>
      <protection locked="0"/>
    </xf>
    <xf numFmtId="0" fontId="16" fillId="0" borderId="23" xfId="2" applyFont="1" applyBorder="1" applyAlignment="1" applyProtection="1">
      <alignment horizontal="center" vertical="center"/>
      <protection locked="0"/>
    </xf>
    <xf numFmtId="0" fontId="3" fillId="9" borderId="68" xfId="3" applyFont="1" applyFill="1" applyBorder="1" applyAlignment="1" applyProtection="1">
      <alignment horizontal="center"/>
      <protection locked="0"/>
    </xf>
    <xf numFmtId="0" fontId="3" fillId="9" borderId="67" xfId="3" applyFont="1" applyFill="1" applyBorder="1" applyAlignment="1" applyProtection="1">
      <alignment horizontal="center"/>
      <protection locked="0"/>
    </xf>
    <xf numFmtId="0" fontId="3" fillId="9" borderId="66" xfId="3" applyFont="1" applyFill="1" applyBorder="1" applyAlignment="1" applyProtection="1">
      <alignment horizontal="center"/>
      <protection locked="0"/>
    </xf>
    <xf numFmtId="0" fontId="3" fillId="9" borderId="39" xfId="3" applyFont="1" applyFill="1" applyBorder="1" applyAlignment="1" applyProtection="1">
      <alignment horizontal="center"/>
      <protection locked="0"/>
    </xf>
    <xf numFmtId="0" fontId="3" fillId="9" borderId="0" xfId="3" applyFont="1" applyFill="1" applyBorder="1" applyAlignment="1" applyProtection="1">
      <alignment horizontal="center"/>
      <protection locked="0"/>
    </xf>
    <xf numFmtId="0" fontId="3" fillId="9" borderId="38" xfId="3" applyFont="1" applyFill="1" applyBorder="1" applyAlignment="1" applyProtection="1">
      <alignment horizontal="center"/>
      <protection locked="0"/>
    </xf>
    <xf numFmtId="0" fontId="7" fillId="12" borderId="68" xfId="3" applyFont="1" applyFill="1" applyBorder="1" applyAlignment="1" applyProtection="1">
      <alignment horizontal="center" vertical="center"/>
    </xf>
    <xf numFmtId="0" fontId="7" fillId="12" borderId="67" xfId="3" applyFont="1" applyFill="1" applyBorder="1" applyAlignment="1" applyProtection="1">
      <alignment horizontal="center" vertical="center"/>
    </xf>
    <xf numFmtId="0" fontId="7" fillId="12" borderId="66" xfId="3" applyFont="1" applyFill="1" applyBorder="1" applyAlignment="1" applyProtection="1">
      <alignment horizontal="center" vertical="center"/>
    </xf>
    <xf numFmtId="0" fontId="7" fillId="12" borderId="37" xfId="3" applyFont="1" applyFill="1" applyBorder="1" applyAlignment="1" applyProtection="1">
      <alignment horizontal="center" vertical="center"/>
    </xf>
    <xf numFmtId="0" fontId="7" fillId="12" borderId="29" xfId="3" applyFont="1" applyFill="1" applyBorder="1" applyAlignment="1" applyProtection="1">
      <alignment horizontal="center" vertical="center"/>
    </xf>
    <xf numFmtId="0" fontId="7" fillId="12" borderId="36" xfId="3" applyFont="1" applyFill="1" applyBorder="1" applyAlignment="1" applyProtection="1">
      <alignment horizontal="center" vertical="center"/>
    </xf>
    <xf numFmtId="0" fontId="3" fillId="3" borderId="48" xfId="3" applyFont="1" applyFill="1" applyBorder="1" applyAlignment="1" applyProtection="1">
      <alignment horizontal="center" vertical="center" wrapText="1"/>
    </xf>
    <xf numFmtId="0" fontId="3" fillId="3" borderId="5" xfId="3" applyFont="1" applyFill="1" applyBorder="1" applyAlignment="1" applyProtection="1">
      <alignment horizontal="center" vertical="center"/>
    </xf>
    <xf numFmtId="0" fontId="3" fillId="3" borderId="47" xfId="3" applyFont="1" applyFill="1" applyBorder="1" applyAlignment="1" applyProtection="1">
      <alignment horizontal="center" vertical="center"/>
    </xf>
    <xf numFmtId="0" fontId="13" fillId="0" borderId="33" xfId="3" applyFont="1" applyFill="1" applyBorder="1" applyAlignment="1" applyProtection="1">
      <alignment horizontal="center"/>
    </xf>
    <xf numFmtId="0" fontId="13" fillId="0" borderId="82" xfId="3" applyFont="1" applyFill="1" applyBorder="1" applyAlignment="1" applyProtection="1">
      <alignment horizontal="center"/>
    </xf>
    <xf numFmtId="0" fontId="3" fillId="3" borderId="48" xfId="4" applyFont="1" applyFill="1" applyBorder="1" applyAlignment="1" applyProtection="1">
      <alignment horizontal="center" vertical="center" wrapText="1"/>
    </xf>
    <xf numFmtId="0" fontId="3" fillId="3" borderId="5" xfId="4" applyFont="1" applyFill="1" applyBorder="1" applyAlignment="1" applyProtection="1">
      <alignment horizontal="center" vertical="center" wrapText="1"/>
    </xf>
    <xf numFmtId="0" fontId="3" fillId="3" borderId="47" xfId="4" applyFont="1" applyFill="1" applyBorder="1" applyAlignment="1" applyProtection="1">
      <alignment horizontal="center" vertical="center" wrapText="1"/>
    </xf>
    <xf numFmtId="0" fontId="3" fillId="3" borderId="48" xfId="3" applyFont="1" applyFill="1" applyBorder="1" applyAlignment="1" applyProtection="1">
      <alignment horizontal="center" vertical="center"/>
    </xf>
    <xf numFmtId="0" fontId="3" fillId="4" borderId="48" xfId="3" applyFont="1" applyFill="1" applyBorder="1" applyAlignment="1" applyProtection="1">
      <alignment horizontal="center" vertical="center"/>
    </xf>
    <xf numFmtId="0" fontId="3" fillId="4" borderId="5" xfId="3" applyFont="1" applyFill="1" applyBorder="1" applyAlignment="1" applyProtection="1">
      <alignment horizontal="center" vertical="center"/>
    </xf>
    <xf numFmtId="0" fontId="3" fillId="4" borderId="47" xfId="3" applyFont="1" applyFill="1" applyBorder="1" applyAlignment="1" applyProtection="1">
      <alignment horizontal="center" vertical="center"/>
    </xf>
    <xf numFmtId="0" fontId="3" fillId="3" borderId="48" xfId="3" applyFont="1" applyFill="1" applyBorder="1" applyAlignment="1" applyProtection="1">
      <alignment horizontal="center"/>
    </xf>
    <xf numFmtId="0" fontId="3" fillId="3" borderId="5" xfId="3" applyFont="1" applyFill="1" applyBorder="1" applyAlignment="1" applyProtection="1">
      <alignment horizontal="center"/>
    </xf>
    <xf numFmtId="0" fontId="3" fillId="3" borderId="47" xfId="3" applyFont="1" applyFill="1" applyBorder="1" applyAlignment="1" applyProtection="1">
      <alignment horizontal="center"/>
    </xf>
    <xf numFmtId="0" fontId="3" fillId="4" borderId="48" xfId="3" applyFont="1" applyFill="1" applyBorder="1" applyAlignment="1" applyProtection="1">
      <alignment horizontal="center" vertical="center" wrapText="1"/>
    </xf>
    <xf numFmtId="0" fontId="11" fillId="0" borderId="26" xfId="5" applyFont="1" applyFill="1" applyBorder="1" applyAlignment="1">
      <alignment horizontal="center"/>
    </xf>
    <xf numFmtId="0" fontId="11" fillId="0" borderId="28" xfId="5" applyFont="1" applyFill="1" applyBorder="1" applyAlignment="1">
      <alignment horizontal="center"/>
    </xf>
    <xf numFmtId="0" fontId="27" fillId="0" borderId="4" xfId="5" applyFont="1" applyBorder="1"/>
    <xf numFmtId="0" fontId="27" fillId="0" borderId="10" xfId="5" applyFont="1" applyBorder="1" applyAlignment="1">
      <alignment wrapText="1"/>
    </xf>
    <xf numFmtId="0" fontId="27" fillId="0" borderId="27" xfId="5" applyFont="1" applyBorder="1" applyAlignment="1">
      <alignment wrapText="1"/>
    </xf>
    <xf numFmtId="0" fontId="27" fillId="0" borderId="28" xfId="5" applyFont="1" applyBorder="1" applyAlignment="1">
      <alignment wrapText="1"/>
    </xf>
    <xf numFmtId="0" fontId="11" fillId="0" borderId="17" xfId="5" applyFont="1" applyFill="1" applyBorder="1" applyAlignment="1">
      <alignment horizontal="center"/>
    </xf>
    <xf numFmtId="0" fontId="11" fillId="0" borderId="14" xfId="5" applyFont="1" applyFill="1" applyBorder="1" applyAlignment="1">
      <alignment horizontal="center"/>
    </xf>
    <xf numFmtId="0" fontId="11" fillId="0" borderId="132" xfId="5" applyFont="1" applyFill="1" applyBorder="1" applyAlignment="1" applyProtection="1">
      <alignment horizontal="center"/>
      <protection locked="0"/>
    </xf>
    <xf numFmtId="0" fontId="11" fillId="0" borderId="45" xfId="5" applyFont="1" applyFill="1" applyBorder="1" applyAlignment="1" applyProtection="1">
      <alignment horizontal="center"/>
      <protection locked="0"/>
    </xf>
    <xf numFmtId="0" fontId="27" fillId="0" borderId="12" xfId="5" applyFont="1" applyBorder="1"/>
    <xf numFmtId="0" fontId="27" fillId="0" borderId="13" xfId="5" applyFont="1" applyBorder="1"/>
    <xf numFmtId="0" fontId="27" fillId="0" borderId="14" xfId="5" applyFont="1" applyBorder="1"/>
    <xf numFmtId="0" fontId="27" fillId="0" borderId="10" xfId="5" applyFont="1" applyBorder="1"/>
    <xf numFmtId="0" fontId="27" fillId="0" borderId="27" xfId="5" applyFont="1" applyBorder="1"/>
    <xf numFmtId="0" fontId="27" fillId="0" borderId="28" xfId="5" applyFont="1" applyBorder="1"/>
    <xf numFmtId="0" fontId="11" fillId="8" borderId="2" xfId="5" applyFont="1" applyFill="1" applyBorder="1" applyAlignment="1">
      <alignment horizontal="center"/>
    </xf>
    <xf numFmtId="0" fontId="10" fillId="8" borderId="5" xfId="5" applyFont="1" applyFill="1" applyBorder="1" applyAlignment="1">
      <alignment horizontal="center"/>
    </xf>
    <xf numFmtId="0" fontId="10" fillId="8" borderId="116" xfId="5" applyFont="1" applyFill="1" applyBorder="1" applyAlignment="1">
      <alignment horizontal="center"/>
    </xf>
    <xf numFmtId="0" fontId="27" fillId="0" borderId="12" xfId="5" applyFont="1" applyBorder="1" applyAlignment="1">
      <alignment wrapText="1"/>
    </xf>
    <xf numFmtId="0" fontId="27" fillId="0" borderId="13" xfId="5" applyFont="1" applyBorder="1" applyAlignment="1">
      <alignment wrapText="1"/>
    </xf>
    <xf numFmtId="0" fontId="27" fillId="0" borderId="14" xfId="5" applyFont="1" applyBorder="1" applyAlignment="1">
      <alignment wrapText="1"/>
    </xf>
    <xf numFmtId="0" fontId="11" fillId="0" borderId="126" xfId="5" applyFont="1" applyFill="1" applyBorder="1" applyAlignment="1">
      <alignment horizontal="center"/>
    </xf>
    <xf numFmtId="0" fontId="11" fillId="0" borderId="4" xfId="5" applyFont="1" applyFill="1" applyBorder="1" applyAlignment="1">
      <alignment horizontal="center"/>
    </xf>
    <xf numFmtId="0" fontId="10" fillId="9" borderId="6" xfId="5" applyFont="1" applyFill="1" applyBorder="1" applyAlignment="1">
      <alignment horizontal="center" vertical="center" wrapText="1"/>
    </xf>
    <xf numFmtId="0" fontId="10" fillId="9" borderId="7" xfId="5" applyFont="1" applyFill="1" applyBorder="1" applyAlignment="1">
      <alignment horizontal="center" vertical="center" wrapText="1"/>
    </xf>
    <xf numFmtId="0" fontId="10" fillId="9" borderId="115" xfId="5" applyFont="1" applyFill="1" applyBorder="1" applyAlignment="1">
      <alignment horizontal="center" vertical="center" wrapText="1"/>
    </xf>
    <xf numFmtId="0" fontId="11" fillId="0" borderId="132" xfId="5" applyFont="1" applyFill="1" applyBorder="1" applyAlignment="1">
      <alignment horizontal="center"/>
    </xf>
    <xf numFmtId="0" fontId="11" fillId="0" borderId="45" xfId="5" applyFont="1" applyFill="1" applyBorder="1" applyAlignment="1">
      <alignment horizontal="center"/>
    </xf>
    <xf numFmtId="0" fontId="27" fillId="0" borderId="20" xfId="5" applyFont="1" applyBorder="1"/>
    <xf numFmtId="0" fontId="27" fillId="0" borderId="31" xfId="5" applyFont="1" applyBorder="1"/>
    <xf numFmtId="0" fontId="27" fillId="0" borderId="45" xfId="5" applyFont="1" applyBorder="1"/>
    <xf numFmtId="0" fontId="11" fillId="0" borderId="26" xfId="5" applyFont="1" applyFill="1" applyBorder="1" applyAlignment="1">
      <alignment horizontal="center" vertical="center"/>
    </xf>
    <xf numFmtId="0" fontId="11" fillId="0" borderId="28" xfId="5" applyFont="1" applyFill="1" applyBorder="1" applyAlignment="1">
      <alignment horizontal="center" vertical="center"/>
    </xf>
    <xf numFmtId="0" fontId="11" fillId="8" borderId="2" xfId="5" applyFont="1" applyFill="1" applyBorder="1" applyAlignment="1">
      <alignment horizontal="center" vertical="center"/>
    </xf>
    <xf numFmtId="0" fontId="11" fillId="8" borderId="5" xfId="5" applyFont="1" applyFill="1" applyBorder="1" applyAlignment="1">
      <alignment horizontal="center" vertical="center"/>
    </xf>
    <xf numFmtId="0" fontId="11" fillId="8" borderId="117" xfId="5" applyFont="1" applyFill="1" applyBorder="1" applyAlignment="1">
      <alignment horizontal="center" vertical="center"/>
    </xf>
    <xf numFmtId="0" fontId="11" fillId="12" borderId="134" xfId="5" applyFont="1" applyFill="1" applyBorder="1" applyAlignment="1">
      <alignment horizontal="center"/>
    </xf>
    <xf numFmtId="0" fontId="11" fillId="12" borderId="87" xfId="5" applyFont="1" applyFill="1" applyBorder="1" applyAlignment="1">
      <alignment horizontal="center"/>
    </xf>
    <xf numFmtId="0" fontId="11" fillId="12" borderId="135" xfId="5" applyFont="1" applyFill="1" applyBorder="1" applyAlignment="1">
      <alignment horizontal="center"/>
    </xf>
    <xf numFmtId="0" fontId="2" fillId="0" borderId="0" xfId="5" applyBorder="1"/>
    <xf numFmtId="0" fontId="2" fillId="0" borderId="9" xfId="5" applyBorder="1"/>
    <xf numFmtId="0" fontId="2" fillId="0" borderId="3" xfId="5" applyBorder="1"/>
    <xf numFmtId="0" fontId="2" fillId="0" borderId="116" xfId="5" applyBorder="1"/>
    <xf numFmtId="0" fontId="2" fillId="0" borderId="8" xfId="5" applyBorder="1"/>
    <xf numFmtId="0" fontId="2" fillId="0" borderId="112" xfId="5" applyBorder="1"/>
    <xf numFmtId="0" fontId="10" fillId="8" borderId="5" xfId="5" applyFont="1" applyFill="1" applyBorder="1" applyAlignment="1">
      <alignment horizontal="center" vertical="center"/>
    </xf>
    <xf numFmtId="0" fontId="10" fillId="8" borderId="116" xfId="5" applyFont="1" applyFill="1" applyBorder="1" applyAlignment="1">
      <alignment horizontal="center" vertical="center"/>
    </xf>
    <xf numFmtId="42" fontId="26" fillId="0" borderId="140" xfId="5" applyNumberFormat="1" applyFont="1" applyBorder="1" applyAlignment="1">
      <alignment horizontal="center" vertical="center"/>
    </xf>
    <xf numFmtId="6" fontId="26" fillId="0" borderId="141" xfId="5" applyNumberFormat="1" applyFont="1" applyBorder="1" applyAlignment="1">
      <alignment horizontal="center" vertical="center"/>
    </xf>
    <xf numFmtId="0" fontId="25" fillId="0" borderId="8" xfId="5" applyFont="1" applyBorder="1"/>
    <xf numFmtId="0" fontId="25" fillId="0" borderId="0" xfId="5" applyFont="1" applyBorder="1"/>
    <xf numFmtId="0" fontId="11" fillId="0" borderId="17" xfId="5" applyFont="1" applyFill="1" applyBorder="1" applyAlignment="1" applyProtection="1">
      <alignment horizontal="center"/>
      <protection locked="0"/>
    </xf>
    <xf numFmtId="0" fontId="11" fillId="0" borderId="14" xfId="5" applyFont="1" applyFill="1" applyBorder="1" applyAlignment="1" applyProtection="1">
      <alignment horizontal="center"/>
      <protection locked="0"/>
    </xf>
    <xf numFmtId="0" fontId="27" fillId="0" borderId="20" xfId="5" applyFont="1" applyBorder="1" applyProtection="1">
      <protection locked="0"/>
    </xf>
    <xf numFmtId="0" fontId="27" fillId="0" borderId="31" xfId="5" applyFont="1" applyBorder="1" applyProtection="1">
      <protection locked="0"/>
    </xf>
    <xf numFmtId="0" fontId="27" fillId="0" borderId="45" xfId="5" applyFont="1" applyBorder="1" applyProtection="1">
      <protection locked="0"/>
    </xf>
    <xf numFmtId="0" fontId="27" fillId="0" borderId="12" xfId="5" applyFont="1" applyBorder="1" applyProtection="1">
      <protection locked="0"/>
    </xf>
    <xf numFmtId="0" fontId="27" fillId="0" borderId="13" xfId="5" applyFont="1" applyBorder="1" applyProtection="1">
      <protection locked="0"/>
    </xf>
    <xf numFmtId="0" fontId="27" fillId="0" borderId="14" xfId="5" applyFont="1" applyBorder="1" applyProtection="1">
      <protection locked="0"/>
    </xf>
    <xf numFmtId="0" fontId="11" fillId="0" borderId="121" xfId="5" applyFont="1" applyFill="1" applyBorder="1" applyAlignment="1">
      <alignment horizontal="center"/>
    </xf>
    <xf numFmtId="0" fontId="11" fillId="0" borderId="32" xfId="5" applyFont="1" applyFill="1" applyBorder="1" applyAlignment="1">
      <alignment horizontal="center"/>
    </xf>
    <xf numFmtId="0" fontId="11" fillId="0" borderId="138" xfId="5" applyFont="1" applyFill="1" applyBorder="1" applyAlignment="1">
      <alignment horizontal="center"/>
    </xf>
    <xf numFmtId="0" fontId="11" fillId="0" borderId="1" xfId="5" applyFont="1" applyFill="1" applyBorder="1" applyAlignment="1">
      <alignment horizontal="center"/>
    </xf>
    <xf numFmtId="0" fontId="27" fillId="0" borderId="1" xfId="5" applyFont="1" applyBorder="1"/>
    <xf numFmtId="0" fontId="11" fillId="8" borderId="116" xfId="5" applyFont="1" applyFill="1" applyBorder="1" applyAlignment="1">
      <alignment horizontal="center" vertical="center"/>
    </xf>
    <xf numFmtId="0" fontId="11" fillId="8" borderId="6" xfId="5" applyFont="1" applyFill="1" applyBorder="1" applyAlignment="1">
      <alignment horizontal="center" vertical="center"/>
    </xf>
    <xf numFmtId="0" fontId="11" fillId="8" borderId="7" xfId="5" applyFont="1" applyFill="1" applyBorder="1" applyAlignment="1">
      <alignment horizontal="center" vertical="center"/>
    </xf>
    <xf numFmtId="0" fontId="11" fillId="8" borderId="9" xfId="5" applyFont="1" applyFill="1" applyBorder="1" applyAlignment="1">
      <alignment horizontal="center" vertical="center"/>
    </xf>
    <xf numFmtId="0" fontId="11" fillId="0" borderId="124" xfId="5" applyFont="1" applyFill="1" applyBorder="1" applyAlignment="1">
      <alignment horizontal="center"/>
    </xf>
    <xf numFmtId="0" fontId="11" fillId="0" borderId="71" xfId="5" applyFont="1" applyFill="1" applyBorder="1" applyAlignment="1">
      <alignment horizontal="center"/>
    </xf>
    <xf numFmtId="0" fontId="11" fillId="0" borderId="139" xfId="5" applyFont="1" applyFill="1" applyBorder="1" applyAlignment="1">
      <alignment horizontal="center"/>
    </xf>
    <xf numFmtId="0" fontId="11" fillId="0" borderId="70" xfId="5" applyFont="1" applyFill="1" applyBorder="1" applyAlignment="1">
      <alignment horizontal="center"/>
    </xf>
    <xf numFmtId="0" fontId="27" fillId="0" borderId="71" xfId="5" applyFont="1" applyBorder="1"/>
    <xf numFmtId="0" fontId="27" fillId="0" borderId="70" xfId="5" applyFont="1" applyBorder="1"/>
    <xf numFmtId="0" fontId="26" fillId="9" borderId="74" xfId="5" applyFont="1" applyFill="1" applyBorder="1" applyAlignment="1">
      <alignment horizontal="center" vertical="center"/>
    </xf>
    <xf numFmtId="0" fontId="26" fillId="9" borderId="76" xfId="5" applyFont="1" applyFill="1" applyBorder="1" applyAlignment="1">
      <alignment horizontal="center" vertical="center"/>
    </xf>
    <xf numFmtId="0" fontId="27" fillId="0" borderId="20" xfId="5" applyFont="1" applyBorder="1" applyAlignment="1">
      <alignment wrapText="1"/>
    </xf>
    <xf numFmtId="0" fontId="27" fillId="0" borderId="31" xfId="5" applyFont="1" applyBorder="1" applyAlignment="1">
      <alignment wrapText="1"/>
    </xf>
    <xf numFmtId="0" fontId="27" fillId="0" borderId="45" xfId="5" applyFont="1" applyBorder="1" applyAlignment="1">
      <alignment wrapText="1"/>
    </xf>
    <xf numFmtId="0" fontId="11" fillId="0" borderId="8" xfId="5" applyFont="1" applyFill="1" applyBorder="1" applyAlignment="1">
      <alignment horizontal="center"/>
    </xf>
    <xf numFmtId="0" fontId="11" fillId="0" borderId="41" xfId="5" applyFont="1" applyFill="1" applyBorder="1" applyAlignment="1">
      <alignment horizontal="center"/>
    </xf>
    <xf numFmtId="0" fontId="27" fillId="0" borderId="35" xfId="5" applyFont="1" applyBorder="1"/>
    <xf numFmtId="0" fontId="27" fillId="0" borderId="0" xfId="5" applyFont="1" applyBorder="1"/>
    <xf numFmtId="0" fontId="27" fillId="0" borderId="41" xfId="5" applyFont="1" applyBorder="1"/>
    <xf numFmtId="0" fontId="27" fillId="0" borderId="17" xfId="5" applyFont="1" applyBorder="1" applyAlignment="1">
      <alignment horizontal="center"/>
    </xf>
    <xf numFmtId="0" fontId="27" fillId="0" borderId="13" xfId="5" applyFont="1" applyBorder="1" applyAlignment="1">
      <alignment horizontal="center"/>
    </xf>
    <xf numFmtId="0" fontId="27" fillId="0" borderId="43" xfId="5" applyFont="1" applyBorder="1" applyAlignment="1">
      <alignment horizontal="center"/>
    </xf>
    <xf numFmtId="0" fontId="10" fillId="9" borderId="68" xfId="5" applyFont="1" applyFill="1" applyBorder="1" applyAlignment="1">
      <alignment horizontal="center" vertical="top" wrapText="1"/>
    </xf>
    <xf numFmtId="0" fontId="10" fillId="9" borderId="67" xfId="5" applyFont="1" applyFill="1" applyBorder="1" applyAlignment="1">
      <alignment horizontal="center" vertical="top" wrapText="1"/>
    </xf>
    <xf numFmtId="0" fontId="10" fillId="9" borderId="66" xfId="5" applyFont="1" applyFill="1" applyBorder="1" applyAlignment="1">
      <alignment horizontal="center" vertical="top" wrapText="1"/>
    </xf>
    <xf numFmtId="0" fontId="10" fillId="9" borderId="37" xfId="5" applyFont="1" applyFill="1" applyBorder="1" applyAlignment="1">
      <alignment horizontal="center" vertical="top" wrapText="1"/>
    </xf>
    <xf numFmtId="0" fontId="10" fillId="9" borderId="29" xfId="5" applyFont="1" applyFill="1" applyBorder="1" applyAlignment="1">
      <alignment horizontal="center" vertical="top" wrapText="1"/>
    </xf>
    <xf numFmtId="0" fontId="10" fillId="9" borderId="36" xfId="5" applyFont="1" applyFill="1" applyBorder="1" applyAlignment="1">
      <alignment horizontal="center" vertical="top" wrapText="1"/>
    </xf>
    <xf numFmtId="0" fontId="11" fillId="0" borderId="50" xfId="5" applyFont="1" applyFill="1" applyBorder="1" applyAlignment="1">
      <alignment horizontal="center"/>
    </xf>
    <xf numFmtId="0" fontId="11" fillId="0" borderId="44" xfId="5" applyFont="1" applyFill="1" applyBorder="1" applyAlignment="1">
      <alignment horizontal="center"/>
    </xf>
    <xf numFmtId="0" fontId="11" fillId="8" borderId="48" xfId="5" applyFont="1" applyFill="1" applyBorder="1" applyAlignment="1">
      <alignment horizontal="center"/>
    </xf>
    <xf numFmtId="0" fontId="11" fillId="8" borderId="5" xfId="5" applyFont="1" applyFill="1" applyBorder="1" applyAlignment="1">
      <alignment horizontal="center"/>
    </xf>
    <xf numFmtId="0" fontId="11" fillId="8" borderId="47" xfId="5" applyFont="1" applyFill="1" applyBorder="1" applyAlignment="1">
      <alignment horizontal="center"/>
    </xf>
    <xf numFmtId="0" fontId="11" fillId="0" borderId="46" xfId="5" applyFont="1" applyFill="1" applyBorder="1" applyAlignment="1">
      <alignment horizontal="center"/>
    </xf>
    <xf numFmtId="0" fontId="11" fillId="0" borderId="12" xfId="5" applyFont="1" applyFill="1" applyBorder="1" applyAlignment="1">
      <alignment horizontal="center"/>
    </xf>
    <xf numFmtId="0" fontId="27" fillId="0" borderId="10" xfId="5" applyFont="1" applyFill="1" applyBorder="1" applyAlignment="1">
      <alignment horizontal="center"/>
    </xf>
    <xf numFmtId="0" fontId="27" fillId="0" borderId="27" xfId="5" applyFont="1" applyFill="1" applyBorder="1" applyAlignment="1">
      <alignment horizontal="center"/>
    </xf>
    <xf numFmtId="0" fontId="27" fillId="0" borderId="42" xfId="5" applyFont="1" applyFill="1" applyBorder="1" applyAlignment="1">
      <alignment horizontal="center"/>
    </xf>
    <xf numFmtId="0" fontId="11" fillId="6" borderId="2" xfId="5" applyFont="1" applyFill="1" applyBorder="1" applyAlignment="1">
      <alignment horizontal="center"/>
    </xf>
    <xf numFmtId="0" fontId="11" fillId="6" borderId="5" xfId="5" applyFont="1" applyFill="1" applyBorder="1" applyAlignment="1">
      <alignment horizontal="center"/>
    </xf>
    <xf numFmtId="0" fontId="11" fillId="6" borderId="47" xfId="5" applyFont="1" applyFill="1" applyBorder="1" applyAlignment="1">
      <alignment horizontal="center"/>
    </xf>
    <xf numFmtId="0" fontId="11" fillId="0" borderId="19" xfId="5" applyFont="1" applyFill="1" applyBorder="1" applyAlignment="1">
      <alignment horizontal="center"/>
    </xf>
    <xf numFmtId="0" fontId="11" fillId="0" borderId="18" xfId="5" applyFont="1" applyFill="1" applyBorder="1" applyAlignment="1">
      <alignment horizontal="center"/>
    </xf>
    <xf numFmtId="0" fontId="11" fillId="0" borderId="15" xfId="5" applyFont="1" applyFill="1" applyBorder="1" applyAlignment="1">
      <alignment horizontal="center"/>
    </xf>
    <xf numFmtId="0" fontId="11" fillId="0" borderId="16" xfId="5" applyFont="1" applyFill="1" applyBorder="1" applyAlignment="1">
      <alignment horizontal="center"/>
    </xf>
    <xf numFmtId="0" fontId="10" fillId="0" borderId="26" xfId="5" applyFont="1" applyBorder="1"/>
    <xf numFmtId="0" fontId="10" fillId="0" borderId="27" xfId="5" applyFont="1" applyBorder="1"/>
    <xf numFmtId="0" fontId="10" fillId="0" borderId="42" xfId="5" applyFont="1" applyBorder="1"/>
    <xf numFmtId="0" fontId="11" fillId="0" borderId="8" xfId="5" applyFont="1" applyBorder="1" applyProtection="1"/>
    <xf numFmtId="0" fontId="11" fillId="0" borderId="0" xfId="5" applyFont="1" applyBorder="1" applyProtection="1"/>
    <xf numFmtId="0" fontId="11" fillId="0" borderId="38" xfId="5" applyFont="1" applyBorder="1" applyProtection="1"/>
    <xf numFmtId="0" fontId="11" fillId="0" borderId="20" xfId="5" applyFont="1" applyFill="1" applyBorder="1" applyAlignment="1">
      <alignment horizontal="center"/>
    </xf>
    <xf numFmtId="42" fontId="27" fillId="0" borderId="12" xfId="5" applyNumberFormat="1" applyFont="1" applyBorder="1" applyAlignment="1">
      <alignment horizontal="center" vertical="center"/>
    </xf>
    <xf numFmtId="42" fontId="27" fillId="0" borderId="43" xfId="5" applyNumberFormat="1" applyFont="1" applyBorder="1" applyAlignment="1">
      <alignment horizontal="center" vertical="center"/>
    </xf>
    <xf numFmtId="42" fontId="27" fillId="0" borderId="58" xfId="5" applyNumberFormat="1" applyFont="1" applyBorder="1" applyAlignment="1">
      <alignment horizontal="center"/>
    </xf>
    <xf numFmtId="42" fontId="27" fillId="0" borderId="57" xfId="5" applyNumberFormat="1" applyFont="1" applyBorder="1" applyAlignment="1">
      <alignment horizontal="center"/>
    </xf>
    <xf numFmtId="0" fontId="11" fillId="0" borderId="17" xfId="5" applyFont="1" applyFill="1" applyBorder="1" applyAlignment="1">
      <alignment horizontal="center" vertical="center"/>
    </xf>
    <xf numFmtId="0" fontId="11" fillId="0" borderId="14" xfId="5" applyFont="1" applyFill="1" applyBorder="1" applyAlignment="1">
      <alignment horizontal="center" vertical="center"/>
    </xf>
    <xf numFmtId="0" fontId="10" fillId="8" borderId="47" xfId="5" applyFont="1" applyFill="1" applyBorder="1" applyAlignment="1">
      <alignment horizontal="center"/>
    </xf>
    <xf numFmtId="0" fontId="11" fillId="6" borderId="61" xfId="5" applyFont="1" applyFill="1" applyBorder="1" applyAlignment="1">
      <alignment horizontal="center"/>
    </xf>
    <xf numFmtId="0" fontId="11" fillId="6" borderId="7" xfId="5" applyFont="1" applyFill="1" applyBorder="1" applyAlignment="1">
      <alignment horizontal="center"/>
    </xf>
    <xf numFmtId="42" fontId="27" fillId="0" borderId="77" xfId="5" applyNumberFormat="1" applyFont="1" applyBorder="1" applyAlignment="1">
      <alignment horizontal="center" vertical="center"/>
    </xf>
    <xf numFmtId="42" fontId="27" fillId="0" borderId="54" xfId="5" applyNumberFormat="1" applyFont="1" applyBorder="1" applyAlignment="1">
      <alignment horizontal="center" vertical="center"/>
    </xf>
    <xf numFmtId="42" fontId="27" fillId="0" borderId="58" xfId="5" applyNumberFormat="1" applyFont="1" applyBorder="1" applyAlignment="1">
      <alignment horizontal="center" vertical="center"/>
    </xf>
    <xf numFmtId="42" fontId="27" fillId="0" borderId="57" xfId="5" applyNumberFormat="1" applyFont="1" applyBorder="1" applyAlignment="1">
      <alignment horizontal="center" vertical="center"/>
    </xf>
    <xf numFmtId="0" fontId="11" fillId="6" borderId="84" xfId="5" applyFont="1" applyFill="1" applyBorder="1" applyAlignment="1">
      <alignment horizontal="center"/>
    </xf>
    <xf numFmtId="0" fontId="11" fillId="6" borderId="48" xfId="5" applyFont="1" applyFill="1" applyBorder="1" applyAlignment="1">
      <alignment horizontal="center"/>
    </xf>
    <xf numFmtId="0" fontId="11" fillId="6" borderId="89" xfId="5" applyFont="1" applyFill="1" applyBorder="1" applyAlignment="1">
      <alignment horizontal="center"/>
    </xf>
    <xf numFmtId="0" fontId="11" fillId="6" borderId="90" xfId="5" applyFont="1" applyFill="1" applyBorder="1" applyAlignment="1">
      <alignment horizontal="center"/>
    </xf>
    <xf numFmtId="0" fontId="11" fillId="6" borderId="34" xfId="5" applyFont="1" applyFill="1" applyBorder="1" applyAlignment="1">
      <alignment horizontal="center"/>
    </xf>
    <xf numFmtId="0" fontId="11" fillId="10" borderId="39" xfId="5" applyFont="1" applyFill="1" applyBorder="1" applyAlignment="1">
      <alignment horizontal="center"/>
    </xf>
    <xf numFmtId="0" fontId="11" fillId="10" borderId="0" xfId="5" applyFont="1" applyFill="1" applyBorder="1" applyAlignment="1">
      <alignment horizontal="center"/>
    </xf>
    <xf numFmtId="0" fontId="11" fillId="10" borderId="38" xfId="5" applyFont="1" applyFill="1" applyBorder="1" applyAlignment="1">
      <alignment horizontal="center"/>
    </xf>
    <xf numFmtId="42" fontId="10" fillId="0" borderId="12" xfId="5" applyNumberFormat="1" applyFont="1" applyBorder="1" applyAlignment="1">
      <alignment horizontal="center" vertical="center"/>
    </xf>
    <xf numFmtId="42" fontId="10" fillId="0" borderId="43" xfId="5" applyNumberFormat="1" applyFont="1" applyBorder="1" applyAlignment="1">
      <alignment horizontal="center" vertical="center"/>
    </xf>
    <xf numFmtId="0" fontId="11" fillId="0" borderId="39" xfId="5" applyFont="1" applyFill="1" applyBorder="1" applyAlignment="1">
      <alignment horizontal="center"/>
    </xf>
    <xf numFmtId="42" fontId="10" fillId="0" borderId="58" xfId="5" applyNumberFormat="1" applyFont="1" applyBorder="1" applyAlignment="1">
      <alignment horizontal="center" vertical="center"/>
    </xf>
    <xf numFmtId="42" fontId="10" fillId="0" borderId="57" xfId="5" applyNumberFormat="1" applyFont="1" applyBorder="1" applyAlignment="1">
      <alignment horizontal="center" vertical="center"/>
    </xf>
    <xf numFmtId="0" fontId="11" fillId="0" borderId="56" xfId="5" applyFont="1" applyFill="1" applyBorder="1" applyAlignment="1">
      <alignment horizontal="center"/>
    </xf>
    <xf numFmtId="0" fontId="11" fillId="0" borderId="62" xfId="5" applyFont="1" applyFill="1" applyBorder="1" applyAlignment="1">
      <alignment horizontal="center"/>
    </xf>
    <xf numFmtId="0" fontId="11" fillId="4" borderId="48" xfId="5" applyFont="1" applyFill="1" applyBorder="1" applyAlignment="1">
      <alignment horizontal="center"/>
    </xf>
    <xf numFmtId="0" fontId="11" fillId="4" borderId="5" xfId="5" applyFont="1" applyFill="1" applyBorder="1" applyAlignment="1">
      <alignment horizontal="center"/>
    </xf>
    <xf numFmtId="0" fontId="11" fillId="4" borderId="47" xfId="5" applyFont="1" applyFill="1" applyBorder="1" applyAlignment="1">
      <alignment horizontal="center"/>
    </xf>
    <xf numFmtId="42" fontId="27" fillId="0" borderId="55" xfId="5" applyNumberFormat="1" applyFont="1" applyBorder="1" applyAlignment="1">
      <alignment horizontal="center" vertical="center"/>
    </xf>
    <xf numFmtId="42" fontId="27" fillId="0" borderId="72" xfId="5" applyNumberFormat="1" applyFont="1" applyBorder="1" applyAlignment="1">
      <alignment horizontal="center" vertical="center"/>
    </xf>
    <xf numFmtId="0" fontId="11" fillId="6" borderId="59" xfId="5" applyFont="1" applyFill="1" applyBorder="1" applyAlignment="1">
      <alignment horizontal="center"/>
    </xf>
    <xf numFmtId="0" fontId="11" fillId="6" borderId="3" xfId="5" applyFont="1" applyFill="1" applyBorder="1" applyAlignment="1">
      <alignment horizontal="center"/>
    </xf>
    <xf numFmtId="0" fontId="11" fillId="0" borderId="91" xfId="5" applyFont="1" applyFill="1" applyBorder="1" applyAlignment="1">
      <alignment horizontal="center"/>
    </xf>
    <xf numFmtId="0" fontId="23" fillId="12" borderId="88" xfId="5" applyFont="1" applyFill="1" applyBorder="1" applyAlignment="1">
      <alignment horizontal="center"/>
    </xf>
    <xf numFmtId="0" fontId="23" fillId="12" borderId="87" xfId="5" applyFont="1" applyFill="1" applyBorder="1" applyAlignment="1">
      <alignment horizontal="center"/>
    </xf>
    <xf numFmtId="0" fontId="23" fillId="12" borderId="86" xfId="5" applyFont="1" applyFill="1" applyBorder="1" applyAlignment="1">
      <alignment horizontal="center"/>
    </xf>
    <xf numFmtId="0" fontId="11" fillId="0" borderId="63" xfId="5" applyFont="1" applyFill="1" applyBorder="1" applyAlignment="1">
      <alignment horizontal="center"/>
    </xf>
    <xf numFmtId="0" fontId="11" fillId="0" borderId="37" xfId="5" applyFont="1" applyBorder="1" applyAlignment="1">
      <alignment horizontal="right"/>
    </xf>
    <xf numFmtId="0" fontId="11" fillId="0" borderId="29" xfId="5" applyFont="1" applyBorder="1" applyAlignment="1">
      <alignment horizontal="right"/>
    </xf>
    <xf numFmtId="0" fontId="11" fillId="0" borderId="36" xfId="5" applyFont="1" applyBorder="1" applyAlignment="1">
      <alignment horizontal="right"/>
    </xf>
    <xf numFmtId="0" fontId="10" fillId="0" borderId="0" xfId="5" applyFont="1" applyBorder="1"/>
    <xf numFmtId="0" fontId="10" fillId="0" borderId="38" xfId="5" applyFont="1" applyBorder="1"/>
    <xf numFmtId="0" fontId="10" fillId="0" borderId="39" xfId="5" applyFont="1" applyBorder="1"/>
    <xf numFmtId="0" fontId="27" fillId="0" borderId="35" xfId="5" applyFont="1" applyBorder="1" applyAlignment="1">
      <alignment wrapText="1"/>
    </xf>
    <xf numFmtId="0" fontId="27" fillId="0" borderId="0" xfId="5" applyFont="1" applyBorder="1" applyAlignment="1">
      <alignment wrapText="1"/>
    </xf>
    <xf numFmtId="0" fontId="27" fillId="0" borderId="41" xfId="5" applyFont="1" applyBorder="1" applyAlignment="1">
      <alignment wrapText="1"/>
    </xf>
    <xf numFmtId="42" fontId="26" fillId="0" borderId="73" xfId="5" applyNumberFormat="1" applyFont="1" applyBorder="1" applyAlignment="1">
      <alignment horizontal="center" vertical="center"/>
    </xf>
    <xf numFmtId="42" fontId="26" fillId="0" borderId="82" xfId="5" applyNumberFormat="1" applyFont="1" applyBorder="1" applyAlignment="1">
      <alignment horizontal="center" vertical="center"/>
    </xf>
    <xf numFmtId="42" fontId="26" fillId="0" borderId="75" xfId="5" applyNumberFormat="1" applyFont="1" applyBorder="1" applyAlignment="1">
      <alignment horizontal="center" vertical="center"/>
    </xf>
    <xf numFmtId="42" fontId="26" fillId="0" borderId="83" xfId="5" applyNumberFormat="1" applyFont="1" applyBorder="1" applyAlignment="1">
      <alignment horizontal="center" vertical="center"/>
    </xf>
    <xf numFmtId="0" fontId="26" fillId="0" borderId="98" xfId="5" applyFont="1" applyFill="1" applyBorder="1" applyAlignment="1">
      <alignment horizontal="center" vertical="center"/>
    </xf>
    <xf numFmtId="0" fontId="26" fillId="0" borderId="99" xfId="5" applyFont="1" applyFill="1" applyBorder="1" applyAlignment="1">
      <alignment horizontal="center" vertical="center"/>
    </xf>
    <xf numFmtId="42" fontId="27" fillId="0" borderId="12" xfId="5" applyNumberFormat="1" applyFont="1" applyBorder="1" applyAlignment="1">
      <alignment horizontal="center"/>
    </xf>
    <xf numFmtId="42" fontId="27" fillId="0" borderId="43" xfId="5" applyNumberFormat="1" applyFont="1" applyBorder="1" applyAlignment="1">
      <alignment horizontal="center"/>
    </xf>
    <xf numFmtId="0" fontId="11" fillId="0" borderId="46" xfId="5" applyFont="1" applyFill="1" applyBorder="1" applyAlignment="1" applyProtection="1">
      <alignment horizontal="center"/>
      <protection locked="0"/>
    </xf>
    <xf numFmtId="42" fontId="10" fillId="0" borderId="55" xfId="5" applyNumberFormat="1" applyFont="1" applyBorder="1" applyAlignment="1">
      <alignment horizontal="center" vertical="center"/>
    </xf>
    <xf numFmtId="42" fontId="10" fillId="0" borderId="72" xfId="5" applyNumberFormat="1" applyFont="1" applyBorder="1" applyAlignment="1">
      <alignment horizontal="center" vertical="center"/>
    </xf>
    <xf numFmtId="0" fontId="11" fillId="0" borderId="129" xfId="5" applyFont="1" applyFill="1" applyBorder="1" applyAlignment="1">
      <alignment horizontal="center"/>
    </xf>
    <xf numFmtId="0" fontId="11" fillId="0" borderId="130" xfId="5" applyFont="1" applyFill="1" applyBorder="1" applyAlignment="1">
      <alignment horizontal="center"/>
    </xf>
    <xf numFmtId="0" fontId="27" fillId="0" borderId="130" xfId="5" applyFont="1" applyBorder="1"/>
    <xf numFmtId="0" fontId="10" fillId="8" borderId="117" xfId="5" applyFont="1" applyFill="1" applyBorder="1" applyAlignment="1">
      <alignment horizontal="center"/>
    </xf>
    <xf numFmtId="0" fontId="11" fillId="0" borderId="17" xfId="8" applyFont="1" applyBorder="1" applyAlignment="1">
      <alignment horizontal="center" vertical="center"/>
    </xf>
    <xf numFmtId="0" fontId="11" fillId="0" borderId="14" xfId="8" applyFont="1" applyBorder="1" applyAlignment="1">
      <alignment horizontal="center" vertical="center"/>
    </xf>
    <xf numFmtId="0" fontId="11" fillId="0" borderId="15" xfId="8" applyFont="1" applyBorder="1" applyAlignment="1">
      <alignment horizontal="center" vertical="center"/>
    </xf>
    <xf numFmtId="0" fontId="11" fillId="0" borderId="16" xfId="8" applyFont="1" applyBorder="1" applyAlignment="1">
      <alignment horizontal="center" vertical="center"/>
    </xf>
    <xf numFmtId="0" fontId="27" fillId="0" borderId="55" xfId="5" applyFont="1" applyBorder="1"/>
    <xf numFmtId="0" fontId="27" fillId="0" borderId="25" xfId="5" applyFont="1" applyBorder="1"/>
    <xf numFmtId="0" fontId="27" fillId="0" borderId="16" xfId="5" applyFont="1" applyBorder="1"/>
    <xf numFmtId="0" fontId="10" fillId="8" borderId="117" xfId="5" applyFont="1" applyFill="1" applyBorder="1" applyAlignment="1">
      <alignment horizontal="center" vertical="center"/>
    </xf>
    <xf numFmtId="0" fontId="11" fillId="0" borderId="19" xfId="8" applyFont="1" applyBorder="1" applyAlignment="1">
      <alignment horizontal="center" vertical="center"/>
    </xf>
    <xf numFmtId="0" fontId="11" fillId="0" borderId="18" xfId="8" applyFont="1" applyBorder="1" applyAlignment="1">
      <alignment horizontal="center" vertical="center"/>
    </xf>
    <xf numFmtId="0" fontId="27" fillId="0" borderId="58" xfId="5" applyFont="1" applyBorder="1"/>
    <xf numFmtId="0" fontId="27" fillId="0" borderId="24" xfId="5" applyFont="1" applyBorder="1"/>
    <xf numFmtId="0" fontId="27" fillId="0" borderId="18" xfId="5" applyFont="1" applyBorder="1"/>
    <xf numFmtId="0" fontId="27" fillId="0" borderId="58" xfId="5" applyFont="1" applyBorder="1" applyAlignment="1">
      <alignment wrapText="1"/>
    </xf>
    <xf numFmtId="0" fontId="44" fillId="0" borderId="17" xfId="5" applyFont="1" applyFill="1" applyBorder="1" applyAlignment="1" applyProtection="1">
      <alignment horizontal="left"/>
    </xf>
    <xf numFmtId="0" fontId="44" fillId="0" borderId="13" xfId="5" applyFont="1" applyFill="1" applyBorder="1" applyAlignment="1" applyProtection="1">
      <alignment horizontal="left"/>
    </xf>
    <xf numFmtId="0" fontId="44" fillId="0" borderId="14" xfId="5" applyFont="1" applyFill="1" applyBorder="1" applyAlignment="1" applyProtection="1">
      <alignment horizontal="left"/>
    </xf>
    <xf numFmtId="0" fontId="10" fillId="9" borderId="39" xfId="5" applyFont="1" applyFill="1" applyBorder="1" applyAlignment="1">
      <alignment horizontal="center" vertical="center" wrapText="1"/>
    </xf>
    <xf numFmtId="0" fontId="10" fillId="9" borderId="0" xfId="5" applyFont="1" applyFill="1" applyBorder="1" applyAlignment="1">
      <alignment horizontal="center" vertical="center" wrapText="1"/>
    </xf>
    <xf numFmtId="0" fontId="23" fillId="13" borderId="119" xfId="5" applyFont="1" applyFill="1" applyBorder="1" applyAlignment="1">
      <alignment horizontal="center"/>
    </xf>
    <xf numFmtId="0" fontId="23" fillId="13" borderId="103" xfId="5" applyFont="1" applyFill="1" applyBorder="1" applyAlignment="1">
      <alignment horizontal="center"/>
    </xf>
    <xf numFmtId="0" fontId="23" fillId="13" borderId="120" xfId="5" applyFont="1" applyFill="1" applyBorder="1" applyAlignment="1">
      <alignment horizontal="center"/>
    </xf>
    <xf numFmtId="0" fontId="44" fillId="0" borderId="19" xfId="5" applyFont="1" applyFill="1" applyBorder="1" applyAlignment="1" applyProtection="1">
      <alignment horizontal="left"/>
    </xf>
    <xf numFmtId="0" fontId="44" fillId="0" borderId="24" xfId="5" applyFont="1" applyFill="1" applyBorder="1" applyAlignment="1" applyProtection="1">
      <alignment horizontal="left"/>
    </xf>
    <xf numFmtId="0" fontId="44" fillId="0" borderId="18" xfId="5" applyFont="1" applyFill="1" applyBorder="1" applyAlignment="1" applyProtection="1">
      <alignment horizontal="left"/>
    </xf>
    <xf numFmtId="42" fontId="27" fillId="0" borderId="4" xfId="5" applyNumberFormat="1" applyFont="1" applyBorder="1" applyAlignment="1">
      <alignment horizontal="center" vertical="center"/>
    </xf>
    <xf numFmtId="42" fontId="27" fillId="0" borderId="49" xfId="5" applyNumberFormat="1" applyFont="1" applyBorder="1" applyAlignment="1">
      <alignment horizontal="center" vertical="center"/>
    </xf>
    <xf numFmtId="0" fontId="11" fillId="0" borderId="65" xfId="5" applyFont="1" applyFill="1" applyBorder="1" applyAlignment="1">
      <alignment horizontal="center"/>
    </xf>
    <xf numFmtId="0" fontId="11" fillId="0" borderId="11" xfId="5" applyFont="1" applyFill="1" applyBorder="1" applyAlignment="1">
      <alignment horizontal="center"/>
    </xf>
    <xf numFmtId="42" fontId="27" fillId="0" borderId="11" xfId="5" applyNumberFormat="1" applyFont="1" applyBorder="1" applyAlignment="1">
      <alignment horizontal="center" vertical="center"/>
    </xf>
    <xf numFmtId="42" fontId="27" fillId="0" borderId="52" xfId="5" applyNumberFormat="1" applyFont="1" applyBorder="1" applyAlignment="1">
      <alignment horizontal="center" vertical="center"/>
    </xf>
    <xf numFmtId="42" fontId="27" fillId="0" borderId="1" xfId="5" applyNumberFormat="1" applyFont="1" applyBorder="1" applyAlignment="1">
      <alignment horizontal="center" vertical="center"/>
    </xf>
    <xf numFmtId="42" fontId="27" fillId="0" borderId="51" xfId="5" applyNumberFormat="1" applyFont="1" applyBorder="1" applyAlignment="1">
      <alignment horizontal="center" vertical="center"/>
    </xf>
    <xf numFmtId="0" fontId="11" fillId="0" borderId="64" xfId="5" applyFont="1" applyFill="1" applyBorder="1" applyAlignment="1">
      <alignment horizontal="center"/>
    </xf>
    <xf numFmtId="0" fontId="27" fillId="0" borderId="11" xfId="5" applyFont="1" applyBorder="1"/>
    <xf numFmtId="0" fontId="11" fillId="3" borderId="48" xfId="5" applyFont="1" applyFill="1" applyBorder="1" applyAlignment="1">
      <alignment horizontal="center"/>
    </xf>
    <xf numFmtId="0" fontId="11" fillId="3" borderId="5" xfId="5" applyFont="1" applyFill="1" applyBorder="1" applyAlignment="1">
      <alignment horizontal="center"/>
    </xf>
    <xf numFmtId="0" fontId="11" fillId="3" borderId="47" xfId="5" applyFont="1" applyFill="1" applyBorder="1" applyAlignment="1">
      <alignment horizontal="center"/>
    </xf>
    <xf numFmtId="0" fontId="11" fillId="0" borderId="100" xfId="5" applyFont="1" applyFill="1" applyBorder="1" applyAlignment="1">
      <alignment horizontal="center"/>
    </xf>
    <xf numFmtId="0" fontId="11" fillId="0" borderId="101" xfId="5" applyFont="1" applyFill="1" applyBorder="1" applyAlignment="1">
      <alignment horizontal="center"/>
    </xf>
    <xf numFmtId="0" fontId="11" fillId="0" borderId="102" xfId="5" applyFont="1" applyFill="1" applyBorder="1" applyAlignment="1">
      <alignment horizontal="center"/>
    </xf>
    <xf numFmtId="0" fontId="11" fillId="0" borderId="53" xfId="5" applyFont="1" applyFill="1" applyBorder="1" applyAlignment="1">
      <alignment horizontal="center"/>
    </xf>
    <xf numFmtId="0" fontId="11" fillId="3" borderId="44" xfId="5" applyFont="1" applyFill="1" applyBorder="1" applyAlignment="1">
      <alignment horizontal="center"/>
    </xf>
    <xf numFmtId="0" fontId="11" fillId="3" borderId="13" xfId="5" applyFont="1" applyFill="1" applyBorder="1" applyAlignment="1">
      <alignment horizontal="center"/>
    </xf>
    <xf numFmtId="0" fontId="11" fillId="3" borderId="43" xfId="5" applyFont="1" applyFill="1" applyBorder="1" applyAlignment="1">
      <alignment horizontal="center"/>
    </xf>
    <xf numFmtId="0" fontId="27" fillId="0" borderId="20" xfId="5" applyFont="1" applyBorder="1" applyAlignment="1">
      <alignment vertical="top" wrapText="1"/>
    </xf>
    <xf numFmtId="0" fontId="27" fillId="0" borderId="31" xfId="5" applyFont="1" applyBorder="1" applyAlignment="1">
      <alignment vertical="top"/>
    </xf>
    <xf numFmtId="0" fontId="27" fillId="0" borderId="45" xfId="5" applyFont="1" applyBorder="1" applyAlignment="1">
      <alignment vertical="top"/>
    </xf>
    <xf numFmtId="0" fontId="11" fillId="0" borderId="46" xfId="5" applyFont="1" applyFill="1" applyBorder="1" applyAlignment="1">
      <alignment horizontal="center" vertical="center"/>
    </xf>
    <xf numFmtId="0" fontId="11" fillId="0" borderId="45" xfId="5" applyFont="1" applyFill="1" applyBorder="1" applyAlignment="1">
      <alignment horizontal="center" vertical="center"/>
    </xf>
    <xf numFmtId="0" fontId="20" fillId="0" borderId="0" xfId="5" applyFont="1" applyAlignment="1">
      <alignment horizontal="left" vertical="center" wrapText="1" indent="10"/>
    </xf>
    <xf numFmtId="0" fontId="11" fillId="0" borderId="46" xfId="5" applyFont="1" applyBorder="1" applyAlignment="1">
      <alignment horizontal="center" vertical="center"/>
    </xf>
    <xf numFmtId="0" fontId="11" fillId="0" borderId="45" xfId="5" applyFont="1" applyBorder="1" applyAlignment="1">
      <alignment horizontal="center" vertical="center"/>
    </xf>
    <xf numFmtId="42" fontId="27" fillId="0" borderId="20" xfId="5" applyNumberFormat="1" applyFont="1" applyBorder="1" applyAlignment="1">
      <alignment horizontal="center" vertical="center"/>
    </xf>
    <xf numFmtId="42" fontId="27" fillId="0" borderId="40" xfId="5" applyNumberFormat="1" applyFont="1" applyBorder="1" applyAlignment="1">
      <alignment horizontal="center" vertical="center"/>
    </xf>
    <xf numFmtId="0" fontId="10" fillId="0" borderId="29" xfId="5" applyFont="1" applyBorder="1"/>
    <xf numFmtId="0" fontId="10" fillId="0" borderId="36" xfId="5" applyFont="1" applyBorder="1"/>
    <xf numFmtId="0" fontId="10" fillId="0" borderId="37" xfId="5" applyFont="1" applyBorder="1"/>
    <xf numFmtId="0" fontId="11" fillId="0" borderId="44" xfId="5" applyFont="1" applyBorder="1" applyAlignment="1">
      <alignment horizontal="center" vertical="center"/>
    </xf>
    <xf numFmtId="0" fontId="11" fillId="0" borderId="14" xfId="5" applyFont="1" applyBorder="1" applyAlignment="1">
      <alignment horizontal="center" vertical="center"/>
    </xf>
    <xf numFmtId="42" fontId="27" fillId="0" borderId="78" xfId="5" applyNumberFormat="1" applyFont="1" applyBorder="1" applyAlignment="1">
      <alignment horizontal="center" vertical="center"/>
    </xf>
    <xf numFmtId="42" fontId="27" fillId="0" borderId="60" xfId="5" applyNumberFormat="1" applyFont="1" applyBorder="1" applyAlignment="1">
      <alignment horizontal="center" vertical="center"/>
    </xf>
    <xf numFmtId="0" fontId="27" fillId="0" borderId="20" xfId="5" applyFont="1" applyBorder="1" applyAlignment="1">
      <alignment horizontal="left"/>
    </xf>
    <xf numFmtId="0" fontId="27" fillId="0" borderId="31" xfId="5" applyFont="1" applyBorder="1" applyAlignment="1">
      <alignment horizontal="left"/>
    </xf>
    <xf numFmtId="0" fontId="27" fillId="0" borderId="45" xfId="5" applyFont="1" applyBorder="1" applyAlignment="1">
      <alignment horizontal="left"/>
    </xf>
    <xf numFmtId="0" fontId="27" fillId="0" borderId="32" xfId="5" applyFont="1" applyBorder="1"/>
    <xf numFmtId="42" fontId="27" fillId="0" borderId="35" xfId="5" applyNumberFormat="1" applyFont="1" applyBorder="1" applyAlignment="1">
      <alignment horizontal="center" vertical="center"/>
    </xf>
    <xf numFmtId="42" fontId="27" fillId="0" borderId="38" xfId="5" applyNumberFormat="1" applyFont="1" applyBorder="1" applyAlignment="1">
      <alignment horizontal="center" vertical="center"/>
    </xf>
    <xf numFmtId="0" fontId="11" fillId="0" borderId="46" xfId="5" applyFont="1" applyBorder="1" applyAlignment="1" applyProtection="1">
      <alignment horizontal="center" vertical="center"/>
      <protection locked="0"/>
    </xf>
    <xf numFmtId="0" fontId="11" fillId="0" borderId="45" xfId="5" applyFont="1" applyBorder="1" applyAlignment="1" applyProtection="1">
      <alignment horizontal="center" vertical="center"/>
      <protection locked="0"/>
    </xf>
    <xf numFmtId="0" fontId="27" fillId="0" borderId="20" xfId="5" applyFont="1" applyBorder="1" applyAlignment="1" applyProtection="1">
      <alignment vertical="top" wrapText="1"/>
      <protection locked="0"/>
    </xf>
    <xf numFmtId="0" fontId="27" fillId="0" borderId="31" xfId="5" applyFont="1" applyBorder="1" applyAlignment="1" applyProtection="1">
      <alignment vertical="top" wrapText="1"/>
      <protection locked="0"/>
    </xf>
    <xf numFmtId="0" fontId="27" fillId="0" borderId="45" xfId="5" applyFont="1" applyBorder="1" applyAlignment="1" applyProtection="1">
      <alignment vertical="top" wrapText="1"/>
      <protection locked="0"/>
    </xf>
    <xf numFmtId="0" fontId="11" fillId="0" borderId="44" xfId="5" applyFont="1" applyBorder="1" applyAlignment="1" applyProtection="1">
      <alignment horizontal="center" vertical="center"/>
      <protection locked="0"/>
    </xf>
    <xf numFmtId="0" fontId="11" fillId="0" borderId="14" xfId="5" applyFont="1" applyBorder="1" applyAlignment="1" applyProtection="1">
      <alignment horizontal="center" vertical="center"/>
      <protection locked="0"/>
    </xf>
    <xf numFmtId="0" fontId="27" fillId="0" borderId="12" xfId="5" applyFont="1" applyBorder="1" applyAlignment="1" applyProtection="1">
      <alignment vertical="top" wrapText="1"/>
      <protection locked="0"/>
    </xf>
    <xf numFmtId="0" fontId="27" fillId="0" borderId="13" xfId="5" applyFont="1" applyBorder="1" applyAlignment="1" applyProtection="1">
      <alignment vertical="top" wrapText="1"/>
      <protection locked="0"/>
    </xf>
    <xf numFmtId="0" fontId="27" fillId="0" borderId="14" xfId="5" applyFont="1" applyBorder="1" applyAlignment="1" applyProtection="1">
      <alignment vertical="top" wrapText="1"/>
      <protection locked="0"/>
    </xf>
    <xf numFmtId="0" fontId="11" fillId="4" borderId="44" xfId="5" applyFont="1" applyFill="1" applyBorder="1" applyAlignment="1">
      <alignment horizontal="center"/>
    </xf>
    <xf numFmtId="0" fontId="11" fillId="4" borderId="13" xfId="5" applyFont="1" applyFill="1" applyBorder="1" applyAlignment="1">
      <alignment horizontal="center"/>
    </xf>
    <xf numFmtId="0" fontId="11" fillId="4" borderId="43" xfId="5" applyFont="1" applyFill="1" applyBorder="1" applyAlignment="1">
      <alignment horizontal="center"/>
    </xf>
    <xf numFmtId="42" fontId="27" fillId="0" borderId="32" xfId="5" applyNumberFormat="1" applyFont="1" applyBorder="1" applyAlignment="1">
      <alignment horizontal="center" vertical="center"/>
    </xf>
    <xf numFmtId="42" fontId="27" fillId="0" borderId="62" xfId="5" applyNumberFormat="1" applyFont="1" applyBorder="1" applyAlignment="1">
      <alignment horizontal="center" vertical="center"/>
    </xf>
    <xf numFmtId="0" fontId="11" fillId="0" borderId="65" xfId="5" applyFont="1" applyFill="1" applyBorder="1" applyAlignment="1">
      <alignment horizontal="center" vertical="center"/>
    </xf>
    <xf numFmtId="0" fontId="11" fillId="0" borderId="11" xfId="5" applyFont="1" applyFill="1" applyBorder="1" applyAlignment="1">
      <alignment horizontal="center" vertical="center"/>
    </xf>
    <xf numFmtId="0" fontId="27" fillId="0" borderId="11" xfId="5" applyFont="1" applyBorder="1" applyAlignment="1">
      <alignment vertical="center" wrapText="1"/>
    </xf>
    <xf numFmtId="0" fontId="27" fillId="0" borderId="11" xfId="5" applyFont="1" applyBorder="1" applyAlignment="1">
      <alignment vertical="center"/>
    </xf>
    <xf numFmtId="0" fontId="11" fillId="0" borderId="64" xfId="5" applyFont="1" applyFill="1" applyBorder="1" applyAlignment="1">
      <alignment horizontal="center" vertical="center"/>
    </xf>
    <xf numFmtId="0" fontId="11" fillId="0" borderId="1" xfId="5" applyFont="1" applyFill="1" applyBorder="1" applyAlignment="1">
      <alignment horizontal="center" vertical="center"/>
    </xf>
    <xf numFmtId="0" fontId="27" fillId="0" borderId="1" xfId="5" applyFont="1" applyBorder="1" applyAlignment="1">
      <alignment vertical="center" wrapText="1"/>
    </xf>
    <xf numFmtId="0" fontId="27" fillId="0" borderId="1" xfId="5" applyFont="1" applyBorder="1" applyAlignment="1">
      <alignment vertical="center"/>
    </xf>
    <xf numFmtId="42" fontId="27" fillId="0" borderId="1" xfId="5" applyNumberFormat="1" applyFont="1" applyBorder="1" applyAlignment="1">
      <alignment horizontal="center"/>
    </xf>
    <xf numFmtId="42" fontId="27" fillId="0" borderId="51" xfId="5" applyNumberFormat="1" applyFont="1" applyBorder="1" applyAlignment="1">
      <alignment horizontal="center"/>
    </xf>
    <xf numFmtId="0" fontId="23" fillId="12" borderId="88" xfId="5" applyFont="1" applyFill="1" applyBorder="1" applyAlignment="1">
      <alignment horizontal="center" vertical="center"/>
    </xf>
    <xf numFmtId="0" fontId="23" fillId="12" borderId="87" xfId="5" applyFont="1" applyFill="1" applyBorder="1" applyAlignment="1">
      <alignment horizontal="center" vertical="center"/>
    </xf>
    <xf numFmtId="0" fontId="23" fillId="12" borderId="86" xfId="5" applyFont="1" applyFill="1" applyBorder="1" applyAlignment="1">
      <alignment horizontal="center" vertical="center"/>
    </xf>
    <xf numFmtId="42" fontId="27" fillId="0" borderId="11" xfId="5" applyNumberFormat="1" applyFont="1" applyBorder="1" applyAlignment="1">
      <alignment horizontal="center"/>
    </xf>
    <xf numFmtId="42" fontId="27" fillId="0" borderId="52" xfId="5" applyNumberFormat="1" applyFont="1" applyBorder="1" applyAlignment="1">
      <alignment horizontal="center"/>
    </xf>
    <xf numFmtId="0" fontId="10" fillId="0" borderId="12" xfId="5" applyFont="1" applyBorder="1" applyProtection="1">
      <protection locked="0"/>
    </xf>
    <xf numFmtId="0" fontId="10" fillId="0" borderId="13" xfId="5" applyFont="1" applyBorder="1" applyProtection="1">
      <protection locked="0"/>
    </xf>
    <xf numFmtId="0" fontId="10" fillId="0" borderId="14" xfId="5" applyFont="1" applyBorder="1" applyProtection="1">
      <protection locked="0"/>
    </xf>
    <xf numFmtId="0" fontId="10" fillId="0" borderId="20" xfId="5" applyFont="1" applyBorder="1" applyProtection="1">
      <protection locked="0"/>
    </xf>
    <xf numFmtId="0" fontId="10" fillId="0" borderId="31" xfId="5" applyFont="1" applyBorder="1" applyProtection="1">
      <protection locked="0"/>
    </xf>
    <xf numFmtId="0" fontId="10" fillId="0" borderId="45" xfId="5" applyFont="1" applyBorder="1" applyProtection="1">
      <protection locked="0"/>
    </xf>
    <xf numFmtId="0" fontId="10" fillId="0" borderId="44" xfId="5" applyFont="1" applyFill="1" applyBorder="1" applyAlignment="1" applyProtection="1">
      <alignment horizontal="center"/>
      <protection locked="0"/>
    </xf>
    <xf numFmtId="0" fontId="10" fillId="0" borderId="14" xfId="5" applyFont="1" applyFill="1" applyBorder="1" applyAlignment="1" applyProtection="1">
      <alignment horizontal="center"/>
      <protection locked="0"/>
    </xf>
    <xf numFmtId="0" fontId="10" fillId="0" borderId="46" xfId="5" applyFont="1" applyFill="1" applyBorder="1" applyAlignment="1" applyProtection="1">
      <alignment horizontal="center"/>
      <protection locked="0"/>
    </xf>
    <xf numFmtId="0" fontId="10" fillId="0" borderId="45" xfId="5" applyFont="1" applyFill="1" applyBorder="1" applyAlignment="1" applyProtection="1">
      <alignment horizontal="center"/>
      <protection locked="0"/>
    </xf>
    <xf numFmtId="0" fontId="27" fillId="9" borderId="12" xfId="5" applyFont="1" applyFill="1" applyBorder="1"/>
    <xf numFmtId="0" fontId="27" fillId="9" borderId="13" xfId="5" applyFont="1" applyFill="1" applyBorder="1"/>
    <xf numFmtId="0" fontId="27" fillId="9" borderId="14" xfId="5" applyFont="1" applyFill="1" applyBorder="1"/>
    <xf numFmtId="42" fontId="27" fillId="9" borderId="11" xfId="5" applyNumberFormat="1" applyFont="1" applyFill="1" applyBorder="1" applyAlignment="1">
      <alignment horizontal="center" vertical="center"/>
    </xf>
    <xf numFmtId="42" fontId="27" fillId="9" borderId="52" xfId="5" applyNumberFormat="1" applyFont="1" applyFill="1" applyBorder="1" applyAlignment="1">
      <alignment horizontal="center" vertical="center"/>
    </xf>
    <xf numFmtId="0" fontId="10" fillId="3" borderId="5" xfId="5" applyFont="1" applyFill="1" applyBorder="1" applyAlignment="1">
      <alignment horizontal="center"/>
    </xf>
    <xf numFmtId="0" fontId="10" fillId="3" borderId="47" xfId="5" applyFont="1" applyFill="1" applyBorder="1" applyAlignment="1">
      <alignment horizontal="center"/>
    </xf>
    <xf numFmtId="0" fontId="11" fillId="4" borderId="2" xfId="5" applyFont="1" applyFill="1" applyBorder="1" applyAlignment="1">
      <alignment horizontal="center"/>
    </xf>
    <xf numFmtId="0" fontId="11" fillId="4" borderId="117" xfId="5" applyFont="1" applyFill="1" applyBorder="1" applyAlignment="1">
      <alignment horizontal="center"/>
    </xf>
    <xf numFmtId="42" fontId="27" fillId="0" borderId="10" xfId="5" applyNumberFormat="1" applyFont="1" applyBorder="1" applyAlignment="1">
      <alignment horizontal="center"/>
    </xf>
    <xf numFmtId="42" fontId="27" fillId="0" borderId="42" xfId="5" applyNumberFormat="1" applyFont="1" applyBorder="1" applyAlignment="1">
      <alignment horizontal="center"/>
    </xf>
    <xf numFmtId="0" fontId="11" fillId="8" borderId="94" xfId="5" applyFont="1" applyFill="1" applyBorder="1" applyAlignment="1">
      <alignment horizontal="center" vertical="center"/>
    </xf>
    <xf numFmtId="0" fontId="10" fillId="8" borderId="93" xfId="5" applyFont="1" applyFill="1" applyBorder="1" applyAlignment="1">
      <alignment horizontal="center" vertical="center"/>
    </xf>
    <xf numFmtId="0" fontId="10" fillId="8" borderId="92" xfId="5" applyFont="1" applyFill="1" applyBorder="1" applyAlignment="1">
      <alignment horizontal="center" vertical="center"/>
    </xf>
    <xf numFmtId="0" fontId="10" fillId="0" borderId="39" xfId="5" applyFont="1" applyBorder="1" applyProtection="1"/>
    <xf numFmtId="0" fontId="10" fillId="0" borderId="0" xfId="5" applyFont="1" applyBorder="1" applyProtection="1"/>
    <xf numFmtId="0" fontId="10" fillId="0" borderId="37" xfId="5" applyFont="1" applyBorder="1" applyProtection="1"/>
    <xf numFmtId="0" fontId="10" fillId="0" borderId="29" xfId="5" applyFont="1" applyBorder="1" applyProtection="1"/>
    <xf numFmtId="0" fontId="10" fillId="0" borderId="38" xfId="5" applyFont="1" applyBorder="1" applyProtection="1"/>
    <xf numFmtId="0" fontId="10" fillId="0" borderId="36" xfId="5" applyFont="1" applyBorder="1" applyProtection="1"/>
    <xf numFmtId="0" fontId="26" fillId="0" borderId="98" xfId="5" applyFont="1" applyFill="1" applyBorder="1" applyAlignment="1" applyProtection="1">
      <alignment horizontal="center" vertical="center"/>
    </xf>
    <xf numFmtId="0" fontId="26" fillId="0" borderId="99" xfId="5" applyFont="1" applyFill="1" applyBorder="1" applyAlignment="1" applyProtection="1">
      <alignment horizontal="center" vertical="center"/>
    </xf>
    <xf numFmtId="42" fontId="26" fillId="0" borderId="73" xfId="5" applyNumberFormat="1" applyFont="1" applyBorder="1" applyAlignment="1" applyProtection="1">
      <alignment horizontal="center" vertical="center"/>
    </xf>
    <xf numFmtId="42" fontId="26" fillId="0" borderId="82" xfId="5" applyNumberFormat="1" applyFont="1" applyBorder="1" applyAlignment="1" applyProtection="1">
      <alignment horizontal="center" vertical="center"/>
    </xf>
    <xf numFmtId="42" fontId="26" fillId="0" borderId="75" xfId="5" applyNumberFormat="1" applyFont="1" applyBorder="1" applyAlignment="1" applyProtection="1">
      <alignment horizontal="center" vertical="center"/>
    </xf>
    <xf numFmtId="42" fontId="26" fillId="0" borderId="83" xfId="5" applyNumberFormat="1" applyFont="1" applyBorder="1" applyAlignment="1" applyProtection="1">
      <alignment horizontal="center" vertical="center"/>
    </xf>
    <xf numFmtId="0" fontId="11" fillId="9" borderId="44" xfId="5" applyFont="1" applyFill="1" applyBorder="1" applyAlignment="1">
      <alignment horizontal="center"/>
    </xf>
    <xf numFmtId="0" fontId="11" fillId="9" borderId="14" xfId="5" applyFont="1" applyFill="1" applyBorder="1" applyAlignment="1">
      <alignment horizontal="center"/>
    </xf>
    <xf numFmtId="0" fontId="27" fillId="9" borderId="20" xfId="5" applyFont="1" applyFill="1" applyBorder="1"/>
    <xf numFmtId="0" fontId="27" fillId="9" borderId="31" xfId="5" applyFont="1" applyFill="1" applyBorder="1"/>
    <xf numFmtId="0" fontId="27" fillId="9" borderId="45" xfId="5" applyFont="1" applyFill="1" applyBorder="1"/>
    <xf numFmtId="0" fontId="11" fillId="9" borderId="46" xfId="5" applyFont="1" applyFill="1" applyBorder="1" applyAlignment="1">
      <alignment horizontal="center"/>
    </xf>
    <xf numFmtId="0" fontId="11" fillId="9" borderId="45" xfId="5" applyFont="1" applyFill="1" applyBorder="1" applyAlignment="1">
      <alignment horizontal="center"/>
    </xf>
    <xf numFmtId="0" fontId="27" fillId="9" borderId="10" xfId="5" applyFont="1" applyFill="1" applyBorder="1"/>
    <xf numFmtId="0" fontId="27" fillId="9" borderId="27" xfId="5" applyFont="1" applyFill="1" applyBorder="1"/>
    <xf numFmtId="0" fontId="27" fillId="9" borderId="28" xfId="5" applyFont="1" applyFill="1" applyBorder="1"/>
    <xf numFmtId="42" fontId="27" fillId="9" borderId="32" xfId="5" applyNumberFormat="1" applyFont="1" applyFill="1" applyBorder="1" applyAlignment="1">
      <alignment horizontal="center" vertical="center"/>
    </xf>
    <xf numFmtId="42" fontId="27" fillId="9" borderId="62" xfId="5" applyNumberFormat="1" applyFont="1" applyFill="1" applyBorder="1" applyAlignment="1">
      <alignment horizontal="center" vertical="center"/>
    </xf>
    <xf numFmtId="0" fontId="27" fillId="9" borderId="10" xfId="5" applyFont="1" applyFill="1" applyBorder="1" applyAlignment="1">
      <alignment wrapText="1"/>
    </xf>
    <xf numFmtId="0" fontId="27" fillId="9" borderId="27" xfId="5" applyFont="1" applyFill="1" applyBorder="1" applyAlignment="1">
      <alignment wrapText="1"/>
    </xf>
    <xf numFmtId="0" fontId="27" fillId="9" borderId="28" xfId="5" applyFont="1" applyFill="1" applyBorder="1" applyAlignment="1">
      <alignment wrapText="1"/>
    </xf>
    <xf numFmtId="0" fontId="27" fillId="9" borderId="12" xfId="5" applyFont="1" applyFill="1" applyBorder="1" applyAlignment="1">
      <alignment wrapText="1"/>
    </xf>
    <xf numFmtId="0" fontId="27" fillId="9" borderId="13" xfId="5" applyFont="1" applyFill="1" applyBorder="1" applyAlignment="1">
      <alignment wrapText="1"/>
    </xf>
    <xf numFmtId="0" fontId="27" fillId="9" borderId="14" xfId="5" applyFont="1" applyFill="1" applyBorder="1" applyAlignment="1">
      <alignment wrapText="1"/>
    </xf>
    <xf numFmtId="0" fontId="11" fillId="0" borderId="44" xfId="5" applyFont="1" applyFill="1" applyBorder="1" applyAlignment="1">
      <alignment horizontal="center" vertical="center"/>
    </xf>
    <xf numFmtId="164" fontId="11" fillId="4" borderId="48" xfId="5" applyNumberFormat="1" applyFont="1" applyFill="1" applyBorder="1" applyAlignment="1">
      <alignment horizontal="center"/>
    </xf>
    <xf numFmtId="164" fontId="11" fillId="4" borderId="5" xfId="5" applyNumberFormat="1" applyFont="1" applyFill="1" applyBorder="1" applyAlignment="1">
      <alignment horizontal="center"/>
    </xf>
    <xf numFmtId="164" fontId="11" fillId="4" borderId="47" xfId="5" applyNumberFormat="1" applyFont="1" applyFill="1" applyBorder="1" applyAlignment="1">
      <alignment horizontal="center"/>
    </xf>
    <xf numFmtId="0" fontId="4" fillId="9" borderId="12" xfId="5" applyFont="1" applyFill="1" applyBorder="1"/>
    <xf numFmtId="0" fontId="4" fillId="9" borderId="13" xfId="5" applyFont="1" applyFill="1" applyBorder="1"/>
    <xf numFmtId="0" fontId="4" fillId="9" borderId="14" xfId="5" applyFont="1" applyFill="1" applyBorder="1"/>
    <xf numFmtId="0" fontId="4" fillId="9" borderId="10" xfId="5" applyFont="1" applyFill="1" applyBorder="1"/>
    <xf numFmtId="0" fontId="4" fillId="9" borderId="27" xfId="5" applyFont="1" applyFill="1" applyBorder="1"/>
    <xf numFmtId="0" fontId="4" fillId="9" borderId="28" xfId="5" applyFont="1" applyFill="1" applyBorder="1"/>
    <xf numFmtId="0" fontId="23" fillId="12" borderId="94" xfId="5" applyFont="1" applyFill="1" applyBorder="1" applyAlignment="1">
      <alignment horizontal="center" vertical="center"/>
    </xf>
    <xf numFmtId="0" fontId="23" fillId="12" borderId="93" xfId="5" applyFont="1" applyFill="1" applyBorder="1" applyAlignment="1">
      <alignment horizontal="center" vertical="center"/>
    </xf>
    <xf numFmtId="0" fontId="23" fillId="12" borderId="92" xfId="5" applyFont="1" applyFill="1" applyBorder="1" applyAlignment="1">
      <alignment horizontal="center" vertical="center"/>
    </xf>
    <xf numFmtId="0" fontId="11" fillId="0" borderId="32" xfId="5" applyFont="1" applyFill="1" applyBorder="1" applyAlignment="1">
      <alignment horizontal="center" vertical="center"/>
    </xf>
    <xf numFmtId="0" fontId="11" fillId="0" borderId="62" xfId="5" applyFont="1" applyFill="1" applyBorder="1" applyAlignment="1">
      <alignment horizontal="center" vertical="center"/>
    </xf>
    <xf numFmtId="0" fontId="11" fillId="0" borderId="63" xfId="5" applyFont="1" applyFill="1" applyBorder="1" applyAlignment="1">
      <alignment horizontal="center" vertical="center"/>
    </xf>
    <xf numFmtId="0" fontId="11" fillId="3" borderId="48" xfId="5" applyFont="1" applyFill="1" applyBorder="1" applyAlignment="1">
      <alignment horizontal="center" vertical="center"/>
    </xf>
    <xf numFmtId="0" fontId="11" fillId="3" borderId="5" xfId="5" applyFont="1" applyFill="1" applyBorder="1" applyAlignment="1">
      <alignment horizontal="center" vertical="center"/>
    </xf>
    <xf numFmtId="0" fontId="11" fillId="3" borderId="47" xfId="5" applyFont="1" applyFill="1" applyBorder="1" applyAlignment="1">
      <alignment horizontal="center" vertical="center"/>
    </xf>
    <xf numFmtId="0" fontId="4" fillId="9" borderId="58" xfId="5" applyFont="1" applyFill="1" applyBorder="1"/>
    <xf numFmtId="0" fontId="4" fillId="9" borderId="24" xfId="5" applyFont="1" applyFill="1" applyBorder="1"/>
    <xf numFmtId="0" fontId="4" fillId="9" borderId="18" xfId="5" applyFont="1" applyFill="1" applyBorder="1"/>
    <xf numFmtId="0" fontId="27" fillId="9" borderId="58" xfId="5" applyFont="1" applyFill="1" applyBorder="1"/>
    <xf numFmtId="0" fontId="27" fillId="9" borderId="24" xfId="5" applyFont="1" applyFill="1" applyBorder="1"/>
    <xf numFmtId="0" fontId="27" fillId="9" borderId="18" xfId="5" applyFont="1" applyFill="1" applyBorder="1"/>
    <xf numFmtId="164" fontId="11" fillId="4" borderId="59" xfId="5" applyNumberFormat="1" applyFont="1" applyFill="1" applyBorder="1" applyAlignment="1">
      <alignment horizontal="center"/>
    </xf>
    <xf numFmtId="164" fontId="10" fillId="4" borderId="3" xfId="5" applyNumberFormat="1" applyFont="1" applyFill="1" applyBorder="1" applyAlignment="1">
      <alignment horizontal="center"/>
    </xf>
    <xf numFmtId="164" fontId="10" fillId="4" borderId="54" xfId="5" applyNumberFormat="1" applyFont="1" applyFill="1" applyBorder="1" applyAlignment="1">
      <alignment horizontal="center"/>
    </xf>
    <xf numFmtId="0" fontId="50" fillId="9" borderId="12" xfId="5" applyFont="1" applyFill="1" applyBorder="1"/>
    <xf numFmtId="0" fontId="50" fillId="9" borderId="13" xfId="5" applyFont="1" applyFill="1" applyBorder="1"/>
    <xf numFmtId="0" fontId="50" fillId="9" borderId="14" xfId="5" applyFont="1" applyFill="1" applyBorder="1"/>
    <xf numFmtId="0" fontId="50" fillId="9" borderId="10" xfId="5" applyFont="1" applyFill="1" applyBorder="1"/>
    <xf numFmtId="0" fontId="50" fillId="9" borderId="27" xfId="5" applyFont="1" applyFill="1" applyBorder="1"/>
    <xf numFmtId="0" fontId="50" fillId="9" borderId="28" xfId="5" applyFont="1" applyFill="1" applyBorder="1"/>
    <xf numFmtId="0" fontId="27" fillId="9" borderId="20" xfId="5" applyFont="1" applyFill="1" applyBorder="1" applyAlignment="1">
      <alignment wrapText="1"/>
    </xf>
    <xf numFmtId="0" fontId="27" fillId="9" borderId="31" xfId="5" applyFont="1" applyFill="1" applyBorder="1" applyAlignment="1">
      <alignment wrapText="1"/>
    </xf>
    <xf numFmtId="0" fontId="27" fillId="9" borderId="45" xfId="5" applyFont="1" applyFill="1" applyBorder="1" applyAlignment="1">
      <alignment wrapText="1"/>
    </xf>
    <xf numFmtId="0" fontId="10" fillId="4" borderId="5" xfId="5" applyFont="1" applyFill="1" applyBorder="1" applyAlignment="1">
      <alignment horizontal="center"/>
    </xf>
    <xf numFmtId="0" fontId="10" fillId="4" borderId="47" xfId="5" applyFont="1" applyFill="1" applyBorder="1" applyAlignment="1">
      <alignment horizontal="center"/>
    </xf>
    <xf numFmtId="0" fontId="11" fillId="9" borderId="56" xfId="5" applyFont="1" applyFill="1" applyBorder="1" applyAlignment="1">
      <alignment horizontal="center"/>
    </xf>
    <xf numFmtId="0" fontId="11" fillId="9" borderId="16" xfId="5" applyFont="1" applyFill="1" applyBorder="1" applyAlignment="1">
      <alignment horizontal="center"/>
    </xf>
    <xf numFmtId="0" fontId="27" fillId="9" borderId="12" xfId="5" applyFont="1" applyFill="1" applyBorder="1" applyProtection="1">
      <protection locked="0"/>
    </xf>
    <xf numFmtId="0" fontId="27" fillId="9" borderId="13" xfId="5" applyFont="1" applyFill="1" applyBorder="1" applyProtection="1">
      <protection locked="0"/>
    </xf>
    <xf numFmtId="0" fontId="27" fillId="9" borderId="14" xfId="5" applyFont="1" applyFill="1" applyBorder="1" applyProtection="1">
      <protection locked="0"/>
    </xf>
    <xf numFmtId="0" fontId="27" fillId="9" borderId="20" xfId="5" applyFont="1" applyFill="1" applyBorder="1" applyProtection="1">
      <protection locked="0"/>
    </xf>
    <xf numFmtId="0" fontId="27" fillId="9" borderId="31" xfId="5" applyFont="1" applyFill="1" applyBorder="1" applyProtection="1">
      <protection locked="0"/>
    </xf>
    <xf numFmtId="0" fontId="27" fillId="9" borderId="45" xfId="5" applyFont="1" applyFill="1" applyBorder="1" applyProtection="1">
      <protection locked="0"/>
    </xf>
    <xf numFmtId="0" fontId="11" fillId="0" borderId="44" xfId="5" applyFont="1" applyFill="1" applyBorder="1" applyAlignment="1" applyProtection="1">
      <alignment horizontal="center"/>
      <protection locked="0"/>
    </xf>
    <xf numFmtId="0" fontId="27" fillId="9" borderId="55" xfId="5" applyFont="1" applyFill="1" applyBorder="1"/>
    <xf numFmtId="0" fontId="27" fillId="9" borderId="25" xfId="5" applyFont="1" applyFill="1" applyBorder="1"/>
    <xf numFmtId="0" fontId="27" fillId="9" borderId="16" xfId="5" applyFont="1" applyFill="1" applyBorder="1"/>
  </cellXfs>
  <cellStyles count="9">
    <cellStyle name="Hyperlink" xfId="1" builtinId="8"/>
    <cellStyle name="Hyperlink 2" xfId="6"/>
    <cellStyle name="Input" xfId="7" builtinId="20"/>
    <cellStyle name="Normal" xfId="0" builtinId="0"/>
    <cellStyle name="Normal 108" xfId="8"/>
    <cellStyle name="Normal 2" xfId="3"/>
    <cellStyle name="Normal 24" xfId="5"/>
    <cellStyle name="Normal_2010 04 27 Defective Cartridge 2 0 830 #MTL6486" xfId="2"/>
    <cellStyle name="Standard_Tabelle1" xfId="4"/>
  </cellStyles>
  <dxfs count="730">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92D050"/>
        </patternFill>
      </fill>
    </dxf>
    <dxf>
      <fill>
        <patternFill>
          <bgColor rgb="FF92D050"/>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theme="9" tint="0.5999633777886288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92D050"/>
        </patternFill>
      </fill>
    </dxf>
    <dxf>
      <fill>
        <patternFill>
          <bgColor rgb="FF92D05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92D050"/>
        </patternFill>
      </fill>
    </dxf>
    <dxf>
      <fill>
        <patternFill>
          <bgColor rgb="FF92D05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9" tint="0.59996337778862885"/>
        </patternFill>
      </fill>
    </dxf>
    <dxf>
      <fill>
        <patternFill>
          <bgColor rgb="FF92D05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9" tint="0.5999633777886288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3" tint="0.79998168889431442"/>
        </patternFill>
      </fill>
    </dxf>
    <dxf>
      <fill>
        <patternFill>
          <bgColor theme="3"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theme="4" tint="0.79998168889431442"/>
        </patternFill>
      </fill>
    </dxf>
    <dxf>
      <fill>
        <patternFill>
          <bgColor rgb="FF92D050"/>
        </patternFill>
      </fill>
    </dxf>
    <dxf>
      <fill>
        <patternFill>
          <bgColor theme="3" tint="0.79998168889431442"/>
        </patternFill>
      </fill>
    </dxf>
    <dxf>
      <fill>
        <patternFill>
          <bgColor theme="3" tint="0.79998168889431442"/>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rgb="FF92D050"/>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rgb="FF92D050"/>
        </patternFill>
      </fill>
    </dxf>
    <dxf>
      <fill>
        <patternFill>
          <bgColor rgb="FF92D050"/>
        </patternFill>
      </fill>
    </dxf>
    <dxf>
      <fill>
        <patternFill>
          <bgColor theme="4" tint="0.59996337778862885"/>
        </patternFill>
      </fill>
    </dxf>
    <dxf>
      <fill>
        <patternFill>
          <bgColor theme="4" tint="0.59996337778862885"/>
        </patternFill>
      </fill>
    </dxf>
    <dxf>
      <fill>
        <patternFill>
          <bgColor rgb="FF92D050"/>
        </patternFill>
      </fill>
    </dxf>
    <dxf>
      <fill>
        <patternFill>
          <bgColor theme="4" tint="0.59996337778862885"/>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theme="4" tint="0.5999633777886288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rgb="FF92D050"/>
        </patternFill>
      </fill>
    </dxf>
    <dxf>
      <fill>
        <patternFill>
          <bgColor theme="4" tint="0.59996337778862885"/>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rgb="FF92D050"/>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9" tint="0.3999450666829432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4"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auto="1"/>
          <bgColor theme="5" tint="0.39994506668294322"/>
        </patternFill>
      </fill>
    </dxf>
    <dxf>
      <fill>
        <patternFill>
          <bgColor theme="5" tint="0.3999450666829432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5050"/>
      <color rgb="FFEA5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oneCellAnchor>
    <xdr:from>
      <xdr:col>1</xdr:col>
      <xdr:colOff>481264</xdr:colOff>
      <xdr:row>0</xdr:row>
      <xdr:rowOff>240634</xdr:rowOff>
    </xdr:from>
    <xdr:ext cx="2667000" cy="609600"/>
    <xdr:pic>
      <xdr:nvPicPr>
        <xdr:cNvPr id="3" name="Picture 2" descr="SSYS_TYPEMARK_-«_CMYK"/>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422" y="300792"/>
          <a:ext cx="2667000" cy="609600"/>
        </a:xfrm>
        <a:prstGeom prst="rect">
          <a:avLst/>
        </a:prstGeom>
        <a:noFill/>
        <a:ln>
          <a:noFill/>
        </a:ln>
      </xdr:spPr>
    </xdr:pic>
    <xdr:clientData/>
  </xdr:oneCellAnchor>
  <xdr:twoCellAnchor>
    <xdr:from>
      <xdr:col>11</xdr:col>
      <xdr:colOff>137160</xdr:colOff>
      <xdr:row>19</xdr:row>
      <xdr:rowOff>182880</xdr:rowOff>
    </xdr:from>
    <xdr:to>
      <xdr:col>12</xdr:col>
      <xdr:colOff>335280</xdr:colOff>
      <xdr:row>19</xdr:row>
      <xdr:rowOff>182880</xdr:rowOff>
    </xdr:to>
    <xdr:cxnSp macro="">
      <xdr:nvCxnSpPr>
        <xdr:cNvPr id="4" name="Straight Arrow Connector 3"/>
        <xdr:cNvCxnSpPr/>
      </xdr:nvCxnSpPr>
      <xdr:spPr>
        <a:xfrm>
          <a:off x="5463540" y="5158740"/>
          <a:ext cx="647700" cy="0"/>
        </a:xfrm>
        <a:prstGeom prst="straightConnector1">
          <a:avLst/>
        </a:prstGeom>
        <a:ln>
          <a:solidFill>
            <a:srgbClr val="EA5242"/>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257175</xdr:colOff>
      <xdr:row>145</xdr:row>
      <xdr:rowOff>160565</xdr:rowOff>
    </xdr:from>
    <xdr:ext cx="2505076" cy="601435"/>
    <xdr:pic>
      <xdr:nvPicPr>
        <xdr:cNvPr id="4" name="Picture 3" descr="SSYS_TYPEMARK_-«_CMYK"/>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1600" y="22239515"/>
          <a:ext cx="2505076" cy="601435"/>
        </a:xfrm>
        <a:prstGeom prst="rect">
          <a:avLst/>
        </a:prstGeom>
        <a:noFill/>
        <a:ln>
          <a:noFill/>
        </a:ln>
      </xdr:spPr>
    </xdr:pic>
    <xdr:clientData/>
  </xdr:oneCellAnchor>
  <xdr:oneCellAnchor>
    <xdr:from>
      <xdr:col>2</xdr:col>
      <xdr:colOff>1098100</xdr:colOff>
      <xdr:row>0</xdr:row>
      <xdr:rowOff>152400</xdr:rowOff>
    </xdr:from>
    <xdr:ext cx="2667000" cy="609600"/>
    <xdr:pic>
      <xdr:nvPicPr>
        <xdr:cNvPr id="5" name="Picture 4" descr="SSYS_TYPEMARK_-«_CMYK"/>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2525" y="152400"/>
          <a:ext cx="2667000" cy="609600"/>
        </a:xfrm>
        <a:prstGeom prst="rect">
          <a:avLst/>
        </a:prstGeom>
        <a:noFill/>
        <a:ln>
          <a:noFill/>
        </a:ln>
      </xdr:spPr>
    </xdr:pic>
    <xdr:clientData/>
  </xdr:oneCellAnchor>
  <xdr:twoCellAnchor>
    <xdr:from>
      <xdr:col>3</xdr:col>
      <xdr:colOff>632460</xdr:colOff>
      <xdr:row>2</xdr:row>
      <xdr:rowOff>53340</xdr:rowOff>
    </xdr:from>
    <xdr:to>
      <xdr:col>5</xdr:col>
      <xdr:colOff>1074420</xdr:colOff>
      <xdr:row>4</xdr:row>
      <xdr:rowOff>251460</xdr:rowOff>
    </xdr:to>
    <xdr:sp macro="" textlink="">
      <xdr:nvSpPr>
        <xdr:cNvPr id="2" name="TextBox 1"/>
        <xdr:cNvSpPr txBox="1"/>
      </xdr:nvSpPr>
      <xdr:spPr>
        <a:xfrm>
          <a:off x="5173980" y="419100"/>
          <a:ext cx="201168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1" u="none" strike="noStrike">
              <a:solidFill>
                <a:schemeClr val="dk1"/>
              </a:solidFill>
              <a:effectLst/>
              <a:latin typeface="+mn-lt"/>
              <a:ea typeface="+mn-ea"/>
              <a:cs typeface="+mn-cs"/>
            </a:rPr>
            <a:t>PolyJet Material Compatibility    </a:t>
          </a:r>
          <a:r>
            <a:rPr lang="en-US" sz="1100" b="1" i="1" u="sng" strike="noStrike">
              <a:solidFill>
                <a:schemeClr val="dk1"/>
              </a:solidFill>
              <a:effectLst/>
              <a:latin typeface="+mn-lt"/>
              <a:ea typeface="+mn-ea"/>
              <a:cs typeface="+mn-cs"/>
              <a:hlinkClick xmlns:r="http://schemas.openxmlformats.org/officeDocument/2006/relationships" r:id=""/>
            </a:rPr>
            <a:t>PolyJet Matrix</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238125</xdr:colOff>
      <xdr:row>105</xdr:row>
      <xdr:rowOff>133350</xdr:rowOff>
    </xdr:from>
    <xdr:to>
      <xdr:col>6</xdr:col>
      <xdr:colOff>733425</xdr:colOff>
      <xdr:row>108</xdr:row>
      <xdr:rowOff>180975</xdr:rowOff>
    </xdr:to>
    <xdr:pic>
      <xdr:nvPicPr>
        <xdr:cNvPr id="3" name="Picture 2" descr="SSYS_TYPEMARK_-«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4450" y="16506825"/>
          <a:ext cx="26670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66675</xdr:colOff>
      <xdr:row>0</xdr:row>
      <xdr:rowOff>114300</xdr:rowOff>
    </xdr:from>
    <xdr:ext cx="2667000" cy="609600"/>
    <xdr:pic>
      <xdr:nvPicPr>
        <xdr:cNvPr id="4" name="Picture 3" descr="SSYS_TYPEMARK_-«_CMYK"/>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2175" y="114300"/>
          <a:ext cx="2667000" cy="609600"/>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twoCellAnchor>
    <xdr:from>
      <xdr:col>3</xdr:col>
      <xdr:colOff>666750</xdr:colOff>
      <xdr:row>86</xdr:row>
      <xdr:rowOff>152400</xdr:rowOff>
    </xdr:from>
    <xdr:to>
      <xdr:col>7</xdr:col>
      <xdr:colOff>234432</xdr:colOff>
      <xdr:row>89</xdr:row>
      <xdr:rowOff>133350</xdr:rowOff>
    </xdr:to>
    <xdr:pic>
      <xdr:nvPicPr>
        <xdr:cNvPr id="3" name="Picture 2" descr="SSYS_TYPEMARK_-«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225" y="17983200"/>
          <a:ext cx="2644257"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247650</xdr:colOff>
      <xdr:row>0</xdr:row>
      <xdr:rowOff>123825</xdr:rowOff>
    </xdr:from>
    <xdr:ext cx="2667000" cy="609600"/>
    <xdr:pic>
      <xdr:nvPicPr>
        <xdr:cNvPr id="4" name="Picture 3" descr="SSYS_TYPEMARK_-«_CMYK"/>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90850" y="123825"/>
          <a:ext cx="2667000" cy="609600"/>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twoCellAnchor>
    <xdr:from>
      <xdr:col>3</xdr:col>
      <xdr:colOff>238125</xdr:colOff>
      <xdr:row>68</xdr:row>
      <xdr:rowOff>133350</xdr:rowOff>
    </xdr:from>
    <xdr:to>
      <xdr:col>6</xdr:col>
      <xdr:colOff>733425</xdr:colOff>
      <xdr:row>70</xdr:row>
      <xdr:rowOff>180975</xdr:rowOff>
    </xdr:to>
    <xdr:pic>
      <xdr:nvPicPr>
        <xdr:cNvPr id="2" name="Picture 1" descr="SSYS_TYPEMARK_-«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0645" y="13788390"/>
          <a:ext cx="2727960" cy="786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20955</xdr:colOff>
      <xdr:row>0</xdr:row>
      <xdr:rowOff>76200</xdr:rowOff>
    </xdr:from>
    <xdr:ext cx="2667000" cy="609600"/>
    <xdr:pic>
      <xdr:nvPicPr>
        <xdr:cNvPr id="3" name="Picture 2" descr="SSYS_TYPEMARK_-«_CMYK"/>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85035" y="76200"/>
          <a:ext cx="2667000" cy="609600"/>
        </a:xfrm>
        <a:prstGeom prst="rect">
          <a:avLst/>
        </a:prstGeom>
        <a:noFill/>
        <a:ln>
          <a:noFill/>
        </a:ln>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504825</xdr:colOff>
      <xdr:row>76</xdr:row>
      <xdr:rowOff>1</xdr:rowOff>
    </xdr:from>
    <xdr:to>
      <xdr:col>6</xdr:col>
      <xdr:colOff>1095375</xdr:colOff>
      <xdr:row>78</xdr:row>
      <xdr:rowOff>114300</xdr:rowOff>
    </xdr:to>
    <xdr:pic>
      <xdr:nvPicPr>
        <xdr:cNvPr id="3" name="Picture 2" descr="SSYS_TYPEMARK_-«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81175" y="8829676"/>
          <a:ext cx="2162175" cy="514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95250</xdr:colOff>
      <xdr:row>0</xdr:row>
      <xdr:rowOff>104775</xdr:rowOff>
    </xdr:from>
    <xdr:ext cx="2667000" cy="609600"/>
    <xdr:pic>
      <xdr:nvPicPr>
        <xdr:cNvPr id="4" name="Picture 3" descr="SSYS_TYPEMARK_-«_CMYK"/>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43125" y="104775"/>
          <a:ext cx="2667000" cy="609600"/>
        </a:xfrm>
        <a:prstGeom prst="rect">
          <a:avLst/>
        </a:prstGeom>
        <a:noFill/>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3</xdr:col>
      <xdr:colOff>542925</xdr:colOff>
      <xdr:row>49</xdr:row>
      <xdr:rowOff>133350</xdr:rowOff>
    </xdr:from>
    <xdr:ext cx="2438400" cy="552450"/>
    <xdr:pic>
      <xdr:nvPicPr>
        <xdr:cNvPr id="3" name="Picture 2" descr="SSYS_TYPEMARK_-«_CMYK"/>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04975" y="9744075"/>
          <a:ext cx="2438400" cy="552450"/>
        </a:xfrm>
        <a:prstGeom prst="rect">
          <a:avLst/>
        </a:prstGeom>
        <a:noFill/>
        <a:ln>
          <a:noFill/>
        </a:ln>
      </xdr:spPr>
    </xdr:pic>
    <xdr:clientData/>
  </xdr:oneCellAnchor>
  <xdr:oneCellAnchor>
    <xdr:from>
      <xdr:col>4</xdr:col>
      <xdr:colOff>142875</xdr:colOff>
      <xdr:row>0</xdr:row>
      <xdr:rowOff>123825</xdr:rowOff>
    </xdr:from>
    <xdr:ext cx="2667000" cy="609600"/>
    <xdr:pic>
      <xdr:nvPicPr>
        <xdr:cNvPr id="4" name="Picture 3" descr="SSYS_TYPEMARK_-«_CMYK"/>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24100" y="123825"/>
          <a:ext cx="2667000" cy="609600"/>
        </a:xfrm>
        <a:prstGeom prst="rect">
          <a:avLst/>
        </a:prstGeom>
        <a:noFill/>
        <a:ln>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3</xdr:col>
      <xdr:colOff>542925</xdr:colOff>
      <xdr:row>55</xdr:row>
      <xdr:rowOff>133350</xdr:rowOff>
    </xdr:from>
    <xdr:ext cx="2438400" cy="552450"/>
    <xdr:pic>
      <xdr:nvPicPr>
        <xdr:cNvPr id="2" name="Picture 1" descr="SSYS_TYPEMARK_-«_CMYK"/>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6885" y="8599170"/>
          <a:ext cx="2438400" cy="552450"/>
        </a:xfrm>
        <a:prstGeom prst="rect">
          <a:avLst/>
        </a:prstGeom>
        <a:noFill/>
        <a:ln>
          <a:noFill/>
        </a:ln>
      </xdr:spPr>
    </xdr:pic>
    <xdr:clientData/>
  </xdr:oneCellAnchor>
  <xdr:oneCellAnchor>
    <xdr:from>
      <xdr:col>4</xdr:col>
      <xdr:colOff>142875</xdr:colOff>
      <xdr:row>0</xdr:row>
      <xdr:rowOff>123825</xdr:rowOff>
    </xdr:from>
    <xdr:ext cx="2667000" cy="609600"/>
    <xdr:pic>
      <xdr:nvPicPr>
        <xdr:cNvPr id="3" name="Picture 2" descr="SSYS_TYPEMARK_-«_CMYK"/>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98395" y="123825"/>
          <a:ext cx="2667000" cy="609600"/>
        </a:xfrm>
        <a:prstGeom prst="rect">
          <a:avLst/>
        </a:prstGeom>
        <a:noFill/>
        <a:ln>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3</xdr:col>
      <xdr:colOff>838200</xdr:colOff>
      <xdr:row>157</xdr:row>
      <xdr:rowOff>190500</xdr:rowOff>
    </xdr:from>
    <xdr:ext cx="2085975" cy="466725"/>
    <xdr:pic>
      <xdr:nvPicPr>
        <xdr:cNvPr id="3" name="Picture 2" descr="SSYS_TYPEMARK_-«_CMYK"/>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0" y="33366075"/>
          <a:ext cx="2085975" cy="466725"/>
        </a:xfrm>
        <a:prstGeom prst="rect">
          <a:avLst/>
        </a:prstGeom>
        <a:noFill/>
        <a:ln>
          <a:noFill/>
        </a:ln>
      </xdr:spPr>
    </xdr:pic>
    <xdr:clientData/>
  </xdr:oneCellAnchor>
  <xdr:oneCellAnchor>
    <xdr:from>
      <xdr:col>4</xdr:col>
      <xdr:colOff>276225</xdr:colOff>
      <xdr:row>0</xdr:row>
      <xdr:rowOff>123825</xdr:rowOff>
    </xdr:from>
    <xdr:ext cx="2667000" cy="609600"/>
    <xdr:pic>
      <xdr:nvPicPr>
        <xdr:cNvPr id="4" name="Picture 3" descr="SSYS_TYPEMARK_-«_CMYK"/>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19325" y="123825"/>
          <a:ext cx="2667000" cy="60960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tratasys.com/legal/terms-and-conditions-of-sale" TargetMode="External"/><Relationship Id="rId2" Type="http://schemas.openxmlformats.org/officeDocument/2006/relationships/hyperlink" Target="mailto:MaterialsOrders@stratasys.com" TargetMode="External"/><Relationship Id="rId1" Type="http://schemas.openxmlformats.org/officeDocument/2006/relationships/hyperlink" Target="http://www.stratasys.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Q94"/>
  <sheetViews>
    <sheetView showGridLines="0" tabSelected="1" zoomScaleNormal="100" workbookViewId="0">
      <selection activeCell="C8" sqref="C8:G8"/>
    </sheetView>
  </sheetViews>
  <sheetFormatPr defaultColWidth="11.44140625" defaultRowHeight="13.2" x14ac:dyDescent="0.25"/>
  <cols>
    <col min="1" max="1" width="0.88671875" style="1" customWidth="1"/>
    <col min="2" max="2" width="25.77734375" style="1" customWidth="1"/>
    <col min="3" max="3" width="10.44140625" style="1" customWidth="1"/>
    <col min="4" max="4" width="5.6640625" style="1" customWidth="1"/>
    <col min="5" max="5" width="4.6640625" style="1" customWidth="1"/>
    <col min="6" max="6" width="6.6640625" style="1" customWidth="1"/>
    <col min="7" max="7" width="6.5546875" style="1" customWidth="1"/>
    <col min="8" max="8" width="6.21875" style="1" customWidth="1"/>
    <col min="9" max="9" width="5.109375" style="1" customWidth="1"/>
    <col min="10" max="11" width="5.6640625" style="1" customWidth="1"/>
    <col min="12" max="12" width="6.5546875" style="1" customWidth="1"/>
    <col min="13" max="13" width="6" style="1" customWidth="1"/>
    <col min="14" max="14" width="9.6640625" style="1" customWidth="1"/>
    <col min="15" max="15" width="6.6640625" style="1" customWidth="1"/>
    <col min="16" max="16384" width="11.44140625" style="1"/>
  </cols>
  <sheetData>
    <row r="1" spans="2:15" ht="39.75" customHeight="1" thickTop="1" x14ac:dyDescent="0.25">
      <c r="B1" s="291"/>
      <c r="C1" s="292"/>
      <c r="D1" s="292"/>
      <c r="E1" s="292"/>
      <c r="F1" s="292"/>
      <c r="G1" s="293"/>
      <c r="H1" s="297" t="s">
        <v>3</v>
      </c>
      <c r="I1" s="298"/>
      <c r="J1" s="298"/>
      <c r="K1" s="298"/>
      <c r="L1" s="298"/>
      <c r="M1" s="298"/>
      <c r="N1" s="298"/>
      <c r="O1" s="299"/>
    </row>
    <row r="2" spans="2:15" ht="12.75" customHeight="1" x14ac:dyDescent="0.25">
      <c r="B2" s="294"/>
      <c r="C2" s="295"/>
      <c r="D2" s="295"/>
      <c r="E2" s="295"/>
      <c r="F2" s="295"/>
      <c r="G2" s="296"/>
      <c r="H2" s="300" t="s">
        <v>4</v>
      </c>
      <c r="I2" s="301"/>
      <c r="J2" s="301"/>
      <c r="K2" s="301"/>
      <c r="L2" s="301"/>
      <c r="M2" s="301"/>
      <c r="N2" s="301"/>
      <c r="O2" s="302"/>
    </row>
    <row r="3" spans="2:15" ht="22.5" customHeight="1" x14ac:dyDescent="0.25">
      <c r="B3" s="294"/>
      <c r="C3" s="295"/>
      <c r="D3" s="295"/>
      <c r="E3" s="295"/>
      <c r="F3" s="295"/>
      <c r="G3" s="296"/>
      <c r="H3" s="303" t="s">
        <v>6</v>
      </c>
      <c r="I3" s="304"/>
      <c r="J3" s="304"/>
      <c r="K3" s="304"/>
      <c r="L3" s="304"/>
      <c r="M3" s="304"/>
      <c r="N3" s="304"/>
      <c r="O3" s="305"/>
    </row>
    <row r="4" spans="2:15" ht="16.5" customHeight="1" thickBot="1" x14ac:dyDescent="0.3">
      <c r="B4" s="294"/>
      <c r="C4" s="295"/>
      <c r="D4" s="295"/>
      <c r="E4" s="295"/>
      <c r="F4" s="295"/>
      <c r="G4" s="296"/>
      <c r="H4" s="306" t="s">
        <v>8</v>
      </c>
      <c r="I4" s="307"/>
      <c r="J4" s="307"/>
      <c r="K4" s="307"/>
      <c r="L4" s="307"/>
      <c r="M4" s="307"/>
      <c r="N4" s="307"/>
      <c r="O4" s="308"/>
    </row>
    <row r="5" spans="2:15" ht="9.75" customHeight="1" x14ac:dyDescent="0.25">
      <c r="B5" s="309" t="s">
        <v>976</v>
      </c>
      <c r="C5" s="310"/>
      <c r="D5" s="310"/>
      <c r="E5" s="310"/>
      <c r="F5" s="310"/>
      <c r="G5" s="310"/>
      <c r="H5" s="310"/>
      <c r="I5" s="310"/>
      <c r="J5" s="310"/>
      <c r="K5" s="310"/>
      <c r="L5" s="310"/>
      <c r="M5" s="310"/>
      <c r="N5" s="310"/>
      <c r="O5" s="311"/>
    </row>
    <row r="6" spans="2:15" ht="13.5" customHeight="1" thickBot="1" x14ac:dyDescent="0.3">
      <c r="B6" s="312"/>
      <c r="C6" s="313"/>
      <c r="D6" s="313"/>
      <c r="E6" s="313"/>
      <c r="F6" s="313"/>
      <c r="G6" s="313"/>
      <c r="H6" s="313"/>
      <c r="I6" s="313"/>
      <c r="J6" s="313"/>
      <c r="K6" s="313"/>
      <c r="L6" s="313"/>
      <c r="M6" s="313"/>
      <c r="N6" s="313"/>
      <c r="O6" s="314"/>
    </row>
    <row r="7" spans="2:15" ht="13.8" thickBot="1" x14ac:dyDescent="0.3">
      <c r="B7" s="199"/>
      <c r="C7" s="200"/>
      <c r="D7" s="200"/>
      <c r="E7" s="200"/>
      <c r="F7" s="200"/>
      <c r="G7" s="200"/>
      <c r="H7" s="200"/>
      <c r="I7" s="200"/>
      <c r="J7" s="200"/>
      <c r="K7" s="200"/>
      <c r="L7" s="200"/>
      <c r="M7" s="200"/>
      <c r="N7" s="200"/>
      <c r="O7" s="201" t="s">
        <v>1214</v>
      </c>
    </row>
    <row r="8" spans="2:15" ht="18" customHeight="1" x14ac:dyDescent="0.25">
      <c r="B8" s="226" t="s">
        <v>809</v>
      </c>
      <c r="C8" s="319" t="s">
        <v>811</v>
      </c>
      <c r="D8" s="320"/>
      <c r="E8" s="320"/>
      <c r="F8" s="320"/>
      <c r="G8" s="320"/>
      <c r="H8" s="152"/>
      <c r="I8" s="318" t="s">
        <v>853</v>
      </c>
      <c r="J8" s="318"/>
      <c r="K8" s="318"/>
      <c r="L8" s="318"/>
      <c r="M8" s="318"/>
      <c r="N8" s="318"/>
      <c r="O8" s="146"/>
    </row>
    <row r="9" spans="2:15" ht="18" customHeight="1" x14ac:dyDescent="0.25">
      <c r="B9" s="135" t="s">
        <v>812</v>
      </c>
      <c r="C9" s="316"/>
      <c r="D9" s="317"/>
      <c r="E9" s="317"/>
      <c r="F9" s="317"/>
      <c r="G9" s="317"/>
      <c r="H9" s="144"/>
      <c r="I9" s="326" t="s">
        <v>869</v>
      </c>
      <c r="J9" s="326"/>
      <c r="K9" s="326"/>
      <c r="L9" s="326"/>
      <c r="M9" s="326"/>
      <c r="N9" s="326"/>
      <c r="O9" s="327"/>
    </row>
    <row r="10" spans="2:15" ht="18" customHeight="1" x14ac:dyDescent="0.25">
      <c r="B10" s="227" t="s">
        <v>810</v>
      </c>
      <c r="C10" s="270"/>
      <c r="D10" s="271"/>
      <c r="E10" s="271"/>
      <c r="F10" s="271"/>
      <c r="G10" s="272"/>
      <c r="H10" s="144"/>
      <c r="I10" s="326"/>
      <c r="J10" s="326"/>
      <c r="K10" s="326"/>
      <c r="L10" s="326"/>
      <c r="M10" s="326"/>
      <c r="N10" s="326"/>
      <c r="O10" s="327"/>
    </row>
    <row r="11" spans="2:15" ht="18" customHeight="1" thickBot="1" x14ac:dyDescent="0.3">
      <c r="B11" s="322" t="s">
        <v>829</v>
      </c>
      <c r="C11" s="323"/>
      <c r="D11" s="323"/>
      <c r="E11" s="323"/>
      <c r="F11" s="323"/>
      <c r="G11" s="324"/>
      <c r="H11" s="144"/>
      <c r="I11" s="326"/>
      <c r="J11" s="326"/>
      <c r="K11" s="326"/>
      <c r="L11" s="326"/>
      <c r="M11" s="326"/>
      <c r="N11" s="326"/>
      <c r="O11" s="327"/>
    </row>
    <row r="12" spans="2:15" x14ac:dyDescent="0.25">
      <c r="B12" s="321" t="s">
        <v>813</v>
      </c>
      <c r="C12" s="268"/>
      <c r="D12" s="268"/>
      <c r="E12" s="268"/>
      <c r="F12" s="268"/>
      <c r="G12" s="269"/>
      <c r="H12" s="144"/>
      <c r="I12" s="153" t="s">
        <v>836</v>
      </c>
      <c r="J12" s="145"/>
      <c r="K12" s="145"/>
      <c r="L12" s="145"/>
      <c r="M12" s="145"/>
      <c r="N12" s="145"/>
      <c r="O12" s="147"/>
    </row>
    <row r="13" spans="2:15" ht="18" customHeight="1" x14ac:dyDescent="0.25">
      <c r="B13" s="135" t="s">
        <v>814</v>
      </c>
      <c r="C13" s="250" t="s">
        <v>811</v>
      </c>
      <c r="D13" s="250"/>
      <c r="E13" s="250"/>
      <c r="F13" s="250"/>
      <c r="G13" s="250"/>
      <c r="H13" s="144"/>
      <c r="I13" s="325" t="s">
        <v>862</v>
      </c>
      <c r="J13" s="325"/>
      <c r="K13" s="325"/>
      <c r="L13" s="325"/>
      <c r="M13" s="325"/>
      <c r="N13" s="325"/>
      <c r="O13" s="147"/>
    </row>
    <row r="14" spans="2:15" ht="18" customHeight="1" x14ac:dyDescent="0.25">
      <c r="B14" s="135" t="s">
        <v>0</v>
      </c>
      <c r="C14" s="250" t="s">
        <v>811</v>
      </c>
      <c r="D14" s="250"/>
      <c r="E14" s="250"/>
      <c r="F14" s="250"/>
      <c r="G14" s="250"/>
      <c r="H14" s="144"/>
      <c r="I14" s="153" t="s">
        <v>835</v>
      </c>
      <c r="J14" s="152"/>
      <c r="K14" s="152"/>
      <c r="L14" s="152"/>
      <c r="M14" s="152"/>
      <c r="N14" s="152"/>
      <c r="O14" s="146"/>
    </row>
    <row r="15" spans="2:15" ht="21" customHeight="1" x14ac:dyDescent="0.25">
      <c r="B15" s="135" t="s">
        <v>815</v>
      </c>
      <c r="C15" s="250" t="s">
        <v>811</v>
      </c>
      <c r="D15" s="250"/>
      <c r="E15" s="250"/>
      <c r="F15" s="250"/>
      <c r="G15" s="250"/>
      <c r="H15" s="144"/>
      <c r="I15" s="325" t="s">
        <v>832</v>
      </c>
      <c r="J15" s="325"/>
      <c r="K15" s="325"/>
      <c r="L15" s="325"/>
      <c r="M15" s="325"/>
      <c r="N15" s="325"/>
      <c r="O15" s="146"/>
    </row>
    <row r="16" spans="2:15" ht="18" customHeight="1" x14ac:dyDescent="0.25">
      <c r="B16" s="135" t="s">
        <v>7</v>
      </c>
      <c r="C16" s="250" t="s">
        <v>811</v>
      </c>
      <c r="D16" s="250"/>
      <c r="E16" s="250"/>
      <c r="F16" s="250"/>
      <c r="G16" s="250"/>
      <c r="H16" s="144"/>
      <c r="I16" s="153" t="s">
        <v>834</v>
      </c>
      <c r="J16" s="152"/>
      <c r="K16" s="152"/>
      <c r="L16" s="152"/>
      <c r="M16" s="152"/>
      <c r="N16" s="152"/>
      <c r="O16" s="146"/>
    </row>
    <row r="17" spans="2:17" ht="18" customHeight="1" x14ac:dyDescent="0.25">
      <c r="B17" s="135" t="s">
        <v>1</v>
      </c>
      <c r="C17" s="154" t="s">
        <v>827</v>
      </c>
      <c r="D17" s="160" t="s">
        <v>2</v>
      </c>
      <c r="E17" s="155" t="s">
        <v>827</v>
      </c>
      <c r="F17" s="160" t="s">
        <v>5</v>
      </c>
      <c r="G17" s="155" t="s">
        <v>827</v>
      </c>
      <c r="H17" s="144"/>
      <c r="I17" s="325" t="s">
        <v>833</v>
      </c>
      <c r="J17" s="325"/>
      <c r="K17" s="325"/>
      <c r="L17" s="325"/>
      <c r="M17" s="325"/>
      <c r="N17" s="325"/>
      <c r="O17" s="146"/>
    </row>
    <row r="18" spans="2:17" ht="18" customHeight="1" thickBot="1" x14ac:dyDescent="0.3">
      <c r="B18" s="135" t="s">
        <v>983</v>
      </c>
      <c r="C18" s="252"/>
      <c r="D18" s="253"/>
      <c r="E18" s="253"/>
      <c r="F18" s="253"/>
      <c r="G18" s="315"/>
      <c r="H18" s="144"/>
      <c r="I18" s="325"/>
      <c r="J18" s="325"/>
      <c r="K18" s="325"/>
      <c r="L18" s="325"/>
      <c r="M18" s="325"/>
      <c r="N18" s="325"/>
      <c r="O18" s="146"/>
    </row>
    <row r="19" spans="2:17" ht="13.8" thickBot="1" x14ac:dyDescent="0.3">
      <c r="B19" s="282" t="s">
        <v>830</v>
      </c>
      <c r="C19" s="283"/>
      <c r="D19" s="159"/>
      <c r="E19" s="159"/>
      <c r="F19" s="166" t="s">
        <v>946</v>
      </c>
      <c r="G19" s="165" t="s">
        <v>949</v>
      </c>
      <c r="H19" s="144"/>
      <c r="I19" s="153" t="s">
        <v>861</v>
      </c>
      <c r="J19" s="145"/>
      <c r="K19" s="145"/>
      <c r="L19" s="145"/>
      <c r="M19" s="145"/>
      <c r="N19" s="145"/>
      <c r="O19" s="146"/>
    </row>
    <row r="20" spans="2:17" ht="18" customHeight="1" x14ac:dyDescent="0.25">
      <c r="B20" s="135" t="s">
        <v>814</v>
      </c>
      <c r="C20" s="250" t="str">
        <f>IF(G19="Yes",C13,B78)</f>
        <v>required field</v>
      </c>
      <c r="D20" s="250"/>
      <c r="E20" s="250"/>
      <c r="F20" s="250"/>
      <c r="G20" s="251"/>
      <c r="H20" s="144"/>
      <c r="I20" s="352" t="s">
        <v>865</v>
      </c>
      <c r="J20" s="352"/>
      <c r="K20" s="352"/>
      <c r="L20" s="352"/>
      <c r="M20" s="352"/>
      <c r="N20" s="353" t="s">
        <v>864</v>
      </c>
      <c r="O20" s="146"/>
    </row>
    <row r="21" spans="2:17" ht="18" customHeight="1" thickBot="1" x14ac:dyDescent="0.3">
      <c r="B21" s="135" t="s">
        <v>0</v>
      </c>
      <c r="C21" s="250" t="str">
        <f>IF(G19="Yes",C14,B78)</f>
        <v>required field</v>
      </c>
      <c r="D21" s="250"/>
      <c r="E21" s="250"/>
      <c r="F21" s="250"/>
      <c r="G21" s="251"/>
      <c r="H21" s="144"/>
      <c r="I21" s="352"/>
      <c r="J21" s="352"/>
      <c r="K21" s="352"/>
      <c r="L21" s="352"/>
      <c r="M21" s="352"/>
      <c r="N21" s="354"/>
      <c r="O21" s="146"/>
    </row>
    <row r="22" spans="2:17" ht="18" customHeight="1" x14ac:dyDescent="0.25">
      <c r="B22" s="135" t="s">
        <v>815</v>
      </c>
      <c r="C22" s="250" t="str">
        <f>IF(G19="Yes",C15,B78)</f>
        <v>required field</v>
      </c>
      <c r="D22" s="250"/>
      <c r="E22" s="250"/>
      <c r="F22" s="250"/>
      <c r="G22" s="251"/>
      <c r="H22" s="144"/>
      <c r="I22" s="352"/>
      <c r="J22" s="352"/>
      <c r="K22" s="352"/>
      <c r="L22" s="352"/>
      <c r="M22" s="352"/>
      <c r="N22" s="149"/>
      <c r="O22" s="146"/>
    </row>
    <row r="23" spans="2:17" ht="18" customHeight="1" thickBot="1" x14ac:dyDescent="0.3">
      <c r="B23" s="135" t="s">
        <v>7</v>
      </c>
      <c r="C23" s="250" t="str">
        <f>IF(G19="Yes",C16,B78)</f>
        <v>required field</v>
      </c>
      <c r="D23" s="250"/>
      <c r="E23" s="250"/>
      <c r="F23" s="250"/>
      <c r="G23" s="251"/>
      <c r="H23" s="144"/>
      <c r="I23" s="153" t="s">
        <v>868</v>
      </c>
      <c r="J23" s="148"/>
      <c r="K23" s="204"/>
      <c r="L23" s="148"/>
      <c r="M23" s="148"/>
      <c r="N23" s="149"/>
      <c r="O23" s="146"/>
    </row>
    <row r="24" spans="2:17" ht="18" customHeight="1" x14ac:dyDescent="0.25">
      <c r="B24" s="135" t="s">
        <v>1</v>
      </c>
      <c r="C24" s="157" t="str">
        <f>IF(G19="Yes",C17,B79)</f>
        <v>req</v>
      </c>
      <c r="D24" s="160" t="s">
        <v>2</v>
      </c>
      <c r="E24" s="155" t="str">
        <f>IF(G19="Yes",E17,B79)</f>
        <v>req</v>
      </c>
      <c r="F24" s="160" t="s">
        <v>5</v>
      </c>
      <c r="G24" s="155" t="str">
        <f>IF(G19="Yes",G17,B79)</f>
        <v>req</v>
      </c>
      <c r="H24" s="144"/>
      <c r="I24" s="273" t="s">
        <v>867</v>
      </c>
      <c r="J24" s="274"/>
      <c r="K24" s="274"/>
      <c r="L24" s="274"/>
      <c r="M24" s="274"/>
      <c r="N24" s="275"/>
      <c r="O24" s="156"/>
      <c r="Q24" s="150"/>
    </row>
    <row r="25" spans="2:17" ht="18" customHeight="1" x14ac:dyDescent="0.25">
      <c r="B25" s="135" t="s">
        <v>983</v>
      </c>
      <c r="C25" s="252"/>
      <c r="D25" s="253"/>
      <c r="E25" s="253"/>
      <c r="F25" s="253"/>
      <c r="G25" s="254"/>
      <c r="H25" s="144"/>
      <c r="I25" s="276"/>
      <c r="J25" s="277"/>
      <c r="K25" s="277"/>
      <c r="L25" s="277"/>
      <c r="M25" s="277"/>
      <c r="N25" s="278"/>
      <c r="O25" s="156"/>
    </row>
    <row r="26" spans="2:17" ht="15.6" customHeight="1" x14ac:dyDescent="0.25">
      <c r="B26" s="267" t="s">
        <v>816</v>
      </c>
      <c r="C26" s="268"/>
      <c r="D26" s="268"/>
      <c r="E26" s="268"/>
      <c r="F26" s="268"/>
      <c r="G26" s="269"/>
      <c r="H26" s="144"/>
      <c r="I26" s="276"/>
      <c r="J26" s="277"/>
      <c r="K26" s="277"/>
      <c r="L26" s="277"/>
      <c r="M26" s="277"/>
      <c r="N26" s="278"/>
      <c r="O26" s="156"/>
    </row>
    <row r="27" spans="2:17" ht="18" customHeight="1" x14ac:dyDescent="0.25">
      <c r="B27" s="131" t="s">
        <v>817</v>
      </c>
      <c r="C27" s="270"/>
      <c r="D27" s="271"/>
      <c r="E27" s="271"/>
      <c r="F27" s="271"/>
      <c r="G27" s="272"/>
      <c r="H27" s="132"/>
      <c r="I27" s="276"/>
      <c r="J27" s="277"/>
      <c r="K27" s="277"/>
      <c r="L27" s="277"/>
      <c r="M27" s="277"/>
      <c r="N27" s="278"/>
      <c r="O27" s="156"/>
    </row>
    <row r="28" spans="2:17" ht="18" customHeight="1" x14ac:dyDescent="0.25">
      <c r="B28" s="131" t="s">
        <v>818</v>
      </c>
      <c r="C28" s="270"/>
      <c r="D28" s="271"/>
      <c r="E28" s="271"/>
      <c r="F28" s="271"/>
      <c r="G28" s="272"/>
      <c r="H28" s="132"/>
      <c r="I28" s="276"/>
      <c r="J28" s="277"/>
      <c r="K28" s="277"/>
      <c r="L28" s="277"/>
      <c r="M28" s="277"/>
      <c r="N28" s="278"/>
      <c r="O28" s="156"/>
    </row>
    <row r="29" spans="2:17" ht="18" customHeight="1" thickBot="1" x14ac:dyDescent="0.3">
      <c r="B29" s="131" t="s">
        <v>819</v>
      </c>
      <c r="C29" s="264" t="s">
        <v>820</v>
      </c>
      <c r="D29" s="265"/>
      <c r="E29" s="265"/>
      <c r="F29" s="265"/>
      <c r="G29" s="266"/>
      <c r="H29" s="132"/>
      <c r="I29" s="279"/>
      <c r="J29" s="280"/>
      <c r="K29" s="280"/>
      <c r="L29" s="280"/>
      <c r="M29" s="280"/>
      <c r="N29" s="281"/>
      <c r="O29" s="156"/>
    </row>
    <row r="30" spans="2:17" ht="15.75" customHeight="1" x14ac:dyDescent="0.25">
      <c r="B30" s="255" t="s">
        <v>821</v>
      </c>
      <c r="C30" s="256"/>
      <c r="D30" s="256"/>
      <c r="E30" s="256"/>
      <c r="F30" s="256"/>
      <c r="G30" s="257"/>
      <c r="H30" s="132"/>
      <c r="I30" s="151"/>
      <c r="J30" s="151"/>
      <c r="K30" s="151"/>
      <c r="L30" s="151"/>
      <c r="M30" s="151"/>
      <c r="N30" s="151"/>
      <c r="O30" s="156"/>
    </row>
    <row r="31" spans="2:17" ht="15.75" customHeight="1" thickBot="1" x14ac:dyDescent="0.3">
      <c r="B31" s="258"/>
      <c r="C31" s="259"/>
      <c r="D31" s="259"/>
      <c r="E31" s="259"/>
      <c r="F31" s="259"/>
      <c r="G31" s="260"/>
      <c r="H31" s="132"/>
      <c r="I31" s="133"/>
      <c r="J31" s="133"/>
      <c r="K31" s="133"/>
      <c r="L31" s="133"/>
      <c r="M31" s="133"/>
      <c r="N31" s="133"/>
      <c r="O31" s="134"/>
    </row>
    <row r="32" spans="2:17" ht="13.5" customHeight="1" thickTop="1" x14ac:dyDescent="0.25">
      <c r="B32" s="261"/>
      <c r="C32" s="262"/>
      <c r="D32" s="262"/>
      <c r="E32" s="262"/>
      <c r="F32" s="262"/>
      <c r="G32" s="263"/>
      <c r="H32" s="132"/>
      <c r="I32" s="133"/>
      <c r="J32" s="336" t="s">
        <v>805</v>
      </c>
      <c r="K32" s="337"/>
      <c r="L32" s="337"/>
      <c r="M32" s="338"/>
      <c r="N32" s="332">
        <f>SUM(PolyJet!F147,FortusPlus!L107,FortusClassic!L88,'MOJO - uPrintSeries'!L77,'Fortus 200-250'!L51,FDMLegacy!L159, Dimension!L57, 'NEW F123 Series'!L70)</f>
        <v>0</v>
      </c>
      <c r="O32" s="333"/>
    </row>
    <row r="33" spans="2:15" ht="13.5" customHeight="1" thickBot="1" x14ac:dyDescent="0.3">
      <c r="B33" s="138"/>
      <c r="C33" s="139"/>
      <c r="D33" s="139"/>
      <c r="E33" s="139"/>
      <c r="F33" s="139"/>
      <c r="G33" s="140"/>
      <c r="H33" s="132"/>
      <c r="I33" s="133"/>
      <c r="J33" s="339"/>
      <c r="K33" s="340"/>
      <c r="L33" s="340"/>
      <c r="M33" s="341"/>
      <c r="N33" s="334"/>
      <c r="O33" s="335"/>
    </row>
    <row r="34" spans="2:15" ht="13.5" customHeight="1" thickTop="1" x14ac:dyDescent="0.25">
      <c r="B34" s="267" t="s">
        <v>837</v>
      </c>
      <c r="C34" s="268"/>
      <c r="D34" s="268"/>
      <c r="E34" s="268"/>
      <c r="F34" s="268"/>
      <c r="G34" s="269"/>
      <c r="H34" s="132"/>
      <c r="I34" s="133"/>
      <c r="J34" s="342" t="s">
        <v>828</v>
      </c>
      <c r="K34" s="342"/>
      <c r="L34" s="342"/>
      <c r="M34" s="342"/>
      <c r="N34" s="342"/>
      <c r="O34" s="343"/>
    </row>
    <row r="35" spans="2:15" ht="13.5" customHeight="1" x14ac:dyDescent="0.25">
      <c r="B35" s="289" t="s">
        <v>859</v>
      </c>
      <c r="C35" s="290"/>
      <c r="D35" s="286" t="s">
        <v>811</v>
      </c>
      <c r="E35" s="287"/>
      <c r="F35" s="287"/>
      <c r="G35" s="288"/>
      <c r="H35" s="125"/>
      <c r="I35" s="142"/>
      <c r="J35" s="344"/>
      <c r="K35" s="344"/>
      <c r="L35" s="344"/>
      <c r="M35" s="344"/>
      <c r="N35" s="344"/>
      <c r="O35" s="345"/>
    </row>
    <row r="36" spans="2:15" ht="13.5" customHeight="1" x14ac:dyDescent="0.25">
      <c r="B36" s="289" t="s">
        <v>860</v>
      </c>
      <c r="C36" s="290"/>
      <c r="D36" s="286" t="s">
        <v>811</v>
      </c>
      <c r="E36" s="287"/>
      <c r="F36" s="287"/>
      <c r="G36" s="288"/>
      <c r="H36" s="346" t="s">
        <v>989</v>
      </c>
      <c r="I36" s="347"/>
      <c r="J36" s="347"/>
      <c r="K36" s="347"/>
      <c r="L36" s="347"/>
      <c r="M36" s="347"/>
      <c r="N36" s="347"/>
      <c r="O36" s="348"/>
    </row>
    <row r="37" spans="2:15" ht="13.5" customHeight="1" x14ac:dyDescent="0.25">
      <c r="B37" s="243" t="s">
        <v>838</v>
      </c>
      <c r="C37" s="244"/>
      <c r="D37" s="264"/>
      <c r="E37" s="265"/>
      <c r="F37" s="265"/>
      <c r="G37" s="266"/>
      <c r="H37" s="346"/>
      <c r="I37" s="347"/>
      <c r="J37" s="347"/>
      <c r="K37" s="347"/>
      <c r="L37" s="347"/>
      <c r="M37" s="347"/>
      <c r="N37" s="347"/>
      <c r="O37" s="348"/>
    </row>
    <row r="38" spans="2:15" ht="13.5" customHeight="1" x14ac:dyDescent="0.25">
      <c r="B38" s="243" t="s">
        <v>950</v>
      </c>
      <c r="C38" s="244"/>
      <c r="D38" s="245" t="s">
        <v>951</v>
      </c>
      <c r="E38" s="246"/>
      <c r="F38" s="246"/>
      <c r="G38" s="247"/>
      <c r="H38" s="349" t="s">
        <v>990</v>
      </c>
      <c r="I38" s="350"/>
      <c r="J38" s="350"/>
      <c r="K38" s="350"/>
      <c r="L38" s="350"/>
      <c r="M38" s="350"/>
      <c r="N38" s="350"/>
      <c r="O38" s="351"/>
    </row>
    <row r="39" spans="2:15" ht="13.5" customHeight="1" x14ac:dyDescent="0.25">
      <c r="B39" s="138"/>
      <c r="C39" s="139"/>
      <c r="D39" s="139"/>
      <c r="E39" s="139"/>
      <c r="F39" s="139"/>
      <c r="G39" s="140"/>
      <c r="H39" s="125"/>
      <c r="I39" s="142"/>
      <c r="J39" s="136"/>
      <c r="K39" s="203"/>
      <c r="L39" s="136"/>
      <c r="M39" s="136"/>
      <c r="N39" s="136"/>
      <c r="O39" s="137"/>
    </row>
    <row r="40" spans="2:15" ht="13.8" thickBot="1" x14ac:dyDescent="0.3">
      <c r="B40" s="267" t="s">
        <v>836</v>
      </c>
      <c r="C40" s="268"/>
      <c r="D40" s="268"/>
      <c r="E40" s="268"/>
      <c r="F40" s="268"/>
      <c r="G40" s="269"/>
      <c r="H40" s="141" t="s">
        <v>851</v>
      </c>
      <c r="I40" s="143"/>
      <c r="J40" s="18"/>
      <c r="K40" s="18"/>
      <c r="L40" s="18"/>
      <c r="M40" s="18"/>
      <c r="N40" s="152"/>
      <c r="O40" s="126"/>
    </row>
    <row r="41" spans="2:15" ht="18" customHeight="1" x14ac:dyDescent="0.25">
      <c r="B41" s="131" t="s">
        <v>823</v>
      </c>
      <c r="C41" s="270"/>
      <c r="D41" s="271"/>
      <c r="E41" s="271"/>
      <c r="F41" s="271"/>
      <c r="G41" s="272"/>
      <c r="H41" s="330" t="s">
        <v>806</v>
      </c>
      <c r="I41" s="248" t="s">
        <v>852</v>
      </c>
      <c r="J41" s="248" t="s">
        <v>824</v>
      </c>
      <c r="K41" s="248" t="s">
        <v>1185</v>
      </c>
      <c r="L41" s="248" t="s">
        <v>825</v>
      </c>
      <c r="M41" s="248" t="s">
        <v>826</v>
      </c>
      <c r="N41" s="330" t="s">
        <v>831</v>
      </c>
      <c r="O41" s="328" t="s">
        <v>807</v>
      </c>
    </row>
    <row r="42" spans="2:15" ht="16.8" customHeight="1" thickBot="1" x14ac:dyDescent="0.3">
      <c r="B42" s="131" t="s">
        <v>822</v>
      </c>
      <c r="C42" s="270"/>
      <c r="D42" s="271"/>
      <c r="E42" s="271"/>
      <c r="F42" s="271"/>
      <c r="G42" s="272"/>
      <c r="H42" s="331"/>
      <c r="I42" s="249"/>
      <c r="J42" s="249"/>
      <c r="K42" s="249"/>
      <c r="L42" s="249"/>
      <c r="M42" s="249"/>
      <c r="N42" s="331"/>
      <c r="O42" s="329"/>
    </row>
    <row r="43" spans="2:15" ht="13.8" thickBot="1" x14ac:dyDescent="0.3">
      <c r="B43" s="128"/>
      <c r="C43" s="129"/>
      <c r="D43" s="129"/>
      <c r="E43" s="129"/>
      <c r="F43" s="129"/>
      <c r="G43" s="129"/>
      <c r="H43" s="129"/>
      <c r="I43" s="129"/>
      <c r="J43" s="129"/>
      <c r="K43" s="129"/>
      <c r="L43" s="129"/>
      <c r="M43" s="129"/>
      <c r="N43" s="129"/>
      <c r="O43" s="240" t="s">
        <v>1186</v>
      </c>
    </row>
    <row r="44" spans="2:15" ht="5.25" customHeight="1" thickTop="1" x14ac:dyDescent="0.25"/>
    <row r="45" spans="2:15" x14ac:dyDescent="0.25">
      <c r="O45" s="164" t="s">
        <v>1214</v>
      </c>
    </row>
    <row r="53" spans="1:16" ht="13.8" hidden="1" customHeight="1" x14ac:dyDescent="0.25">
      <c r="A53" s="161"/>
      <c r="B53" s="202" t="s">
        <v>1000</v>
      </c>
      <c r="C53" s="161"/>
      <c r="D53" s="161"/>
      <c r="E53" s="161"/>
      <c r="F53" s="161"/>
      <c r="G53" s="161"/>
      <c r="H53" s="161"/>
      <c r="I53" s="161"/>
      <c r="J53" s="161"/>
      <c r="K53" s="161"/>
      <c r="L53" s="161"/>
      <c r="M53" s="161"/>
      <c r="N53" s="161"/>
      <c r="O53" s="161"/>
      <c r="P53" s="161"/>
    </row>
    <row r="54" spans="1:16" hidden="1" x14ac:dyDescent="0.25">
      <c r="A54" s="161"/>
      <c r="B54" s="161" t="s">
        <v>1001</v>
      </c>
      <c r="C54" s="161"/>
      <c r="D54" s="161"/>
      <c r="E54" s="161"/>
      <c r="F54" s="161"/>
      <c r="G54" s="161"/>
      <c r="H54" s="161"/>
      <c r="I54" s="161"/>
      <c r="J54" s="161"/>
      <c r="K54" s="161"/>
      <c r="L54" s="161"/>
      <c r="M54" s="161"/>
      <c r="N54" s="161"/>
      <c r="O54" s="161"/>
      <c r="P54" s="161"/>
    </row>
    <row r="55" spans="1:16" hidden="1" x14ac:dyDescent="0.25">
      <c r="A55" s="161"/>
      <c r="B55" s="161" t="s">
        <v>1002</v>
      </c>
      <c r="C55" s="161"/>
      <c r="D55" s="161"/>
      <c r="E55" s="161"/>
      <c r="F55" s="161"/>
      <c r="G55" s="161"/>
      <c r="H55" s="161"/>
      <c r="I55" s="161"/>
      <c r="J55" s="161"/>
      <c r="K55" s="161"/>
      <c r="L55" s="161"/>
      <c r="M55" s="161"/>
      <c r="N55" s="161"/>
      <c r="O55" s="161"/>
      <c r="P55" s="161"/>
    </row>
    <row r="56" spans="1:16" hidden="1" x14ac:dyDescent="0.25">
      <c r="A56" s="161"/>
      <c r="B56" s="161" t="s">
        <v>1003</v>
      </c>
      <c r="C56" s="161"/>
      <c r="D56" s="161"/>
      <c r="E56" s="161"/>
      <c r="F56" s="161"/>
      <c r="G56" s="161"/>
      <c r="H56" s="161"/>
      <c r="I56" s="161"/>
      <c r="J56" s="161"/>
      <c r="K56" s="161"/>
      <c r="L56" s="161"/>
      <c r="M56" s="161"/>
      <c r="N56" s="161"/>
      <c r="O56" s="161"/>
      <c r="P56" s="161"/>
    </row>
    <row r="57" spans="1:16" hidden="1" x14ac:dyDescent="0.25">
      <c r="A57" s="161"/>
      <c r="B57" s="161" t="s">
        <v>1008</v>
      </c>
      <c r="C57" s="161"/>
      <c r="D57" s="161"/>
      <c r="E57" s="161"/>
      <c r="F57" s="161"/>
      <c r="G57" s="161"/>
      <c r="H57" s="161"/>
      <c r="I57" s="161"/>
      <c r="J57" s="161"/>
      <c r="K57" s="161"/>
      <c r="L57" s="161"/>
      <c r="M57" s="161"/>
      <c r="N57" s="161"/>
      <c r="O57" s="161"/>
      <c r="P57" s="161"/>
    </row>
    <row r="58" spans="1:16" hidden="1" x14ac:dyDescent="0.25">
      <c r="A58" s="161"/>
      <c r="B58" s="161" t="s">
        <v>1007</v>
      </c>
      <c r="C58" s="161"/>
      <c r="D58" s="161"/>
      <c r="E58" s="161"/>
      <c r="F58" s="161"/>
      <c r="G58" s="161"/>
      <c r="H58" s="161"/>
      <c r="I58" s="161"/>
      <c r="J58" s="161"/>
      <c r="K58" s="161"/>
      <c r="L58" s="161"/>
      <c r="M58" s="161"/>
      <c r="N58" s="161"/>
      <c r="O58" s="161"/>
      <c r="P58" s="161"/>
    </row>
    <row r="59" spans="1:16" hidden="1" x14ac:dyDescent="0.25">
      <c r="A59" s="161"/>
      <c r="B59" s="161" t="s">
        <v>1006</v>
      </c>
      <c r="C59" s="161"/>
      <c r="D59" s="161"/>
      <c r="E59" s="161"/>
      <c r="F59" s="161"/>
      <c r="G59" s="161"/>
      <c r="H59" s="161"/>
      <c r="I59" s="161"/>
      <c r="J59" s="161"/>
      <c r="K59" s="161"/>
      <c r="L59" s="161"/>
      <c r="M59" s="161"/>
      <c r="N59" s="161"/>
      <c r="O59" s="161"/>
      <c r="P59" s="161"/>
    </row>
    <row r="60" spans="1:16" hidden="1" x14ac:dyDescent="0.25">
      <c r="A60" s="161"/>
      <c r="B60" s="161" t="s">
        <v>854</v>
      </c>
      <c r="C60" s="161"/>
      <c r="D60" s="161"/>
      <c r="E60" s="161"/>
      <c r="F60" s="161"/>
      <c r="G60" s="161"/>
      <c r="H60" s="161"/>
      <c r="I60" s="161"/>
      <c r="J60" s="161"/>
      <c r="K60" s="161"/>
      <c r="L60" s="161"/>
      <c r="M60" s="161"/>
      <c r="N60" s="161"/>
      <c r="O60" s="161"/>
      <c r="P60" s="161"/>
    </row>
    <row r="61" spans="1:16" hidden="1" x14ac:dyDescent="0.25">
      <c r="A61" s="161"/>
      <c r="B61" s="161" t="s">
        <v>1009</v>
      </c>
      <c r="C61" s="161"/>
      <c r="D61" s="161"/>
      <c r="E61" s="161"/>
      <c r="F61" s="161"/>
      <c r="G61" s="161"/>
      <c r="H61" s="161"/>
      <c r="I61" s="161"/>
      <c r="J61" s="161"/>
      <c r="K61" s="161"/>
      <c r="L61" s="161"/>
      <c r="M61" s="161"/>
      <c r="N61" s="161"/>
      <c r="O61" s="161"/>
      <c r="P61" s="161"/>
    </row>
    <row r="62" spans="1:16" hidden="1" x14ac:dyDescent="0.25">
      <c r="A62" s="161"/>
      <c r="B62" s="161" t="s">
        <v>965</v>
      </c>
      <c r="C62" s="161"/>
      <c r="D62" s="161"/>
      <c r="E62" s="161"/>
      <c r="F62" s="161"/>
      <c r="G62" s="161"/>
      <c r="H62" s="161"/>
      <c r="I62" s="161"/>
      <c r="J62" s="161"/>
      <c r="K62" s="161"/>
      <c r="L62" s="161"/>
      <c r="M62" s="161"/>
      <c r="N62" s="161"/>
      <c r="O62" s="161"/>
      <c r="P62" s="161"/>
    </row>
    <row r="63" spans="1:16" hidden="1" x14ac:dyDescent="0.25">
      <c r="A63" s="161"/>
      <c r="B63" s="161" t="s">
        <v>1010</v>
      </c>
      <c r="C63" s="161"/>
      <c r="D63" s="161"/>
      <c r="E63" s="161"/>
      <c r="F63" s="161"/>
      <c r="G63" s="161"/>
      <c r="H63" s="161"/>
      <c r="I63" s="161"/>
      <c r="J63" s="161"/>
      <c r="K63" s="161"/>
      <c r="L63" s="161"/>
      <c r="M63" s="161"/>
      <c r="N63" s="161"/>
      <c r="O63" s="161"/>
      <c r="P63" s="161"/>
    </row>
    <row r="64" spans="1:16" hidden="1" x14ac:dyDescent="0.25">
      <c r="A64" s="161"/>
      <c r="B64" s="161" t="s">
        <v>1011</v>
      </c>
      <c r="C64" s="161"/>
      <c r="D64" s="161"/>
      <c r="E64" s="161"/>
      <c r="F64" s="161"/>
      <c r="G64" s="161"/>
      <c r="H64" s="161"/>
      <c r="I64" s="161"/>
      <c r="J64" s="161"/>
      <c r="K64" s="161"/>
      <c r="L64" s="161"/>
      <c r="M64" s="161"/>
      <c r="N64" s="161"/>
      <c r="O64" s="161"/>
      <c r="P64" s="161"/>
    </row>
    <row r="65" spans="1:16" hidden="1" x14ac:dyDescent="0.25">
      <c r="A65" s="161"/>
      <c r="B65" s="161" t="s">
        <v>1012</v>
      </c>
      <c r="C65" s="161"/>
      <c r="D65" s="161"/>
      <c r="E65" s="161"/>
      <c r="F65" s="161"/>
      <c r="G65" s="161"/>
      <c r="H65" s="161"/>
      <c r="I65" s="161"/>
      <c r="J65" s="161"/>
      <c r="K65" s="161"/>
      <c r="L65" s="161"/>
      <c r="M65" s="161"/>
      <c r="N65" s="161"/>
      <c r="O65" s="161"/>
      <c r="P65" s="161"/>
    </row>
    <row r="66" spans="1:16" ht="16.5" hidden="1" customHeight="1" x14ac:dyDescent="0.25">
      <c r="A66" s="161"/>
      <c r="B66" s="161" t="s">
        <v>855</v>
      </c>
      <c r="C66" s="161"/>
      <c r="D66" s="161"/>
      <c r="E66" s="161"/>
      <c r="F66" s="161"/>
      <c r="G66" s="161"/>
      <c r="H66" s="161"/>
      <c r="I66" s="161"/>
      <c r="J66" s="161"/>
      <c r="K66" s="161"/>
      <c r="L66" s="161"/>
      <c r="M66" s="161"/>
      <c r="N66" s="161"/>
      <c r="O66" s="161"/>
      <c r="P66" s="161"/>
    </row>
    <row r="67" spans="1:16" ht="12.75" hidden="1" customHeight="1" x14ac:dyDescent="0.25">
      <c r="A67" s="161"/>
      <c r="B67" s="161"/>
      <c r="C67" s="161"/>
      <c r="D67" s="161"/>
      <c r="E67" s="161"/>
      <c r="F67" s="161"/>
      <c r="G67" s="161"/>
      <c r="H67" s="161"/>
      <c r="I67" s="161"/>
      <c r="J67" s="161"/>
      <c r="K67" s="161"/>
      <c r="L67" s="161"/>
      <c r="M67" s="161"/>
      <c r="N67" s="161"/>
      <c r="O67" s="161"/>
      <c r="P67" s="161"/>
    </row>
    <row r="68" spans="1:16" ht="21" hidden="1" customHeight="1" x14ac:dyDescent="0.25">
      <c r="A68" s="161"/>
      <c r="B68" s="161" t="s">
        <v>856</v>
      </c>
      <c r="C68" s="161"/>
      <c r="D68" s="161"/>
      <c r="E68" s="161"/>
      <c r="F68" s="161"/>
      <c r="G68" s="161"/>
      <c r="H68" s="161"/>
      <c r="I68" s="161"/>
      <c r="J68" s="161"/>
      <c r="K68" s="161"/>
      <c r="L68" s="161"/>
      <c r="M68" s="161"/>
      <c r="N68" s="161"/>
      <c r="O68" s="161"/>
      <c r="P68" s="161"/>
    </row>
    <row r="69" spans="1:16" ht="12.75" hidden="1" customHeight="1" x14ac:dyDescent="0.25">
      <c r="A69" s="161"/>
      <c r="B69" s="161" t="s">
        <v>857</v>
      </c>
      <c r="C69" s="161"/>
      <c r="D69" s="161"/>
      <c r="E69" s="161"/>
      <c r="F69" s="161"/>
      <c r="G69" s="161"/>
      <c r="H69" s="161"/>
      <c r="I69" s="161"/>
      <c r="J69" s="161"/>
      <c r="K69" s="161"/>
      <c r="L69" s="161"/>
      <c r="M69" s="161"/>
      <c r="N69" s="161"/>
      <c r="O69" s="161"/>
      <c r="P69" s="161"/>
    </row>
    <row r="70" spans="1:16" hidden="1" x14ac:dyDescent="0.25">
      <c r="A70" s="161"/>
      <c r="B70" s="161" t="s">
        <v>858</v>
      </c>
      <c r="C70" s="161"/>
      <c r="D70" s="161"/>
      <c r="E70" s="161"/>
      <c r="F70" s="161"/>
      <c r="G70" s="161"/>
      <c r="H70" s="161"/>
      <c r="I70" s="161"/>
      <c r="J70" s="161"/>
      <c r="K70" s="161"/>
      <c r="L70" s="161"/>
      <c r="M70" s="161"/>
      <c r="N70" s="161"/>
      <c r="O70" s="161"/>
      <c r="P70" s="161"/>
    </row>
    <row r="71" spans="1:16" ht="12.75" hidden="1" customHeight="1" x14ac:dyDescent="0.25">
      <c r="A71" s="161"/>
      <c r="B71" s="161"/>
      <c r="C71" s="161"/>
      <c r="D71" s="161"/>
      <c r="E71" s="161"/>
      <c r="F71" s="161"/>
      <c r="G71" s="161"/>
      <c r="H71" s="161"/>
      <c r="I71" s="161"/>
      <c r="J71" s="161"/>
      <c r="K71" s="161"/>
      <c r="L71" s="161"/>
      <c r="M71" s="161"/>
      <c r="N71" s="161"/>
      <c r="O71" s="161"/>
      <c r="P71" s="161"/>
    </row>
    <row r="72" spans="1:16" ht="20.25" hidden="1" customHeight="1" x14ac:dyDescent="0.25">
      <c r="A72" s="161"/>
      <c r="B72" s="162" t="s">
        <v>863</v>
      </c>
      <c r="C72" s="161"/>
      <c r="D72" s="161"/>
      <c r="E72" s="161"/>
      <c r="F72" s="161"/>
      <c r="G72" s="161"/>
      <c r="H72" s="161"/>
      <c r="I72" s="161"/>
      <c r="J72" s="161"/>
      <c r="K72" s="161"/>
      <c r="L72" s="161"/>
      <c r="M72" s="161"/>
      <c r="N72" s="161"/>
      <c r="O72" s="161"/>
      <c r="P72" s="161"/>
    </row>
    <row r="73" spans="1:16" ht="12" hidden="1" customHeight="1" x14ac:dyDescent="0.25">
      <c r="A73" s="161"/>
      <c r="B73" s="161" t="s">
        <v>864</v>
      </c>
      <c r="C73" s="161"/>
      <c r="D73" s="161"/>
      <c r="E73" s="161"/>
      <c r="F73" s="161"/>
      <c r="G73" s="161"/>
      <c r="H73" s="161"/>
      <c r="I73" s="161"/>
      <c r="J73" s="161"/>
      <c r="K73" s="161"/>
      <c r="L73" s="161"/>
      <c r="M73" s="161"/>
      <c r="N73" s="161"/>
      <c r="O73" s="161"/>
      <c r="P73" s="161"/>
    </row>
    <row r="74" spans="1:16" ht="21.75" hidden="1" customHeight="1" x14ac:dyDescent="0.25">
      <c r="A74" s="161"/>
      <c r="B74" s="161"/>
      <c r="C74" s="161"/>
      <c r="D74" s="161"/>
      <c r="E74" s="161"/>
      <c r="F74" s="161"/>
      <c r="G74" s="161"/>
      <c r="H74" s="161"/>
      <c r="I74" s="161"/>
      <c r="J74" s="161"/>
      <c r="K74" s="161"/>
      <c r="L74" s="161"/>
      <c r="M74" s="161"/>
      <c r="N74" s="161"/>
      <c r="O74" s="161"/>
      <c r="P74" s="161"/>
    </row>
    <row r="75" spans="1:16" ht="12.75" hidden="1" customHeight="1" x14ac:dyDescent="0.25">
      <c r="A75" s="161"/>
      <c r="B75" s="161" t="s">
        <v>947</v>
      </c>
      <c r="C75" s="161"/>
      <c r="D75" s="161"/>
      <c r="E75" s="161"/>
      <c r="F75" s="161"/>
      <c r="G75" s="161"/>
      <c r="H75" s="161"/>
      <c r="I75" s="161"/>
      <c r="J75" s="161"/>
      <c r="K75" s="161"/>
      <c r="L75" s="161"/>
      <c r="M75" s="161"/>
      <c r="N75" s="161"/>
      <c r="O75" s="161"/>
      <c r="P75" s="161"/>
    </row>
    <row r="76" spans="1:16" ht="20.25" hidden="1" customHeight="1" x14ac:dyDescent="0.25">
      <c r="A76" s="161"/>
      <c r="B76" s="161" t="s">
        <v>948</v>
      </c>
      <c r="C76" s="161"/>
      <c r="D76" s="161"/>
      <c r="E76" s="161"/>
      <c r="F76" s="161"/>
      <c r="G76" s="161"/>
      <c r="H76" s="161"/>
      <c r="I76" s="161"/>
      <c r="J76" s="161"/>
      <c r="K76" s="161"/>
      <c r="L76" s="161"/>
      <c r="M76" s="161"/>
      <c r="N76" s="161"/>
      <c r="O76" s="161"/>
      <c r="P76" s="161"/>
    </row>
    <row r="77" spans="1:16" ht="12.75" hidden="1" customHeight="1" x14ac:dyDescent="0.25">
      <c r="A77" s="161"/>
      <c r="B77" s="161" t="s">
        <v>949</v>
      </c>
      <c r="C77" s="161"/>
      <c r="D77" s="161"/>
      <c r="E77" s="161"/>
      <c r="F77" s="161"/>
      <c r="G77" s="161"/>
      <c r="H77" s="161"/>
      <c r="I77" s="161"/>
      <c r="J77" s="161"/>
      <c r="K77" s="161"/>
      <c r="L77" s="161"/>
      <c r="M77" s="161"/>
      <c r="N77" s="161"/>
      <c r="O77" s="161"/>
      <c r="P77" s="161"/>
    </row>
    <row r="78" spans="1:16" ht="33.75" hidden="1" customHeight="1" x14ac:dyDescent="0.25">
      <c r="A78" s="161"/>
      <c r="B78" s="284" t="s">
        <v>811</v>
      </c>
      <c r="C78" s="284"/>
      <c r="D78" s="284"/>
      <c r="E78" s="284"/>
      <c r="F78" s="285"/>
      <c r="G78" s="161"/>
      <c r="H78" s="161"/>
      <c r="I78" s="161"/>
      <c r="J78" s="161"/>
      <c r="K78" s="161"/>
      <c r="L78" s="161"/>
      <c r="M78" s="161"/>
      <c r="N78" s="161"/>
      <c r="O78" s="161"/>
      <c r="P78" s="161"/>
    </row>
    <row r="79" spans="1:16" ht="14.4" hidden="1" x14ac:dyDescent="0.25">
      <c r="A79" s="161"/>
      <c r="B79" s="163" t="s">
        <v>827</v>
      </c>
      <c r="C79" s="161"/>
      <c r="D79" s="161"/>
      <c r="E79" s="161"/>
      <c r="F79" s="161"/>
      <c r="G79" s="161"/>
      <c r="H79" s="161"/>
      <c r="I79" s="161"/>
      <c r="J79" s="161"/>
      <c r="K79" s="161"/>
      <c r="L79" s="161"/>
      <c r="M79" s="161"/>
      <c r="N79" s="161"/>
      <c r="O79" s="161"/>
      <c r="P79" s="161"/>
    </row>
    <row r="80" spans="1:16" ht="19.5" customHeight="1" x14ac:dyDescent="0.25">
      <c r="A80" s="161"/>
      <c r="B80" s="161"/>
      <c r="C80" s="161"/>
      <c r="D80" s="161"/>
      <c r="E80" s="161"/>
      <c r="F80" s="161"/>
      <c r="G80" s="161"/>
      <c r="H80" s="161"/>
      <c r="I80" s="161"/>
      <c r="J80" s="161"/>
      <c r="K80" s="161"/>
      <c r="L80" s="161"/>
      <c r="M80" s="161"/>
      <c r="N80" s="161"/>
      <c r="O80" s="161"/>
      <c r="P80" s="161"/>
    </row>
    <row r="81" spans="1:16" x14ac:dyDescent="0.25">
      <c r="A81" s="161"/>
      <c r="B81" s="161"/>
      <c r="C81" s="161"/>
      <c r="D81" s="161"/>
      <c r="E81" s="161"/>
      <c r="F81" s="161"/>
      <c r="G81" s="161"/>
      <c r="H81" s="161"/>
      <c r="I81" s="161"/>
      <c r="J81" s="161"/>
      <c r="K81" s="161"/>
      <c r="L81" s="161"/>
      <c r="M81" s="161"/>
      <c r="N81" s="161"/>
      <c r="O81" s="161"/>
      <c r="P81" s="161"/>
    </row>
    <row r="82" spans="1:16" x14ac:dyDescent="0.25">
      <c r="A82" s="161"/>
      <c r="B82" s="161"/>
      <c r="C82" s="161"/>
      <c r="D82" s="161"/>
      <c r="E82" s="161"/>
      <c r="F82" s="161"/>
      <c r="G82" s="161"/>
      <c r="H82" s="161"/>
      <c r="I82" s="161"/>
      <c r="J82" s="161"/>
      <c r="K82" s="161"/>
      <c r="L82" s="161"/>
      <c r="M82" s="161"/>
      <c r="N82" s="161"/>
      <c r="O82" s="161"/>
      <c r="P82" s="161"/>
    </row>
    <row r="83" spans="1:16" x14ac:dyDescent="0.25">
      <c r="A83" s="161"/>
      <c r="B83" s="161"/>
      <c r="C83" s="161"/>
      <c r="D83" s="161"/>
      <c r="E83" s="161"/>
      <c r="F83" s="161"/>
      <c r="G83" s="161"/>
      <c r="H83" s="161"/>
      <c r="I83" s="161"/>
      <c r="J83" s="161"/>
      <c r="K83" s="161"/>
      <c r="L83" s="161"/>
      <c r="M83" s="161"/>
      <c r="N83" s="161"/>
      <c r="O83" s="161"/>
      <c r="P83" s="161"/>
    </row>
    <row r="84" spans="1:16" x14ac:dyDescent="0.25">
      <c r="A84" s="161"/>
      <c r="B84" s="161"/>
      <c r="C84" s="161"/>
      <c r="D84" s="161"/>
      <c r="E84" s="161"/>
      <c r="F84" s="161"/>
      <c r="G84" s="161"/>
      <c r="H84" s="161"/>
      <c r="I84" s="161"/>
      <c r="J84" s="161"/>
      <c r="K84" s="161"/>
      <c r="L84" s="161"/>
      <c r="M84" s="161"/>
      <c r="N84" s="161"/>
      <c r="O84" s="161"/>
      <c r="P84" s="161"/>
    </row>
    <row r="85" spans="1:16" x14ac:dyDescent="0.25">
      <c r="A85" s="161"/>
      <c r="B85" s="161"/>
      <c r="C85" s="161"/>
      <c r="D85" s="161"/>
      <c r="E85" s="161"/>
      <c r="F85" s="161"/>
      <c r="G85" s="161"/>
      <c r="H85" s="161"/>
      <c r="I85" s="161"/>
      <c r="J85" s="161"/>
      <c r="K85" s="161"/>
      <c r="L85" s="161"/>
      <c r="M85" s="161"/>
      <c r="N85" s="161"/>
      <c r="O85" s="161"/>
      <c r="P85" s="161"/>
    </row>
    <row r="86" spans="1:16" x14ac:dyDescent="0.25">
      <c r="A86" s="161"/>
      <c r="B86" s="161"/>
      <c r="C86" s="161"/>
      <c r="D86" s="161"/>
      <c r="E86" s="161"/>
      <c r="F86" s="161"/>
      <c r="G86" s="161"/>
      <c r="H86" s="161"/>
      <c r="I86" s="161"/>
      <c r="J86" s="161"/>
      <c r="K86" s="161"/>
      <c r="L86" s="161"/>
      <c r="M86" s="161"/>
      <c r="N86" s="161"/>
      <c r="O86" s="161"/>
      <c r="P86" s="161"/>
    </row>
    <row r="87" spans="1:16" x14ac:dyDescent="0.25">
      <c r="A87" s="161"/>
      <c r="B87" s="161"/>
      <c r="C87" s="161"/>
      <c r="D87" s="161"/>
      <c r="E87" s="161"/>
      <c r="F87" s="161"/>
      <c r="G87" s="161"/>
      <c r="H87" s="161"/>
      <c r="I87" s="161"/>
      <c r="J87" s="161"/>
      <c r="K87" s="161"/>
      <c r="L87" s="161"/>
      <c r="M87" s="161"/>
      <c r="N87" s="161"/>
      <c r="O87" s="161"/>
      <c r="P87" s="161"/>
    </row>
    <row r="88" spans="1:16" x14ac:dyDescent="0.25">
      <c r="A88" s="161"/>
      <c r="B88" s="161"/>
      <c r="C88" s="161"/>
      <c r="D88" s="161"/>
      <c r="E88" s="161"/>
      <c r="F88" s="161"/>
      <c r="G88" s="161"/>
      <c r="H88" s="161"/>
      <c r="I88" s="161"/>
      <c r="J88" s="161"/>
      <c r="K88" s="161"/>
      <c r="L88" s="161"/>
      <c r="M88" s="161"/>
      <c r="N88" s="161"/>
      <c r="O88" s="161"/>
      <c r="P88" s="161"/>
    </row>
    <row r="89" spans="1:16" x14ac:dyDescent="0.25">
      <c r="A89" s="161"/>
      <c r="B89" s="161"/>
      <c r="C89" s="161"/>
      <c r="D89" s="161"/>
      <c r="E89" s="161"/>
      <c r="F89" s="161"/>
      <c r="G89" s="161"/>
      <c r="H89" s="161"/>
      <c r="I89" s="161"/>
      <c r="J89" s="161"/>
      <c r="K89" s="161"/>
      <c r="L89" s="161"/>
      <c r="M89" s="161"/>
      <c r="N89" s="161"/>
      <c r="O89" s="161"/>
      <c r="P89" s="161"/>
    </row>
    <row r="90" spans="1:16" x14ac:dyDescent="0.25">
      <c r="A90" s="161"/>
      <c r="B90" s="161"/>
      <c r="C90" s="161"/>
      <c r="D90" s="161"/>
      <c r="E90" s="161"/>
      <c r="F90" s="161"/>
      <c r="G90" s="161"/>
      <c r="H90" s="161"/>
      <c r="I90" s="161"/>
      <c r="J90" s="161"/>
      <c r="K90" s="161"/>
      <c r="L90" s="161"/>
      <c r="M90" s="161"/>
      <c r="N90" s="161"/>
      <c r="O90" s="161"/>
      <c r="P90" s="161"/>
    </row>
    <row r="91" spans="1:16" x14ac:dyDescent="0.25">
      <c r="A91" s="161"/>
      <c r="B91" s="161"/>
      <c r="C91" s="161"/>
      <c r="D91" s="161"/>
      <c r="E91" s="161"/>
      <c r="F91" s="161"/>
      <c r="G91" s="161"/>
      <c r="H91" s="161"/>
      <c r="I91" s="161"/>
      <c r="J91" s="161"/>
      <c r="K91" s="161"/>
      <c r="L91" s="161"/>
      <c r="M91" s="161"/>
      <c r="N91" s="161"/>
      <c r="O91" s="161"/>
      <c r="P91" s="161"/>
    </row>
    <row r="92" spans="1:16" x14ac:dyDescent="0.25">
      <c r="A92" s="161"/>
      <c r="B92" s="161"/>
      <c r="C92" s="161"/>
      <c r="D92" s="161"/>
      <c r="E92" s="161"/>
      <c r="F92" s="161"/>
      <c r="G92" s="161"/>
      <c r="H92" s="161"/>
      <c r="I92" s="161"/>
      <c r="J92" s="161"/>
      <c r="K92" s="161"/>
      <c r="L92" s="161"/>
      <c r="M92" s="161"/>
      <c r="N92" s="161"/>
      <c r="O92" s="161"/>
      <c r="P92" s="161"/>
    </row>
    <row r="93" spans="1:16" x14ac:dyDescent="0.25">
      <c r="A93" s="161"/>
      <c r="B93" s="161"/>
      <c r="C93" s="161"/>
      <c r="D93" s="161"/>
      <c r="E93" s="161"/>
      <c r="F93" s="161"/>
      <c r="G93" s="161"/>
      <c r="H93" s="161"/>
      <c r="I93" s="161"/>
      <c r="J93" s="161"/>
      <c r="K93" s="161"/>
      <c r="L93" s="161"/>
      <c r="M93" s="161"/>
      <c r="N93" s="161"/>
      <c r="O93" s="161"/>
      <c r="P93" s="161"/>
    </row>
    <row r="94" spans="1:16" x14ac:dyDescent="0.25">
      <c r="A94" s="161"/>
      <c r="B94" s="161"/>
      <c r="C94" s="161"/>
      <c r="D94" s="161"/>
      <c r="E94" s="161"/>
      <c r="F94" s="161"/>
      <c r="G94" s="161"/>
      <c r="H94" s="161"/>
      <c r="I94" s="161"/>
      <c r="J94" s="161"/>
      <c r="K94" s="161"/>
      <c r="L94" s="161"/>
      <c r="M94" s="161"/>
      <c r="N94" s="161"/>
      <c r="O94" s="161"/>
      <c r="P94" s="161"/>
    </row>
  </sheetData>
  <sheetProtection password="EDC4" sheet="1" objects="1" scenarios="1" selectLockedCells="1"/>
  <mergeCells count="61">
    <mergeCell ref="O41:O42"/>
    <mergeCell ref="I17:N18"/>
    <mergeCell ref="I13:N13"/>
    <mergeCell ref="N41:N42"/>
    <mergeCell ref="N32:O33"/>
    <mergeCell ref="J32:M33"/>
    <mergeCell ref="J34:O35"/>
    <mergeCell ref="H36:O37"/>
    <mergeCell ref="H38:O38"/>
    <mergeCell ref="H41:H42"/>
    <mergeCell ref="I41:I42"/>
    <mergeCell ref="J41:J42"/>
    <mergeCell ref="L41:L42"/>
    <mergeCell ref="I20:M22"/>
    <mergeCell ref="N20:N21"/>
    <mergeCell ref="B5:O6"/>
    <mergeCell ref="C18:G18"/>
    <mergeCell ref="C9:G9"/>
    <mergeCell ref="C13:G13"/>
    <mergeCell ref="I8:N8"/>
    <mergeCell ref="C8:G8"/>
    <mergeCell ref="C10:G10"/>
    <mergeCell ref="B12:G12"/>
    <mergeCell ref="C14:G14"/>
    <mergeCell ref="B11:G11"/>
    <mergeCell ref="C16:G16"/>
    <mergeCell ref="I15:N15"/>
    <mergeCell ref="I9:O11"/>
    <mergeCell ref="B1:G4"/>
    <mergeCell ref="H1:O1"/>
    <mergeCell ref="H2:O2"/>
    <mergeCell ref="H3:O3"/>
    <mergeCell ref="H4:O4"/>
    <mergeCell ref="B19:C19"/>
    <mergeCell ref="B78:F78"/>
    <mergeCell ref="C15:G15"/>
    <mergeCell ref="D37:G37"/>
    <mergeCell ref="D35:G35"/>
    <mergeCell ref="B35:C35"/>
    <mergeCell ref="B36:C36"/>
    <mergeCell ref="D36:G36"/>
    <mergeCell ref="B37:C37"/>
    <mergeCell ref="C41:G41"/>
    <mergeCell ref="B40:G40"/>
    <mergeCell ref="B34:G34"/>
    <mergeCell ref="C42:G42"/>
    <mergeCell ref="C28:G28"/>
    <mergeCell ref="C20:G20"/>
    <mergeCell ref="C21:G21"/>
    <mergeCell ref="B38:C38"/>
    <mergeCell ref="D38:G38"/>
    <mergeCell ref="M41:M42"/>
    <mergeCell ref="C22:G22"/>
    <mergeCell ref="C23:G23"/>
    <mergeCell ref="C25:G25"/>
    <mergeCell ref="B30:G32"/>
    <mergeCell ref="C29:G29"/>
    <mergeCell ref="B26:G26"/>
    <mergeCell ref="C27:G27"/>
    <mergeCell ref="I24:N29"/>
    <mergeCell ref="K41:K42"/>
  </mergeCells>
  <phoneticPr fontId="4" type="noConversion"/>
  <conditionalFormatting sqref="C8:G8">
    <cfRule type="cellIs" dxfId="729" priority="51" operator="notEqual">
      <formula>"required field"</formula>
    </cfRule>
  </conditionalFormatting>
  <conditionalFormatting sqref="C13:G13">
    <cfRule type="cellIs" dxfId="728" priority="50" operator="notEqual">
      <formula>"required field"</formula>
    </cfRule>
  </conditionalFormatting>
  <conditionalFormatting sqref="C14:G14">
    <cfRule type="cellIs" dxfId="727" priority="49" operator="notEqual">
      <formula>"required field"</formula>
    </cfRule>
  </conditionalFormatting>
  <conditionalFormatting sqref="C16:G16">
    <cfRule type="cellIs" dxfId="726" priority="48" operator="notEqual">
      <formula>"required field"</formula>
    </cfRule>
  </conditionalFormatting>
  <conditionalFormatting sqref="C17">
    <cfRule type="cellIs" dxfId="725" priority="44" operator="notEqual">
      <formula>"req"</formula>
    </cfRule>
  </conditionalFormatting>
  <conditionalFormatting sqref="E17">
    <cfRule type="cellIs" dxfId="724" priority="43" operator="notEqual">
      <formula>"req"</formula>
    </cfRule>
  </conditionalFormatting>
  <conditionalFormatting sqref="G17">
    <cfRule type="cellIs" dxfId="723" priority="42" operator="notEqual">
      <formula>"req"</formula>
    </cfRule>
  </conditionalFormatting>
  <conditionalFormatting sqref="C20:G20">
    <cfRule type="cellIs" dxfId="722" priority="41" operator="notEqual">
      <formula>"required field"</formula>
    </cfRule>
  </conditionalFormatting>
  <conditionalFormatting sqref="C15:G15">
    <cfRule type="cellIs" dxfId="721" priority="39" operator="notEqual">
      <formula>"required field"</formula>
    </cfRule>
  </conditionalFormatting>
  <conditionalFormatting sqref="D35">
    <cfRule type="cellIs" dxfId="720" priority="33" operator="notEqual">
      <formula>"required field"</formula>
    </cfRule>
  </conditionalFormatting>
  <conditionalFormatting sqref="N32:O33">
    <cfRule type="colorScale" priority="406">
      <colorScale>
        <cfvo type="num" val="0"/>
        <cfvo type="max"/>
        <color rgb="FF92D050"/>
        <color rgb="FF92D050"/>
      </colorScale>
    </cfRule>
  </conditionalFormatting>
  <conditionalFormatting sqref="D36">
    <cfRule type="cellIs" dxfId="719" priority="26" operator="notEqual">
      <formula>"required field"</formula>
    </cfRule>
  </conditionalFormatting>
  <conditionalFormatting sqref="B78:F78">
    <cfRule type="cellIs" dxfId="718" priority="17" operator="notEqual">
      <formula>"required field"</formula>
    </cfRule>
  </conditionalFormatting>
  <conditionalFormatting sqref="C21:G21">
    <cfRule type="cellIs" dxfId="717" priority="16" operator="notEqual">
      <formula>"required field"</formula>
    </cfRule>
  </conditionalFormatting>
  <conditionalFormatting sqref="C22:G22">
    <cfRule type="cellIs" dxfId="716" priority="15" operator="notEqual">
      <formula>"required field"</formula>
    </cfRule>
  </conditionalFormatting>
  <conditionalFormatting sqref="C23:G23">
    <cfRule type="cellIs" dxfId="715" priority="14" operator="notEqual">
      <formula>"required field"</formula>
    </cfRule>
  </conditionalFormatting>
  <conditionalFormatting sqref="C24">
    <cfRule type="cellIs" dxfId="714" priority="13" operator="notEqual">
      <formula>"req"</formula>
    </cfRule>
  </conditionalFormatting>
  <conditionalFormatting sqref="E24">
    <cfRule type="cellIs" dxfId="713" priority="12" operator="notEqual">
      <formula>"req"</formula>
    </cfRule>
  </conditionalFormatting>
  <conditionalFormatting sqref="B79">
    <cfRule type="cellIs" dxfId="712" priority="9" operator="notEqual">
      <formula>"req"</formula>
    </cfRule>
  </conditionalFormatting>
  <conditionalFormatting sqref="G24">
    <cfRule type="cellIs" dxfId="711" priority="8" operator="notEqual">
      <formula>"req"</formula>
    </cfRule>
  </conditionalFormatting>
  <dataValidations count="4">
    <dataValidation type="list" allowBlank="1" showInputMessage="1" showErrorMessage="1" sqref="D36:G36">
      <formula1>$B$68:$B$70</formula1>
    </dataValidation>
    <dataValidation type="list" allowBlank="1" showInputMessage="1" showErrorMessage="1" sqref="N20:N21">
      <formula1>$B$72:$B$73</formula1>
    </dataValidation>
    <dataValidation type="list" allowBlank="1" showInputMessage="1" showErrorMessage="1" sqref="G19">
      <formula1>$B$75:$B$77</formula1>
    </dataValidation>
    <dataValidation type="list" allowBlank="1" showInputMessage="1" showErrorMessage="1" sqref="D35:G35">
      <formula1>$B$60:$B$66</formula1>
    </dataValidation>
  </dataValidations>
  <hyperlinks>
    <hyperlink ref="H2" r:id="rId1"/>
    <hyperlink ref="H4:O4" r:id="rId2" display="MaterialsOrders@stratasys.com"/>
    <hyperlink ref="H38" r:id="rId3"/>
    <hyperlink ref="H41:H42" location="PolyJet!A1" display="PolyJet"/>
    <hyperlink ref="I41:I42" location="FortusPlus!A1" display="FortusPlus!A1"/>
    <hyperlink ref="J41:J42" location="FortusClassic!A1" display="Fortus Classic"/>
    <hyperlink ref="K41:K42" location="'NEW F123 Series'!A1" display="*NEW* F123 Series"/>
    <hyperlink ref="L41:L42" location="'MOJO - uPrintSeries'!A1" display="'MOJO - uPrintSeries'!A1"/>
    <hyperlink ref="M41:M42" location="'Fortus 200-250'!A1" display="'Fortus 200-250'!A1"/>
    <hyperlink ref="N41:N42" location="Dimension!A1" display="Dimension"/>
    <hyperlink ref="O41:O42" location="FDMLegacy!A1" display="Legacy"/>
  </hyperlinks>
  <pageMargins left="0" right="0" top="0.5" bottom="0.5" header="0.5" footer="0.5"/>
  <pageSetup scale="94" orientation="portrait" r:id="rId4"/>
  <headerFooter alignWithMargins="0"/>
  <drawing r:id="rId5"/>
  <extLst>
    <ext xmlns:x14="http://schemas.microsoft.com/office/spreadsheetml/2009/9/main" uri="{78C0D931-6437-407d-A8EE-F0AAD7539E65}">
      <x14:conditionalFormattings>
        <x14:conditionalFormatting xmlns:xm="http://schemas.microsoft.com/office/excel/2006/main">
          <x14:cfRule type="expression" priority="57" id="{FFF27AB1-F02F-4073-94FA-E7446572B320}">
            <xm:f>Dimension!L57&gt;0</xm:f>
            <x14:dxf>
              <fill>
                <patternFill>
                  <bgColor theme="5" tint="0.39994506668294322"/>
                </patternFill>
              </fill>
            </x14:dxf>
          </x14:cfRule>
          <xm:sqref>N41</xm:sqref>
        </x14:conditionalFormatting>
        <x14:conditionalFormatting xmlns:xm="http://schemas.microsoft.com/office/excel/2006/main">
          <x14:cfRule type="expression" priority="56" id="{931CB72B-82AC-4E1E-BBF9-97D3593A26B9}">
            <xm:f>FortusPlus!L107&gt;0</xm:f>
            <x14:dxf>
              <fill>
                <patternFill patternType="solid">
                  <fgColor auto="1"/>
                  <bgColor theme="5" tint="0.39994506668294322"/>
                </patternFill>
              </fill>
            </x14:dxf>
          </x14:cfRule>
          <xm:sqref>I41</xm:sqref>
        </x14:conditionalFormatting>
        <x14:conditionalFormatting xmlns:xm="http://schemas.microsoft.com/office/excel/2006/main">
          <x14:cfRule type="expression" priority="55" id="{3446F3B1-620C-4BEC-9F24-F621B1E28942}">
            <xm:f>FortusClassic!L88&gt;0</xm:f>
            <x14:dxf>
              <fill>
                <patternFill>
                  <bgColor theme="5" tint="0.39994506668294322"/>
                </patternFill>
              </fill>
            </x14:dxf>
          </x14:cfRule>
          <xm:sqref>J41</xm:sqref>
        </x14:conditionalFormatting>
        <x14:conditionalFormatting xmlns:xm="http://schemas.microsoft.com/office/excel/2006/main">
          <x14:cfRule type="expression" priority="54" id="{DDDF111A-A86A-4442-8074-25F889DEE9AB}">
            <xm:f>'MOJO - uPrintSeries'!L77&gt;0</xm:f>
            <x14:dxf>
              <fill>
                <patternFill>
                  <bgColor theme="5" tint="0.39994506668294322"/>
                </patternFill>
              </fill>
            </x14:dxf>
          </x14:cfRule>
          <xm:sqref>L41</xm:sqref>
        </x14:conditionalFormatting>
        <x14:conditionalFormatting xmlns:xm="http://schemas.microsoft.com/office/excel/2006/main">
          <x14:cfRule type="expression" priority="53" id="{ABF05A5A-87F1-4CC4-9BF1-13D9A8BD0C4E}">
            <xm:f>'Fortus 200-250'!L51&gt;0</xm:f>
            <x14:dxf>
              <fill>
                <patternFill>
                  <bgColor theme="5" tint="0.39994506668294322"/>
                </patternFill>
              </fill>
            </x14:dxf>
          </x14:cfRule>
          <xm:sqref>M41</xm:sqref>
        </x14:conditionalFormatting>
        <x14:conditionalFormatting xmlns:xm="http://schemas.microsoft.com/office/excel/2006/main">
          <x14:cfRule type="expression" priority="52" id="{B2C814F7-A466-4AE0-8C20-9D82911BC678}">
            <xm:f>FDMLegacy!L159&gt;0</xm:f>
            <x14:dxf>
              <fill>
                <patternFill>
                  <bgColor theme="5" tint="0.39994506668294322"/>
                </patternFill>
              </fill>
            </x14:dxf>
          </x14:cfRule>
          <xm:sqref>O41</xm:sqref>
        </x14:conditionalFormatting>
        <x14:conditionalFormatting xmlns:xm="http://schemas.microsoft.com/office/excel/2006/main">
          <x14:cfRule type="expression" priority="405" id="{FFF27AB1-F02F-4073-94FA-E7446572B320}">
            <xm:f>PolyJet!F147&gt;0</xm:f>
            <x14:dxf>
              <fill>
                <patternFill>
                  <bgColor theme="5" tint="0.39994506668294322"/>
                </patternFill>
              </fill>
            </x14:dxf>
          </x14:cfRule>
          <xm:sqref>H41</xm:sqref>
        </x14:conditionalFormatting>
        <x14:conditionalFormatting xmlns:xm="http://schemas.microsoft.com/office/excel/2006/main">
          <x14:cfRule type="expression" priority="431" id="{9A55B43F-F5E3-40B8-958E-77C101FB17B6}">
            <xm:f>'NEW F123 Series'!$L$70&gt;0</xm:f>
            <x14:dxf>
              <fill>
                <patternFill>
                  <bgColor theme="5" tint="0.39994506668294322"/>
                </patternFill>
              </fill>
            </x14:dxf>
          </x14:cfRule>
          <xm:sqref>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6"/>
  <sheetViews>
    <sheetView showGridLines="0" zoomScale="115" zoomScaleNormal="115" zoomScaleSheetLayoutView="75" zoomScalePageLayoutView="75" workbookViewId="0">
      <selection activeCell="E10" sqref="E10"/>
    </sheetView>
  </sheetViews>
  <sheetFormatPr defaultRowHeight="13.2" zeroHeight="1" x14ac:dyDescent="0.25"/>
  <cols>
    <col min="1" max="1" width="0.6640625" style="3" customWidth="1"/>
    <col min="2" max="2" width="13.21875" style="6" customWidth="1"/>
    <col min="3" max="3" width="49.5546875" style="6" customWidth="1"/>
    <col min="4" max="4" width="10" style="5" customWidth="1"/>
    <col min="5" max="5" width="12.88671875" style="4" customWidth="1"/>
    <col min="6" max="6" width="16" style="6" customWidth="1"/>
    <col min="7" max="7" width="3.88671875" style="3" hidden="1" customWidth="1"/>
    <col min="8" max="16380" width="9.109375" style="3"/>
    <col min="16381" max="16384" width="0.33203125" style="3" customWidth="1"/>
  </cols>
  <sheetData>
    <row r="1" spans="2:7" s="2" customFormat="1" ht="15" customHeight="1" thickTop="1" x14ac:dyDescent="0.25">
      <c r="B1" s="355"/>
      <c r="C1" s="356"/>
      <c r="D1" s="356"/>
      <c r="E1" s="356"/>
      <c r="F1" s="357"/>
      <c r="G1" s="3"/>
    </row>
    <row r="2" spans="2:7" s="2" customFormat="1" x14ac:dyDescent="0.25">
      <c r="B2" s="358"/>
      <c r="C2" s="359"/>
      <c r="D2" s="359"/>
      <c r="E2" s="359"/>
      <c r="F2" s="360"/>
      <c r="G2" s="3"/>
    </row>
    <row r="3" spans="2:7" s="2" customFormat="1" ht="12" customHeight="1" x14ac:dyDescent="0.25">
      <c r="B3" s="358"/>
      <c r="C3" s="359"/>
      <c r="D3" s="359"/>
      <c r="E3" s="359"/>
      <c r="F3" s="360"/>
      <c r="G3" s="3"/>
    </row>
    <row r="4" spans="2:7" s="2" customFormat="1" x14ac:dyDescent="0.25">
      <c r="B4" s="358"/>
      <c r="C4" s="359"/>
      <c r="D4" s="359"/>
      <c r="E4" s="359"/>
      <c r="F4" s="360"/>
      <c r="G4" s="3"/>
    </row>
    <row r="5" spans="2:7" s="2" customFormat="1" ht="23.25" customHeight="1" thickBot="1" x14ac:dyDescent="0.3">
      <c r="B5" s="358"/>
      <c r="C5" s="359"/>
      <c r="D5" s="359"/>
      <c r="E5" s="359"/>
      <c r="F5" s="360"/>
      <c r="G5" s="3"/>
    </row>
    <row r="6" spans="2:7" s="2" customFormat="1" ht="9.75" customHeight="1" thickTop="1" x14ac:dyDescent="0.25">
      <c r="B6" s="361" t="s">
        <v>977</v>
      </c>
      <c r="C6" s="362"/>
      <c r="D6" s="362"/>
      <c r="E6" s="362"/>
      <c r="F6" s="363"/>
      <c r="G6" s="3"/>
    </row>
    <row r="7" spans="2:7" s="2" customFormat="1" ht="10.5" customHeight="1" thickBot="1" x14ac:dyDescent="0.3">
      <c r="B7" s="364"/>
      <c r="C7" s="365"/>
      <c r="D7" s="365"/>
      <c r="E7" s="365"/>
      <c r="F7" s="366"/>
      <c r="G7" s="3"/>
    </row>
    <row r="8" spans="2:7" s="20" customFormat="1" ht="15" customHeight="1" thickTop="1" thickBot="1" x14ac:dyDescent="0.3">
      <c r="B8" s="97" t="s">
        <v>76</v>
      </c>
      <c r="C8" s="98" t="s">
        <v>75</v>
      </c>
      <c r="D8" s="99" t="s">
        <v>114</v>
      </c>
      <c r="E8" s="99" t="s">
        <v>282</v>
      </c>
      <c r="F8" s="100" t="s">
        <v>74</v>
      </c>
      <c r="G8" s="19"/>
    </row>
    <row r="9" spans="2:7" s="2" customFormat="1" ht="13.8" thickBot="1" x14ac:dyDescent="0.3">
      <c r="B9" s="372" t="s">
        <v>113</v>
      </c>
      <c r="C9" s="373"/>
      <c r="D9" s="373"/>
      <c r="E9" s="373"/>
      <c r="F9" s="374"/>
      <c r="G9" s="3"/>
    </row>
    <row r="10" spans="2:7" s="2" customFormat="1" ht="15" customHeight="1" x14ac:dyDescent="0.25">
      <c r="B10" s="198" t="s">
        <v>112</v>
      </c>
      <c r="C10" s="22" t="s">
        <v>111</v>
      </c>
      <c r="D10" s="23">
        <v>125</v>
      </c>
      <c r="E10" s="27"/>
      <c r="F10" s="35">
        <f t="shared" ref="F10:F25" si="0">D10*E10</f>
        <v>0</v>
      </c>
      <c r="G10" s="3"/>
    </row>
    <row r="11" spans="2:7" s="2" customFormat="1" ht="24.6" customHeight="1" x14ac:dyDescent="0.25">
      <c r="B11" s="198" t="s">
        <v>999</v>
      </c>
      <c r="C11" s="22" t="s">
        <v>1166</v>
      </c>
      <c r="D11" s="23">
        <v>125</v>
      </c>
      <c r="E11" s="27"/>
      <c r="F11" s="35">
        <f t="shared" si="0"/>
        <v>0</v>
      </c>
      <c r="G11" s="3"/>
    </row>
    <row r="12" spans="2:7" s="2" customFormat="1" ht="14.25" customHeight="1" x14ac:dyDescent="0.25">
      <c r="B12" s="198" t="s">
        <v>110</v>
      </c>
      <c r="C12" s="22" t="s">
        <v>109</v>
      </c>
      <c r="D12" s="23">
        <v>300</v>
      </c>
      <c r="E12" s="27"/>
      <c r="F12" s="35">
        <f t="shared" si="0"/>
        <v>0</v>
      </c>
      <c r="G12" s="3"/>
    </row>
    <row r="13" spans="2:7" s="2" customFormat="1" ht="22.8" customHeight="1" x14ac:dyDescent="0.25">
      <c r="B13" s="198" t="s">
        <v>108</v>
      </c>
      <c r="C13" s="22" t="s">
        <v>954</v>
      </c>
      <c r="D13" s="23">
        <v>325</v>
      </c>
      <c r="E13" s="27"/>
      <c r="F13" s="35">
        <f t="shared" si="0"/>
        <v>0</v>
      </c>
      <c r="G13" s="3"/>
    </row>
    <row r="14" spans="2:7" s="2" customFormat="1" ht="22.8" customHeight="1" x14ac:dyDescent="0.25">
      <c r="B14" s="198" t="s">
        <v>107</v>
      </c>
      <c r="C14" s="22" t="s">
        <v>955</v>
      </c>
      <c r="D14" s="23">
        <v>250</v>
      </c>
      <c r="E14" s="27"/>
      <c r="F14" s="35">
        <f t="shared" si="0"/>
        <v>0</v>
      </c>
      <c r="G14" s="3"/>
    </row>
    <row r="15" spans="2:7" s="2" customFormat="1" ht="22.8" customHeight="1" x14ac:dyDescent="0.25">
      <c r="B15" s="198" t="s">
        <v>106</v>
      </c>
      <c r="C15" s="22" t="s">
        <v>956</v>
      </c>
      <c r="D15" s="23">
        <v>300</v>
      </c>
      <c r="E15" s="27"/>
      <c r="F15" s="35">
        <f t="shared" si="0"/>
        <v>0</v>
      </c>
      <c r="G15" s="3"/>
    </row>
    <row r="16" spans="2:7" s="2" customFormat="1" ht="22.8" customHeight="1" x14ac:dyDescent="0.25">
      <c r="B16" s="198" t="s">
        <v>105</v>
      </c>
      <c r="C16" s="22" t="s">
        <v>957</v>
      </c>
      <c r="D16" s="23">
        <v>300</v>
      </c>
      <c r="E16" s="27"/>
      <c r="F16" s="35">
        <f t="shared" si="0"/>
        <v>0</v>
      </c>
      <c r="G16" s="3"/>
    </row>
    <row r="17" spans="1:7" s="2" customFormat="1" ht="22.8" customHeight="1" x14ac:dyDescent="0.25">
      <c r="B17" s="198" t="s">
        <v>104</v>
      </c>
      <c r="C17" s="22" t="s">
        <v>958</v>
      </c>
      <c r="D17" s="23">
        <v>350</v>
      </c>
      <c r="E17" s="27"/>
      <c r="F17" s="35">
        <f t="shared" si="0"/>
        <v>0</v>
      </c>
      <c r="G17" s="3"/>
    </row>
    <row r="18" spans="1:7" s="2" customFormat="1" ht="22.8" customHeight="1" x14ac:dyDescent="0.25">
      <c r="B18" s="198" t="s">
        <v>103</v>
      </c>
      <c r="C18" s="22" t="s">
        <v>959</v>
      </c>
      <c r="D18" s="23">
        <v>350</v>
      </c>
      <c r="E18" s="27"/>
      <c r="F18" s="35">
        <f t="shared" si="0"/>
        <v>0</v>
      </c>
      <c r="G18" s="3"/>
    </row>
    <row r="19" spans="1:7" s="2" customFormat="1" ht="22.8" customHeight="1" x14ac:dyDescent="0.25">
      <c r="B19" s="198" t="s">
        <v>102</v>
      </c>
      <c r="C19" s="22" t="s">
        <v>960</v>
      </c>
      <c r="D19" s="23">
        <v>390</v>
      </c>
      <c r="E19" s="27"/>
      <c r="F19" s="35">
        <f t="shared" si="0"/>
        <v>0</v>
      </c>
      <c r="G19" s="3"/>
    </row>
    <row r="20" spans="1:7" s="2" customFormat="1" ht="22.8" customHeight="1" x14ac:dyDescent="0.25">
      <c r="B20" s="198" t="s">
        <v>101</v>
      </c>
      <c r="C20" s="22" t="s">
        <v>961</v>
      </c>
      <c r="D20" s="23">
        <v>313</v>
      </c>
      <c r="E20" s="27"/>
      <c r="F20" s="35">
        <f t="shared" si="0"/>
        <v>0</v>
      </c>
      <c r="G20" s="3"/>
    </row>
    <row r="21" spans="1:7" s="2" customFormat="1" ht="22.8" customHeight="1" x14ac:dyDescent="0.25">
      <c r="B21" s="198" t="s">
        <v>100</v>
      </c>
      <c r="C21" s="22" t="s">
        <v>962</v>
      </c>
      <c r="D21" s="23">
        <v>323</v>
      </c>
      <c r="E21" s="27"/>
      <c r="F21" s="35">
        <f t="shared" si="0"/>
        <v>0</v>
      </c>
      <c r="G21" s="3"/>
    </row>
    <row r="22" spans="1:7" s="2" customFormat="1" ht="22.8" customHeight="1" x14ac:dyDescent="0.25">
      <c r="B22" s="198" t="s">
        <v>99</v>
      </c>
      <c r="C22" s="22" t="s">
        <v>963</v>
      </c>
      <c r="D22" s="23">
        <v>323</v>
      </c>
      <c r="E22" s="27"/>
      <c r="F22" s="35">
        <f t="shared" si="0"/>
        <v>0</v>
      </c>
      <c r="G22" s="3"/>
    </row>
    <row r="23" spans="1:7" s="2" customFormat="1" ht="22.8" customHeight="1" x14ac:dyDescent="0.25">
      <c r="B23" s="198" t="s">
        <v>98</v>
      </c>
      <c r="C23" s="22" t="s">
        <v>964</v>
      </c>
      <c r="D23" s="23">
        <v>300</v>
      </c>
      <c r="E23" s="27"/>
      <c r="F23" s="35">
        <f t="shared" si="0"/>
        <v>0</v>
      </c>
      <c r="G23" s="3"/>
    </row>
    <row r="24" spans="1:7" s="2" customFormat="1" ht="12.75" customHeight="1" x14ac:dyDescent="0.25">
      <c r="B24" s="198" t="s">
        <v>97</v>
      </c>
      <c r="C24" s="22" t="s">
        <v>96</v>
      </c>
      <c r="D24" s="23">
        <v>50</v>
      </c>
      <c r="E24" s="27"/>
      <c r="F24" s="35">
        <f t="shared" si="0"/>
        <v>0</v>
      </c>
      <c r="G24" s="3"/>
    </row>
    <row r="25" spans="1:7" s="2" customFormat="1" ht="15.75" customHeight="1" thickBot="1" x14ac:dyDescent="0.3">
      <c r="B25" s="198" t="s">
        <v>95</v>
      </c>
      <c r="C25" s="22" t="s">
        <v>94</v>
      </c>
      <c r="D25" s="23">
        <v>50</v>
      </c>
      <c r="E25" s="27"/>
      <c r="F25" s="35">
        <f t="shared" si="0"/>
        <v>0</v>
      </c>
      <c r="G25" s="3"/>
    </row>
    <row r="26" spans="1:7" s="2" customFormat="1" ht="15" customHeight="1" thickBot="1" x14ac:dyDescent="0.3">
      <c r="A26" s="3"/>
      <c r="B26" s="375" t="s">
        <v>115</v>
      </c>
      <c r="C26" s="368"/>
      <c r="D26" s="368"/>
      <c r="E26" s="368"/>
      <c r="F26" s="369"/>
      <c r="G26" s="3"/>
    </row>
    <row r="27" spans="1:7" s="2" customFormat="1" ht="15" customHeight="1" x14ac:dyDescent="0.25">
      <c r="A27" s="3"/>
      <c r="B27" s="198" t="s">
        <v>93</v>
      </c>
      <c r="C27" s="21" t="s">
        <v>92</v>
      </c>
      <c r="D27" s="23">
        <v>130</v>
      </c>
      <c r="E27" s="27"/>
      <c r="F27" s="36">
        <f t="shared" ref="F27:F34" si="1">D27*E27</f>
        <v>0</v>
      </c>
      <c r="G27" s="3"/>
    </row>
    <row r="28" spans="1:7" s="2" customFormat="1" ht="14.25" customHeight="1" x14ac:dyDescent="0.25">
      <c r="B28" s="198" t="s">
        <v>91</v>
      </c>
      <c r="C28" s="21" t="s">
        <v>1013</v>
      </c>
      <c r="D28" s="23">
        <v>260</v>
      </c>
      <c r="E28" s="27"/>
      <c r="F28" s="36">
        <f t="shared" si="1"/>
        <v>0</v>
      </c>
      <c r="G28" s="3"/>
    </row>
    <row r="29" spans="1:7" s="2" customFormat="1" ht="14.25" customHeight="1" x14ac:dyDescent="0.25">
      <c r="B29" s="198" t="s">
        <v>90</v>
      </c>
      <c r="C29" s="21" t="s">
        <v>1014</v>
      </c>
      <c r="D29" s="23">
        <v>281</v>
      </c>
      <c r="E29" s="27"/>
      <c r="F29" s="36">
        <f t="shared" si="1"/>
        <v>0</v>
      </c>
      <c r="G29" s="3"/>
    </row>
    <row r="30" spans="1:7" s="2" customFormat="1" x14ac:dyDescent="0.25">
      <c r="B30" s="198" t="s">
        <v>85</v>
      </c>
      <c r="C30" s="21" t="s">
        <v>84</v>
      </c>
      <c r="D30" s="23">
        <v>307</v>
      </c>
      <c r="E30" s="27"/>
      <c r="F30" s="36">
        <f t="shared" si="1"/>
        <v>0</v>
      </c>
      <c r="G30" s="3"/>
    </row>
    <row r="31" spans="1:7" s="10" customFormat="1" ht="12" customHeight="1" x14ac:dyDescent="0.25">
      <c r="A31" s="2"/>
      <c r="B31" s="198" t="s">
        <v>83</v>
      </c>
      <c r="C31" s="21" t="s">
        <v>1015</v>
      </c>
      <c r="D31" s="23">
        <v>281</v>
      </c>
      <c r="E31" s="27"/>
      <c r="F31" s="36">
        <f t="shared" si="1"/>
        <v>0</v>
      </c>
      <c r="G31" s="17"/>
    </row>
    <row r="32" spans="1:7" s="10" customFormat="1" x14ac:dyDescent="0.25">
      <c r="A32" s="2"/>
      <c r="B32" s="198" t="s">
        <v>82</v>
      </c>
      <c r="C32" s="21" t="s">
        <v>81</v>
      </c>
      <c r="D32" s="23">
        <v>234</v>
      </c>
      <c r="E32" s="27"/>
      <c r="F32" s="36">
        <f t="shared" si="1"/>
        <v>0</v>
      </c>
      <c r="G32" s="17"/>
    </row>
    <row r="33" spans="1:8" s="10" customFormat="1" x14ac:dyDescent="0.25">
      <c r="A33" s="2"/>
      <c r="B33" s="198" t="s">
        <v>80</v>
      </c>
      <c r="C33" s="21" t="s">
        <v>1016</v>
      </c>
      <c r="D33" s="23">
        <v>281</v>
      </c>
      <c r="E33" s="27"/>
      <c r="F33" s="36">
        <f t="shared" si="1"/>
        <v>0</v>
      </c>
      <c r="G33" s="17"/>
    </row>
    <row r="34" spans="1:8" s="10" customFormat="1" x14ac:dyDescent="0.25">
      <c r="A34" s="2"/>
      <c r="B34" s="198" t="s">
        <v>79</v>
      </c>
      <c r="C34" s="21" t="s">
        <v>1017</v>
      </c>
      <c r="D34" s="23">
        <v>333</v>
      </c>
      <c r="E34" s="27"/>
      <c r="F34" s="36">
        <f t="shared" si="1"/>
        <v>0</v>
      </c>
      <c r="G34" s="17"/>
    </row>
    <row r="35" spans="1:8" s="10" customFormat="1" x14ac:dyDescent="0.25">
      <c r="A35" s="2"/>
      <c r="B35" s="198" t="s">
        <v>78</v>
      </c>
      <c r="C35" s="21" t="s">
        <v>77</v>
      </c>
      <c r="D35" s="23">
        <v>350</v>
      </c>
      <c r="E35" s="27"/>
      <c r="F35" s="36">
        <f t="shared" ref="F35" si="2">D35*E35</f>
        <v>0</v>
      </c>
      <c r="G35" s="17"/>
    </row>
    <row r="36" spans="1:8" s="2" customFormat="1" x14ac:dyDescent="0.25">
      <c r="B36" s="198" t="s">
        <v>89</v>
      </c>
      <c r="C36" s="21" t="s">
        <v>88</v>
      </c>
      <c r="D36" s="23">
        <v>50</v>
      </c>
      <c r="E36" s="27"/>
      <c r="F36" s="36">
        <f>D36*E36</f>
        <v>0</v>
      </c>
      <c r="G36" s="3"/>
    </row>
    <row r="37" spans="1:8" s="2" customFormat="1" ht="12" customHeight="1" thickBot="1" x14ac:dyDescent="0.3">
      <c r="B37" s="198" t="s">
        <v>87</v>
      </c>
      <c r="C37" s="21" t="s">
        <v>86</v>
      </c>
      <c r="D37" s="23">
        <v>50</v>
      </c>
      <c r="E37" s="27"/>
      <c r="F37" s="36">
        <f>D37*E37</f>
        <v>0</v>
      </c>
      <c r="G37" s="3"/>
    </row>
    <row r="38" spans="1:8" s="10" customFormat="1" ht="16.5" customHeight="1" thickBot="1" x14ac:dyDescent="0.3">
      <c r="A38" s="2"/>
      <c r="B38" s="375" t="s">
        <v>969</v>
      </c>
      <c r="C38" s="368"/>
      <c r="D38" s="368"/>
      <c r="E38" s="368"/>
      <c r="F38" s="369"/>
      <c r="G38" s="17"/>
    </row>
    <row r="39" spans="1:8" s="11" customFormat="1" x14ac:dyDescent="0.25">
      <c r="B39" s="198" t="str">
        <f>"OBJ-03200"</f>
        <v>OBJ-03200</v>
      </c>
      <c r="C39" s="21" t="s">
        <v>73</v>
      </c>
      <c r="D39" s="23">
        <v>234</v>
      </c>
      <c r="E39" s="27"/>
      <c r="F39" s="36">
        <f t="shared" ref="F39" si="3">D39*E39</f>
        <v>0</v>
      </c>
      <c r="G39" s="12"/>
      <c r="H39" s="197"/>
    </row>
    <row r="40" spans="1:8" s="11" customFormat="1" x14ac:dyDescent="0.25">
      <c r="B40" s="241" t="s">
        <v>988</v>
      </c>
      <c r="C40" s="21" t="s">
        <v>1184</v>
      </c>
      <c r="D40" s="23"/>
      <c r="E40" s="242"/>
      <c r="F40" s="37">
        <f>D40*E40</f>
        <v>0</v>
      </c>
      <c r="G40" s="12"/>
      <c r="H40" s="197"/>
    </row>
    <row r="41" spans="1:8" s="11" customFormat="1" ht="23.25" customHeight="1" x14ac:dyDescent="0.25">
      <c r="B41" s="198" t="s">
        <v>72</v>
      </c>
      <c r="C41" s="22" t="s">
        <v>1018</v>
      </c>
      <c r="D41" s="23">
        <v>234</v>
      </c>
      <c r="E41" s="27"/>
      <c r="F41" s="36">
        <f t="shared" ref="F41" si="4">D41*E41</f>
        <v>0</v>
      </c>
      <c r="G41" s="12"/>
    </row>
    <row r="42" spans="1:8" s="11" customFormat="1" ht="13.5" customHeight="1" x14ac:dyDescent="0.25">
      <c r="B42" s="198" t="s">
        <v>71</v>
      </c>
      <c r="C42" s="21" t="s">
        <v>984</v>
      </c>
      <c r="D42" s="23">
        <v>234</v>
      </c>
      <c r="E42" s="27"/>
      <c r="F42" s="36">
        <f t="shared" ref="F42" si="5">D42*E42</f>
        <v>0</v>
      </c>
      <c r="G42" s="12"/>
    </row>
    <row r="43" spans="1:8" s="11" customFormat="1" ht="12" customHeight="1" x14ac:dyDescent="0.25">
      <c r="B43" s="198" t="str">
        <f>"OBJ-03204"</f>
        <v>OBJ-03204</v>
      </c>
      <c r="C43" s="21" t="s">
        <v>1022</v>
      </c>
      <c r="D43" s="23">
        <v>468</v>
      </c>
      <c r="E43" s="27"/>
      <c r="F43" s="36">
        <f t="shared" ref="F43" si="6">D43*E43</f>
        <v>0</v>
      </c>
      <c r="G43" s="12"/>
      <c r="H43" s="197"/>
    </row>
    <row r="44" spans="1:8" s="11" customFormat="1" x14ac:dyDescent="0.25">
      <c r="B44" s="198" t="s">
        <v>70</v>
      </c>
      <c r="C44" s="21" t="s">
        <v>1023</v>
      </c>
      <c r="D44" s="23">
        <v>506</v>
      </c>
      <c r="E44" s="27"/>
      <c r="F44" s="36">
        <f t="shared" ref="F44" si="7">D44*E44</f>
        <v>0</v>
      </c>
      <c r="G44" s="12"/>
      <c r="H44" s="197"/>
    </row>
    <row r="45" spans="1:8" s="11" customFormat="1" x14ac:dyDescent="0.25">
      <c r="B45" s="198" t="s">
        <v>69</v>
      </c>
      <c r="C45" s="21" t="s">
        <v>1024</v>
      </c>
      <c r="D45" s="23">
        <v>599</v>
      </c>
      <c r="E45" s="27"/>
      <c r="F45" s="36">
        <f t="shared" ref="F45:F47" si="8">D45*E45</f>
        <v>0</v>
      </c>
      <c r="G45" s="12"/>
      <c r="H45" s="197"/>
    </row>
    <row r="46" spans="1:8" s="11" customFormat="1" x14ac:dyDescent="0.25">
      <c r="B46" s="198" t="s">
        <v>68</v>
      </c>
      <c r="C46" s="21" t="s">
        <v>1021</v>
      </c>
      <c r="D46" s="23">
        <v>506</v>
      </c>
      <c r="E46" s="27"/>
      <c r="F46" s="36">
        <f t="shared" si="8"/>
        <v>0</v>
      </c>
      <c r="G46" s="12"/>
    </row>
    <row r="47" spans="1:8" s="11" customFormat="1" ht="12.75" customHeight="1" x14ac:dyDescent="0.25">
      <c r="B47" s="198" t="s">
        <v>67</v>
      </c>
      <c r="C47" s="21" t="s">
        <v>1025</v>
      </c>
      <c r="D47" s="23">
        <v>506</v>
      </c>
      <c r="E47" s="27"/>
      <c r="F47" s="36">
        <f t="shared" si="8"/>
        <v>0</v>
      </c>
      <c r="G47" s="12"/>
      <c r="H47" s="197"/>
    </row>
    <row r="48" spans="1:8" s="11" customFormat="1" x14ac:dyDescent="0.25">
      <c r="B48" s="198" t="str">
        <f>"OBJ-03210"</f>
        <v>OBJ-03210</v>
      </c>
      <c r="C48" s="21" t="s">
        <v>61</v>
      </c>
      <c r="D48" s="23">
        <v>543</v>
      </c>
      <c r="E48" s="27"/>
      <c r="F48" s="36">
        <f t="shared" ref="F48" si="9">D48*E48</f>
        <v>0</v>
      </c>
      <c r="G48" s="12"/>
    </row>
    <row r="49" spans="1:8" s="11" customFormat="1" x14ac:dyDescent="0.25">
      <c r="B49" s="198" t="s">
        <v>60</v>
      </c>
      <c r="C49" s="21" t="s">
        <v>1026</v>
      </c>
      <c r="D49" s="23">
        <v>599</v>
      </c>
      <c r="E49" s="27"/>
      <c r="F49" s="36">
        <f t="shared" ref="F49" si="10">D49*E49</f>
        <v>0</v>
      </c>
      <c r="G49" s="12"/>
      <c r="H49" s="197"/>
    </row>
    <row r="50" spans="1:8" s="11" customFormat="1" x14ac:dyDescent="0.25">
      <c r="B50" s="198" t="s">
        <v>58</v>
      </c>
      <c r="C50" s="21" t="s">
        <v>1027</v>
      </c>
      <c r="D50" s="23">
        <v>599</v>
      </c>
      <c r="E50" s="27"/>
      <c r="F50" s="36">
        <f t="shared" ref="F50" si="11">D50*E50</f>
        <v>0</v>
      </c>
      <c r="G50" s="12"/>
      <c r="H50" s="197"/>
    </row>
    <row r="51" spans="1:8" s="11" customFormat="1" x14ac:dyDescent="0.25">
      <c r="B51" s="198" t="s">
        <v>56</v>
      </c>
      <c r="C51" s="21" t="s">
        <v>55</v>
      </c>
      <c r="D51" s="23">
        <v>543</v>
      </c>
      <c r="E51" s="27"/>
      <c r="F51" s="36">
        <f t="shared" ref="F51" si="12">D51*E51</f>
        <v>0</v>
      </c>
      <c r="G51" s="12"/>
    </row>
    <row r="52" spans="1:8" s="11" customFormat="1" x14ac:dyDescent="0.25">
      <c r="B52" s="198" t="s">
        <v>54</v>
      </c>
      <c r="C52" s="21" t="s">
        <v>53</v>
      </c>
      <c r="D52" s="23">
        <v>421</v>
      </c>
      <c r="E52" s="27"/>
      <c r="F52" s="36">
        <f t="shared" ref="F52" si="13">D52*E52</f>
        <v>0</v>
      </c>
      <c r="G52" s="12"/>
      <c r="H52" s="197"/>
    </row>
    <row r="53" spans="1:8" s="11" customFormat="1" x14ac:dyDescent="0.25">
      <c r="B53" s="198" t="s">
        <v>52</v>
      </c>
      <c r="C53" s="21" t="s">
        <v>1028</v>
      </c>
      <c r="D53" s="23">
        <v>646</v>
      </c>
      <c r="E53" s="27"/>
      <c r="F53" s="36">
        <f t="shared" ref="F53" si="14">D53*E53</f>
        <v>0</v>
      </c>
      <c r="G53" s="12"/>
      <c r="H53" s="197"/>
    </row>
    <row r="54" spans="1:8" s="11" customFormat="1" x14ac:dyDescent="0.25">
      <c r="A54" s="12"/>
      <c r="B54" s="198" t="s">
        <v>51</v>
      </c>
      <c r="C54" s="21" t="s">
        <v>1187</v>
      </c>
      <c r="D54" s="23">
        <v>599</v>
      </c>
      <c r="E54" s="27"/>
      <c r="F54" s="36">
        <f t="shared" ref="F54" si="15">D54*E54</f>
        <v>0</v>
      </c>
      <c r="G54" s="12"/>
      <c r="H54" s="197"/>
    </row>
    <row r="55" spans="1:8" s="11" customFormat="1" x14ac:dyDescent="0.25">
      <c r="A55" s="12"/>
      <c r="B55" s="198" t="s">
        <v>1188</v>
      </c>
      <c r="C55" s="21" t="s">
        <v>1189</v>
      </c>
      <c r="D55" s="23"/>
      <c r="E55" s="27"/>
      <c r="F55" s="36">
        <f t="shared" ref="F55" si="16">D55*E55</f>
        <v>0</v>
      </c>
      <c r="G55" s="12"/>
      <c r="H55" s="197"/>
    </row>
    <row r="56" spans="1:8" s="11" customFormat="1" x14ac:dyDescent="0.25">
      <c r="A56" s="12"/>
      <c r="B56" s="198" t="s">
        <v>50</v>
      </c>
      <c r="C56" s="21" t="s">
        <v>1029</v>
      </c>
      <c r="D56" s="23">
        <v>646</v>
      </c>
      <c r="E56" s="27"/>
      <c r="F56" s="36">
        <f t="shared" ref="F56" si="17">D56*E56</f>
        <v>0</v>
      </c>
      <c r="G56" s="12"/>
      <c r="H56" s="197"/>
    </row>
    <row r="57" spans="1:8" s="11" customFormat="1" x14ac:dyDescent="0.25">
      <c r="B57" s="198" t="s">
        <v>49</v>
      </c>
      <c r="C57" s="21" t="s">
        <v>1030</v>
      </c>
      <c r="D57" s="23">
        <v>646</v>
      </c>
      <c r="E57" s="27"/>
      <c r="F57" s="36">
        <f t="shared" ref="F57" si="18">D57*E57</f>
        <v>0</v>
      </c>
      <c r="G57" s="12"/>
    </row>
    <row r="58" spans="1:8" s="11" customFormat="1" x14ac:dyDescent="0.25">
      <c r="B58" s="198" t="s">
        <v>48</v>
      </c>
      <c r="C58" s="21" t="s">
        <v>47</v>
      </c>
      <c r="D58" s="23">
        <v>630</v>
      </c>
      <c r="E58" s="27"/>
      <c r="F58" s="36">
        <f t="shared" ref="F58" si="19">D58*E58</f>
        <v>0</v>
      </c>
      <c r="G58" s="12"/>
    </row>
    <row r="59" spans="1:8" s="11" customFormat="1" x14ac:dyDescent="0.25">
      <c r="B59" s="198" t="s">
        <v>46</v>
      </c>
      <c r="C59" s="21" t="s">
        <v>1031</v>
      </c>
      <c r="D59" s="23">
        <v>531</v>
      </c>
      <c r="E59" s="27"/>
      <c r="F59" s="36">
        <f t="shared" ref="F59:F76" si="20">D59*E59</f>
        <v>0</v>
      </c>
      <c r="G59" s="12"/>
    </row>
    <row r="60" spans="1:8" s="11" customFormat="1" x14ac:dyDescent="0.25">
      <c r="B60" s="198" t="s">
        <v>45</v>
      </c>
      <c r="C60" s="21" t="s">
        <v>44</v>
      </c>
      <c r="D60" s="23">
        <v>552</v>
      </c>
      <c r="E60" s="27"/>
      <c r="F60" s="36">
        <f t="shared" si="20"/>
        <v>0</v>
      </c>
      <c r="G60" s="12"/>
    </row>
    <row r="61" spans="1:8" s="11" customFormat="1" x14ac:dyDescent="0.25">
      <c r="B61" s="198" t="s">
        <v>286</v>
      </c>
      <c r="C61" s="21" t="s">
        <v>287</v>
      </c>
      <c r="D61" s="23">
        <v>521</v>
      </c>
      <c r="E61" s="27"/>
      <c r="F61" s="36">
        <f t="shared" si="20"/>
        <v>0</v>
      </c>
      <c r="G61" s="12"/>
      <c r="H61" s="197"/>
    </row>
    <row r="62" spans="1:8" s="11" customFormat="1" x14ac:dyDescent="0.25">
      <c r="B62" s="198" t="s">
        <v>65</v>
      </c>
      <c r="C62" s="21" t="s">
        <v>64</v>
      </c>
      <c r="D62" s="23">
        <v>90</v>
      </c>
      <c r="E62" s="27"/>
      <c r="F62" s="37">
        <f>D62*E62</f>
        <v>0</v>
      </c>
      <c r="G62" s="12"/>
      <c r="H62" s="197"/>
    </row>
    <row r="63" spans="1:8" s="11" customFormat="1" ht="13.8" thickBot="1" x14ac:dyDescent="0.3">
      <c r="B63" s="198" t="s">
        <v>63</v>
      </c>
      <c r="C63" s="21" t="s">
        <v>62</v>
      </c>
      <c r="D63" s="23">
        <v>90</v>
      </c>
      <c r="E63" s="27"/>
      <c r="F63" s="37">
        <f>D63*E63</f>
        <v>0</v>
      </c>
      <c r="G63" s="12"/>
      <c r="H63" s="197"/>
    </row>
    <row r="64" spans="1:8" s="11" customFormat="1" ht="13.5" customHeight="1" thickBot="1" x14ac:dyDescent="0.3">
      <c r="B64" s="376" t="s">
        <v>970</v>
      </c>
      <c r="C64" s="377"/>
      <c r="D64" s="377"/>
      <c r="E64" s="377"/>
      <c r="F64" s="378"/>
      <c r="G64" s="12"/>
    </row>
    <row r="65" spans="2:8" s="11" customFormat="1" ht="11.25" customHeight="1" x14ac:dyDescent="0.25">
      <c r="B65" s="198" t="s">
        <v>285</v>
      </c>
      <c r="C65" s="21" t="s">
        <v>952</v>
      </c>
      <c r="D65" s="23">
        <v>531</v>
      </c>
      <c r="E65" s="27"/>
      <c r="F65" s="36">
        <f>D65*E65</f>
        <v>0</v>
      </c>
      <c r="G65" s="12"/>
      <c r="H65" s="197"/>
    </row>
    <row r="66" spans="2:8" s="11" customFormat="1" ht="12" customHeight="1" x14ac:dyDescent="0.25">
      <c r="B66" s="198" t="s">
        <v>28</v>
      </c>
      <c r="C66" s="21" t="s">
        <v>1019</v>
      </c>
      <c r="D66" s="23">
        <v>531</v>
      </c>
      <c r="E66" s="27"/>
      <c r="F66" s="36">
        <f t="shared" ref="F66" si="21">D66*E66</f>
        <v>0</v>
      </c>
      <c r="G66" s="12"/>
      <c r="H66" s="197"/>
    </row>
    <row r="67" spans="2:8" s="11" customFormat="1" ht="13.5" customHeight="1" thickBot="1" x14ac:dyDescent="0.3">
      <c r="B67" s="198" t="s">
        <v>26</v>
      </c>
      <c r="C67" s="21" t="s">
        <v>1020</v>
      </c>
      <c r="D67" s="23">
        <v>531</v>
      </c>
      <c r="E67" s="27"/>
      <c r="F67" s="36">
        <f t="shared" ref="F67" si="22">D67*E67</f>
        <v>0</v>
      </c>
      <c r="G67" s="12"/>
      <c r="H67" s="197"/>
    </row>
    <row r="68" spans="2:8" s="11" customFormat="1" ht="24.6" customHeight="1" thickBot="1" x14ac:dyDescent="0.3">
      <c r="B68" s="382" t="s">
        <v>1167</v>
      </c>
      <c r="C68" s="377"/>
      <c r="D68" s="377"/>
      <c r="E68" s="377"/>
      <c r="F68" s="378"/>
      <c r="G68" s="12"/>
    </row>
    <row r="69" spans="2:8" s="11" customFormat="1" ht="11.25" customHeight="1" x14ac:dyDescent="0.25">
      <c r="B69" s="198" t="s">
        <v>1032</v>
      </c>
      <c r="C69" s="21" t="s">
        <v>1033</v>
      </c>
      <c r="D69" s="23">
        <v>641</v>
      </c>
      <c r="E69" s="207"/>
      <c r="F69" s="36">
        <f t="shared" ref="F69:F70" si="23">D69*E69</f>
        <v>0</v>
      </c>
      <c r="G69" s="12"/>
      <c r="H69" s="197"/>
    </row>
    <row r="70" spans="2:8" s="11" customFormat="1" ht="12" customHeight="1" thickBot="1" x14ac:dyDescent="0.3">
      <c r="B70" s="198" t="s">
        <v>1034</v>
      </c>
      <c r="C70" s="21" t="s">
        <v>1035</v>
      </c>
      <c r="D70" s="23">
        <v>641</v>
      </c>
      <c r="E70" s="207"/>
      <c r="F70" s="36">
        <f t="shared" si="23"/>
        <v>0</v>
      </c>
      <c r="G70" s="12"/>
      <c r="H70" s="197"/>
    </row>
    <row r="71" spans="2:8" s="11" customFormat="1" ht="13.8" thickBot="1" x14ac:dyDescent="0.3">
      <c r="B71" s="376" t="s">
        <v>43</v>
      </c>
      <c r="C71" s="377"/>
      <c r="D71" s="377"/>
      <c r="E71" s="377"/>
      <c r="F71" s="378"/>
      <c r="G71" s="12"/>
    </row>
    <row r="72" spans="2:8" s="11" customFormat="1" ht="14.25" customHeight="1" x14ac:dyDescent="0.25">
      <c r="B72" s="198" t="s">
        <v>42</v>
      </c>
      <c r="C72" s="21" t="s">
        <v>1036</v>
      </c>
      <c r="D72" s="23">
        <v>273</v>
      </c>
      <c r="E72" s="27"/>
      <c r="F72" s="36">
        <f t="shared" si="20"/>
        <v>0</v>
      </c>
      <c r="G72" s="12"/>
      <c r="H72" s="197"/>
    </row>
    <row r="73" spans="2:8" s="11" customFormat="1" ht="12" customHeight="1" x14ac:dyDescent="0.25">
      <c r="B73" s="198" t="s">
        <v>40</v>
      </c>
      <c r="C73" s="21" t="s">
        <v>1037</v>
      </c>
      <c r="D73" s="23">
        <v>246</v>
      </c>
      <c r="E73" s="27"/>
      <c r="F73" s="36">
        <f t="shared" si="20"/>
        <v>0</v>
      </c>
      <c r="G73" s="12"/>
    </row>
    <row r="74" spans="2:8" s="11" customFormat="1" ht="12.75" customHeight="1" x14ac:dyDescent="0.25">
      <c r="B74" s="198" t="s">
        <v>39</v>
      </c>
      <c r="C74" s="21" t="s">
        <v>38</v>
      </c>
      <c r="D74" s="23">
        <v>246</v>
      </c>
      <c r="E74" s="27"/>
      <c r="F74" s="36">
        <f t="shared" si="20"/>
        <v>0</v>
      </c>
      <c r="G74" s="12"/>
    </row>
    <row r="75" spans="2:8" s="11" customFormat="1" ht="12" customHeight="1" x14ac:dyDescent="0.25">
      <c r="B75" s="198" t="s">
        <v>37</v>
      </c>
      <c r="C75" s="21" t="s">
        <v>1038</v>
      </c>
      <c r="D75" s="23">
        <v>273</v>
      </c>
      <c r="E75" s="27"/>
      <c r="F75" s="36">
        <f t="shared" si="20"/>
        <v>0</v>
      </c>
      <c r="G75" s="12"/>
      <c r="H75" s="197"/>
    </row>
    <row r="76" spans="2:8" s="11" customFormat="1" x14ac:dyDescent="0.25">
      <c r="B76" s="198" t="s">
        <v>35</v>
      </c>
      <c r="C76" s="21" t="s">
        <v>34</v>
      </c>
      <c r="D76" s="23">
        <v>251</v>
      </c>
      <c r="E76" s="27"/>
      <c r="F76" s="36">
        <f t="shared" si="20"/>
        <v>0</v>
      </c>
      <c r="G76" s="12"/>
    </row>
    <row r="77" spans="2:8" s="11" customFormat="1" ht="12" customHeight="1" x14ac:dyDescent="0.25">
      <c r="B77" s="198" t="s">
        <v>1193</v>
      </c>
      <c r="C77" s="21" t="s">
        <v>1194</v>
      </c>
      <c r="D77" s="23">
        <v>240</v>
      </c>
      <c r="E77" s="27"/>
      <c r="F77" s="36">
        <f t="shared" ref="F77:F81" si="24">D77*E77</f>
        <v>0</v>
      </c>
      <c r="G77" s="12"/>
      <c r="H77" s="197"/>
    </row>
    <row r="78" spans="2:8" s="11" customFormat="1" ht="13.5" customHeight="1" x14ac:dyDescent="0.25">
      <c r="B78" s="198" t="s">
        <v>29</v>
      </c>
      <c r="C78" s="21" t="s">
        <v>1040</v>
      </c>
      <c r="D78" s="23">
        <v>244</v>
      </c>
      <c r="E78" s="27"/>
      <c r="F78" s="38">
        <f t="shared" si="24"/>
        <v>0</v>
      </c>
      <c r="G78" s="12"/>
    </row>
    <row r="79" spans="2:8" s="11" customFormat="1" ht="13.5" customHeight="1" x14ac:dyDescent="0.25">
      <c r="B79" s="198" t="s">
        <v>1195</v>
      </c>
      <c r="C79" s="21" t="s">
        <v>1198</v>
      </c>
      <c r="D79" s="23">
        <v>236</v>
      </c>
      <c r="E79" s="27"/>
      <c r="F79" s="38">
        <f t="shared" ref="F79:F80" si="25">D79*E79</f>
        <v>0</v>
      </c>
      <c r="G79" s="12"/>
    </row>
    <row r="80" spans="2:8" s="11" customFormat="1" ht="13.5" customHeight="1" x14ac:dyDescent="0.25">
      <c r="B80" s="198" t="s">
        <v>1196</v>
      </c>
      <c r="C80" s="21" t="s">
        <v>1200</v>
      </c>
      <c r="D80" s="23">
        <v>212</v>
      </c>
      <c r="E80" s="27"/>
      <c r="F80" s="38">
        <f t="shared" si="25"/>
        <v>0</v>
      </c>
      <c r="G80" s="12"/>
    </row>
    <row r="81" spans="2:8" s="11" customFormat="1" ht="13.5" customHeight="1" x14ac:dyDescent="0.25">
      <c r="B81" s="198" t="s">
        <v>1197</v>
      </c>
      <c r="C81" s="21" t="s">
        <v>1199</v>
      </c>
      <c r="D81" s="23">
        <v>212</v>
      </c>
      <c r="E81" s="27"/>
      <c r="F81" s="38">
        <f t="shared" si="24"/>
        <v>0</v>
      </c>
      <c r="G81" s="12"/>
    </row>
    <row r="82" spans="2:8" s="11" customFormat="1" x14ac:dyDescent="0.25">
      <c r="B82" s="198" t="s">
        <v>33</v>
      </c>
      <c r="C82" s="21" t="s">
        <v>1190</v>
      </c>
      <c r="D82" s="23">
        <v>240</v>
      </c>
      <c r="E82" s="27"/>
      <c r="F82" s="36">
        <f>D82*E82</f>
        <v>0</v>
      </c>
      <c r="G82" s="12"/>
      <c r="H82" s="197"/>
    </row>
    <row r="83" spans="2:8" s="11" customFormat="1" x14ac:dyDescent="0.25">
      <c r="B83" s="198" t="s">
        <v>1191</v>
      </c>
      <c r="C83" s="21" t="s">
        <v>1192</v>
      </c>
      <c r="D83" s="23">
        <v>240</v>
      </c>
      <c r="E83" s="27"/>
      <c r="F83" s="36">
        <f t="shared" ref="F83" si="26">D83*E83</f>
        <v>0</v>
      </c>
      <c r="G83" s="12"/>
      <c r="H83" s="197"/>
    </row>
    <row r="84" spans="2:8" s="11" customFormat="1" ht="12" customHeight="1" thickBot="1" x14ac:dyDescent="0.3">
      <c r="B84" s="198" t="s">
        <v>31</v>
      </c>
      <c r="C84" s="21" t="s">
        <v>1039</v>
      </c>
      <c r="D84" s="23">
        <v>259</v>
      </c>
      <c r="E84" s="27"/>
      <c r="F84" s="36">
        <f>D84*E84</f>
        <v>0</v>
      </c>
      <c r="G84" s="12"/>
      <c r="H84" s="197"/>
    </row>
    <row r="85" spans="2:8" s="11" customFormat="1" ht="24" customHeight="1" thickBot="1" x14ac:dyDescent="0.3">
      <c r="B85" s="382" t="s">
        <v>1168</v>
      </c>
      <c r="C85" s="377"/>
      <c r="D85" s="377"/>
      <c r="E85" s="377"/>
      <c r="F85" s="378"/>
      <c r="G85" s="12"/>
    </row>
    <row r="86" spans="2:8" s="11" customFormat="1" ht="11.25" customHeight="1" x14ac:dyDescent="0.25">
      <c r="B86" s="198" t="s">
        <v>1041</v>
      </c>
      <c r="C86" s="21" t="s">
        <v>1042</v>
      </c>
      <c r="D86" s="23">
        <v>282</v>
      </c>
      <c r="E86" s="207"/>
      <c r="F86" s="36">
        <f t="shared" ref="F86:F87" si="27">D86*E86</f>
        <v>0</v>
      </c>
      <c r="G86" s="12"/>
      <c r="H86" s="197"/>
    </row>
    <row r="87" spans="2:8" s="11" customFormat="1" ht="12" customHeight="1" thickBot="1" x14ac:dyDescent="0.3">
      <c r="B87" s="198" t="s">
        <v>1043</v>
      </c>
      <c r="C87" s="21" t="s">
        <v>1044</v>
      </c>
      <c r="D87" s="23">
        <v>282</v>
      </c>
      <c r="E87" s="207"/>
      <c r="F87" s="36">
        <f t="shared" si="27"/>
        <v>0</v>
      </c>
      <c r="G87" s="12"/>
      <c r="H87" s="197"/>
    </row>
    <row r="88" spans="2:8" s="11" customFormat="1" ht="27" customHeight="1" thickBot="1" x14ac:dyDescent="0.3">
      <c r="B88" s="367" t="s">
        <v>1165</v>
      </c>
      <c r="C88" s="368"/>
      <c r="D88" s="368"/>
      <c r="E88" s="368"/>
      <c r="F88" s="369"/>
      <c r="G88" s="12"/>
    </row>
    <row r="89" spans="2:8" s="11" customFormat="1" ht="12.75" customHeight="1" x14ac:dyDescent="0.25">
      <c r="B89" s="198" t="s">
        <v>119</v>
      </c>
      <c r="C89" s="21" t="s">
        <v>121</v>
      </c>
      <c r="D89" s="23">
        <v>900</v>
      </c>
      <c r="E89" s="27"/>
      <c r="F89" s="36">
        <f t="shared" ref="F89:F104" si="28">D89*E89</f>
        <v>0</v>
      </c>
      <c r="G89" s="12"/>
    </row>
    <row r="90" spans="2:8" s="11" customFormat="1" ht="12.75" customHeight="1" x14ac:dyDescent="0.25">
      <c r="B90" s="198" t="s">
        <v>120</v>
      </c>
      <c r="C90" s="21" t="s">
        <v>122</v>
      </c>
      <c r="D90" s="23">
        <v>3420</v>
      </c>
      <c r="E90" s="27"/>
      <c r="F90" s="36">
        <f t="shared" si="28"/>
        <v>0</v>
      </c>
      <c r="G90" s="12"/>
    </row>
    <row r="91" spans="2:8" s="11" customFormat="1" ht="24" customHeight="1" x14ac:dyDescent="0.25">
      <c r="B91" s="198" t="s">
        <v>123</v>
      </c>
      <c r="C91" s="22" t="s">
        <v>124</v>
      </c>
      <c r="D91" s="23">
        <v>3600</v>
      </c>
      <c r="E91" s="27"/>
      <c r="F91" s="36">
        <f t="shared" si="28"/>
        <v>0</v>
      </c>
      <c r="G91" s="12"/>
    </row>
    <row r="92" spans="2:8" s="11" customFormat="1" ht="12.75" customHeight="1" x14ac:dyDescent="0.25">
      <c r="B92" s="198" t="s">
        <v>866</v>
      </c>
      <c r="C92" s="21" t="s">
        <v>125</v>
      </c>
      <c r="D92" s="23">
        <v>3420</v>
      </c>
      <c r="E92" s="27"/>
      <c r="F92" s="36">
        <f t="shared" si="28"/>
        <v>0</v>
      </c>
      <c r="G92" s="12"/>
    </row>
    <row r="93" spans="2:8" s="11" customFormat="1" x14ac:dyDescent="0.25">
      <c r="B93" s="198" t="s">
        <v>127</v>
      </c>
      <c r="C93" s="21" t="s">
        <v>126</v>
      </c>
      <c r="D93" s="23">
        <v>3420</v>
      </c>
      <c r="E93" s="27"/>
      <c r="F93" s="36">
        <f t="shared" si="28"/>
        <v>0</v>
      </c>
      <c r="G93" s="12"/>
    </row>
    <row r="94" spans="2:8" s="11" customFormat="1" x14ac:dyDescent="0.25">
      <c r="B94" s="198" t="s">
        <v>128</v>
      </c>
      <c r="C94" s="21" t="s">
        <v>129</v>
      </c>
      <c r="D94" s="23">
        <v>3420</v>
      </c>
      <c r="E94" s="27"/>
      <c r="F94" s="36">
        <f t="shared" si="28"/>
        <v>0</v>
      </c>
      <c r="G94" s="12"/>
    </row>
    <row r="95" spans="2:8" s="11" customFormat="1" x14ac:dyDescent="0.25">
      <c r="B95" s="198" t="s">
        <v>130</v>
      </c>
      <c r="C95" s="21" t="s">
        <v>135</v>
      </c>
      <c r="D95" s="23">
        <v>3420</v>
      </c>
      <c r="E95" s="27"/>
      <c r="F95" s="36">
        <f t="shared" si="28"/>
        <v>0</v>
      </c>
      <c r="G95" s="12"/>
    </row>
    <row r="96" spans="2:8" s="11" customFormat="1" x14ac:dyDescent="0.25">
      <c r="B96" s="198" t="s">
        <v>131</v>
      </c>
      <c r="C96" s="21" t="s">
        <v>132</v>
      </c>
      <c r="D96" s="23">
        <v>3600</v>
      </c>
      <c r="E96" s="27"/>
      <c r="F96" s="36">
        <f t="shared" si="28"/>
        <v>0</v>
      </c>
      <c r="G96" s="12"/>
    </row>
    <row r="97" spans="2:8" s="11" customFormat="1" x14ac:dyDescent="0.25">
      <c r="B97" s="198" t="s">
        <v>134</v>
      </c>
      <c r="C97" s="21" t="s">
        <v>133</v>
      </c>
      <c r="D97" s="23">
        <v>3600</v>
      </c>
      <c r="E97" s="27"/>
      <c r="F97" s="36">
        <f t="shared" si="28"/>
        <v>0</v>
      </c>
      <c r="G97" s="12"/>
    </row>
    <row r="98" spans="2:8" s="11" customFormat="1" x14ac:dyDescent="0.25">
      <c r="B98" s="198" t="s">
        <v>1163</v>
      </c>
      <c r="C98" s="21" t="s">
        <v>1164</v>
      </c>
      <c r="D98" s="23">
        <v>3600</v>
      </c>
      <c r="E98" s="207"/>
      <c r="F98" s="36">
        <f>D98*E98</f>
        <v>0</v>
      </c>
      <c r="G98" s="12"/>
    </row>
    <row r="99" spans="2:8" s="11" customFormat="1" x14ac:dyDescent="0.25">
      <c r="B99" s="198" t="s">
        <v>136</v>
      </c>
      <c r="C99" s="21" t="s">
        <v>137</v>
      </c>
      <c r="D99" s="23">
        <v>4500</v>
      </c>
      <c r="E99" s="27"/>
      <c r="F99" s="36">
        <f t="shared" si="28"/>
        <v>0</v>
      </c>
      <c r="G99" s="12"/>
    </row>
    <row r="100" spans="2:8" s="11" customFormat="1" x14ac:dyDescent="0.25">
      <c r="B100" s="198" t="s">
        <v>138</v>
      </c>
      <c r="C100" s="21" t="s">
        <v>145</v>
      </c>
      <c r="D100" s="23">
        <v>4500</v>
      </c>
      <c r="E100" s="27"/>
      <c r="F100" s="36">
        <f t="shared" si="28"/>
        <v>0</v>
      </c>
      <c r="G100" s="12"/>
    </row>
    <row r="101" spans="2:8" s="11" customFormat="1" x14ac:dyDescent="0.25">
      <c r="B101" s="198" t="s">
        <v>143</v>
      </c>
      <c r="C101" s="21" t="s">
        <v>144</v>
      </c>
      <c r="D101" s="23">
        <v>1198</v>
      </c>
      <c r="E101" s="27"/>
      <c r="F101" s="36">
        <f>D101*E101</f>
        <v>0</v>
      </c>
      <c r="G101" s="12"/>
    </row>
    <row r="102" spans="2:8" s="11" customFormat="1" x14ac:dyDescent="0.25">
      <c r="B102" s="198" t="s">
        <v>147</v>
      </c>
      <c r="C102" s="21" t="s">
        <v>146</v>
      </c>
      <c r="D102" s="23">
        <v>1198</v>
      </c>
      <c r="E102" s="27"/>
      <c r="F102" s="36">
        <f>D102*E102</f>
        <v>0</v>
      </c>
      <c r="G102" s="12"/>
    </row>
    <row r="103" spans="2:8" s="11" customFormat="1" x14ac:dyDescent="0.25">
      <c r="B103" s="198" t="s">
        <v>139</v>
      </c>
      <c r="C103" s="21" t="s">
        <v>140</v>
      </c>
      <c r="D103" s="23">
        <v>900</v>
      </c>
      <c r="E103" s="27"/>
      <c r="F103" s="36">
        <f t="shared" si="28"/>
        <v>0</v>
      </c>
      <c r="G103" s="12"/>
    </row>
    <row r="104" spans="2:8" s="11" customFormat="1" ht="13.8" thickBot="1" x14ac:dyDescent="0.3">
      <c r="B104" s="198" t="s">
        <v>141</v>
      </c>
      <c r="C104" s="21" t="s">
        <v>142</v>
      </c>
      <c r="D104" s="23">
        <v>900</v>
      </c>
      <c r="E104" s="27"/>
      <c r="F104" s="36">
        <f t="shared" si="28"/>
        <v>0</v>
      </c>
      <c r="G104" s="12"/>
    </row>
    <row r="105" spans="2:8" s="11" customFormat="1" ht="13.8" thickBot="1" x14ac:dyDescent="0.3">
      <c r="B105" s="375" t="s">
        <v>953</v>
      </c>
      <c r="C105" s="368"/>
      <c r="D105" s="368"/>
      <c r="E105" s="368"/>
      <c r="F105" s="369"/>
      <c r="G105" s="12"/>
    </row>
    <row r="106" spans="2:8" s="11" customFormat="1" x14ac:dyDescent="0.25">
      <c r="B106" s="198" t="str">
        <f>"OBJ-03200"</f>
        <v>OBJ-03200</v>
      </c>
      <c r="C106" s="21" t="s">
        <v>73</v>
      </c>
      <c r="D106" s="23">
        <v>234</v>
      </c>
      <c r="E106" s="27"/>
      <c r="F106" s="36">
        <f t="shared" ref="F106" si="29">D106*E106</f>
        <v>0</v>
      </c>
      <c r="G106" s="12"/>
      <c r="H106" s="197"/>
    </row>
    <row r="107" spans="2:8" s="11" customFormat="1" ht="23.25" customHeight="1" x14ac:dyDescent="0.25">
      <c r="B107" s="198" t="s">
        <v>72</v>
      </c>
      <c r="C107" s="22" t="s">
        <v>116</v>
      </c>
      <c r="D107" s="23">
        <v>234</v>
      </c>
      <c r="E107" s="27"/>
      <c r="F107" s="36">
        <f t="shared" ref="F107" si="30">D107*E107</f>
        <v>0</v>
      </c>
      <c r="G107" s="12"/>
    </row>
    <row r="108" spans="2:8" s="11" customFormat="1" ht="12" customHeight="1" x14ac:dyDescent="0.25">
      <c r="B108" s="198" t="str">
        <f>"OBJ-03204"</f>
        <v>OBJ-03204</v>
      </c>
      <c r="C108" s="21" t="s">
        <v>1022</v>
      </c>
      <c r="D108" s="23">
        <v>468</v>
      </c>
      <c r="E108" s="27"/>
      <c r="F108" s="36">
        <f t="shared" ref="F108" si="31">D108*E108</f>
        <v>0</v>
      </c>
      <c r="G108" s="12"/>
      <c r="H108" s="197"/>
    </row>
    <row r="109" spans="2:8" s="11" customFormat="1" x14ac:dyDescent="0.25">
      <c r="B109" s="198" t="s">
        <v>70</v>
      </c>
      <c r="C109" s="21" t="s">
        <v>1023</v>
      </c>
      <c r="D109" s="23">
        <v>506</v>
      </c>
      <c r="E109" s="27"/>
      <c r="F109" s="36">
        <f t="shared" ref="F109" si="32">D109*E109</f>
        <v>0</v>
      </c>
      <c r="G109" s="12"/>
      <c r="H109" s="197"/>
    </row>
    <row r="110" spans="2:8" s="11" customFormat="1" x14ac:dyDescent="0.25">
      <c r="B110" s="198" t="s">
        <v>69</v>
      </c>
      <c r="C110" s="21" t="s">
        <v>1024</v>
      </c>
      <c r="D110" s="23">
        <v>599</v>
      </c>
      <c r="E110" s="27"/>
      <c r="F110" s="36">
        <f t="shared" ref="F110" si="33">D110*E110</f>
        <v>0</v>
      </c>
      <c r="G110" s="12"/>
      <c r="H110" s="197"/>
    </row>
    <row r="111" spans="2:8" s="11" customFormat="1" ht="12.75" customHeight="1" x14ac:dyDescent="0.25">
      <c r="B111" s="198" t="s">
        <v>67</v>
      </c>
      <c r="C111" s="21" t="s">
        <v>66</v>
      </c>
      <c r="D111" s="23">
        <v>506</v>
      </c>
      <c r="E111" s="27"/>
      <c r="F111" s="36">
        <f t="shared" ref="F111" si="34">D111*E111</f>
        <v>0</v>
      </c>
      <c r="G111" s="12"/>
      <c r="H111" s="197"/>
    </row>
    <row r="112" spans="2:8" s="11" customFormat="1" x14ac:dyDescent="0.25">
      <c r="B112" s="198" t="s">
        <v>65</v>
      </c>
      <c r="C112" s="21" t="s">
        <v>64</v>
      </c>
      <c r="D112" s="23">
        <v>90</v>
      </c>
      <c r="E112" s="27"/>
      <c r="F112" s="37">
        <f>D112*E112</f>
        <v>0</v>
      </c>
      <c r="G112" s="12"/>
      <c r="H112" s="197"/>
    </row>
    <row r="113" spans="1:8" s="11" customFormat="1" x14ac:dyDescent="0.25">
      <c r="B113" s="198" t="s">
        <v>63</v>
      </c>
      <c r="C113" s="21" t="s">
        <v>62</v>
      </c>
      <c r="D113" s="23">
        <v>90</v>
      </c>
      <c r="E113" s="27"/>
      <c r="F113" s="37">
        <f>D113*E113</f>
        <v>0</v>
      </c>
      <c r="G113" s="12"/>
      <c r="H113" s="197"/>
    </row>
    <row r="114" spans="1:8" s="11" customFormat="1" x14ac:dyDescent="0.25">
      <c r="B114" s="198" t="s">
        <v>60</v>
      </c>
      <c r="C114" s="21" t="s">
        <v>59</v>
      </c>
      <c r="D114" s="23">
        <v>599</v>
      </c>
      <c r="E114" s="27"/>
      <c r="F114" s="36">
        <f t="shared" ref="F114:F116" si="35">D114*E114</f>
        <v>0</v>
      </c>
      <c r="G114" s="12"/>
      <c r="H114" s="197"/>
    </row>
    <row r="115" spans="1:8" s="11" customFormat="1" x14ac:dyDescent="0.25">
      <c r="B115" s="198" t="s">
        <v>58</v>
      </c>
      <c r="C115" s="21" t="s">
        <v>57</v>
      </c>
      <c r="D115" s="23">
        <v>599</v>
      </c>
      <c r="E115" s="27"/>
      <c r="F115" s="36">
        <f t="shared" si="35"/>
        <v>0</v>
      </c>
      <c r="G115" s="12"/>
      <c r="H115" s="197"/>
    </row>
    <row r="116" spans="1:8" s="11" customFormat="1" x14ac:dyDescent="0.25">
      <c r="B116" s="198" t="s">
        <v>54</v>
      </c>
      <c r="C116" s="21" t="s">
        <v>53</v>
      </c>
      <c r="D116" s="23">
        <v>421</v>
      </c>
      <c r="E116" s="27"/>
      <c r="F116" s="36">
        <f t="shared" si="35"/>
        <v>0</v>
      </c>
      <c r="G116" s="12"/>
      <c r="H116" s="197"/>
    </row>
    <row r="117" spans="1:8" s="11" customFormat="1" x14ac:dyDescent="0.25">
      <c r="B117" s="198" t="s">
        <v>52</v>
      </c>
      <c r="C117" s="21" t="s">
        <v>971</v>
      </c>
      <c r="D117" s="23">
        <v>646</v>
      </c>
      <c r="E117" s="27"/>
      <c r="F117" s="36">
        <f t="shared" ref="F117:F119" si="36">D117*E117</f>
        <v>0</v>
      </c>
      <c r="G117" s="12"/>
      <c r="H117" s="197"/>
    </row>
    <row r="118" spans="1:8" s="11" customFormat="1" x14ac:dyDescent="0.25">
      <c r="A118" s="12"/>
      <c r="B118" s="198" t="s">
        <v>51</v>
      </c>
      <c r="C118" s="21" t="s">
        <v>972</v>
      </c>
      <c r="D118" s="23">
        <v>599</v>
      </c>
      <c r="E118" s="27"/>
      <c r="F118" s="36">
        <f t="shared" si="36"/>
        <v>0</v>
      </c>
      <c r="G118" s="12"/>
      <c r="H118" s="197"/>
    </row>
    <row r="119" spans="1:8" s="11" customFormat="1" x14ac:dyDescent="0.25">
      <c r="A119" s="12"/>
      <c r="B119" s="198" t="s">
        <v>50</v>
      </c>
      <c r="C119" s="21" t="s">
        <v>973</v>
      </c>
      <c r="D119" s="23">
        <v>646</v>
      </c>
      <c r="E119" s="27"/>
      <c r="F119" s="36">
        <f t="shared" si="36"/>
        <v>0</v>
      </c>
      <c r="G119" s="12"/>
      <c r="H119" s="197"/>
    </row>
    <row r="120" spans="1:8" s="11" customFormat="1" ht="13.8" thickBot="1" x14ac:dyDescent="0.3">
      <c r="B120" s="198" t="s">
        <v>286</v>
      </c>
      <c r="C120" s="21" t="s">
        <v>287</v>
      </c>
      <c r="D120" s="23">
        <v>521</v>
      </c>
      <c r="E120" s="27"/>
      <c r="F120" s="36">
        <f t="shared" ref="F120" si="37">D120*E120</f>
        <v>0</v>
      </c>
      <c r="G120" s="12"/>
      <c r="H120" s="197"/>
    </row>
    <row r="121" spans="1:8" s="11" customFormat="1" ht="13.5" customHeight="1" thickBot="1" x14ac:dyDescent="0.3">
      <c r="B121" s="376" t="s">
        <v>975</v>
      </c>
      <c r="C121" s="377"/>
      <c r="D121" s="377"/>
      <c r="E121" s="377"/>
      <c r="F121" s="378"/>
      <c r="G121" s="12"/>
    </row>
    <row r="122" spans="1:8" s="11" customFormat="1" ht="11.25" customHeight="1" x14ac:dyDescent="0.25">
      <c r="B122" s="198" t="s">
        <v>285</v>
      </c>
      <c r="C122" s="21" t="s">
        <v>952</v>
      </c>
      <c r="D122" s="23">
        <v>531</v>
      </c>
      <c r="E122" s="27"/>
      <c r="F122" s="36">
        <f t="shared" ref="F122:F124" si="38">D122*E122</f>
        <v>0</v>
      </c>
      <c r="G122" s="12"/>
      <c r="H122" s="197"/>
    </row>
    <row r="123" spans="1:8" s="11" customFormat="1" ht="12" customHeight="1" x14ac:dyDescent="0.25">
      <c r="B123" s="198" t="s">
        <v>28</v>
      </c>
      <c r="C123" s="21" t="s">
        <v>27</v>
      </c>
      <c r="D123" s="23">
        <v>531</v>
      </c>
      <c r="E123" s="27"/>
      <c r="F123" s="36">
        <f t="shared" si="38"/>
        <v>0</v>
      </c>
      <c r="G123" s="12"/>
      <c r="H123" s="197"/>
    </row>
    <row r="124" spans="1:8" s="11" customFormat="1" ht="13.5" customHeight="1" thickBot="1" x14ac:dyDescent="0.3">
      <c r="B124" s="198" t="s">
        <v>26</v>
      </c>
      <c r="C124" s="21" t="s">
        <v>25</v>
      </c>
      <c r="D124" s="23">
        <v>531</v>
      </c>
      <c r="E124" s="27"/>
      <c r="F124" s="36">
        <f t="shared" si="38"/>
        <v>0</v>
      </c>
      <c r="G124" s="12"/>
      <c r="H124" s="197"/>
    </row>
    <row r="125" spans="1:8" s="11" customFormat="1" ht="13.8" thickBot="1" x14ac:dyDescent="0.3">
      <c r="B125" s="376" t="s">
        <v>974</v>
      </c>
      <c r="C125" s="377"/>
      <c r="D125" s="377"/>
      <c r="E125" s="377"/>
      <c r="F125" s="378"/>
      <c r="G125" s="12"/>
    </row>
    <row r="126" spans="1:8" s="11" customFormat="1" ht="14.25" customHeight="1" x14ac:dyDescent="0.25">
      <c r="B126" s="198" t="s">
        <v>42</v>
      </c>
      <c r="C126" s="21" t="s">
        <v>41</v>
      </c>
      <c r="D126" s="23">
        <v>273</v>
      </c>
      <c r="E126" s="27"/>
      <c r="F126" s="36">
        <f t="shared" ref="F126:F129" si="39">D126*E126</f>
        <v>0</v>
      </c>
      <c r="G126" s="12"/>
      <c r="H126" s="197"/>
    </row>
    <row r="127" spans="1:8" s="11" customFormat="1" ht="12" customHeight="1" x14ac:dyDescent="0.25">
      <c r="B127" s="198" t="s">
        <v>37</v>
      </c>
      <c r="C127" s="21" t="s">
        <v>36</v>
      </c>
      <c r="D127" s="23">
        <v>273</v>
      </c>
      <c r="E127" s="27"/>
      <c r="F127" s="36">
        <f t="shared" si="39"/>
        <v>0</v>
      </c>
      <c r="G127" s="12"/>
      <c r="H127" s="197"/>
    </row>
    <row r="128" spans="1:8" s="11" customFormat="1" x14ac:dyDescent="0.25">
      <c r="B128" s="198" t="s">
        <v>33</v>
      </c>
      <c r="C128" s="21" t="s">
        <v>32</v>
      </c>
      <c r="D128" s="23">
        <v>240</v>
      </c>
      <c r="E128" s="27"/>
      <c r="F128" s="36">
        <f t="shared" si="39"/>
        <v>0</v>
      </c>
      <c r="G128" s="12"/>
      <c r="H128" s="197"/>
    </row>
    <row r="129" spans="2:8" s="11" customFormat="1" ht="12" customHeight="1" thickBot="1" x14ac:dyDescent="0.3">
      <c r="B129" s="198" t="s">
        <v>31</v>
      </c>
      <c r="C129" s="21" t="s">
        <v>30</v>
      </c>
      <c r="D129" s="23">
        <v>259</v>
      </c>
      <c r="E129" s="27"/>
      <c r="F129" s="36">
        <f t="shared" si="39"/>
        <v>0</v>
      </c>
      <c r="G129" s="12"/>
      <c r="H129" s="197"/>
    </row>
    <row r="130" spans="2:8" s="11" customFormat="1" ht="13.8" thickBot="1" x14ac:dyDescent="0.3">
      <c r="B130" s="375" t="s">
        <v>117</v>
      </c>
      <c r="C130" s="368"/>
      <c r="D130" s="368"/>
      <c r="E130" s="368"/>
      <c r="F130" s="369"/>
      <c r="G130" s="12"/>
    </row>
    <row r="131" spans="2:8" s="11" customFormat="1" x14ac:dyDescent="0.25">
      <c r="B131" s="198" t="s">
        <v>24</v>
      </c>
      <c r="C131" s="21" t="s">
        <v>23</v>
      </c>
      <c r="D131" s="23">
        <v>65</v>
      </c>
      <c r="E131" s="27"/>
      <c r="F131" s="39">
        <f t="shared" ref="F131:F142" si="40">(D131*E131)</f>
        <v>0</v>
      </c>
      <c r="G131" s="12"/>
    </row>
    <row r="132" spans="2:8" s="11" customFormat="1" x14ac:dyDescent="0.25">
      <c r="B132" s="198" t="s">
        <v>22</v>
      </c>
      <c r="C132" s="21" t="s">
        <v>808</v>
      </c>
      <c r="D132" s="23">
        <v>43</v>
      </c>
      <c r="E132" s="27"/>
      <c r="F132" s="39">
        <f t="shared" si="40"/>
        <v>0</v>
      </c>
      <c r="G132" s="12"/>
    </row>
    <row r="133" spans="2:8" s="11" customFormat="1" x14ac:dyDescent="0.25">
      <c r="B133" s="198" t="s">
        <v>21</v>
      </c>
      <c r="C133" s="21" t="s">
        <v>20</v>
      </c>
      <c r="D133" s="23">
        <v>43</v>
      </c>
      <c r="E133" s="27"/>
      <c r="F133" s="39">
        <f t="shared" si="40"/>
        <v>0</v>
      </c>
      <c r="G133" s="12"/>
    </row>
    <row r="134" spans="2:8" s="11" customFormat="1" x14ac:dyDescent="0.25">
      <c r="B134" s="198" t="s">
        <v>19</v>
      </c>
      <c r="C134" s="21" t="s">
        <v>18</v>
      </c>
      <c r="D134" s="23">
        <v>25</v>
      </c>
      <c r="E134" s="27"/>
      <c r="F134" s="39">
        <f t="shared" si="40"/>
        <v>0</v>
      </c>
      <c r="G134" s="12"/>
    </row>
    <row r="135" spans="2:8" s="11" customFormat="1" x14ac:dyDescent="0.25">
      <c r="B135" s="198" t="s">
        <v>17</v>
      </c>
      <c r="C135" s="21" t="s">
        <v>16</v>
      </c>
      <c r="D135" s="23">
        <v>32</v>
      </c>
      <c r="E135" s="27"/>
      <c r="F135" s="39">
        <f t="shared" si="40"/>
        <v>0</v>
      </c>
      <c r="G135" s="12"/>
      <c r="H135" s="197"/>
    </row>
    <row r="136" spans="2:8" s="11" customFormat="1" x14ac:dyDescent="0.25">
      <c r="B136" s="198" t="s">
        <v>15</v>
      </c>
      <c r="C136" s="21" t="s">
        <v>14</v>
      </c>
      <c r="D136" s="23">
        <v>624</v>
      </c>
      <c r="E136" s="27"/>
      <c r="F136" s="39">
        <f t="shared" si="40"/>
        <v>0</v>
      </c>
      <c r="G136" s="12"/>
    </row>
    <row r="137" spans="2:8" s="11" customFormat="1" x14ac:dyDescent="0.25">
      <c r="B137" s="198" t="s">
        <v>870</v>
      </c>
      <c r="C137" s="21" t="s">
        <v>871</v>
      </c>
      <c r="D137" s="23">
        <v>32</v>
      </c>
      <c r="E137" s="27"/>
      <c r="F137" s="39">
        <f t="shared" si="40"/>
        <v>0</v>
      </c>
      <c r="G137" s="12"/>
    </row>
    <row r="138" spans="2:8" s="11" customFormat="1" x14ac:dyDescent="0.25">
      <c r="B138" s="198" t="s">
        <v>872</v>
      </c>
      <c r="C138" s="21" t="s">
        <v>873</v>
      </c>
      <c r="D138" s="23">
        <v>712</v>
      </c>
      <c r="E138" s="27"/>
      <c r="F138" s="40">
        <f t="shared" si="40"/>
        <v>0</v>
      </c>
      <c r="G138" s="12"/>
    </row>
    <row r="139" spans="2:8" s="11" customFormat="1" x14ac:dyDescent="0.25">
      <c r="B139" s="198" t="s">
        <v>13</v>
      </c>
      <c r="C139" s="21" t="s">
        <v>12</v>
      </c>
      <c r="D139" s="23">
        <v>80</v>
      </c>
      <c r="E139" s="27"/>
      <c r="F139" s="41">
        <f t="shared" si="40"/>
        <v>0</v>
      </c>
      <c r="G139" s="12"/>
    </row>
    <row r="140" spans="2:8" s="11" customFormat="1" x14ac:dyDescent="0.25">
      <c r="B140" s="198" t="s">
        <v>11</v>
      </c>
      <c r="C140" s="21" t="s">
        <v>10</v>
      </c>
      <c r="D140" s="23">
        <v>224</v>
      </c>
      <c r="E140" s="27"/>
      <c r="F140" s="41">
        <f t="shared" si="40"/>
        <v>0</v>
      </c>
      <c r="G140" s="12"/>
    </row>
    <row r="141" spans="2:8" s="11" customFormat="1" x14ac:dyDescent="0.25">
      <c r="B141" s="198" t="s">
        <v>874</v>
      </c>
      <c r="C141" s="158" t="s">
        <v>875</v>
      </c>
      <c r="D141" s="23">
        <v>840</v>
      </c>
      <c r="E141" s="27"/>
      <c r="F141" s="41">
        <f t="shared" si="40"/>
        <v>0</v>
      </c>
      <c r="G141" s="12"/>
    </row>
    <row r="142" spans="2:8" s="11" customFormat="1" ht="13.8" thickBot="1" x14ac:dyDescent="0.3">
      <c r="B142" s="198" t="s">
        <v>1183</v>
      </c>
      <c r="C142" s="21" t="s">
        <v>9</v>
      </c>
      <c r="D142" s="23">
        <v>864</v>
      </c>
      <c r="E142" s="27"/>
      <c r="F142" s="42">
        <f t="shared" si="40"/>
        <v>0</v>
      </c>
      <c r="G142" s="12"/>
    </row>
    <row r="143" spans="2:8" s="11" customFormat="1" ht="13.8" thickBot="1" x14ac:dyDescent="0.3">
      <c r="B143" s="379" t="s">
        <v>118</v>
      </c>
      <c r="C143" s="380"/>
      <c r="D143" s="380"/>
      <c r="E143" s="380"/>
      <c r="F143" s="381"/>
      <c r="G143" s="12"/>
      <c r="H143" s="16"/>
    </row>
    <row r="144" spans="2:8" s="11" customFormat="1" x14ac:dyDescent="0.25">
      <c r="B144" s="43"/>
      <c r="C144" s="25"/>
      <c r="D144" s="26"/>
      <c r="E144" s="24"/>
      <c r="F144" s="44">
        <f>(D144*E144)</f>
        <v>0</v>
      </c>
      <c r="G144" s="12"/>
    </row>
    <row r="145" spans="2:8" s="11" customFormat="1" x14ac:dyDescent="0.25">
      <c r="B145" s="43"/>
      <c r="C145" s="25"/>
      <c r="D145" s="26"/>
      <c r="E145" s="24"/>
      <c r="F145" s="44">
        <f>(D145*E145)</f>
        <v>0</v>
      </c>
      <c r="G145" s="12"/>
    </row>
    <row r="146" spans="2:8" s="11" customFormat="1" ht="21.6" thickBot="1" x14ac:dyDescent="0.45">
      <c r="B146" s="45"/>
      <c r="C146" s="32"/>
      <c r="D146" s="33"/>
      <c r="E146" s="34"/>
      <c r="F146" s="46"/>
      <c r="G146" s="12"/>
    </row>
    <row r="147" spans="2:8" s="11" customFormat="1" ht="32.25" customHeight="1" thickTop="1" thickBot="1" x14ac:dyDescent="0.45">
      <c r="B147" s="47"/>
      <c r="C147" s="14"/>
      <c r="D147" s="13"/>
      <c r="E147" s="15" t="s">
        <v>281</v>
      </c>
      <c r="F147" s="48">
        <f>SUM(F144:F146,F131:F142,F126:F129,F122:F124,F106:F120,F89:F104,F86:F87,F72:F84,F69:F70,F65:F67,F39:F63,F27:F37,F10:F25)</f>
        <v>0</v>
      </c>
      <c r="G147" s="3"/>
      <c r="H147" s="2"/>
    </row>
    <row r="148" spans="2:8" s="11" customFormat="1" ht="13.8" thickTop="1" x14ac:dyDescent="0.25">
      <c r="B148" s="49"/>
      <c r="C148" s="14"/>
      <c r="D148" s="13"/>
      <c r="E148" s="370"/>
      <c r="F148" s="371"/>
      <c r="G148" s="3"/>
      <c r="H148" s="2"/>
    </row>
    <row r="149" spans="2:8" s="11" customFormat="1" ht="13.8" thickBot="1" x14ac:dyDescent="0.3">
      <c r="B149" s="50"/>
      <c r="C149" s="9"/>
      <c r="D149" s="8"/>
      <c r="E149" s="7"/>
      <c r="F149" s="51"/>
      <c r="G149" s="3"/>
      <c r="H149" s="2"/>
    </row>
    <row r="150" spans="2:8" s="12" customFormat="1" ht="13.8" thickTop="1" x14ac:dyDescent="0.25">
      <c r="B150" s="6"/>
      <c r="C150" s="6"/>
      <c r="D150" s="5"/>
      <c r="E150" s="4"/>
      <c r="F150" s="6"/>
      <c r="G150" s="3"/>
      <c r="H150" s="3"/>
    </row>
    <row r="151" spans="2:8" x14ac:dyDescent="0.25"/>
    <row r="152" spans="2:8" x14ac:dyDescent="0.25"/>
    <row r="153" spans="2:8" x14ac:dyDescent="0.25"/>
    <row r="154" spans="2:8" x14ac:dyDescent="0.25"/>
    <row r="155" spans="2:8" x14ac:dyDescent="0.25"/>
    <row r="156" spans="2:8" x14ac:dyDescent="0.25"/>
    <row r="157" spans="2:8" x14ac:dyDescent="0.25"/>
    <row r="158" spans="2:8" x14ac:dyDescent="0.25"/>
    <row r="159" spans="2:8" x14ac:dyDescent="0.25"/>
    <row r="160" spans="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sheetData>
  <sheetProtection password="EDC4" sheet="1" objects="1" scenarios="1" selectLockedCells="1"/>
  <mergeCells count="16">
    <mergeCell ref="B1:F5"/>
    <mergeCell ref="B6:F7"/>
    <mergeCell ref="B88:F88"/>
    <mergeCell ref="E148:F148"/>
    <mergeCell ref="B9:F9"/>
    <mergeCell ref="B26:F26"/>
    <mergeCell ref="B64:F64"/>
    <mergeCell ref="B71:F71"/>
    <mergeCell ref="B38:F38"/>
    <mergeCell ref="B143:F143"/>
    <mergeCell ref="B130:F130"/>
    <mergeCell ref="B105:F105"/>
    <mergeCell ref="B125:F125"/>
    <mergeCell ref="B121:F121"/>
    <mergeCell ref="B68:F68"/>
    <mergeCell ref="B85:F85"/>
  </mergeCells>
  <conditionalFormatting sqref="E131:E142 E10:E25 E66 E126:E129 E27:E33 E36:E37 E39:E53 E62:E63 E108:E119 E72:E76 E82">
    <cfRule type="cellIs" dxfId="702" priority="391" stopIfTrue="1" operator="greaterThan">
      <formula>0</formula>
    </cfRule>
  </conditionalFormatting>
  <conditionalFormatting sqref="F138:F142 F126:F129 F10:F25 F27:F33 F36:F37 F62:F63 F112:F113 F84 F72:F76 F82">
    <cfRule type="cellIs" dxfId="701" priority="390" stopIfTrue="1" operator="greaterThan">
      <formula>0</formula>
    </cfRule>
  </conditionalFormatting>
  <conditionalFormatting sqref="F34">
    <cfRule type="cellIs" dxfId="700" priority="389" stopIfTrue="1" operator="greaterThan">
      <formula>0</formula>
    </cfRule>
  </conditionalFormatting>
  <conditionalFormatting sqref="F40">
    <cfRule type="cellIs" dxfId="699" priority="388" stopIfTrue="1" operator="greaterThan">
      <formula>0</formula>
    </cfRule>
  </conditionalFormatting>
  <conditionalFormatting sqref="F147">
    <cfRule type="cellIs" dxfId="698" priority="386" stopIfTrue="1" operator="greaterThan">
      <formula>0</formula>
    </cfRule>
  </conditionalFormatting>
  <conditionalFormatting sqref="B131:E142 B10:E25 B144:E145 B99:E99 B101:E102 B126:E129 B27:E33 B36:E37 B65:E67 B42:E53 B62:E63 B108:E119 B122:E124 B72:E76 B82:E84">
    <cfRule type="expression" dxfId="697" priority="384" stopIfTrue="1">
      <formula>$E10&gt;0</formula>
    </cfRule>
    <cfRule type="expression" dxfId="696" priority="385" stopIfTrue="1">
      <formula>$E10&gt;0</formula>
    </cfRule>
  </conditionalFormatting>
  <conditionalFormatting sqref="B130 B143">
    <cfRule type="expression" dxfId="695" priority="383" stopIfTrue="1">
      <formula>$E130&gt;0</formula>
    </cfRule>
  </conditionalFormatting>
  <conditionalFormatting sqref="F131:F137">
    <cfRule type="cellIs" dxfId="694" priority="382" stopIfTrue="1" operator="greaterThan">
      <formula>0</formula>
    </cfRule>
  </conditionalFormatting>
  <conditionalFormatting sqref="F144:F145">
    <cfRule type="cellIs" dxfId="693" priority="381" stopIfTrue="1" operator="greaterThan">
      <formula>0</formula>
    </cfRule>
  </conditionalFormatting>
  <conditionalFormatting sqref="E34">
    <cfRule type="cellIs" dxfId="692" priority="377" stopIfTrue="1" operator="greaterThan">
      <formula>0</formula>
    </cfRule>
  </conditionalFormatting>
  <conditionalFormatting sqref="B34:E34">
    <cfRule type="expression" dxfId="691" priority="375" stopIfTrue="1">
      <formula>$E34&gt;0</formula>
    </cfRule>
    <cfRule type="expression" dxfId="690" priority="376" stopIfTrue="1">
      <formula>$E34&gt;0</formula>
    </cfRule>
  </conditionalFormatting>
  <conditionalFormatting sqref="E54 E56:E60">
    <cfRule type="cellIs" dxfId="689" priority="374" stopIfTrue="1" operator="greaterThan">
      <formula>0</formula>
    </cfRule>
  </conditionalFormatting>
  <conditionalFormatting sqref="B39:E40 B54:E54 B41 D41:E41 B56:E60">
    <cfRule type="expression" dxfId="688" priority="372" stopIfTrue="1">
      <formula>$E39&gt;0</formula>
    </cfRule>
    <cfRule type="expression" dxfId="687" priority="373" stopIfTrue="1">
      <formula>$E39&gt;0</formula>
    </cfRule>
  </conditionalFormatting>
  <conditionalFormatting sqref="E84">
    <cfRule type="cellIs" dxfId="686" priority="371" stopIfTrue="1" operator="greaterThan">
      <formula>0</formula>
    </cfRule>
  </conditionalFormatting>
  <conditionalFormatting sqref="E144:E145">
    <cfRule type="cellIs" dxfId="685" priority="362" stopIfTrue="1" operator="greaterThan">
      <formula>0</formula>
    </cfRule>
  </conditionalFormatting>
  <conditionalFormatting sqref="F89:F94">
    <cfRule type="cellIs" dxfId="684" priority="358" stopIfTrue="1" operator="greaterThan">
      <formula>0</formula>
    </cfRule>
  </conditionalFormatting>
  <conditionalFormatting sqref="E89:E94">
    <cfRule type="cellIs" dxfId="683" priority="357" stopIfTrue="1" operator="greaterThan">
      <formula>0</formula>
    </cfRule>
  </conditionalFormatting>
  <conditionalFormatting sqref="B89:E94">
    <cfRule type="expression" dxfId="682" priority="355" stopIfTrue="1">
      <formula>$E89&gt;0</formula>
    </cfRule>
    <cfRule type="expression" dxfId="681" priority="356" stopIfTrue="1">
      <formula>$E89&gt;0</formula>
    </cfRule>
  </conditionalFormatting>
  <conditionalFormatting sqref="F95">
    <cfRule type="cellIs" dxfId="680" priority="354" stopIfTrue="1" operator="greaterThan">
      <formula>0</formula>
    </cfRule>
  </conditionalFormatting>
  <conditionalFormatting sqref="E95">
    <cfRule type="cellIs" dxfId="679" priority="353" stopIfTrue="1" operator="greaterThan">
      <formula>0</formula>
    </cfRule>
  </conditionalFormatting>
  <conditionalFormatting sqref="B95:E95">
    <cfRule type="expression" dxfId="678" priority="351" stopIfTrue="1">
      <formula>$E95&gt;0</formula>
    </cfRule>
    <cfRule type="expression" dxfId="677" priority="352" stopIfTrue="1">
      <formula>$E95&gt;0</formula>
    </cfRule>
  </conditionalFormatting>
  <conditionalFormatting sqref="F96">
    <cfRule type="cellIs" dxfId="676" priority="350" stopIfTrue="1" operator="greaterThan">
      <formula>0</formula>
    </cfRule>
  </conditionalFormatting>
  <conditionalFormatting sqref="E96">
    <cfRule type="cellIs" dxfId="675" priority="349" stopIfTrue="1" operator="greaterThan">
      <formula>0</formula>
    </cfRule>
  </conditionalFormatting>
  <conditionalFormatting sqref="B96:E96">
    <cfRule type="expression" dxfId="674" priority="347" stopIfTrue="1">
      <formula>$E96&gt;0</formula>
    </cfRule>
    <cfRule type="expression" dxfId="673" priority="348" stopIfTrue="1">
      <formula>$E96&gt;0</formula>
    </cfRule>
  </conditionalFormatting>
  <conditionalFormatting sqref="F97">
    <cfRule type="cellIs" dxfId="672" priority="346" stopIfTrue="1" operator="greaterThan">
      <formula>0</formula>
    </cfRule>
  </conditionalFormatting>
  <conditionalFormatting sqref="E97">
    <cfRule type="cellIs" dxfId="671" priority="345" stopIfTrue="1" operator="greaterThan">
      <formula>0</formula>
    </cfRule>
  </conditionalFormatting>
  <conditionalFormatting sqref="B97:E97">
    <cfRule type="expression" dxfId="670" priority="343" stopIfTrue="1">
      <formula>$E97&gt;0</formula>
    </cfRule>
    <cfRule type="expression" dxfId="669" priority="344" stopIfTrue="1">
      <formula>$E97&gt;0</formula>
    </cfRule>
  </conditionalFormatting>
  <conditionalFormatting sqref="F99">
    <cfRule type="cellIs" dxfId="668" priority="342" stopIfTrue="1" operator="greaterThan">
      <formula>0</formula>
    </cfRule>
  </conditionalFormatting>
  <conditionalFormatting sqref="E99">
    <cfRule type="cellIs" dxfId="667" priority="341" stopIfTrue="1" operator="greaterThan">
      <formula>0</formula>
    </cfRule>
  </conditionalFormatting>
  <conditionalFormatting sqref="B100:E100">
    <cfRule type="expression" dxfId="666" priority="333" stopIfTrue="1">
      <formula>$E100&gt;0</formula>
    </cfRule>
    <cfRule type="expression" dxfId="665" priority="334" stopIfTrue="1">
      <formula>$E100&gt;0</formula>
    </cfRule>
  </conditionalFormatting>
  <conditionalFormatting sqref="F100">
    <cfRule type="cellIs" dxfId="664" priority="332" stopIfTrue="1" operator="greaterThan">
      <formula>0</formula>
    </cfRule>
  </conditionalFormatting>
  <conditionalFormatting sqref="E100">
    <cfRule type="cellIs" dxfId="663" priority="331" stopIfTrue="1" operator="greaterThan">
      <formula>0</formula>
    </cfRule>
  </conditionalFormatting>
  <conditionalFormatting sqref="B103:E103">
    <cfRule type="expression" dxfId="662" priority="329" stopIfTrue="1">
      <formula>$E103&gt;0</formula>
    </cfRule>
    <cfRule type="expression" dxfId="661" priority="330" stopIfTrue="1">
      <formula>$E103&gt;0</formula>
    </cfRule>
  </conditionalFormatting>
  <conditionalFormatting sqref="F103">
    <cfRule type="cellIs" dxfId="660" priority="328" stopIfTrue="1" operator="greaterThan">
      <formula>0</formula>
    </cfRule>
  </conditionalFormatting>
  <conditionalFormatting sqref="E103">
    <cfRule type="cellIs" dxfId="659" priority="327" stopIfTrue="1" operator="greaterThan">
      <formula>0</formula>
    </cfRule>
  </conditionalFormatting>
  <conditionalFormatting sqref="B104:E104">
    <cfRule type="expression" dxfId="658" priority="325" stopIfTrue="1">
      <formula>$E104&gt;0</formula>
    </cfRule>
    <cfRule type="expression" dxfId="657" priority="326" stopIfTrue="1">
      <formula>$E104&gt;0</formula>
    </cfRule>
  </conditionalFormatting>
  <conditionalFormatting sqref="F104">
    <cfRule type="cellIs" dxfId="656" priority="324" stopIfTrue="1" operator="greaterThan">
      <formula>0</formula>
    </cfRule>
  </conditionalFormatting>
  <conditionalFormatting sqref="E104">
    <cfRule type="cellIs" dxfId="655" priority="323" stopIfTrue="1" operator="greaterThan">
      <formula>0</formula>
    </cfRule>
  </conditionalFormatting>
  <conditionalFormatting sqref="F102">
    <cfRule type="cellIs" dxfId="654" priority="322" stopIfTrue="1" operator="greaterThan">
      <formula>0</formula>
    </cfRule>
  </conditionalFormatting>
  <conditionalFormatting sqref="E102">
    <cfRule type="cellIs" dxfId="653" priority="321" stopIfTrue="1" operator="greaterThan">
      <formula>0</formula>
    </cfRule>
  </conditionalFormatting>
  <conditionalFormatting sqref="F101">
    <cfRule type="cellIs" dxfId="652" priority="318" stopIfTrue="1" operator="greaterThan">
      <formula>0</formula>
    </cfRule>
  </conditionalFormatting>
  <conditionalFormatting sqref="E101">
    <cfRule type="cellIs" dxfId="651" priority="317" stopIfTrue="1" operator="greaterThan">
      <formula>0</formula>
    </cfRule>
  </conditionalFormatting>
  <conditionalFormatting sqref="E65">
    <cfRule type="cellIs" dxfId="650" priority="289" stopIfTrue="1" operator="greaterThan">
      <formula>0</formula>
    </cfRule>
  </conditionalFormatting>
  <conditionalFormatting sqref="F43">
    <cfRule type="cellIs" dxfId="649" priority="274" stopIfTrue="1" operator="greaterThan">
      <formula>0</formula>
    </cfRule>
  </conditionalFormatting>
  <conditionalFormatting sqref="F45">
    <cfRule type="cellIs" dxfId="648" priority="271" stopIfTrue="1" operator="greaterThan">
      <formula>0</formula>
    </cfRule>
  </conditionalFormatting>
  <conditionalFormatting sqref="E61">
    <cfRule type="cellIs" dxfId="647" priority="281" stopIfTrue="1" operator="greaterThan">
      <formula>0</formula>
    </cfRule>
  </conditionalFormatting>
  <conditionalFormatting sqref="B61:E61">
    <cfRule type="expression" dxfId="646" priority="279" stopIfTrue="1">
      <formula>$E61&gt;0</formula>
    </cfRule>
    <cfRule type="expression" dxfId="645" priority="280" stopIfTrue="1">
      <formula>$E61&gt;0</formula>
    </cfRule>
  </conditionalFormatting>
  <conditionalFormatting sqref="F61">
    <cfRule type="cellIs" dxfId="644" priority="277" stopIfTrue="1" operator="greaterThan">
      <formula>0</formula>
    </cfRule>
  </conditionalFormatting>
  <conditionalFormatting sqref="F52">
    <cfRule type="cellIs" dxfId="643" priority="267" stopIfTrue="1" operator="greaterThan">
      <formula>0</formula>
    </cfRule>
  </conditionalFormatting>
  <conditionalFormatting sqref="F46">
    <cfRule type="cellIs" dxfId="642" priority="275" stopIfTrue="1" operator="greaterThan">
      <formula>0</formula>
    </cfRule>
  </conditionalFormatting>
  <conditionalFormatting sqref="F44">
    <cfRule type="cellIs" dxfId="641" priority="273" stopIfTrue="1" operator="greaterThan">
      <formula>0</formula>
    </cfRule>
  </conditionalFormatting>
  <conditionalFormatting sqref="F47">
    <cfRule type="cellIs" dxfId="640" priority="272" stopIfTrue="1" operator="greaterThan">
      <formula>0</formula>
    </cfRule>
  </conditionalFormatting>
  <conditionalFormatting sqref="F60">
    <cfRule type="cellIs" dxfId="639" priority="270" stopIfTrue="1" operator="greaterThan">
      <formula>0</formula>
    </cfRule>
  </conditionalFormatting>
  <conditionalFormatting sqref="F59">
    <cfRule type="cellIs" dxfId="638" priority="268" stopIfTrue="1" operator="greaterThan">
      <formula>0</formula>
    </cfRule>
  </conditionalFormatting>
  <conditionalFormatting sqref="F65">
    <cfRule type="cellIs" dxfId="637" priority="259" stopIfTrue="1" operator="greaterThan">
      <formula>0</formula>
    </cfRule>
  </conditionalFormatting>
  <conditionalFormatting sqref="F66">
    <cfRule type="cellIs" dxfId="636" priority="257" stopIfTrue="1" operator="greaterThan">
      <formula>0</formula>
    </cfRule>
  </conditionalFormatting>
  <conditionalFormatting sqref="F58">
    <cfRule type="cellIs" dxfId="635" priority="255" stopIfTrue="1" operator="greaterThan">
      <formula>0</formula>
    </cfRule>
  </conditionalFormatting>
  <conditionalFormatting sqref="F57">
    <cfRule type="cellIs" dxfId="634" priority="254" stopIfTrue="1" operator="greaterThan">
      <formula>0</formula>
    </cfRule>
  </conditionalFormatting>
  <conditionalFormatting sqref="F56">
    <cfRule type="cellIs" dxfId="633" priority="253" stopIfTrue="1" operator="greaterThan">
      <formula>0</formula>
    </cfRule>
  </conditionalFormatting>
  <conditionalFormatting sqref="F54">
    <cfRule type="cellIs" dxfId="632" priority="252" stopIfTrue="1" operator="greaterThan">
      <formula>0</formula>
    </cfRule>
  </conditionalFormatting>
  <conditionalFormatting sqref="F53">
    <cfRule type="cellIs" dxfId="631" priority="251" stopIfTrue="1" operator="greaterThan">
      <formula>0</formula>
    </cfRule>
  </conditionalFormatting>
  <conditionalFormatting sqref="F51">
    <cfRule type="cellIs" dxfId="630" priority="250" stopIfTrue="1" operator="greaterThan">
      <formula>0</formula>
    </cfRule>
  </conditionalFormatting>
  <conditionalFormatting sqref="F50">
    <cfRule type="cellIs" dxfId="629" priority="249" stopIfTrue="1" operator="greaterThan">
      <formula>0</formula>
    </cfRule>
  </conditionalFormatting>
  <conditionalFormatting sqref="F49">
    <cfRule type="cellIs" dxfId="628" priority="248" stopIfTrue="1" operator="greaterThan">
      <formula>0</formula>
    </cfRule>
  </conditionalFormatting>
  <conditionalFormatting sqref="F48">
    <cfRule type="cellIs" dxfId="627" priority="247" stopIfTrue="1" operator="greaterThan">
      <formula>0</formula>
    </cfRule>
  </conditionalFormatting>
  <conditionalFormatting sqref="F42">
    <cfRule type="cellIs" dxfId="626" priority="246" stopIfTrue="1" operator="greaterThan">
      <formula>0</formula>
    </cfRule>
  </conditionalFormatting>
  <conditionalFormatting sqref="F41">
    <cfRule type="cellIs" dxfId="625" priority="245" stopIfTrue="1" operator="greaterThan">
      <formula>0</formula>
    </cfRule>
  </conditionalFormatting>
  <conditionalFormatting sqref="F39">
    <cfRule type="cellIs" dxfId="624" priority="244" stopIfTrue="1" operator="greaterThan">
      <formula>0</formula>
    </cfRule>
  </conditionalFormatting>
  <conditionalFormatting sqref="E106">
    <cfRule type="cellIs" dxfId="623" priority="238" stopIfTrue="1" operator="greaterThan">
      <formula>0</formula>
    </cfRule>
  </conditionalFormatting>
  <conditionalFormatting sqref="B106:E106">
    <cfRule type="expression" dxfId="622" priority="236" stopIfTrue="1">
      <formula>$E106&gt;0</formula>
    </cfRule>
    <cfRule type="expression" dxfId="621" priority="237" stopIfTrue="1">
      <formula>$E106&gt;0</formula>
    </cfRule>
  </conditionalFormatting>
  <conditionalFormatting sqref="F106">
    <cfRule type="cellIs" dxfId="620" priority="235" stopIfTrue="1" operator="greaterThan">
      <formula>0</formula>
    </cfRule>
  </conditionalFormatting>
  <conditionalFormatting sqref="E123:E124">
    <cfRule type="cellIs" dxfId="619" priority="234" stopIfTrue="1" operator="greaterThan">
      <formula>0</formula>
    </cfRule>
  </conditionalFormatting>
  <conditionalFormatting sqref="E122">
    <cfRule type="cellIs" dxfId="618" priority="223" stopIfTrue="1" operator="greaterThan">
      <formula>0</formula>
    </cfRule>
  </conditionalFormatting>
  <conditionalFormatting sqref="F108">
    <cfRule type="cellIs" dxfId="617" priority="211" stopIfTrue="1" operator="greaterThan">
      <formula>0</formula>
    </cfRule>
  </conditionalFormatting>
  <conditionalFormatting sqref="F110">
    <cfRule type="cellIs" dxfId="616" priority="208" stopIfTrue="1" operator="greaterThan">
      <formula>0</formula>
    </cfRule>
  </conditionalFormatting>
  <conditionalFormatting sqref="F111">
    <cfRule type="cellIs" dxfId="615" priority="209" stopIfTrue="1" operator="greaterThan">
      <formula>0</formula>
    </cfRule>
  </conditionalFormatting>
  <conditionalFormatting sqref="F116">
    <cfRule type="cellIs" dxfId="614" priority="205" stopIfTrue="1" operator="greaterThan">
      <formula>0</formula>
    </cfRule>
  </conditionalFormatting>
  <conditionalFormatting sqref="F109">
    <cfRule type="cellIs" dxfId="613" priority="210" stopIfTrue="1" operator="greaterThan">
      <formula>0</formula>
    </cfRule>
  </conditionalFormatting>
  <conditionalFormatting sqref="F122">
    <cfRule type="cellIs" dxfId="612" priority="198" stopIfTrue="1" operator="greaterThan">
      <formula>0</formula>
    </cfRule>
  </conditionalFormatting>
  <conditionalFormatting sqref="F123">
    <cfRule type="cellIs" dxfId="611" priority="197" stopIfTrue="1" operator="greaterThan">
      <formula>0</formula>
    </cfRule>
  </conditionalFormatting>
  <conditionalFormatting sqref="F124">
    <cfRule type="cellIs" dxfId="610" priority="196" stopIfTrue="1" operator="greaterThan">
      <formula>0</formula>
    </cfRule>
  </conditionalFormatting>
  <conditionalFormatting sqref="F119">
    <cfRule type="cellIs" dxfId="609" priority="193" stopIfTrue="1" operator="greaterThan">
      <formula>0</formula>
    </cfRule>
  </conditionalFormatting>
  <conditionalFormatting sqref="F118">
    <cfRule type="cellIs" dxfId="608" priority="192" stopIfTrue="1" operator="greaterThan">
      <formula>0</formula>
    </cfRule>
  </conditionalFormatting>
  <conditionalFormatting sqref="F117">
    <cfRule type="cellIs" dxfId="607" priority="191" stopIfTrue="1" operator="greaterThan">
      <formula>0</formula>
    </cfRule>
  </conditionalFormatting>
  <conditionalFormatting sqref="F115">
    <cfRule type="cellIs" dxfId="606" priority="189" stopIfTrue="1" operator="greaterThan">
      <formula>0</formula>
    </cfRule>
  </conditionalFormatting>
  <conditionalFormatting sqref="F114">
    <cfRule type="cellIs" dxfId="605" priority="188" stopIfTrue="1" operator="greaterThan">
      <formula>0</formula>
    </cfRule>
  </conditionalFormatting>
  <conditionalFormatting sqref="E67">
    <cfRule type="cellIs" dxfId="604" priority="158" stopIfTrue="1" operator="greaterThan">
      <formula>0</formula>
    </cfRule>
  </conditionalFormatting>
  <conditionalFormatting sqref="F67">
    <cfRule type="cellIs" dxfId="603" priority="155" stopIfTrue="1" operator="greaterThan">
      <formula>0</formula>
    </cfRule>
  </conditionalFormatting>
  <conditionalFormatting sqref="F35">
    <cfRule type="cellIs" dxfId="602" priority="102" stopIfTrue="1" operator="greaterThan">
      <formula>0</formula>
    </cfRule>
  </conditionalFormatting>
  <conditionalFormatting sqref="E35">
    <cfRule type="cellIs" dxfId="601" priority="101" stopIfTrue="1" operator="greaterThan">
      <formula>0</formula>
    </cfRule>
  </conditionalFormatting>
  <conditionalFormatting sqref="B35:E35">
    <cfRule type="expression" dxfId="600" priority="99" stopIfTrue="1">
      <formula>$E35&gt;0</formula>
    </cfRule>
    <cfRule type="expression" dxfId="599" priority="100" stopIfTrue="1">
      <formula>$E35&gt;0</formula>
    </cfRule>
  </conditionalFormatting>
  <conditionalFormatting sqref="E120">
    <cfRule type="cellIs" dxfId="598" priority="94" stopIfTrue="1" operator="greaterThan">
      <formula>0</formula>
    </cfRule>
  </conditionalFormatting>
  <conditionalFormatting sqref="B120:E120">
    <cfRule type="expression" dxfId="597" priority="92" stopIfTrue="1">
      <formula>$E120&gt;0</formula>
    </cfRule>
    <cfRule type="expression" dxfId="596" priority="93" stopIfTrue="1">
      <formula>$E120&gt;0</formula>
    </cfRule>
  </conditionalFormatting>
  <conditionalFormatting sqref="F120">
    <cfRule type="cellIs" dxfId="595" priority="91" stopIfTrue="1" operator="greaterThan">
      <formula>0</formula>
    </cfRule>
  </conditionalFormatting>
  <conditionalFormatting sqref="E107">
    <cfRule type="cellIs" dxfId="594" priority="62" stopIfTrue="1" operator="greaterThan">
      <formula>0</formula>
    </cfRule>
  </conditionalFormatting>
  <conditionalFormatting sqref="B107:E107">
    <cfRule type="expression" dxfId="593" priority="60" stopIfTrue="1">
      <formula>$E107&gt;0</formula>
    </cfRule>
    <cfRule type="expression" dxfId="592" priority="61" stopIfTrue="1">
      <formula>$E107&gt;0</formula>
    </cfRule>
  </conditionalFormatting>
  <conditionalFormatting sqref="F107">
    <cfRule type="cellIs" dxfId="591" priority="59" stopIfTrue="1" operator="greaterThan">
      <formula>0</formula>
    </cfRule>
  </conditionalFormatting>
  <conditionalFormatting sqref="C41">
    <cfRule type="expression" dxfId="590" priority="53" stopIfTrue="1">
      <formula>$E41&gt;0</formula>
    </cfRule>
    <cfRule type="expression" dxfId="589" priority="54" stopIfTrue="1">
      <formula>$E41&gt;0</formula>
    </cfRule>
  </conditionalFormatting>
  <conditionalFormatting sqref="E70">
    <cfRule type="cellIs" dxfId="588" priority="52" stopIfTrue="1" operator="greaterThan">
      <formula>0</formula>
    </cfRule>
  </conditionalFormatting>
  <conditionalFormatting sqref="B70 D70:E70">
    <cfRule type="expression" dxfId="587" priority="50" stopIfTrue="1">
      <formula>$E70&gt;0</formula>
    </cfRule>
    <cfRule type="expression" dxfId="586" priority="51" stopIfTrue="1">
      <formula>$E70&gt;0</formula>
    </cfRule>
  </conditionalFormatting>
  <conditionalFormatting sqref="E69">
    <cfRule type="cellIs" dxfId="585" priority="49" stopIfTrue="1" operator="greaterThan">
      <formula>0</formula>
    </cfRule>
  </conditionalFormatting>
  <conditionalFormatting sqref="B69:E69">
    <cfRule type="expression" dxfId="584" priority="47" stopIfTrue="1">
      <formula>$E69&gt;0</formula>
    </cfRule>
    <cfRule type="expression" dxfId="583" priority="48" stopIfTrue="1">
      <formula>$E69&gt;0</formula>
    </cfRule>
  </conditionalFormatting>
  <conditionalFormatting sqref="F69">
    <cfRule type="cellIs" dxfId="582" priority="46" stopIfTrue="1" operator="greaterThan">
      <formula>0</formula>
    </cfRule>
  </conditionalFormatting>
  <conditionalFormatting sqref="F70">
    <cfRule type="cellIs" dxfId="581" priority="45" stopIfTrue="1" operator="greaterThan">
      <formula>0</formula>
    </cfRule>
  </conditionalFormatting>
  <conditionalFormatting sqref="C70">
    <cfRule type="expression" dxfId="580" priority="43" stopIfTrue="1">
      <formula>$E70&gt;0</formula>
    </cfRule>
    <cfRule type="expression" dxfId="579" priority="44" stopIfTrue="1">
      <formula>$E70&gt;0</formula>
    </cfRule>
  </conditionalFormatting>
  <conditionalFormatting sqref="E87">
    <cfRule type="cellIs" dxfId="578" priority="42" stopIfTrue="1" operator="greaterThan">
      <formula>0</formula>
    </cfRule>
  </conditionalFormatting>
  <conditionalFormatting sqref="B87 D87:E87">
    <cfRule type="expression" dxfId="577" priority="40" stopIfTrue="1">
      <formula>$E87&gt;0</formula>
    </cfRule>
    <cfRule type="expression" dxfId="576" priority="41" stopIfTrue="1">
      <formula>$E87&gt;0</formula>
    </cfRule>
  </conditionalFormatting>
  <conditionalFormatting sqref="E86">
    <cfRule type="cellIs" dxfId="575" priority="39" stopIfTrue="1" operator="greaterThan">
      <formula>0</formula>
    </cfRule>
  </conditionalFormatting>
  <conditionalFormatting sqref="B86:E86">
    <cfRule type="expression" dxfId="574" priority="37" stopIfTrue="1">
      <formula>$E86&gt;0</formula>
    </cfRule>
    <cfRule type="expression" dxfId="573" priority="38" stopIfTrue="1">
      <formula>$E86&gt;0</formula>
    </cfRule>
  </conditionalFormatting>
  <conditionalFormatting sqref="F86">
    <cfRule type="cellIs" dxfId="572" priority="36" stopIfTrue="1" operator="greaterThan">
      <formula>0</formula>
    </cfRule>
  </conditionalFormatting>
  <conditionalFormatting sqref="F87">
    <cfRule type="cellIs" dxfId="571" priority="35" stopIfTrue="1" operator="greaterThan">
      <formula>0</formula>
    </cfRule>
  </conditionalFormatting>
  <conditionalFormatting sqref="C87">
    <cfRule type="expression" dxfId="570" priority="33" stopIfTrue="1">
      <formula>$E87&gt;0</formula>
    </cfRule>
    <cfRule type="expression" dxfId="569" priority="34" stopIfTrue="1">
      <formula>$E87&gt;0</formula>
    </cfRule>
  </conditionalFormatting>
  <conditionalFormatting sqref="B98:E98">
    <cfRule type="expression" dxfId="568" priority="31" stopIfTrue="1">
      <formula>$E98&gt;0</formula>
    </cfRule>
    <cfRule type="expression" dxfId="567" priority="32" stopIfTrue="1">
      <formula>$E98&gt;0</formula>
    </cfRule>
  </conditionalFormatting>
  <conditionalFormatting sqref="F98">
    <cfRule type="cellIs" dxfId="566" priority="30" stopIfTrue="1" operator="greaterThan">
      <formula>0</formula>
    </cfRule>
  </conditionalFormatting>
  <conditionalFormatting sqref="E98">
    <cfRule type="cellIs" dxfId="565" priority="29" stopIfTrue="1" operator="greaterThan">
      <formula>0</formula>
    </cfRule>
  </conditionalFormatting>
  <conditionalFormatting sqref="E55">
    <cfRule type="cellIs" dxfId="564" priority="28" stopIfTrue="1" operator="greaterThan">
      <formula>0</formula>
    </cfRule>
  </conditionalFormatting>
  <conditionalFormatting sqref="B55:E55">
    <cfRule type="expression" dxfId="563" priority="26" stopIfTrue="1">
      <formula>$E55&gt;0</formula>
    </cfRule>
    <cfRule type="expression" dxfId="562" priority="27" stopIfTrue="1">
      <formula>$E55&gt;0</formula>
    </cfRule>
  </conditionalFormatting>
  <conditionalFormatting sqref="F55">
    <cfRule type="cellIs" dxfId="561" priority="25" stopIfTrue="1" operator="greaterThan">
      <formula>0</formula>
    </cfRule>
  </conditionalFormatting>
  <conditionalFormatting sqref="F83">
    <cfRule type="cellIs" dxfId="560" priority="24" stopIfTrue="1" operator="greaterThan">
      <formula>0</formula>
    </cfRule>
  </conditionalFormatting>
  <conditionalFormatting sqref="E83">
    <cfRule type="cellIs" dxfId="559" priority="23" stopIfTrue="1" operator="greaterThan">
      <formula>0</formula>
    </cfRule>
  </conditionalFormatting>
  <conditionalFormatting sqref="F77">
    <cfRule type="cellIs" dxfId="558" priority="20" stopIfTrue="1" operator="greaterThan">
      <formula>0</formula>
    </cfRule>
  </conditionalFormatting>
  <conditionalFormatting sqref="E77">
    <cfRule type="cellIs" dxfId="557" priority="19" stopIfTrue="1" operator="greaterThan">
      <formula>0</formula>
    </cfRule>
  </conditionalFormatting>
  <conditionalFormatting sqref="B77:E77">
    <cfRule type="expression" dxfId="556" priority="17" stopIfTrue="1">
      <formula>$E77&gt;0</formula>
    </cfRule>
    <cfRule type="expression" dxfId="555" priority="18" stopIfTrue="1">
      <formula>$E77&gt;0</formula>
    </cfRule>
  </conditionalFormatting>
  <conditionalFormatting sqref="F81">
    <cfRule type="cellIs" dxfId="554" priority="16" stopIfTrue="1" operator="greaterThan">
      <formula>0</formula>
    </cfRule>
  </conditionalFormatting>
  <conditionalFormatting sqref="E81">
    <cfRule type="cellIs" dxfId="553" priority="15" stopIfTrue="1" operator="greaterThan">
      <formula>0</formula>
    </cfRule>
  </conditionalFormatting>
  <conditionalFormatting sqref="B81:E81">
    <cfRule type="expression" dxfId="552" priority="13" stopIfTrue="1">
      <formula>$E81&gt;0</formula>
    </cfRule>
    <cfRule type="expression" dxfId="551" priority="14" stopIfTrue="1">
      <formula>$E81&gt;0</formula>
    </cfRule>
  </conditionalFormatting>
  <conditionalFormatting sqref="F79">
    <cfRule type="cellIs" dxfId="550" priority="12" stopIfTrue="1" operator="greaterThan">
      <formula>0</formula>
    </cfRule>
  </conditionalFormatting>
  <conditionalFormatting sqref="E79">
    <cfRule type="cellIs" dxfId="549" priority="11" stopIfTrue="1" operator="greaterThan">
      <formula>0</formula>
    </cfRule>
  </conditionalFormatting>
  <conditionalFormatting sqref="B79:E79">
    <cfRule type="expression" dxfId="548" priority="9" stopIfTrue="1">
      <formula>$E79&gt;0</formula>
    </cfRule>
    <cfRule type="expression" dxfId="547" priority="10" stopIfTrue="1">
      <formula>$E79&gt;0</formula>
    </cfRule>
  </conditionalFormatting>
  <conditionalFormatting sqref="F78">
    <cfRule type="cellIs" dxfId="546" priority="8" stopIfTrue="1" operator="greaterThan">
      <formula>0</formula>
    </cfRule>
  </conditionalFormatting>
  <conditionalFormatting sqref="E78">
    <cfRule type="cellIs" dxfId="545" priority="7" stopIfTrue="1" operator="greaterThan">
      <formula>0</formula>
    </cfRule>
  </conditionalFormatting>
  <conditionalFormatting sqref="B78:E78">
    <cfRule type="expression" dxfId="544" priority="5" stopIfTrue="1">
      <formula>$E78&gt;0</formula>
    </cfRule>
    <cfRule type="expression" dxfId="543" priority="6" stopIfTrue="1">
      <formula>$E78&gt;0</formula>
    </cfRule>
  </conditionalFormatting>
  <conditionalFormatting sqref="F80">
    <cfRule type="cellIs" dxfId="542" priority="4" stopIfTrue="1" operator="greaterThan">
      <formula>0</formula>
    </cfRule>
  </conditionalFormatting>
  <conditionalFormatting sqref="E80">
    <cfRule type="cellIs" dxfId="541" priority="3" stopIfTrue="1" operator="greaterThan">
      <formula>0</formula>
    </cfRule>
  </conditionalFormatting>
  <conditionalFormatting sqref="B80:E80">
    <cfRule type="expression" dxfId="540" priority="1" stopIfTrue="1">
      <formula>$E80&gt;0</formula>
    </cfRule>
    <cfRule type="expression" dxfId="539" priority="2" stopIfTrue="1">
      <formula>$E80&gt;0</formula>
    </cfRule>
  </conditionalFormatting>
  <printOptions horizontalCentered="1"/>
  <pageMargins left="0" right="0" top="0.25" bottom="0.25" header="0.3" footer="0.3"/>
  <pageSetup paperSize="9"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1"/>
  <sheetViews>
    <sheetView showGridLines="0" zoomScale="115" zoomScaleNormal="115" workbookViewId="0">
      <selection activeCell="K5" sqref="K5"/>
    </sheetView>
  </sheetViews>
  <sheetFormatPr defaultColWidth="9.109375" defaultRowHeight="14.4" zeroHeight="1" x14ac:dyDescent="0.3"/>
  <cols>
    <col min="1" max="1" width="1.33203125" style="28" customWidth="1"/>
    <col min="2" max="2" width="8.33203125" style="28" customWidth="1"/>
    <col min="3" max="3" width="6.5546875" style="28" customWidth="1"/>
    <col min="4" max="4" width="15.33203125" style="28" customWidth="1"/>
    <col min="5" max="5" width="4.6640625" style="28" customWidth="1"/>
    <col min="6" max="6" width="12.5546875" style="28" customWidth="1"/>
    <col min="7" max="7" width="16.5546875" style="28" customWidth="1"/>
    <col min="8" max="8" width="0.88671875" style="28" customWidth="1"/>
    <col min="9" max="9" width="3.6640625" style="28" customWidth="1"/>
    <col min="10" max="10" width="9.109375" style="28" customWidth="1"/>
    <col min="11" max="11" width="13.44140625" style="28" customWidth="1"/>
    <col min="12" max="12" width="17.33203125" style="28" customWidth="1"/>
    <col min="13" max="13" width="4.5546875" style="28" bestFit="1" customWidth="1"/>
    <col min="14" max="14" width="1.5546875" style="28" customWidth="1"/>
    <col min="15" max="16384" width="9.109375" style="28"/>
  </cols>
  <sheetData>
    <row r="1" spans="2:13" ht="69.75" customHeight="1" thickBot="1" x14ac:dyDescent="0.35">
      <c r="B1" s="407"/>
      <c r="C1" s="408"/>
      <c r="D1" s="408"/>
      <c r="E1" s="408"/>
      <c r="F1" s="408"/>
      <c r="G1" s="408"/>
      <c r="H1" s="408"/>
      <c r="I1" s="408"/>
      <c r="J1" s="408"/>
      <c r="K1" s="408"/>
      <c r="L1" s="409"/>
      <c r="M1" s="28" t="s">
        <v>269</v>
      </c>
    </row>
    <row r="2" spans="2:13" ht="21" customHeight="1" thickTop="1" thickBot="1" x14ac:dyDescent="0.35">
      <c r="B2" s="420" t="s">
        <v>991</v>
      </c>
      <c r="C2" s="421"/>
      <c r="D2" s="421"/>
      <c r="E2" s="421"/>
      <c r="F2" s="421"/>
      <c r="G2" s="421"/>
      <c r="H2" s="421"/>
      <c r="I2" s="421"/>
      <c r="J2" s="421"/>
      <c r="K2" s="421"/>
      <c r="L2" s="422"/>
    </row>
    <row r="3" spans="2:13" ht="16.5" customHeight="1" thickTop="1" thickBot="1" x14ac:dyDescent="0.35">
      <c r="B3" s="443" t="s">
        <v>76</v>
      </c>
      <c r="C3" s="444"/>
      <c r="D3" s="444" t="s">
        <v>75</v>
      </c>
      <c r="E3" s="444"/>
      <c r="F3" s="444"/>
      <c r="G3" s="444"/>
      <c r="H3" s="444"/>
      <c r="I3" s="444"/>
      <c r="J3" s="206" t="s">
        <v>114</v>
      </c>
      <c r="K3" s="206" t="s">
        <v>282</v>
      </c>
      <c r="L3" s="211" t="s">
        <v>74</v>
      </c>
    </row>
    <row r="4" spans="2:13" ht="14.25" customHeight="1" thickBot="1" x14ac:dyDescent="0.35">
      <c r="B4" s="417" t="s">
        <v>268</v>
      </c>
      <c r="C4" s="418"/>
      <c r="D4" s="418"/>
      <c r="E4" s="418"/>
      <c r="F4" s="418"/>
      <c r="G4" s="418"/>
      <c r="H4" s="418"/>
      <c r="I4" s="418"/>
      <c r="J4" s="418"/>
      <c r="K4" s="418"/>
      <c r="L4" s="419"/>
    </row>
    <row r="5" spans="2:13" ht="13.5" customHeight="1" x14ac:dyDescent="0.3">
      <c r="B5" s="410" t="s">
        <v>267</v>
      </c>
      <c r="C5" s="411"/>
      <c r="D5" s="412" t="s">
        <v>985</v>
      </c>
      <c r="E5" s="413"/>
      <c r="F5" s="413"/>
      <c r="G5" s="413"/>
      <c r="H5" s="413"/>
      <c r="I5" s="414"/>
      <c r="J5" s="63">
        <v>149</v>
      </c>
      <c r="K5" s="57"/>
      <c r="L5" s="214">
        <f t="shared" ref="L5:L11" si="0">J5*K5</f>
        <v>0</v>
      </c>
    </row>
    <row r="6" spans="2:13" ht="13.5" customHeight="1" x14ac:dyDescent="0.3">
      <c r="B6" s="389" t="s">
        <v>266</v>
      </c>
      <c r="C6" s="390"/>
      <c r="D6" s="393" t="s">
        <v>265</v>
      </c>
      <c r="E6" s="394"/>
      <c r="F6" s="394"/>
      <c r="G6" s="394"/>
      <c r="H6" s="394"/>
      <c r="I6" s="395"/>
      <c r="J6" s="64">
        <v>41</v>
      </c>
      <c r="K6" s="58"/>
      <c r="L6" s="214">
        <f t="shared" si="0"/>
        <v>0</v>
      </c>
    </row>
    <row r="7" spans="2:13" ht="13.2" customHeight="1" x14ac:dyDescent="0.3">
      <c r="B7" s="389" t="s">
        <v>264</v>
      </c>
      <c r="C7" s="390"/>
      <c r="D7" s="393" t="s">
        <v>263</v>
      </c>
      <c r="E7" s="394"/>
      <c r="F7" s="394"/>
      <c r="G7" s="394"/>
      <c r="H7" s="394"/>
      <c r="I7" s="395"/>
      <c r="J7" s="64">
        <v>408</v>
      </c>
      <c r="K7" s="58"/>
      <c r="L7" s="214">
        <f t="shared" si="0"/>
        <v>0</v>
      </c>
    </row>
    <row r="8" spans="2:13" ht="13.5" customHeight="1" x14ac:dyDescent="0.3">
      <c r="B8" s="389" t="s">
        <v>262</v>
      </c>
      <c r="C8" s="390"/>
      <c r="D8" s="393" t="s">
        <v>261</v>
      </c>
      <c r="E8" s="394"/>
      <c r="F8" s="394"/>
      <c r="G8" s="394"/>
      <c r="H8" s="394"/>
      <c r="I8" s="395"/>
      <c r="J8" s="127">
        <v>80</v>
      </c>
      <c r="K8" s="58"/>
      <c r="L8" s="214">
        <f t="shared" si="0"/>
        <v>0</v>
      </c>
    </row>
    <row r="9" spans="2:13" ht="13.2" customHeight="1" x14ac:dyDescent="0.3">
      <c r="B9" s="389" t="s">
        <v>260</v>
      </c>
      <c r="C9" s="390"/>
      <c r="D9" s="393" t="s">
        <v>259</v>
      </c>
      <c r="E9" s="394"/>
      <c r="F9" s="394"/>
      <c r="G9" s="394"/>
      <c r="H9" s="394"/>
      <c r="I9" s="395"/>
      <c r="J9" s="64">
        <v>168</v>
      </c>
      <c r="K9" s="58"/>
      <c r="L9" s="214">
        <f t="shared" si="0"/>
        <v>0</v>
      </c>
    </row>
    <row r="10" spans="2:13" ht="13.2" customHeight="1" x14ac:dyDescent="0.3">
      <c r="B10" s="389" t="s">
        <v>881</v>
      </c>
      <c r="C10" s="390"/>
      <c r="D10" s="393" t="s">
        <v>882</v>
      </c>
      <c r="E10" s="394"/>
      <c r="F10" s="394"/>
      <c r="G10" s="394"/>
      <c r="H10" s="394"/>
      <c r="I10" s="395"/>
      <c r="J10" s="64">
        <v>222</v>
      </c>
      <c r="K10" s="58"/>
      <c r="L10" s="214">
        <f t="shared" ref="L10" si="1">J10*K10</f>
        <v>0</v>
      </c>
    </row>
    <row r="11" spans="2:13" ht="14.25" customHeight="1" thickBot="1" x14ac:dyDescent="0.35">
      <c r="B11" s="383" t="s">
        <v>258</v>
      </c>
      <c r="C11" s="384"/>
      <c r="D11" s="396" t="s">
        <v>883</v>
      </c>
      <c r="E11" s="397"/>
      <c r="F11" s="397"/>
      <c r="G11" s="397"/>
      <c r="H11" s="397"/>
      <c r="I11" s="398"/>
      <c r="J11" s="65">
        <v>41</v>
      </c>
      <c r="K11" s="56"/>
      <c r="L11" s="214">
        <f t="shared" si="0"/>
        <v>0</v>
      </c>
    </row>
    <row r="12" spans="2:13" ht="15" thickBot="1" x14ac:dyDescent="0.35">
      <c r="B12" s="417" t="s">
        <v>257</v>
      </c>
      <c r="C12" s="418"/>
      <c r="D12" s="418"/>
      <c r="E12" s="418"/>
      <c r="F12" s="418"/>
      <c r="G12" s="418"/>
      <c r="H12" s="418"/>
      <c r="I12" s="418"/>
      <c r="J12" s="418"/>
      <c r="K12" s="418"/>
      <c r="L12" s="419"/>
    </row>
    <row r="13" spans="2:13" ht="12.75" customHeight="1" x14ac:dyDescent="0.3">
      <c r="B13" s="410" t="s">
        <v>256</v>
      </c>
      <c r="C13" s="411"/>
      <c r="D13" s="412" t="s">
        <v>255</v>
      </c>
      <c r="E13" s="413"/>
      <c r="F13" s="413"/>
      <c r="G13" s="413"/>
      <c r="H13" s="413"/>
      <c r="I13" s="414"/>
      <c r="J13" s="63">
        <v>175</v>
      </c>
      <c r="K13" s="57"/>
      <c r="L13" s="230">
        <f t="shared" ref="L13:L37" si="2">J13*K13</f>
        <v>0</v>
      </c>
    </row>
    <row r="14" spans="2:13" ht="14.25" customHeight="1" x14ac:dyDescent="0.3">
      <c r="B14" s="389" t="s">
        <v>254</v>
      </c>
      <c r="C14" s="390"/>
      <c r="D14" s="393" t="s">
        <v>253</v>
      </c>
      <c r="E14" s="394"/>
      <c r="F14" s="394"/>
      <c r="G14" s="394"/>
      <c r="H14" s="394"/>
      <c r="I14" s="395"/>
      <c r="J14" s="63">
        <v>175</v>
      </c>
      <c r="K14" s="58"/>
      <c r="L14" s="214">
        <f t="shared" si="2"/>
        <v>0</v>
      </c>
    </row>
    <row r="15" spans="2:13" ht="13.5" customHeight="1" x14ac:dyDescent="0.3">
      <c r="B15" s="389" t="s">
        <v>252</v>
      </c>
      <c r="C15" s="390"/>
      <c r="D15" s="393" t="s">
        <v>251</v>
      </c>
      <c r="E15" s="394"/>
      <c r="F15" s="394"/>
      <c r="G15" s="394"/>
      <c r="H15" s="394"/>
      <c r="I15" s="395"/>
      <c r="J15" s="63">
        <v>175</v>
      </c>
      <c r="K15" s="58"/>
      <c r="L15" s="214">
        <f t="shared" si="2"/>
        <v>0</v>
      </c>
    </row>
    <row r="16" spans="2:13" ht="13.5" customHeight="1" x14ac:dyDescent="0.3">
      <c r="B16" s="389" t="s">
        <v>250</v>
      </c>
      <c r="C16" s="390"/>
      <c r="D16" s="393" t="s">
        <v>249</v>
      </c>
      <c r="E16" s="394"/>
      <c r="F16" s="394"/>
      <c r="G16" s="394"/>
      <c r="H16" s="394"/>
      <c r="I16" s="395"/>
      <c r="J16" s="63">
        <v>175</v>
      </c>
      <c r="K16" s="58"/>
      <c r="L16" s="214">
        <f t="shared" si="2"/>
        <v>0</v>
      </c>
    </row>
    <row r="17" spans="1:12" ht="13.5" customHeight="1" x14ac:dyDescent="0.3">
      <c r="B17" s="389" t="s">
        <v>248</v>
      </c>
      <c r="C17" s="390"/>
      <c r="D17" s="393" t="s">
        <v>247</v>
      </c>
      <c r="E17" s="394"/>
      <c r="F17" s="394"/>
      <c r="G17" s="394"/>
      <c r="H17" s="394"/>
      <c r="I17" s="395"/>
      <c r="J17" s="63">
        <v>175</v>
      </c>
      <c r="K17" s="58"/>
      <c r="L17" s="214">
        <f t="shared" si="2"/>
        <v>0</v>
      </c>
    </row>
    <row r="18" spans="1:12" x14ac:dyDescent="0.3">
      <c r="B18" s="389" t="s">
        <v>246</v>
      </c>
      <c r="C18" s="390"/>
      <c r="D18" s="393" t="s">
        <v>245</v>
      </c>
      <c r="E18" s="394"/>
      <c r="F18" s="394"/>
      <c r="G18" s="394"/>
      <c r="H18" s="394"/>
      <c r="I18" s="395"/>
      <c r="J18" s="63">
        <v>175</v>
      </c>
      <c r="K18" s="58"/>
      <c r="L18" s="214">
        <f t="shared" si="2"/>
        <v>0</v>
      </c>
    </row>
    <row r="19" spans="1:12" ht="12.75" customHeight="1" x14ac:dyDescent="0.3">
      <c r="B19" s="389" t="s">
        <v>244</v>
      </c>
      <c r="C19" s="390"/>
      <c r="D19" s="393" t="s">
        <v>243</v>
      </c>
      <c r="E19" s="394"/>
      <c r="F19" s="394"/>
      <c r="G19" s="394"/>
      <c r="H19" s="394"/>
      <c r="I19" s="395"/>
      <c r="J19" s="63">
        <v>175</v>
      </c>
      <c r="K19" s="58"/>
      <c r="L19" s="214">
        <f t="shared" si="2"/>
        <v>0</v>
      </c>
    </row>
    <row r="20" spans="1:12" ht="13.5" customHeight="1" x14ac:dyDescent="0.3">
      <c r="B20" s="389" t="s">
        <v>242</v>
      </c>
      <c r="C20" s="390"/>
      <c r="D20" s="393" t="s">
        <v>241</v>
      </c>
      <c r="E20" s="394"/>
      <c r="F20" s="394"/>
      <c r="G20" s="394"/>
      <c r="H20" s="394"/>
      <c r="I20" s="395"/>
      <c r="J20" s="64">
        <v>198</v>
      </c>
      <c r="K20" s="58"/>
      <c r="L20" s="214">
        <f t="shared" si="2"/>
        <v>0</v>
      </c>
    </row>
    <row r="21" spans="1:12" ht="13.5" customHeight="1" x14ac:dyDescent="0.3">
      <c r="B21" s="389" t="s">
        <v>240</v>
      </c>
      <c r="C21" s="390"/>
      <c r="D21" s="393" t="s">
        <v>239</v>
      </c>
      <c r="E21" s="394"/>
      <c r="F21" s="394"/>
      <c r="G21" s="394"/>
      <c r="H21" s="394"/>
      <c r="I21" s="395"/>
      <c r="J21" s="64">
        <v>198</v>
      </c>
      <c r="K21" s="58"/>
      <c r="L21" s="214">
        <f t="shared" si="2"/>
        <v>0</v>
      </c>
    </row>
    <row r="22" spans="1:12" ht="13.5" customHeight="1" x14ac:dyDescent="0.3">
      <c r="B22" s="389" t="s">
        <v>238</v>
      </c>
      <c r="C22" s="390"/>
      <c r="D22" s="393" t="s">
        <v>237</v>
      </c>
      <c r="E22" s="394"/>
      <c r="F22" s="394"/>
      <c r="G22" s="394"/>
      <c r="H22" s="394"/>
      <c r="I22" s="395"/>
      <c r="J22" s="64">
        <v>198</v>
      </c>
      <c r="K22" s="58"/>
      <c r="L22" s="214">
        <f t="shared" si="2"/>
        <v>0</v>
      </c>
    </row>
    <row r="23" spans="1:12" ht="13.5" customHeight="1" x14ac:dyDescent="0.3">
      <c r="B23" s="389" t="s">
        <v>236</v>
      </c>
      <c r="C23" s="390"/>
      <c r="D23" s="393" t="s">
        <v>235</v>
      </c>
      <c r="E23" s="394"/>
      <c r="F23" s="394"/>
      <c r="G23" s="394"/>
      <c r="H23" s="394"/>
      <c r="I23" s="395"/>
      <c r="J23" s="64">
        <v>198</v>
      </c>
      <c r="K23" s="58"/>
      <c r="L23" s="214">
        <f t="shared" si="2"/>
        <v>0</v>
      </c>
    </row>
    <row r="24" spans="1:12" ht="14.25" customHeight="1" x14ac:dyDescent="0.3">
      <c r="B24" s="389" t="s">
        <v>234</v>
      </c>
      <c r="C24" s="390"/>
      <c r="D24" s="393" t="s">
        <v>233</v>
      </c>
      <c r="E24" s="394"/>
      <c r="F24" s="394"/>
      <c r="G24" s="394"/>
      <c r="H24" s="394"/>
      <c r="I24" s="395"/>
      <c r="J24" s="64">
        <v>198</v>
      </c>
      <c r="K24" s="58"/>
      <c r="L24" s="214">
        <f t="shared" si="2"/>
        <v>0</v>
      </c>
    </row>
    <row r="25" spans="1:12" ht="12.75" customHeight="1" x14ac:dyDescent="0.3">
      <c r="B25" s="389" t="s">
        <v>232</v>
      </c>
      <c r="C25" s="390"/>
      <c r="D25" s="393" t="s">
        <v>231</v>
      </c>
      <c r="E25" s="394"/>
      <c r="F25" s="394"/>
      <c r="G25" s="394"/>
      <c r="H25" s="394"/>
      <c r="I25" s="395"/>
      <c r="J25" s="64">
        <v>175</v>
      </c>
      <c r="K25" s="58"/>
      <c r="L25" s="214">
        <f t="shared" si="2"/>
        <v>0</v>
      </c>
    </row>
    <row r="26" spans="1:12" ht="14.25" customHeight="1" x14ac:dyDescent="0.3">
      <c r="B26" s="389" t="s">
        <v>228</v>
      </c>
      <c r="C26" s="390"/>
      <c r="D26" s="393" t="s">
        <v>227</v>
      </c>
      <c r="E26" s="394"/>
      <c r="F26" s="394"/>
      <c r="G26" s="394"/>
      <c r="H26" s="394"/>
      <c r="I26" s="395"/>
      <c r="J26" s="64">
        <v>175</v>
      </c>
      <c r="K26" s="58"/>
      <c r="L26" s="214">
        <f>J26*K26</f>
        <v>0</v>
      </c>
    </row>
    <row r="27" spans="1:12" ht="13.5" customHeight="1" x14ac:dyDescent="0.3">
      <c r="B27" s="389" t="s">
        <v>230</v>
      </c>
      <c r="C27" s="390"/>
      <c r="D27" s="393" t="s">
        <v>229</v>
      </c>
      <c r="E27" s="394"/>
      <c r="F27" s="394"/>
      <c r="G27" s="394"/>
      <c r="H27" s="394"/>
      <c r="I27" s="395"/>
      <c r="J27" s="64">
        <v>175</v>
      </c>
      <c r="K27" s="58"/>
      <c r="L27" s="214">
        <f t="shared" si="2"/>
        <v>0</v>
      </c>
    </row>
    <row r="28" spans="1:12" ht="12.75" customHeight="1" x14ac:dyDescent="0.3">
      <c r="B28" s="389" t="s">
        <v>226</v>
      </c>
      <c r="C28" s="390"/>
      <c r="D28" s="393" t="s">
        <v>225</v>
      </c>
      <c r="E28" s="394"/>
      <c r="F28" s="394"/>
      <c r="G28" s="394"/>
      <c r="H28" s="394"/>
      <c r="I28" s="395"/>
      <c r="J28" s="64">
        <v>175</v>
      </c>
      <c r="K28" s="58"/>
      <c r="L28" s="214">
        <f t="shared" si="2"/>
        <v>0</v>
      </c>
    </row>
    <row r="29" spans="1:12" ht="12.75" customHeight="1" x14ac:dyDescent="0.3">
      <c r="B29" s="389" t="s">
        <v>222</v>
      </c>
      <c r="C29" s="390"/>
      <c r="D29" s="393" t="s">
        <v>221</v>
      </c>
      <c r="E29" s="394"/>
      <c r="F29" s="394"/>
      <c r="G29" s="394"/>
      <c r="H29" s="394"/>
      <c r="I29" s="395"/>
      <c r="J29" s="64">
        <v>175</v>
      </c>
      <c r="K29" s="58"/>
      <c r="L29" s="214">
        <f>J29*K29</f>
        <v>0</v>
      </c>
    </row>
    <row r="30" spans="1:12" ht="12.75" customHeight="1" x14ac:dyDescent="0.3">
      <c r="B30" s="389" t="s">
        <v>220</v>
      </c>
      <c r="C30" s="390"/>
      <c r="D30" s="393" t="s">
        <v>219</v>
      </c>
      <c r="E30" s="394"/>
      <c r="F30" s="394"/>
      <c r="G30" s="394"/>
      <c r="H30" s="394"/>
      <c r="I30" s="395"/>
      <c r="J30" s="64">
        <v>175</v>
      </c>
      <c r="K30" s="58"/>
      <c r="L30" s="214">
        <f>J30*K30</f>
        <v>0</v>
      </c>
    </row>
    <row r="31" spans="1:12" ht="13.5" customHeight="1" x14ac:dyDescent="0.3">
      <c r="A31" s="30"/>
      <c r="B31" s="389" t="s">
        <v>224</v>
      </c>
      <c r="C31" s="390"/>
      <c r="D31" s="393" t="s">
        <v>223</v>
      </c>
      <c r="E31" s="394"/>
      <c r="F31" s="394"/>
      <c r="G31" s="394"/>
      <c r="H31" s="394"/>
      <c r="I31" s="395"/>
      <c r="J31" s="64">
        <v>175</v>
      </c>
      <c r="K31" s="58"/>
      <c r="L31" s="214">
        <f t="shared" si="2"/>
        <v>0</v>
      </c>
    </row>
    <row r="32" spans="1:12" ht="14.25" customHeight="1" x14ac:dyDescent="0.3">
      <c r="B32" s="389" t="s">
        <v>218</v>
      </c>
      <c r="C32" s="390"/>
      <c r="D32" s="393" t="s">
        <v>217</v>
      </c>
      <c r="E32" s="394"/>
      <c r="F32" s="394"/>
      <c r="G32" s="394"/>
      <c r="H32" s="394"/>
      <c r="I32" s="395"/>
      <c r="J32" s="64">
        <v>175</v>
      </c>
      <c r="K32" s="58"/>
      <c r="L32" s="214">
        <f t="shared" si="2"/>
        <v>0</v>
      </c>
    </row>
    <row r="33" spans="1:13" ht="14.25" customHeight="1" x14ac:dyDescent="0.3">
      <c r="B33" s="389" t="s">
        <v>216</v>
      </c>
      <c r="C33" s="390"/>
      <c r="D33" s="393" t="s">
        <v>215</v>
      </c>
      <c r="E33" s="394"/>
      <c r="F33" s="394"/>
      <c r="G33" s="394"/>
      <c r="H33" s="394"/>
      <c r="I33" s="395"/>
      <c r="J33" s="64">
        <v>175</v>
      </c>
      <c r="K33" s="58"/>
      <c r="L33" s="214">
        <f t="shared" si="2"/>
        <v>0</v>
      </c>
    </row>
    <row r="34" spans="1:13" ht="12.75" customHeight="1" x14ac:dyDescent="0.3">
      <c r="B34" s="389" t="s">
        <v>214</v>
      </c>
      <c r="C34" s="390"/>
      <c r="D34" s="393" t="s">
        <v>213</v>
      </c>
      <c r="E34" s="394"/>
      <c r="F34" s="394"/>
      <c r="G34" s="394"/>
      <c r="H34" s="394"/>
      <c r="I34" s="395"/>
      <c r="J34" s="64">
        <v>175</v>
      </c>
      <c r="K34" s="58"/>
      <c r="L34" s="214">
        <f t="shared" si="2"/>
        <v>0</v>
      </c>
      <c r="M34" s="29"/>
    </row>
    <row r="35" spans="1:13" ht="14.25" customHeight="1" x14ac:dyDescent="0.3">
      <c r="B35" s="389" t="s">
        <v>212</v>
      </c>
      <c r="C35" s="390"/>
      <c r="D35" s="393" t="s">
        <v>198</v>
      </c>
      <c r="E35" s="394"/>
      <c r="F35" s="394"/>
      <c r="G35" s="394"/>
      <c r="H35" s="394"/>
      <c r="I35" s="395"/>
      <c r="J35" s="64">
        <v>343</v>
      </c>
      <c r="K35" s="58"/>
      <c r="L35" s="214">
        <f t="shared" si="2"/>
        <v>0</v>
      </c>
      <c r="M35" s="29"/>
    </row>
    <row r="36" spans="1:13" ht="12.75" customHeight="1" x14ac:dyDescent="0.3">
      <c r="B36" s="389" t="s">
        <v>211</v>
      </c>
      <c r="C36" s="390"/>
      <c r="D36" s="393" t="s">
        <v>210</v>
      </c>
      <c r="E36" s="394"/>
      <c r="F36" s="394"/>
      <c r="G36" s="394"/>
      <c r="H36" s="394"/>
      <c r="I36" s="395"/>
      <c r="J36" s="64">
        <v>343</v>
      </c>
      <c r="K36" s="58"/>
      <c r="L36" s="214">
        <f t="shared" si="2"/>
        <v>0</v>
      </c>
      <c r="M36" s="29"/>
    </row>
    <row r="37" spans="1:13" ht="13.5" customHeight="1" x14ac:dyDescent="0.3">
      <c r="B37" s="405" t="s">
        <v>209</v>
      </c>
      <c r="C37" s="406"/>
      <c r="D37" s="385" t="s">
        <v>208</v>
      </c>
      <c r="E37" s="385"/>
      <c r="F37" s="385"/>
      <c r="G37" s="385"/>
      <c r="H37" s="385"/>
      <c r="I37" s="385"/>
      <c r="J37" s="65">
        <v>685</v>
      </c>
      <c r="K37" s="56"/>
      <c r="L37" s="214">
        <f t="shared" si="2"/>
        <v>0</v>
      </c>
      <c r="M37" s="29"/>
    </row>
    <row r="38" spans="1:13" ht="25.8" customHeight="1" x14ac:dyDescent="0.3">
      <c r="B38" s="415" t="s">
        <v>207</v>
      </c>
      <c r="C38" s="416"/>
      <c r="D38" s="386" t="s">
        <v>283</v>
      </c>
      <c r="E38" s="387"/>
      <c r="F38" s="387"/>
      <c r="G38" s="387"/>
      <c r="H38" s="387"/>
      <c r="I38" s="388"/>
      <c r="J38" s="65">
        <v>788</v>
      </c>
      <c r="K38" s="56"/>
      <c r="L38" s="230">
        <f t="shared" ref="L38:L41" si="3">J38*K38</f>
        <v>0</v>
      </c>
      <c r="M38" s="29"/>
    </row>
    <row r="39" spans="1:13" ht="12.75" customHeight="1" x14ac:dyDescent="0.3">
      <c r="B39" s="415" t="s">
        <v>884</v>
      </c>
      <c r="C39" s="416"/>
      <c r="D39" s="386" t="s">
        <v>885</v>
      </c>
      <c r="E39" s="387"/>
      <c r="F39" s="387"/>
      <c r="G39" s="387"/>
      <c r="H39" s="387"/>
      <c r="I39" s="388"/>
      <c r="J39" s="65">
        <v>198</v>
      </c>
      <c r="K39" s="56"/>
      <c r="L39" s="230">
        <f t="shared" si="3"/>
        <v>0</v>
      </c>
      <c r="M39" s="29"/>
    </row>
    <row r="40" spans="1:13" ht="12.75" customHeight="1" x14ac:dyDescent="0.3">
      <c r="B40" s="415" t="s">
        <v>1004</v>
      </c>
      <c r="C40" s="416"/>
      <c r="D40" s="386" t="s">
        <v>1005</v>
      </c>
      <c r="E40" s="387"/>
      <c r="F40" s="387"/>
      <c r="G40" s="387"/>
      <c r="H40" s="387"/>
      <c r="I40" s="388"/>
      <c r="J40" s="65">
        <v>450</v>
      </c>
      <c r="K40" s="56"/>
      <c r="L40" s="230">
        <f t="shared" ref="L40" si="4">J40*K40</f>
        <v>0</v>
      </c>
      <c r="M40" s="29"/>
    </row>
    <row r="41" spans="1:13" ht="15.6" customHeight="1" x14ac:dyDescent="0.3">
      <c r="B41" s="415" t="s">
        <v>886</v>
      </c>
      <c r="C41" s="416"/>
      <c r="D41" s="386" t="s">
        <v>887</v>
      </c>
      <c r="E41" s="387"/>
      <c r="F41" s="387"/>
      <c r="G41" s="387"/>
      <c r="H41" s="387"/>
      <c r="I41" s="388"/>
      <c r="J41" s="65">
        <v>343</v>
      </c>
      <c r="K41" s="56"/>
      <c r="L41" s="214">
        <f t="shared" si="3"/>
        <v>0</v>
      </c>
      <c r="M41" s="29"/>
    </row>
    <row r="42" spans="1:13" ht="15.6" customHeight="1" x14ac:dyDescent="0.3">
      <c r="B42" s="415" t="s">
        <v>993</v>
      </c>
      <c r="C42" s="416"/>
      <c r="D42" s="386" t="s">
        <v>994</v>
      </c>
      <c r="E42" s="387"/>
      <c r="F42" s="387"/>
      <c r="G42" s="387"/>
      <c r="H42" s="387"/>
      <c r="I42" s="388"/>
      <c r="J42" s="65">
        <v>425</v>
      </c>
      <c r="K42" s="56"/>
      <c r="L42" s="214">
        <f t="shared" ref="L42" si="5">J42*K42</f>
        <v>0</v>
      </c>
      <c r="M42" s="29"/>
    </row>
    <row r="43" spans="1:13" ht="16.2" customHeight="1" thickBot="1" x14ac:dyDescent="0.35">
      <c r="B43" s="415" t="s">
        <v>1161</v>
      </c>
      <c r="C43" s="416"/>
      <c r="D43" s="386" t="s">
        <v>1169</v>
      </c>
      <c r="E43" s="387"/>
      <c r="F43" s="387"/>
      <c r="G43" s="387"/>
      <c r="H43" s="387"/>
      <c r="I43" s="388"/>
      <c r="J43" s="65">
        <v>595</v>
      </c>
      <c r="K43" s="58"/>
      <c r="L43" s="231">
        <f t="shared" ref="L43" si="6">J43*K43</f>
        <v>0</v>
      </c>
    </row>
    <row r="44" spans="1:13" ht="15" customHeight="1" thickBot="1" x14ac:dyDescent="0.35">
      <c r="B44" s="417" t="s">
        <v>206</v>
      </c>
      <c r="C44" s="429"/>
      <c r="D44" s="429"/>
      <c r="E44" s="429"/>
      <c r="F44" s="429"/>
      <c r="G44" s="429"/>
      <c r="H44" s="429"/>
      <c r="I44" s="429"/>
      <c r="J44" s="429"/>
      <c r="K44" s="429"/>
      <c r="L44" s="430"/>
      <c r="M44" s="29"/>
    </row>
    <row r="45" spans="1:13" ht="15" customHeight="1" x14ac:dyDescent="0.3">
      <c r="B45" s="410" t="s">
        <v>205</v>
      </c>
      <c r="C45" s="411"/>
      <c r="D45" s="412" t="s">
        <v>204</v>
      </c>
      <c r="E45" s="413"/>
      <c r="F45" s="413"/>
      <c r="G45" s="413"/>
      <c r="H45" s="413"/>
      <c r="I45" s="414"/>
      <c r="J45" s="63">
        <v>333</v>
      </c>
      <c r="K45" s="57"/>
      <c r="L45" s="218">
        <f>J45*K45</f>
        <v>0</v>
      </c>
      <c r="M45" s="29"/>
    </row>
    <row r="46" spans="1:13" s="30" customFormat="1" ht="14.25" customHeight="1" x14ac:dyDescent="0.3">
      <c r="A46" s="28"/>
      <c r="B46" s="389" t="s">
        <v>203</v>
      </c>
      <c r="C46" s="390"/>
      <c r="D46" s="393" t="s">
        <v>202</v>
      </c>
      <c r="E46" s="394"/>
      <c r="F46" s="394"/>
      <c r="G46" s="394"/>
      <c r="H46" s="394"/>
      <c r="I46" s="395"/>
      <c r="J46" s="64">
        <v>333</v>
      </c>
      <c r="K46" s="58"/>
      <c r="L46" s="214">
        <f>J46*K46</f>
        <v>0</v>
      </c>
      <c r="M46" s="31"/>
    </row>
    <row r="47" spans="1:13" ht="12.75" customHeight="1" x14ac:dyDescent="0.3">
      <c r="B47" s="389" t="s">
        <v>201</v>
      </c>
      <c r="C47" s="390"/>
      <c r="D47" s="393" t="s">
        <v>200</v>
      </c>
      <c r="E47" s="394"/>
      <c r="F47" s="394"/>
      <c r="G47" s="394"/>
      <c r="H47" s="394"/>
      <c r="I47" s="395"/>
      <c r="J47" s="64">
        <v>375</v>
      </c>
      <c r="K47" s="58"/>
      <c r="L47" s="214">
        <f>J47*K47</f>
        <v>0</v>
      </c>
      <c r="M47" s="29"/>
    </row>
    <row r="48" spans="1:13" ht="14.25" customHeight="1" thickBot="1" x14ac:dyDescent="0.35">
      <c r="B48" s="383" t="s">
        <v>199</v>
      </c>
      <c r="C48" s="384"/>
      <c r="D48" s="396" t="s">
        <v>198</v>
      </c>
      <c r="E48" s="397"/>
      <c r="F48" s="397"/>
      <c r="G48" s="397"/>
      <c r="H48" s="397"/>
      <c r="I48" s="398"/>
      <c r="J48" s="65">
        <v>650</v>
      </c>
      <c r="K48" s="56"/>
      <c r="L48" s="231">
        <f>J48*K48</f>
        <v>0</v>
      </c>
      <c r="M48" s="29"/>
    </row>
    <row r="49" spans="2:13" ht="15" thickBot="1" x14ac:dyDescent="0.35">
      <c r="B49" s="449" t="s">
        <v>280</v>
      </c>
      <c r="C49" s="450"/>
      <c r="D49" s="450"/>
      <c r="E49" s="450"/>
      <c r="F49" s="450"/>
      <c r="G49" s="450"/>
      <c r="H49" s="450"/>
      <c r="I49" s="450"/>
      <c r="J49" s="450"/>
      <c r="K49" s="450"/>
      <c r="L49" s="451"/>
      <c r="M49" s="29"/>
    </row>
    <row r="50" spans="2:13" x14ac:dyDescent="0.3">
      <c r="B50" s="452" t="s">
        <v>279</v>
      </c>
      <c r="C50" s="453"/>
      <c r="D50" s="456" t="s">
        <v>278</v>
      </c>
      <c r="E50" s="456"/>
      <c r="F50" s="456"/>
      <c r="G50" s="456"/>
      <c r="H50" s="456"/>
      <c r="I50" s="456"/>
      <c r="J50" s="66">
        <v>2041</v>
      </c>
      <c r="K50" s="59"/>
      <c r="L50" s="218">
        <f t="shared" ref="L50:L55" si="7">J50*K50</f>
        <v>0</v>
      </c>
      <c r="M50" s="29"/>
    </row>
    <row r="51" spans="2:13" ht="12.75" customHeight="1" x14ac:dyDescent="0.3">
      <c r="B51" s="445" t="s">
        <v>277</v>
      </c>
      <c r="C51" s="446"/>
      <c r="D51" s="447" t="s">
        <v>276</v>
      </c>
      <c r="E51" s="447"/>
      <c r="F51" s="447"/>
      <c r="G51" s="447"/>
      <c r="H51" s="447"/>
      <c r="I51" s="447"/>
      <c r="J51" s="64">
        <v>1807</v>
      </c>
      <c r="K51" s="58"/>
      <c r="L51" s="214">
        <f t="shared" si="7"/>
        <v>0</v>
      </c>
      <c r="M51" s="29"/>
    </row>
    <row r="52" spans="2:13" ht="14.25" customHeight="1" x14ac:dyDescent="0.3">
      <c r="B52" s="445" t="s">
        <v>275</v>
      </c>
      <c r="C52" s="446"/>
      <c r="D52" s="447" t="s">
        <v>274</v>
      </c>
      <c r="E52" s="447"/>
      <c r="F52" s="447"/>
      <c r="G52" s="447"/>
      <c r="H52" s="447"/>
      <c r="I52" s="447"/>
      <c r="J52" s="64">
        <v>1807</v>
      </c>
      <c r="K52" s="58"/>
      <c r="L52" s="214">
        <f t="shared" si="7"/>
        <v>0</v>
      </c>
      <c r="M52" s="29"/>
    </row>
    <row r="53" spans="2:13" ht="13.5" customHeight="1" x14ac:dyDescent="0.3">
      <c r="B53" s="445" t="s">
        <v>888</v>
      </c>
      <c r="C53" s="446"/>
      <c r="D53" s="447" t="s">
        <v>889</v>
      </c>
      <c r="E53" s="447"/>
      <c r="F53" s="447"/>
      <c r="G53" s="447"/>
      <c r="H53" s="447"/>
      <c r="I53" s="447"/>
      <c r="J53" s="64">
        <v>1807</v>
      </c>
      <c r="K53" s="58"/>
      <c r="L53" s="214">
        <f t="shared" si="7"/>
        <v>0</v>
      </c>
      <c r="M53" s="29"/>
    </row>
    <row r="54" spans="2:13" ht="13.5" customHeight="1" x14ac:dyDescent="0.3">
      <c r="B54" s="445" t="s">
        <v>273</v>
      </c>
      <c r="C54" s="446"/>
      <c r="D54" s="447" t="s">
        <v>272</v>
      </c>
      <c r="E54" s="447"/>
      <c r="F54" s="447"/>
      <c r="G54" s="447"/>
      <c r="H54" s="447"/>
      <c r="I54" s="447"/>
      <c r="J54" s="64">
        <v>2033</v>
      </c>
      <c r="K54" s="58"/>
      <c r="L54" s="214">
        <f t="shared" si="7"/>
        <v>0</v>
      </c>
      <c r="M54" s="29"/>
    </row>
    <row r="55" spans="2:13" ht="14.25" customHeight="1" thickBot="1" x14ac:dyDescent="0.35">
      <c r="B55" s="454" t="s">
        <v>271</v>
      </c>
      <c r="C55" s="455"/>
      <c r="D55" s="457" t="s">
        <v>270</v>
      </c>
      <c r="E55" s="457"/>
      <c r="F55" s="457"/>
      <c r="G55" s="457"/>
      <c r="H55" s="457"/>
      <c r="I55" s="457"/>
      <c r="J55" s="67">
        <v>1853</v>
      </c>
      <c r="K55" s="60"/>
      <c r="L55" s="220">
        <f t="shared" si="7"/>
        <v>0</v>
      </c>
      <c r="M55" s="29"/>
    </row>
    <row r="56" spans="2:13" ht="16.5" customHeight="1" thickBot="1" x14ac:dyDescent="0.35">
      <c r="B56" s="417" t="s">
        <v>197</v>
      </c>
      <c r="C56" s="418"/>
      <c r="D56" s="418"/>
      <c r="E56" s="418"/>
      <c r="F56" s="418"/>
      <c r="G56" s="418"/>
      <c r="H56" s="418"/>
      <c r="I56" s="418"/>
      <c r="J56" s="418"/>
      <c r="K56" s="418"/>
      <c r="L56" s="448"/>
      <c r="M56" s="29"/>
    </row>
    <row r="57" spans="2:13" ht="12.75" customHeight="1" x14ac:dyDescent="0.3">
      <c r="B57" s="410" t="s">
        <v>196</v>
      </c>
      <c r="C57" s="411"/>
      <c r="D57" s="412" t="s">
        <v>195</v>
      </c>
      <c r="E57" s="413"/>
      <c r="F57" s="413"/>
      <c r="G57" s="413"/>
      <c r="H57" s="413"/>
      <c r="I57" s="414"/>
      <c r="J57" s="63">
        <v>360</v>
      </c>
      <c r="K57" s="57"/>
      <c r="L57" s="218">
        <f t="shared" ref="L57" si="8">J57*K57</f>
        <v>0</v>
      </c>
      <c r="M57" s="29"/>
    </row>
    <row r="58" spans="2:13" ht="12.75" customHeight="1" x14ac:dyDescent="0.3">
      <c r="B58" s="410" t="s">
        <v>890</v>
      </c>
      <c r="C58" s="411"/>
      <c r="D58" s="412" t="s">
        <v>891</v>
      </c>
      <c r="E58" s="413"/>
      <c r="F58" s="413"/>
      <c r="G58" s="413"/>
      <c r="H58" s="413"/>
      <c r="I58" s="414"/>
      <c r="J58" s="63">
        <v>380</v>
      </c>
      <c r="K58" s="57"/>
      <c r="L58" s="230">
        <f t="shared" ref="L58:L66" si="9">J58*K58</f>
        <v>0</v>
      </c>
      <c r="M58" s="29"/>
    </row>
    <row r="59" spans="2:13" ht="12.75" customHeight="1" x14ac:dyDescent="0.3">
      <c r="B59" s="389" t="s">
        <v>194</v>
      </c>
      <c r="C59" s="390"/>
      <c r="D59" s="393" t="s">
        <v>193</v>
      </c>
      <c r="E59" s="394"/>
      <c r="F59" s="394"/>
      <c r="G59" s="394"/>
      <c r="H59" s="394"/>
      <c r="I59" s="395"/>
      <c r="J59" s="64">
        <v>450</v>
      </c>
      <c r="K59" s="58"/>
      <c r="L59" s="214">
        <f t="shared" si="9"/>
        <v>0</v>
      </c>
      <c r="M59" s="29"/>
    </row>
    <row r="60" spans="2:13" ht="13.5" customHeight="1" x14ac:dyDescent="0.3">
      <c r="B60" s="389" t="s">
        <v>192</v>
      </c>
      <c r="C60" s="390"/>
      <c r="D60" s="393" t="s">
        <v>191</v>
      </c>
      <c r="E60" s="394"/>
      <c r="F60" s="394"/>
      <c r="G60" s="394"/>
      <c r="H60" s="394"/>
      <c r="I60" s="395"/>
      <c r="J60" s="64">
        <v>450</v>
      </c>
      <c r="K60" s="58"/>
      <c r="L60" s="214">
        <f t="shared" si="9"/>
        <v>0</v>
      </c>
      <c r="M60" s="29"/>
    </row>
    <row r="61" spans="2:13" ht="12.75" customHeight="1" x14ac:dyDescent="0.3">
      <c r="B61" s="389" t="s">
        <v>892</v>
      </c>
      <c r="C61" s="390"/>
      <c r="D61" s="393" t="s">
        <v>893</v>
      </c>
      <c r="E61" s="394"/>
      <c r="F61" s="394"/>
      <c r="G61" s="394"/>
      <c r="H61" s="394"/>
      <c r="I61" s="395"/>
      <c r="J61" s="64">
        <v>395</v>
      </c>
      <c r="K61" s="58"/>
      <c r="L61" s="219">
        <f t="shared" ref="L61" si="10">J61*K61</f>
        <v>0</v>
      </c>
      <c r="M61" s="29"/>
    </row>
    <row r="62" spans="2:13" ht="12.75" customHeight="1" x14ac:dyDescent="0.3">
      <c r="B62" s="389" t="s">
        <v>190</v>
      </c>
      <c r="C62" s="390"/>
      <c r="D62" s="393" t="s">
        <v>189</v>
      </c>
      <c r="E62" s="394"/>
      <c r="F62" s="394"/>
      <c r="G62" s="394"/>
      <c r="H62" s="394"/>
      <c r="I62" s="395"/>
      <c r="J62" s="64">
        <v>198</v>
      </c>
      <c r="K62" s="58"/>
      <c r="L62" s="214">
        <f t="shared" si="9"/>
        <v>0</v>
      </c>
      <c r="M62" s="29"/>
    </row>
    <row r="63" spans="2:13" ht="14.25" customHeight="1" x14ac:dyDescent="0.3">
      <c r="B63" s="389" t="s">
        <v>188</v>
      </c>
      <c r="C63" s="390"/>
      <c r="D63" s="393" t="s">
        <v>187</v>
      </c>
      <c r="E63" s="394"/>
      <c r="F63" s="394"/>
      <c r="G63" s="394"/>
      <c r="H63" s="394"/>
      <c r="I63" s="395"/>
      <c r="J63" s="64">
        <v>343</v>
      </c>
      <c r="K63" s="58"/>
      <c r="L63" s="214">
        <f t="shared" si="9"/>
        <v>0</v>
      </c>
      <c r="M63" s="29"/>
    </row>
    <row r="64" spans="2:13" ht="14.25" customHeight="1" x14ac:dyDescent="0.3">
      <c r="B64" s="405" t="s">
        <v>186</v>
      </c>
      <c r="C64" s="406"/>
      <c r="D64" s="385" t="s">
        <v>185</v>
      </c>
      <c r="E64" s="385"/>
      <c r="F64" s="385"/>
      <c r="G64" s="385"/>
      <c r="H64" s="385"/>
      <c r="I64" s="385"/>
      <c r="J64" s="65">
        <v>685</v>
      </c>
      <c r="K64" s="56"/>
      <c r="L64" s="214">
        <f t="shared" ref="L64:L65" si="11">J64*K64</f>
        <v>0</v>
      </c>
      <c r="M64" s="29"/>
    </row>
    <row r="65" spans="2:13" ht="14.25" customHeight="1" x14ac:dyDescent="0.3">
      <c r="B65" s="405" t="s">
        <v>894</v>
      </c>
      <c r="C65" s="406"/>
      <c r="D65" s="385" t="s">
        <v>895</v>
      </c>
      <c r="E65" s="385"/>
      <c r="F65" s="385"/>
      <c r="G65" s="385"/>
      <c r="H65" s="385"/>
      <c r="I65" s="385"/>
      <c r="J65" s="65">
        <v>685</v>
      </c>
      <c r="K65" s="56"/>
      <c r="L65" s="214">
        <f t="shared" si="11"/>
        <v>0</v>
      </c>
      <c r="M65" s="29"/>
    </row>
    <row r="66" spans="2:13" ht="14.25" customHeight="1" thickBot="1" x14ac:dyDescent="0.35">
      <c r="B66" s="405" t="s">
        <v>995</v>
      </c>
      <c r="C66" s="406"/>
      <c r="D66" s="385" t="s">
        <v>996</v>
      </c>
      <c r="E66" s="385"/>
      <c r="F66" s="385"/>
      <c r="G66" s="385"/>
      <c r="H66" s="385"/>
      <c r="I66" s="385"/>
      <c r="J66" s="65">
        <v>360</v>
      </c>
      <c r="K66" s="56"/>
      <c r="L66" s="231">
        <f t="shared" si="9"/>
        <v>0</v>
      </c>
      <c r="M66" s="29"/>
    </row>
    <row r="67" spans="2:13" ht="15.75" customHeight="1" thickBot="1" x14ac:dyDescent="0.35">
      <c r="B67" s="417" t="s">
        <v>184</v>
      </c>
      <c r="C67" s="418"/>
      <c r="D67" s="418"/>
      <c r="E67" s="418"/>
      <c r="F67" s="418"/>
      <c r="G67" s="418"/>
      <c r="H67" s="418"/>
      <c r="I67" s="418"/>
      <c r="J67" s="418"/>
      <c r="K67" s="418"/>
      <c r="L67" s="448"/>
      <c r="M67" s="29"/>
    </row>
    <row r="68" spans="2:13" x14ac:dyDescent="0.3">
      <c r="B68" s="410" t="s">
        <v>183</v>
      </c>
      <c r="C68" s="411"/>
      <c r="D68" s="412" t="s">
        <v>182</v>
      </c>
      <c r="E68" s="413"/>
      <c r="F68" s="413"/>
      <c r="G68" s="413"/>
      <c r="H68" s="413"/>
      <c r="I68" s="414"/>
      <c r="J68" s="63">
        <v>120</v>
      </c>
      <c r="K68" s="57"/>
      <c r="L68" s="222">
        <f>J68*K68</f>
        <v>0</v>
      </c>
      <c r="M68" s="29"/>
    </row>
    <row r="69" spans="2:13" x14ac:dyDescent="0.3">
      <c r="B69" s="389" t="s">
        <v>181</v>
      </c>
      <c r="C69" s="390"/>
      <c r="D69" s="393" t="s">
        <v>180</v>
      </c>
      <c r="E69" s="394"/>
      <c r="F69" s="394"/>
      <c r="G69" s="394"/>
      <c r="H69" s="394"/>
      <c r="I69" s="395"/>
      <c r="J69" s="64">
        <v>300</v>
      </c>
      <c r="K69" s="58"/>
      <c r="L69" s="214">
        <f>J69*K69</f>
        <v>0</v>
      </c>
      <c r="M69" s="29"/>
    </row>
    <row r="70" spans="2:13" x14ac:dyDescent="0.3">
      <c r="B70" s="389" t="s">
        <v>179</v>
      </c>
      <c r="C70" s="390"/>
      <c r="D70" s="393" t="s">
        <v>178</v>
      </c>
      <c r="E70" s="394"/>
      <c r="F70" s="394"/>
      <c r="G70" s="394"/>
      <c r="H70" s="394"/>
      <c r="I70" s="395"/>
      <c r="J70" s="64">
        <v>572</v>
      </c>
      <c r="K70" s="58"/>
      <c r="L70" s="219">
        <f>J70*K70</f>
        <v>0</v>
      </c>
      <c r="M70" s="29"/>
    </row>
    <row r="71" spans="2:13" x14ac:dyDescent="0.3">
      <c r="B71" s="389" t="s">
        <v>177</v>
      </c>
      <c r="C71" s="390"/>
      <c r="D71" s="393" t="s">
        <v>176</v>
      </c>
      <c r="E71" s="394"/>
      <c r="F71" s="394"/>
      <c r="G71" s="394"/>
      <c r="H71" s="394"/>
      <c r="I71" s="395"/>
      <c r="J71" s="64">
        <v>120</v>
      </c>
      <c r="K71" s="58"/>
      <c r="L71" s="214">
        <f>J71*K71</f>
        <v>0</v>
      </c>
      <c r="M71" s="29"/>
    </row>
    <row r="72" spans="2:13" x14ac:dyDescent="0.3">
      <c r="B72" s="383" t="s">
        <v>175</v>
      </c>
      <c r="C72" s="384"/>
      <c r="D72" s="396" t="s">
        <v>174</v>
      </c>
      <c r="E72" s="397"/>
      <c r="F72" s="397"/>
      <c r="G72" s="397"/>
      <c r="H72" s="397"/>
      <c r="I72" s="398"/>
      <c r="J72" s="65">
        <v>300</v>
      </c>
      <c r="K72" s="56"/>
      <c r="L72" s="223">
        <f>J72*K72</f>
        <v>0</v>
      </c>
      <c r="M72" s="29"/>
    </row>
    <row r="73" spans="2:13" x14ac:dyDescent="0.3">
      <c r="B73" s="389" t="s">
        <v>183</v>
      </c>
      <c r="C73" s="390"/>
      <c r="D73" s="393" t="s">
        <v>296</v>
      </c>
      <c r="E73" s="394"/>
      <c r="F73" s="394"/>
      <c r="G73" s="394"/>
      <c r="H73" s="394"/>
      <c r="I73" s="395"/>
      <c r="J73" s="64">
        <v>120</v>
      </c>
      <c r="K73" s="58"/>
      <c r="L73" s="232">
        <f t="shared" ref="L73:L78" si="12">J73*K73</f>
        <v>0</v>
      </c>
      <c r="M73" s="29"/>
    </row>
    <row r="74" spans="2:13" x14ac:dyDescent="0.3">
      <c r="B74" s="410" t="s">
        <v>179</v>
      </c>
      <c r="C74" s="411"/>
      <c r="D74" s="412" t="s">
        <v>295</v>
      </c>
      <c r="E74" s="413"/>
      <c r="F74" s="413"/>
      <c r="G74" s="413"/>
      <c r="H74" s="413"/>
      <c r="I74" s="414"/>
      <c r="J74" s="63">
        <v>572</v>
      </c>
      <c r="K74" s="57"/>
      <c r="L74" s="232">
        <f t="shared" ref="L74" si="13">J74*K74</f>
        <v>0</v>
      </c>
      <c r="M74" s="29"/>
    </row>
    <row r="75" spans="2:13" x14ac:dyDescent="0.3">
      <c r="B75" s="410" t="s">
        <v>294</v>
      </c>
      <c r="C75" s="411"/>
      <c r="D75" s="412" t="s">
        <v>293</v>
      </c>
      <c r="E75" s="413"/>
      <c r="F75" s="413"/>
      <c r="G75" s="413"/>
      <c r="H75" s="413"/>
      <c r="I75" s="414"/>
      <c r="J75" s="63">
        <v>140</v>
      </c>
      <c r="K75" s="57"/>
      <c r="L75" s="232">
        <f t="shared" si="12"/>
        <v>0</v>
      </c>
      <c r="M75" s="29"/>
    </row>
    <row r="76" spans="2:13" ht="14.25" customHeight="1" x14ac:dyDescent="0.3">
      <c r="B76" s="410" t="s">
        <v>292</v>
      </c>
      <c r="C76" s="411"/>
      <c r="D76" s="412" t="s">
        <v>291</v>
      </c>
      <c r="E76" s="413"/>
      <c r="F76" s="413"/>
      <c r="G76" s="413"/>
      <c r="H76" s="413"/>
      <c r="I76" s="414"/>
      <c r="J76" s="63">
        <v>580</v>
      </c>
      <c r="K76" s="57"/>
      <c r="L76" s="232">
        <f t="shared" si="12"/>
        <v>0</v>
      </c>
      <c r="M76" s="29"/>
    </row>
    <row r="77" spans="2:13" ht="15.75" customHeight="1" x14ac:dyDescent="0.3">
      <c r="B77" s="410" t="s">
        <v>290</v>
      </c>
      <c r="C77" s="411"/>
      <c r="D77" s="412" t="s">
        <v>289</v>
      </c>
      <c r="E77" s="413"/>
      <c r="F77" s="413"/>
      <c r="G77" s="413"/>
      <c r="H77" s="413"/>
      <c r="I77" s="414"/>
      <c r="J77" s="63">
        <v>350</v>
      </c>
      <c r="K77" s="57"/>
      <c r="L77" s="232">
        <f t="shared" si="12"/>
        <v>0</v>
      </c>
      <c r="M77" s="29"/>
    </row>
    <row r="78" spans="2:13" ht="15.75" customHeight="1" thickBot="1" x14ac:dyDescent="0.35">
      <c r="B78" s="463" t="s">
        <v>181</v>
      </c>
      <c r="C78" s="464"/>
      <c r="D78" s="465" t="s">
        <v>288</v>
      </c>
      <c r="E78" s="466"/>
      <c r="F78" s="466"/>
      <c r="G78" s="466"/>
      <c r="H78" s="466"/>
      <c r="I78" s="467"/>
      <c r="J78" s="82">
        <v>300</v>
      </c>
      <c r="K78" s="77"/>
      <c r="L78" s="233">
        <f t="shared" si="12"/>
        <v>0</v>
      </c>
      <c r="M78" s="29"/>
    </row>
    <row r="79" spans="2:13" ht="13.5" customHeight="1" thickBot="1" x14ac:dyDescent="0.35">
      <c r="B79" s="417" t="s">
        <v>173</v>
      </c>
      <c r="C79" s="429"/>
      <c r="D79" s="429"/>
      <c r="E79" s="429"/>
      <c r="F79" s="429"/>
      <c r="G79" s="429"/>
      <c r="H79" s="429"/>
      <c r="I79" s="429"/>
      <c r="J79" s="429"/>
      <c r="K79" s="429"/>
      <c r="L79" s="430"/>
      <c r="M79" s="29"/>
    </row>
    <row r="80" spans="2:13" ht="26.4" customHeight="1" x14ac:dyDescent="0.3">
      <c r="B80" s="410" t="s">
        <v>172</v>
      </c>
      <c r="C80" s="411"/>
      <c r="D80" s="460" t="s">
        <v>1176</v>
      </c>
      <c r="E80" s="461"/>
      <c r="F80" s="461"/>
      <c r="G80" s="461"/>
      <c r="H80" s="461"/>
      <c r="I80" s="462"/>
      <c r="J80" s="63">
        <v>201</v>
      </c>
      <c r="K80" s="57"/>
      <c r="L80" s="223">
        <f t="shared" ref="L80:L91" si="14">J80*K80</f>
        <v>0</v>
      </c>
      <c r="M80" s="29"/>
    </row>
    <row r="81" spans="2:13" ht="26.4" customHeight="1" x14ac:dyDescent="0.3">
      <c r="B81" s="389" t="s">
        <v>171</v>
      </c>
      <c r="C81" s="390"/>
      <c r="D81" s="402" t="s">
        <v>1177</v>
      </c>
      <c r="E81" s="403"/>
      <c r="F81" s="403"/>
      <c r="G81" s="403"/>
      <c r="H81" s="403"/>
      <c r="I81" s="404"/>
      <c r="J81" s="63">
        <v>201</v>
      </c>
      <c r="K81" s="58"/>
      <c r="L81" s="214">
        <f t="shared" si="14"/>
        <v>0</v>
      </c>
      <c r="M81" s="29"/>
    </row>
    <row r="82" spans="2:13" ht="26.4" customHeight="1" x14ac:dyDescent="0.3">
      <c r="B82" s="389" t="s">
        <v>170</v>
      </c>
      <c r="C82" s="390"/>
      <c r="D82" s="402" t="s">
        <v>1178</v>
      </c>
      <c r="E82" s="403"/>
      <c r="F82" s="403"/>
      <c r="G82" s="403"/>
      <c r="H82" s="403"/>
      <c r="I82" s="404"/>
      <c r="J82" s="63">
        <v>201</v>
      </c>
      <c r="K82" s="58"/>
      <c r="L82" s="219">
        <f t="shared" si="14"/>
        <v>0</v>
      </c>
      <c r="M82" s="29"/>
    </row>
    <row r="83" spans="2:13" ht="26.4" customHeight="1" x14ac:dyDescent="0.3">
      <c r="B83" s="389" t="s">
        <v>169</v>
      </c>
      <c r="C83" s="390"/>
      <c r="D83" s="402" t="s">
        <v>1179</v>
      </c>
      <c r="E83" s="403"/>
      <c r="F83" s="403"/>
      <c r="G83" s="403"/>
      <c r="H83" s="403"/>
      <c r="I83" s="404"/>
      <c r="J83" s="63">
        <v>201</v>
      </c>
      <c r="K83" s="58"/>
      <c r="L83" s="214">
        <f t="shared" si="14"/>
        <v>0</v>
      </c>
      <c r="M83" s="29"/>
    </row>
    <row r="84" spans="2:13" ht="26.4" customHeight="1" x14ac:dyDescent="0.3">
      <c r="B84" s="389" t="s">
        <v>168</v>
      </c>
      <c r="C84" s="390"/>
      <c r="D84" s="402" t="s">
        <v>1180</v>
      </c>
      <c r="E84" s="403"/>
      <c r="F84" s="403"/>
      <c r="G84" s="403"/>
      <c r="H84" s="403"/>
      <c r="I84" s="404"/>
      <c r="J84" s="64">
        <v>192</v>
      </c>
      <c r="K84" s="58"/>
      <c r="L84" s="219">
        <f t="shared" si="14"/>
        <v>0</v>
      </c>
      <c r="M84" s="29"/>
    </row>
    <row r="85" spans="2:13" ht="36" customHeight="1" x14ac:dyDescent="0.3">
      <c r="B85" s="389" t="s">
        <v>167</v>
      </c>
      <c r="C85" s="390"/>
      <c r="D85" s="402" t="s">
        <v>1181</v>
      </c>
      <c r="E85" s="403"/>
      <c r="F85" s="403"/>
      <c r="G85" s="403"/>
      <c r="H85" s="403"/>
      <c r="I85" s="404"/>
      <c r="J85" s="64">
        <v>192</v>
      </c>
      <c r="K85" s="58"/>
      <c r="L85" s="214">
        <f t="shared" si="14"/>
        <v>0</v>
      </c>
      <c r="M85" s="29"/>
    </row>
    <row r="86" spans="2:13" ht="36" customHeight="1" x14ac:dyDescent="0.3">
      <c r="B86" s="389" t="s">
        <v>166</v>
      </c>
      <c r="C86" s="390"/>
      <c r="D86" s="402" t="s">
        <v>1182</v>
      </c>
      <c r="E86" s="403"/>
      <c r="F86" s="403"/>
      <c r="G86" s="403"/>
      <c r="H86" s="403"/>
      <c r="I86" s="404"/>
      <c r="J86" s="64">
        <v>202</v>
      </c>
      <c r="K86" s="58"/>
      <c r="L86" s="219">
        <f t="shared" si="14"/>
        <v>0</v>
      </c>
      <c r="M86" s="29"/>
    </row>
    <row r="87" spans="2:13" ht="26.4" customHeight="1" x14ac:dyDescent="0.3">
      <c r="B87" s="389" t="s">
        <v>165</v>
      </c>
      <c r="C87" s="390"/>
      <c r="D87" s="402" t="s">
        <v>1171</v>
      </c>
      <c r="E87" s="403"/>
      <c r="F87" s="403"/>
      <c r="G87" s="403"/>
      <c r="H87" s="403"/>
      <c r="I87" s="404"/>
      <c r="J87" s="64">
        <v>191</v>
      </c>
      <c r="K87" s="58"/>
      <c r="L87" s="214">
        <f t="shared" si="14"/>
        <v>0</v>
      </c>
      <c r="M87" s="29"/>
    </row>
    <row r="88" spans="2:13" ht="26.4" customHeight="1" x14ac:dyDescent="0.3">
      <c r="B88" s="389" t="s">
        <v>164</v>
      </c>
      <c r="C88" s="390"/>
      <c r="D88" s="402" t="s">
        <v>1172</v>
      </c>
      <c r="E88" s="403"/>
      <c r="F88" s="403"/>
      <c r="G88" s="403"/>
      <c r="H88" s="403"/>
      <c r="I88" s="404"/>
      <c r="J88" s="64">
        <v>202</v>
      </c>
      <c r="K88" s="58"/>
      <c r="L88" s="219">
        <f t="shared" si="14"/>
        <v>0</v>
      </c>
      <c r="M88" s="29"/>
    </row>
    <row r="89" spans="2:13" ht="26.4" customHeight="1" x14ac:dyDescent="0.3">
      <c r="B89" s="389" t="s">
        <v>163</v>
      </c>
      <c r="C89" s="390"/>
      <c r="D89" s="402" t="s">
        <v>1173</v>
      </c>
      <c r="E89" s="403"/>
      <c r="F89" s="403"/>
      <c r="G89" s="403"/>
      <c r="H89" s="403"/>
      <c r="I89" s="404"/>
      <c r="J89" s="64">
        <v>201</v>
      </c>
      <c r="K89" s="58"/>
      <c r="L89" s="214">
        <f t="shared" si="14"/>
        <v>0</v>
      </c>
      <c r="M89" s="29"/>
    </row>
    <row r="90" spans="2:13" ht="34.799999999999997" customHeight="1" x14ac:dyDescent="0.3">
      <c r="B90" s="383" t="s">
        <v>162</v>
      </c>
      <c r="C90" s="384"/>
      <c r="D90" s="386" t="s">
        <v>1174</v>
      </c>
      <c r="E90" s="387"/>
      <c r="F90" s="387"/>
      <c r="G90" s="387"/>
      <c r="H90" s="387"/>
      <c r="I90" s="388"/>
      <c r="J90" s="65">
        <v>303</v>
      </c>
      <c r="K90" s="56"/>
      <c r="L90" s="214">
        <f t="shared" ref="L90" si="15">J90*K90</f>
        <v>0</v>
      </c>
      <c r="M90" s="29"/>
    </row>
    <row r="91" spans="2:13" ht="26.4" customHeight="1" thickBot="1" x14ac:dyDescent="0.35">
      <c r="B91" s="383" t="s">
        <v>876</v>
      </c>
      <c r="C91" s="384"/>
      <c r="D91" s="386" t="s">
        <v>1175</v>
      </c>
      <c r="E91" s="387"/>
      <c r="F91" s="387"/>
      <c r="G91" s="387"/>
      <c r="H91" s="387"/>
      <c r="I91" s="388"/>
      <c r="J91" s="65">
        <v>201</v>
      </c>
      <c r="K91" s="56"/>
      <c r="L91" s="231">
        <f t="shared" si="14"/>
        <v>0</v>
      </c>
      <c r="M91" s="29"/>
    </row>
    <row r="92" spans="2:13" ht="15" thickBot="1" x14ac:dyDescent="0.35">
      <c r="B92" s="417" t="s">
        <v>161</v>
      </c>
      <c r="C92" s="429"/>
      <c r="D92" s="429"/>
      <c r="E92" s="429"/>
      <c r="F92" s="429"/>
      <c r="G92" s="429"/>
      <c r="H92" s="429"/>
      <c r="I92" s="429"/>
      <c r="J92" s="429"/>
      <c r="K92" s="429"/>
      <c r="L92" s="430"/>
      <c r="M92" s="29"/>
    </row>
    <row r="93" spans="2:13" ht="13.5" customHeight="1" x14ac:dyDescent="0.3">
      <c r="B93" s="410" t="s">
        <v>160</v>
      </c>
      <c r="C93" s="411"/>
      <c r="D93" s="412" t="s">
        <v>159</v>
      </c>
      <c r="E93" s="413"/>
      <c r="F93" s="413"/>
      <c r="G93" s="413"/>
      <c r="H93" s="413"/>
      <c r="I93" s="414"/>
      <c r="J93" s="63">
        <v>105</v>
      </c>
      <c r="K93" s="57"/>
      <c r="L93" s="223">
        <f t="shared" ref="L93:L102" si="16">J93*K93</f>
        <v>0</v>
      </c>
      <c r="M93" s="29"/>
    </row>
    <row r="94" spans="2:13" ht="14.25" customHeight="1" x14ac:dyDescent="0.3">
      <c r="B94" s="389" t="s">
        <v>158</v>
      </c>
      <c r="C94" s="390"/>
      <c r="D94" s="393" t="s">
        <v>157</v>
      </c>
      <c r="E94" s="394"/>
      <c r="F94" s="394"/>
      <c r="G94" s="394"/>
      <c r="H94" s="394"/>
      <c r="I94" s="395"/>
      <c r="J94" s="63">
        <v>105</v>
      </c>
      <c r="K94" s="58"/>
      <c r="L94" s="214">
        <f t="shared" si="16"/>
        <v>0</v>
      </c>
      <c r="M94" s="29"/>
    </row>
    <row r="95" spans="2:13" ht="14.25" customHeight="1" x14ac:dyDescent="0.3">
      <c r="B95" s="389" t="s">
        <v>156</v>
      </c>
      <c r="C95" s="390"/>
      <c r="D95" s="393" t="s">
        <v>155</v>
      </c>
      <c r="E95" s="394"/>
      <c r="F95" s="394"/>
      <c r="G95" s="394"/>
      <c r="H95" s="394"/>
      <c r="I95" s="395"/>
      <c r="J95" s="63">
        <v>100</v>
      </c>
      <c r="K95" s="58"/>
      <c r="L95" s="219">
        <f t="shared" si="16"/>
        <v>0</v>
      </c>
      <c r="M95" s="29"/>
    </row>
    <row r="96" spans="2:13" ht="13.5" customHeight="1" x14ac:dyDescent="0.3">
      <c r="B96" s="389" t="s">
        <v>154</v>
      </c>
      <c r="C96" s="390"/>
      <c r="D96" s="393" t="s">
        <v>153</v>
      </c>
      <c r="E96" s="394"/>
      <c r="F96" s="394"/>
      <c r="G96" s="394"/>
      <c r="H96" s="394"/>
      <c r="I96" s="395"/>
      <c r="J96" s="63">
        <v>105</v>
      </c>
      <c r="K96" s="58"/>
      <c r="L96" s="214">
        <f t="shared" si="16"/>
        <v>0</v>
      </c>
      <c r="M96" s="29"/>
    </row>
    <row r="97" spans="2:13" ht="14.25" customHeight="1" x14ac:dyDescent="0.3">
      <c r="B97" s="389" t="s">
        <v>152</v>
      </c>
      <c r="C97" s="390"/>
      <c r="D97" s="393" t="s">
        <v>879</v>
      </c>
      <c r="E97" s="394"/>
      <c r="F97" s="394"/>
      <c r="G97" s="394"/>
      <c r="H97" s="394"/>
      <c r="I97" s="395"/>
      <c r="J97" s="63">
        <v>105</v>
      </c>
      <c r="K97" s="58"/>
      <c r="L97" s="219">
        <f t="shared" si="16"/>
        <v>0</v>
      </c>
      <c r="M97" s="29"/>
    </row>
    <row r="98" spans="2:13" ht="12.75" customHeight="1" x14ac:dyDescent="0.3">
      <c r="B98" s="389" t="s">
        <v>151</v>
      </c>
      <c r="C98" s="390"/>
      <c r="D98" s="393" t="s">
        <v>150</v>
      </c>
      <c r="E98" s="394"/>
      <c r="F98" s="394"/>
      <c r="G98" s="394"/>
      <c r="H98" s="394"/>
      <c r="I98" s="395"/>
      <c r="J98" s="63">
        <v>105</v>
      </c>
      <c r="K98" s="58"/>
      <c r="L98" s="214">
        <f t="shared" si="16"/>
        <v>0</v>
      </c>
      <c r="M98" s="29"/>
    </row>
    <row r="99" spans="2:13" ht="14.25" customHeight="1" x14ac:dyDescent="0.3">
      <c r="B99" s="383" t="s">
        <v>149</v>
      </c>
      <c r="C99" s="384"/>
      <c r="D99" s="396" t="s">
        <v>148</v>
      </c>
      <c r="E99" s="397"/>
      <c r="F99" s="397"/>
      <c r="G99" s="397"/>
      <c r="H99" s="397"/>
      <c r="I99" s="398"/>
      <c r="J99" s="63">
        <v>105</v>
      </c>
      <c r="K99" s="56"/>
      <c r="L99" s="214">
        <f t="shared" ref="L99:L100" si="17">J99*K99</f>
        <v>0</v>
      </c>
      <c r="M99" s="29"/>
    </row>
    <row r="100" spans="2:13" ht="14.25" customHeight="1" x14ac:dyDescent="0.3">
      <c r="B100" s="383" t="s">
        <v>877</v>
      </c>
      <c r="C100" s="384"/>
      <c r="D100" s="396" t="s">
        <v>878</v>
      </c>
      <c r="E100" s="397"/>
      <c r="F100" s="397"/>
      <c r="G100" s="397"/>
      <c r="H100" s="397"/>
      <c r="I100" s="398"/>
      <c r="J100" s="63">
        <v>105</v>
      </c>
      <c r="K100" s="56"/>
      <c r="L100" s="214">
        <f t="shared" si="17"/>
        <v>0</v>
      </c>
      <c r="M100" s="29"/>
    </row>
    <row r="101" spans="2:13" ht="14.25" customHeight="1" x14ac:dyDescent="0.3">
      <c r="B101" s="383" t="s">
        <v>1159</v>
      </c>
      <c r="C101" s="384"/>
      <c r="D101" s="396" t="s">
        <v>1160</v>
      </c>
      <c r="E101" s="397"/>
      <c r="F101" s="397"/>
      <c r="G101" s="397"/>
      <c r="H101" s="397"/>
      <c r="I101" s="398"/>
      <c r="J101" s="63">
        <v>105</v>
      </c>
      <c r="K101" s="58"/>
      <c r="L101" s="214">
        <f t="shared" ref="L101" si="18">J101*K101</f>
        <v>0</v>
      </c>
    </row>
    <row r="102" spans="2:13" ht="14.25" customHeight="1" thickBot="1" x14ac:dyDescent="0.35">
      <c r="B102" s="383" t="s">
        <v>966</v>
      </c>
      <c r="C102" s="384"/>
      <c r="D102" s="396" t="s">
        <v>968</v>
      </c>
      <c r="E102" s="397"/>
      <c r="F102" s="397"/>
      <c r="G102" s="397"/>
      <c r="H102" s="397"/>
      <c r="I102" s="398"/>
      <c r="J102" s="63">
        <v>275</v>
      </c>
      <c r="K102" s="56"/>
      <c r="L102" s="231">
        <f t="shared" si="16"/>
        <v>0</v>
      </c>
      <c r="M102" s="29"/>
    </row>
    <row r="103" spans="2:13" ht="15" thickBot="1" x14ac:dyDescent="0.35">
      <c r="B103" s="399" t="s">
        <v>118</v>
      </c>
      <c r="C103" s="400"/>
      <c r="D103" s="400"/>
      <c r="E103" s="400"/>
      <c r="F103" s="400"/>
      <c r="G103" s="400"/>
      <c r="H103" s="400"/>
      <c r="I103" s="400"/>
      <c r="J103" s="400"/>
      <c r="K103" s="400"/>
      <c r="L103" s="401"/>
      <c r="M103" s="29"/>
    </row>
    <row r="104" spans="2:13" ht="13.5" customHeight="1" x14ac:dyDescent="0.3">
      <c r="B104" s="391"/>
      <c r="C104" s="392"/>
      <c r="D104" s="437"/>
      <c r="E104" s="438"/>
      <c r="F104" s="438"/>
      <c r="G104" s="438"/>
      <c r="H104" s="438"/>
      <c r="I104" s="439"/>
      <c r="J104" s="61">
        <v>0</v>
      </c>
      <c r="K104" s="57"/>
      <c r="L104" s="223">
        <f>J104*K104</f>
        <v>0</v>
      </c>
      <c r="M104" s="29"/>
    </row>
    <row r="105" spans="2:13" ht="14.25" customHeight="1" x14ac:dyDescent="0.3">
      <c r="B105" s="435"/>
      <c r="C105" s="436"/>
      <c r="D105" s="440"/>
      <c r="E105" s="441"/>
      <c r="F105" s="441"/>
      <c r="G105" s="441"/>
      <c r="H105" s="441"/>
      <c r="I105" s="442"/>
      <c r="J105" s="62">
        <v>0</v>
      </c>
      <c r="K105" s="58"/>
      <c r="L105" s="214">
        <f>J105*K105</f>
        <v>0</v>
      </c>
      <c r="M105" s="29"/>
    </row>
    <row r="106" spans="2:13" ht="15" thickBot="1" x14ac:dyDescent="0.35">
      <c r="B106" s="224"/>
      <c r="C106" s="167"/>
      <c r="D106" s="168"/>
      <c r="E106" s="168"/>
      <c r="F106" s="168"/>
      <c r="G106" s="168"/>
      <c r="H106" s="168"/>
      <c r="I106" s="168"/>
      <c r="J106" s="169"/>
      <c r="K106" s="170"/>
      <c r="L106" s="225"/>
      <c r="M106" s="29"/>
    </row>
    <row r="107" spans="2:13" ht="15.75" customHeight="1" thickTop="1" x14ac:dyDescent="0.3">
      <c r="B107" s="433"/>
      <c r="C107" s="434"/>
      <c r="D107" s="434"/>
      <c r="E107" s="434"/>
      <c r="F107" s="434"/>
      <c r="G107" s="434"/>
      <c r="H107" s="434"/>
      <c r="I107" s="434"/>
      <c r="J107" s="68"/>
      <c r="K107" s="458" t="s">
        <v>284</v>
      </c>
      <c r="L107" s="431">
        <f>SUM(L104:L106,L93:L102,L80:L91,L68:L78,L57:L66,L50:L55,L45:L48,L19:L43,L13:L18,L5:L11)</f>
        <v>0</v>
      </c>
      <c r="M107" s="29"/>
    </row>
    <row r="108" spans="2:13" ht="12.75" customHeight="1" thickBot="1" x14ac:dyDescent="0.35">
      <c r="B108" s="433"/>
      <c r="C108" s="434"/>
      <c r="D108" s="434"/>
      <c r="E108" s="434"/>
      <c r="F108" s="434"/>
      <c r="G108" s="434"/>
      <c r="H108" s="434"/>
      <c r="I108" s="434"/>
      <c r="J108" s="68"/>
      <c r="K108" s="459"/>
      <c r="L108" s="432" t="e">
        <f>SUM(#REF!,#REF!,L8:L45,L47:L54,L56:L59,L62:L85,L87:L102,L104:L106)</f>
        <v>#REF!</v>
      </c>
      <c r="M108" s="29"/>
    </row>
    <row r="109" spans="2:13" ht="15" thickTop="1" x14ac:dyDescent="0.3">
      <c r="B109" s="427"/>
      <c r="C109" s="423"/>
      <c r="D109" s="423"/>
      <c r="E109" s="423"/>
      <c r="F109" s="423"/>
      <c r="G109" s="423"/>
      <c r="H109" s="423"/>
      <c r="I109" s="423"/>
      <c r="J109" s="423"/>
      <c r="K109" s="423"/>
      <c r="L109" s="424"/>
      <c r="M109" s="29"/>
    </row>
    <row r="110" spans="2:13" ht="15" thickBot="1" x14ac:dyDescent="0.35">
      <c r="B110" s="428"/>
      <c r="C110" s="425"/>
      <c r="D110" s="425"/>
      <c r="E110" s="425"/>
      <c r="F110" s="425"/>
      <c r="G110" s="425"/>
      <c r="H110" s="425"/>
      <c r="I110" s="425"/>
      <c r="J110" s="425"/>
      <c r="K110" s="425"/>
      <c r="L110" s="426"/>
      <c r="M110" s="29"/>
    </row>
    <row r="111" spans="2:13" x14ac:dyDescent="0.3">
      <c r="M111" s="29"/>
    </row>
    <row r="112" spans="2:13" x14ac:dyDescent="0.3">
      <c r="M112" s="29"/>
    </row>
    <row r="113" spans="13:13" x14ac:dyDescent="0.3">
      <c r="M113" s="29"/>
    </row>
    <row r="114" spans="13:13" x14ac:dyDescent="0.3">
      <c r="M114" s="29"/>
    </row>
    <row r="115" spans="13:13" x14ac:dyDescent="0.3">
      <c r="M115" s="29"/>
    </row>
    <row r="116" spans="13:13" x14ac:dyDescent="0.3"/>
    <row r="117" spans="13:13" x14ac:dyDescent="0.3"/>
    <row r="118" spans="13:13" ht="21" customHeight="1" x14ac:dyDescent="0.3"/>
    <row r="119" spans="13:13" ht="21" customHeight="1" x14ac:dyDescent="0.3"/>
    <row r="120" spans="13:13" ht="16.5" customHeight="1" x14ac:dyDescent="0.3"/>
    <row r="121" spans="13:13" ht="17.25" customHeight="1" x14ac:dyDescent="0.3"/>
    <row r="122" spans="13:13" ht="18" customHeight="1" x14ac:dyDescent="0.3"/>
    <row r="123" spans="13:13" x14ac:dyDescent="0.3"/>
    <row r="124" spans="13:13" hidden="1" x14ac:dyDescent="0.3"/>
    <row r="125" spans="13:13" hidden="1" x14ac:dyDescent="0.3"/>
    <row r="126" spans="13:13" hidden="1" x14ac:dyDescent="0.3"/>
    <row r="127" spans="13:13" x14ac:dyDescent="0.3"/>
    <row r="128" spans="13:13"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row r="159" x14ac:dyDescent="0.3"/>
    <row r="16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row r="176" x14ac:dyDescent="0.3"/>
    <row r="177" x14ac:dyDescent="0.3"/>
    <row r="178" x14ac:dyDescent="0.3"/>
    <row r="179" x14ac:dyDescent="0.3"/>
    <row r="180" x14ac:dyDescent="0.3"/>
    <row r="181" x14ac:dyDescent="0.3"/>
    <row r="182" x14ac:dyDescent="0.3"/>
    <row r="183" x14ac:dyDescent="0.3"/>
    <row r="184" x14ac:dyDescent="0.3"/>
    <row r="185" x14ac:dyDescent="0.3"/>
    <row r="186" x14ac:dyDescent="0.3"/>
    <row r="187" x14ac:dyDescent="0.3"/>
    <row r="188" x14ac:dyDescent="0.3"/>
    <row r="189" x14ac:dyDescent="0.3"/>
    <row r="190" x14ac:dyDescent="0.3"/>
    <row r="191" x14ac:dyDescent="0.3"/>
    <row r="192" x14ac:dyDescent="0.3"/>
    <row r="193" x14ac:dyDescent="0.3"/>
    <row r="194" x14ac:dyDescent="0.3"/>
    <row r="195" x14ac:dyDescent="0.3"/>
    <row r="196" x14ac:dyDescent="0.3"/>
    <row r="197" x14ac:dyDescent="0.3"/>
    <row r="198" x14ac:dyDescent="0.3"/>
    <row r="199" x14ac:dyDescent="0.3"/>
    <row r="200" x14ac:dyDescent="0.3"/>
    <row r="201" x14ac:dyDescent="0.3"/>
    <row r="202" x14ac:dyDescent="0.3"/>
    <row r="203" x14ac:dyDescent="0.3"/>
    <row r="204" x14ac:dyDescent="0.3"/>
    <row r="205" x14ac:dyDescent="0.3"/>
    <row r="206" x14ac:dyDescent="0.3"/>
    <row r="207" x14ac:dyDescent="0.3"/>
    <row r="208" x14ac:dyDescent="0.3"/>
    <row r="209" x14ac:dyDescent="0.3"/>
    <row r="210" x14ac:dyDescent="0.3"/>
    <row r="211" x14ac:dyDescent="0.3"/>
    <row r="212" x14ac:dyDescent="0.3"/>
    <row r="213" x14ac:dyDescent="0.3"/>
    <row r="214" x14ac:dyDescent="0.3"/>
    <row r="215" x14ac:dyDescent="0.3"/>
    <row r="216" x14ac:dyDescent="0.3"/>
    <row r="217" x14ac:dyDescent="0.3"/>
    <row r="218" x14ac:dyDescent="0.3"/>
    <row r="219" x14ac:dyDescent="0.3"/>
    <row r="220" x14ac:dyDescent="0.3"/>
    <row r="221" x14ac:dyDescent="0.3"/>
  </sheetData>
  <sheetProtection password="EDC4" sheet="1" objects="1" scenarios="1" selectLockedCells="1"/>
  <mergeCells count="204">
    <mergeCell ref="B82:C82"/>
    <mergeCell ref="B59:C59"/>
    <mergeCell ref="B76:C76"/>
    <mergeCell ref="D76:I76"/>
    <mergeCell ref="B77:C77"/>
    <mergeCell ref="D77:I77"/>
    <mergeCell ref="B78:C78"/>
    <mergeCell ref="D78:I78"/>
    <mergeCell ref="B73:C73"/>
    <mergeCell ref="D73:I73"/>
    <mergeCell ref="B75:C75"/>
    <mergeCell ref="D75:I75"/>
    <mergeCell ref="B74:C74"/>
    <mergeCell ref="D74:I74"/>
    <mergeCell ref="D54:I54"/>
    <mergeCell ref="D55:I55"/>
    <mergeCell ref="B63:C63"/>
    <mergeCell ref="D58:I58"/>
    <mergeCell ref="D59:I59"/>
    <mergeCell ref="K107:K108"/>
    <mergeCell ref="B83:C83"/>
    <mergeCell ref="B98:C98"/>
    <mergeCell ref="B102:C102"/>
    <mergeCell ref="B84:C84"/>
    <mergeCell ref="B85:C85"/>
    <mergeCell ref="D80:I80"/>
    <mergeCell ref="B68:C68"/>
    <mergeCell ref="B69:C69"/>
    <mergeCell ref="B71:C71"/>
    <mergeCell ref="B72:C72"/>
    <mergeCell ref="D68:I68"/>
    <mergeCell ref="D69:I69"/>
    <mergeCell ref="D71:I71"/>
    <mergeCell ref="D72:I72"/>
    <mergeCell ref="B70:C70"/>
    <mergeCell ref="D70:I70"/>
    <mergeCell ref="B79:L79"/>
    <mergeCell ref="B86:C86"/>
    <mergeCell ref="B57:C57"/>
    <mergeCell ref="D57:I57"/>
    <mergeCell ref="D48:I48"/>
    <mergeCell ref="B46:C46"/>
    <mergeCell ref="B47:C47"/>
    <mergeCell ref="D60:I60"/>
    <mergeCell ref="B56:L56"/>
    <mergeCell ref="B58:C58"/>
    <mergeCell ref="B67:L67"/>
    <mergeCell ref="D47:I47"/>
    <mergeCell ref="B65:C65"/>
    <mergeCell ref="D65:I65"/>
    <mergeCell ref="B49:L49"/>
    <mergeCell ref="B52:C52"/>
    <mergeCell ref="B50:C50"/>
    <mergeCell ref="B51:C51"/>
    <mergeCell ref="B54:C54"/>
    <mergeCell ref="B55:C55"/>
    <mergeCell ref="D50:I50"/>
    <mergeCell ref="D51:I51"/>
    <mergeCell ref="D62:I62"/>
    <mergeCell ref="B62:C62"/>
    <mergeCell ref="D63:I63"/>
    <mergeCell ref="D52:I52"/>
    <mergeCell ref="D41:I41"/>
    <mergeCell ref="B40:C40"/>
    <mergeCell ref="D40:I40"/>
    <mergeCell ref="B34:C34"/>
    <mergeCell ref="B42:C42"/>
    <mergeCell ref="B39:C39"/>
    <mergeCell ref="D39:I39"/>
    <mergeCell ref="B53:C53"/>
    <mergeCell ref="D53:I53"/>
    <mergeCell ref="B3:C3"/>
    <mergeCell ref="D3:I3"/>
    <mergeCell ref="B23:C23"/>
    <mergeCell ref="B24:C24"/>
    <mergeCell ref="D27:I27"/>
    <mergeCell ref="D26:I26"/>
    <mergeCell ref="D25:I25"/>
    <mergeCell ref="D28:I28"/>
    <mergeCell ref="D31:I31"/>
    <mergeCell ref="D15:I15"/>
    <mergeCell ref="D16:I16"/>
    <mergeCell ref="D18:I18"/>
    <mergeCell ref="D19:I19"/>
    <mergeCell ref="B21:C21"/>
    <mergeCell ref="D20:I20"/>
    <mergeCell ref="D21:I21"/>
    <mergeCell ref="B6:C6"/>
    <mergeCell ref="B7:C7"/>
    <mergeCell ref="B9:C9"/>
    <mergeCell ref="B11:C11"/>
    <mergeCell ref="D6:I6"/>
    <mergeCell ref="D7:I7"/>
    <mergeCell ref="D9:I9"/>
    <mergeCell ref="D11:I11"/>
    <mergeCell ref="B5:C5"/>
    <mergeCell ref="D14:I14"/>
    <mergeCell ref="B8:C8"/>
    <mergeCell ref="D8:I8"/>
    <mergeCell ref="B17:C17"/>
    <mergeCell ref="B18:C18"/>
    <mergeCell ref="D13:I13"/>
    <mergeCell ref="B12:L12"/>
    <mergeCell ref="D17:I17"/>
    <mergeCell ref="B13:C13"/>
    <mergeCell ref="B14:C14"/>
    <mergeCell ref="B15:C15"/>
    <mergeCell ref="B16:C16"/>
    <mergeCell ref="B93:C93"/>
    <mergeCell ref="B94:C94"/>
    <mergeCell ref="B96:C96"/>
    <mergeCell ref="B28:C28"/>
    <mergeCell ref="B31:C31"/>
    <mergeCell ref="D22:I22"/>
    <mergeCell ref="D23:I23"/>
    <mergeCell ref="D24:I24"/>
    <mergeCell ref="B22:C22"/>
    <mergeCell ref="B27:C27"/>
    <mergeCell ref="B25:C25"/>
    <mergeCell ref="B26:C26"/>
    <mergeCell ref="D66:I66"/>
    <mergeCell ref="D61:I61"/>
    <mergeCell ref="B60:C60"/>
    <mergeCell ref="D42:I42"/>
    <mergeCell ref="D34:I34"/>
    <mergeCell ref="D46:I46"/>
    <mergeCell ref="B37:C37"/>
    <mergeCell ref="D37:I37"/>
    <mergeCell ref="B44:L44"/>
    <mergeCell ref="B45:C45"/>
    <mergeCell ref="D45:I45"/>
    <mergeCell ref="B41:C41"/>
    <mergeCell ref="I109:L110"/>
    <mergeCell ref="B109:H110"/>
    <mergeCell ref="B32:C32"/>
    <mergeCell ref="D29:I29"/>
    <mergeCell ref="D30:I30"/>
    <mergeCell ref="D36:I36"/>
    <mergeCell ref="B29:C29"/>
    <mergeCell ref="B33:C33"/>
    <mergeCell ref="B30:C30"/>
    <mergeCell ref="B35:C35"/>
    <mergeCell ref="B36:C36"/>
    <mergeCell ref="D32:I32"/>
    <mergeCell ref="D33:I33"/>
    <mergeCell ref="B97:C97"/>
    <mergeCell ref="D93:I93"/>
    <mergeCell ref="D94:I94"/>
    <mergeCell ref="B92:L92"/>
    <mergeCell ref="L107:L108"/>
    <mergeCell ref="B107:I108"/>
    <mergeCell ref="D96:I96"/>
    <mergeCell ref="D95:I95"/>
    <mergeCell ref="B105:C105"/>
    <mergeCell ref="D104:I104"/>
    <mergeCell ref="D105:I105"/>
    <mergeCell ref="D87:I87"/>
    <mergeCell ref="B89:C89"/>
    <mergeCell ref="D89:I89"/>
    <mergeCell ref="B1:L1"/>
    <mergeCell ref="B48:C48"/>
    <mergeCell ref="B88:C88"/>
    <mergeCell ref="B80:C80"/>
    <mergeCell ref="B81:C81"/>
    <mergeCell ref="D81:I81"/>
    <mergeCell ref="D82:I82"/>
    <mergeCell ref="D83:I83"/>
    <mergeCell ref="D84:I84"/>
    <mergeCell ref="D35:I35"/>
    <mergeCell ref="B19:C19"/>
    <mergeCell ref="D5:I5"/>
    <mergeCell ref="B20:C20"/>
    <mergeCell ref="B43:C43"/>
    <mergeCell ref="D43:I43"/>
    <mergeCell ref="B4:L4"/>
    <mergeCell ref="B10:C10"/>
    <mergeCell ref="D10:I10"/>
    <mergeCell ref="B38:C38"/>
    <mergeCell ref="D38:I38"/>
    <mergeCell ref="B2:L2"/>
    <mergeCell ref="B91:C91"/>
    <mergeCell ref="D64:I64"/>
    <mergeCell ref="B90:C90"/>
    <mergeCell ref="D90:I90"/>
    <mergeCell ref="B61:C61"/>
    <mergeCell ref="B104:C104"/>
    <mergeCell ref="D97:I97"/>
    <mergeCell ref="D102:I102"/>
    <mergeCell ref="B99:C99"/>
    <mergeCell ref="D99:I99"/>
    <mergeCell ref="B100:C100"/>
    <mergeCell ref="D100:I100"/>
    <mergeCell ref="B95:C95"/>
    <mergeCell ref="B103:L103"/>
    <mergeCell ref="D91:I91"/>
    <mergeCell ref="D88:I88"/>
    <mergeCell ref="D98:I98"/>
    <mergeCell ref="D85:I85"/>
    <mergeCell ref="D86:I86"/>
    <mergeCell ref="B66:C66"/>
    <mergeCell ref="B101:C101"/>
    <mergeCell ref="D101:I101"/>
    <mergeCell ref="B64:C64"/>
    <mergeCell ref="B87:C87"/>
  </mergeCells>
  <conditionalFormatting sqref="B5:K5 B93:K93 B89:C89 B88 B45:K48 B94:I94 B96:I98 B66 D66 J66:K66 J94:K98 B37 D37 J37:K37 B49 B106:K106 B91:C91 B102:K102 J42:K42 D42 B42 B13:K36 J91:K91 B80:C87 J80:K89">
    <cfRule type="expression" dxfId="538" priority="135">
      <formula>$K5&gt;0</formula>
    </cfRule>
  </conditionalFormatting>
  <conditionalFormatting sqref="B6:K9 B11:K11">
    <cfRule type="expression" dxfId="537" priority="133">
      <formula>$K6&gt;0</formula>
    </cfRule>
  </conditionalFormatting>
  <conditionalFormatting sqref="L107:L108">
    <cfRule type="expression" dxfId="536" priority="128">
      <formula>$L$107&gt;0</formula>
    </cfRule>
  </conditionalFormatting>
  <conditionalFormatting sqref="B58:K60 B62:K63">
    <cfRule type="expression" dxfId="535" priority="127">
      <formula>$K58&gt;0</formula>
    </cfRule>
  </conditionalFormatting>
  <conditionalFormatting sqref="B68:K72">
    <cfRule type="expression" dxfId="534" priority="126">
      <formula>$K68&gt;0</formula>
    </cfRule>
  </conditionalFormatting>
  <conditionalFormatting sqref="B104:K105">
    <cfRule type="expression" dxfId="533" priority="125">
      <formula>$K104&gt;0</formula>
    </cfRule>
  </conditionalFormatting>
  <conditionalFormatting sqref="B95:I95">
    <cfRule type="expression" dxfId="532" priority="123">
      <formula>$K95&gt;0</formula>
    </cfRule>
  </conditionalFormatting>
  <conditionalFormatting sqref="B50:K52 B54:K55">
    <cfRule type="expression" dxfId="531" priority="120">
      <formula>$K50&gt;0</formula>
    </cfRule>
  </conditionalFormatting>
  <conditionalFormatting sqref="L45 L106">
    <cfRule type="cellIs" dxfId="530" priority="78" stopIfTrue="1" operator="greaterThan">
      <formula>0</formula>
    </cfRule>
  </conditionalFormatting>
  <conditionalFormatting sqref="L105">
    <cfRule type="cellIs" dxfId="529" priority="117" stopIfTrue="1" operator="greaterThan">
      <formula>0</formula>
    </cfRule>
  </conditionalFormatting>
  <conditionalFormatting sqref="L104">
    <cfRule type="cellIs" dxfId="528" priority="116" stopIfTrue="1" operator="greaterThan">
      <formula>0</formula>
    </cfRule>
  </conditionalFormatting>
  <conditionalFormatting sqref="L102">
    <cfRule type="cellIs" dxfId="527" priority="115" stopIfTrue="1" operator="greaterThan">
      <formula>0</formula>
    </cfRule>
  </conditionalFormatting>
  <conditionalFormatting sqref="L98">
    <cfRule type="cellIs" dxfId="526" priority="114" stopIfTrue="1" operator="greaterThan">
      <formula>0</formula>
    </cfRule>
  </conditionalFormatting>
  <conditionalFormatting sqref="L97">
    <cfRule type="cellIs" dxfId="525" priority="113" stopIfTrue="1" operator="greaterThan">
      <formula>0</formula>
    </cfRule>
  </conditionalFormatting>
  <conditionalFormatting sqref="L96">
    <cfRule type="cellIs" dxfId="524" priority="112" stopIfTrue="1" operator="greaterThan">
      <formula>0</formula>
    </cfRule>
  </conditionalFormatting>
  <conditionalFormatting sqref="L95">
    <cfRule type="cellIs" dxfId="523" priority="111" stopIfTrue="1" operator="greaterThan">
      <formula>0</formula>
    </cfRule>
  </conditionalFormatting>
  <conditionalFormatting sqref="L94">
    <cfRule type="cellIs" dxfId="522" priority="110" stopIfTrue="1" operator="greaterThan">
      <formula>0</formula>
    </cfRule>
  </conditionalFormatting>
  <conditionalFormatting sqref="L93">
    <cfRule type="cellIs" dxfId="521" priority="109" stopIfTrue="1" operator="greaterThan">
      <formula>0</formula>
    </cfRule>
  </conditionalFormatting>
  <conditionalFormatting sqref="L91">
    <cfRule type="cellIs" dxfId="520" priority="108" stopIfTrue="1" operator="greaterThan">
      <formula>0</formula>
    </cfRule>
  </conditionalFormatting>
  <conditionalFormatting sqref="L89">
    <cfRule type="cellIs" dxfId="519" priority="107" stopIfTrue="1" operator="greaterThan">
      <formula>0</formula>
    </cfRule>
  </conditionalFormatting>
  <conditionalFormatting sqref="L88">
    <cfRule type="cellIs" dxfId="518" priority="106" stopIfTrue="1" operator="greaterThan">
      <formula>0</formula>
    </cfRule>
  </conditionalFormatting>
  <conditionalFormatting sqref="L87">
    <cfRule type="cellIs" dxfId="517" priority="105" stopIfTrue="1" operator="greaterThan">
      <formula>0</formula>
    </cfRule>
  </conditionalFormatting>
  <conditionalFormatting sqref="L86">
    <cfRule type="cellIs" dxfId="516" priority="104" stopIfTrue="1" operator="greaterThan">
      <formula>0</formula>
    </cfRule>
  </conditionalFormatting>
  <conditionalFormatting sqref="L85">
    <cfRule type="cellIs" dxfId="515" priority="103" stopIfTrue="1" operator="greaterThan">
      <formula>0</formula>
    </cfRule>
  </conditionalFormatting>
  <conditionalFormatting sqref="L84">
    <cfRule type="cellIs" dxfId="514" priority="102" stopIfTrue="1" operator="greaterThan">
      <formula>0</formula>
    </cfRule>
  </conditionalFormatting>
  <conditionalFormatting sqref="L83">
    <cfRule type="cellIs" dxfId="513" priority="101" stopIfTrue="1" operator="greaterThan">
      <formula>0</formula>
    </cfRule>
  </conditionalFormatting>
  <conditionalFormatting sqref="L82">
    <cfRule type="cellIs" dxfId="512" priority="100" stopIfTrue="1" operator="greaterThan">
      <formula>0</formula>
    </cfRule>
  </conditionalFormatting>
  <conditionalFormatting sqref="L81">
    <cfRule type="cellIs" dxfId="511" priority="99" stopIfTrue="1" operator="greaterThan">
      <formula>0</formula>
    </cfRule>
  </conditionalFormatting>
  <conditionalFormatting sqref="L80">
    <cfRule type="cellIs" dxfId="510" priority="98" stopIfTrue="1" operator="greaterThan">
      <formula>0</formula>
    </cfRule>
  </conditionalFormatting>
  <conditionalFormatting sqref="L72">
    <cfRule type="cellIs" dxfId="509" priority="97" stopIfTrue="1" operator="greaterThan">
      <formula>0</formula>
    </cfRule>
  </conditionalFormatting>
  <conditionalFormatting sqref="L71">
    <cfRule type="cellIs" dxfId="508" priority="96" stopIfTrue="1" operator="greaterThan">
      <formula>0</formula>
    </cfRule>
  </conditionalFormatting>
  <conditionalFormatting sqref="L70">
    <cfRule type="cellIs" dxfId="507" priority="95" stopIfTrue="1" operator="greaterThan">
      <formula>0</formula>
    </cfRule>
  </conditionalFormatting>
  <conditionalFormatting sqref="L69">
    <cfRule type="cellIs" dxfId="506" priority="94" stopIfTrue="1" operator="greaterThan">
      <formula>0</formula>
    </cfRule>
  </conditionalFormatting>
  <conditionalFormatting sqref="L68">
    <cfRule type="cellIs" dxfId="505" priority="93" stopIfTrue="1" operator="greaterThan">
      <formula>0</formula>
    </cfRule>
  </conditionalFormatting>
  <conditionalFormatting sqref="L66">
    <cfRule type="cellIs" dxfId="504" priority="92" stopIfTrue="1" operator="greaterThan">
      <formula>0</formula>
    </cfRule>
  </conditionalFormatting>
  <conditionalFormatting sqref="L63">
    <cfRule type="cellIs" dxfId="503" priority="91" stopIfTrue="1" operator="greaterThan">
      <formula>0</formula>
    </cfRule>
  </conditionalFormatting>
  <conditionalFormatting sqref="L62">
    <cfRule type="cellIs" dxfId="502" priority="90" stopIfTrue="1" operator="greaterThan">
      <formula>0</formula>
    </cfRule>
  </conditionalFormatting>
  <conditionalFormatting sqref="L60">
    <cfRule type="cellIs" dxfId="501" priority="89" stopIfTrue="1" operator="greaterThan">
      <formula>0</formula>
    </cfRule>
  </conditionalFormatting>
  <conditionalFormatting sqref="L59">
    <cfRule type="cellIs" dxfId="500" priority="88" stopIfTrue="1" operator="greaterThan">
      <formula>0</formula>
    </cfRule>
  </conditionalFormatting>
  <conditionalFormatting sqref="L58">
    <cfRule type="cellIs" dxfId="499" priority="87" stopIfTrue="1" operator="greaterThan">
      <formula>0</formula>
    </cfRule>
  </conditionalFormatting>
  <conditionalFormatting sqref="L55">
    <cfRule type="cellIs" dxfId="498" priority="86" stopIfTrue="1" operator="greaterThan">
      <formula>0</formula>
    </cfRule>
  </conditionalFormatting>
  <conditionalFormatting sqref="L54">
    <cfRule type="cellIs" dxfId="497" priority="85" stopIfTrue="1" operator="greaterThan">
      <formula>0</formula>
    </cfRule>
  </conditionalFormatting>
  <conditionalFormatting sqref="L52">
    <cfRule type="cellIs" dxfId="496" priority="84" stopIfTrue="1" operator="greaterThan">
      <formula>0</formula>
    </cfRule>
  </conditionalFormatting>
  <conditionalFormatting sqref="L51">
    <cfRule type="cellIs" dxfId="495" priority="83" stopIfTrue="1" operator="greaterThan">
      <formula>0</formula>
    </cfRule>
  </conditionalFormatting>
  <conditionalFormatting sqref="L50">
    <cfRule type="cellIs" dxfId="494" priority="82" stopIfTrue="1" operator="greaterThan">
      <formula>0</formula>
    </cfRule>
  </conditionalFormatting>
  <conditionalFormatting sqref="L48">
    <cfRule type="cellIs" dxfId="493" priority="81" stopIfTrue="1" operator="greaterThan">
      <formula>0</formula>
    </cfRule>
  </conditionalFormatting>
  <conditionalFormatting sqref="L47">
    <cfRule type="cellIs" dxfId="492" priority="80" stopIfTrue="1" operator="greaterThan">
      <formula>0</formula>
    </cfRule>
  </conditionalFormatting>
  <conditionalFormatting sqref="L46">
    <cfRule type="cellIs" dxfId="491" priority="79" stopIfTrue="1" operator="greaterThan">
      <formula>0</formula>
    </cfRule>
  </conditionalFormatting>
  <conditionalFormatting sqref="L36">
    <cfRule type="cellIs" dxfId="490" priority="75" stopIfTrue="1" operator="greaterThan">
      <formula>0</formula>
    </cfRule>
  </conditionalFormatting>
  <conditionalFormatting sqref="L37">
    <cfRule type="cellIs" dxfId="489" priority="76" stopIfTrue="1" operator="greaterThan">
      <formula>0</formula>
    </cfRule>
  </conditionalFormatting>
  <conditionalFormatting sqref="L35">
    <cfRule type="cellIs" dxfId="488" priority="74" stopIfTrue="1" operator="greaterThan">
      <formula>0</formula>
    </cfRule>
  </conditionalFormatting>
  <conditionalFormatting sqref="L34">
    <cfRule type="cellIs" dxfId="487" priority="73" stopIfTrue="1" operator="greaterThan">
      <formula>0</formula>
    </cfRule>
  </conditionalFormatting>
  <conditionalFormatting sqref="L33">
    <cfRule type="cellIs" dxfId="486" priority="72" stopIfTrue="1" operator="greaterThan">
      <formula>0</formula>
    </cfRule>
  </conditionalFormatting>
  <conditionalFormatting sqref="L32">
    <cfRule type="cellIs" dxfId="485" priority="71" stopIfTrue="1" operator="greaterThan">
      <formula>0</formula>
    </cfRule>
  </conditionalFormatting>
  <conditionalFormatting sqref="L30">
    <cfRule type="cellIs" dxfId="484" priority="70" stopIfTrue="1" operator="greaterThan">
      <formula>0</formula>
    </cfRule>
  </conditionalFormatting>
  <conditionalFormatting sqref="L29">
    <cfRule type="cellIs" dxfId="483" priority="69" stopIfTrue="1" operator="greaterThan">
      <formula>0</formula>
    </cfRule>
  </conditionalFormatting>
  <conditionalFormatting sqref="L31">
    <cfRule type="cellIs" dxfId="482" priority="68" stopIfTrue="1" operator="greaterThan">
      <formula>0</formula>
    </cfRule>
  </conditionalFormatting>
  <conditionalFormatting sqref="L28">
    <cfRule type="cellIs" dxfId="481" priority="67" stopIfTrue="1" operator="greaterThan">
      <formula>0</formula>
    </cfRule>
  </conditionalFormatting>
  <conditionalFormatting sqref="L26">
    <cfRule type="cellIs" dxfId="480" priority="66" stopIfTrue="1" operator="greaterThan">
      <formula>0</formula>
    </cfRule>
  </conditionalFormatting>
  <conditionalFormatting sqref="L27">
    <cfRule type="cellIs" dxfId="479" priority="65" stopIfTrue="1" operator="greaterThan">
      <formula>0</formula>
    </cfRule>
  </conditionalFormatting>
  <conditionalFormatting sqref="L25">
    <cfRule type="cellIs" dxfId="478" priority="64" stopIfTrue="1" operator="greaterThan">
      <formula>0</formula>
    </cfRule>
  </conditionalFormatting>
  <conditionalFormatting sqref="L24">
    <cfRule type="cellIs" dxfId="477" priority="63" stopIfTrue="1" operator="greaterThan">
      <formula>0</formula>
    </cfRule>
  </conditionalFormatting>
  <conditionalFormatting sqref="L23">
    <cfRule type="cellIs" dxfId="476" priority="62" stopIfTrue="1" operator="greaterThan">
      <formula>0</formula>
    </cfRule>
  </conditionalFormatting>
  <conditionalFormatting sqref="L22">
    <cfRule type="cellIs" dxfId="475" priority="61" stopIfTrue="1" operator="greaterThan">
      <formula>0</formula>
    </cfRule>
  </conditionalFormatting>
  <conditionalFormatting sqref="L21">
    <cfRule type="cellIs" dxfId="474" priority="60" stopIfTrue="1" operator="greaterThan">
      <formula>0</formula>
    </cfRule>
  </conditionalFormatting>
  <conditionalFormatting sqref="L20">
    <cfRule type="cellIs" dxfId="473" priority="59" stopIfTrue="1" operator="greaterThan">
      <formula>0</formula>
    </cfRule>
  </conditionalFormatting>
  <conditionalFormatting sqref="L19">
    <cfRule type="cellIs" dxfId="472" priority="58" stopIfTrue="1" operator="greaterThan">
      <formula>0</formula>
    </cfRule>
  </conditionalFormatting>
  <conditionalFormatting sqref="L18">
    <cfRule type="cellIs" dxfId="471" priority="57" stopIfTrue="1" operator="greaterThan">
      <formula>0</formula>
    </cfRule>
  </conditionalFormatting>
  <conditionalFormatting sqref="L17">
    <cfRule type="cellIs" dxfId="470" priority="56" stopIfTrue="1" operator="greaterThan">
      <formula>0</formula>
    </cfRule>
  </conditionalFormatting>
  <conditionalFormatting sqref="L16">
    <cfRule type="cellIs" dxfId="469" priority="55" stopIfTrue="1" operator="greaterThan">
      <formula>0</formula>
    </cfRule>
  </conditionalFormatting>
  <conditionalFormatting sqref="L15">
    <cfRule type="cellIs" dxfId="468" priority="54" stopIfTrue="1" operator="greaterThan">
      <formula>0</formula>
    </cfRule>
  </conditionalFormatting>
  <conditionalFormatting sqref="L14">
    <cfRule type="cellIs" dxfId="467" priority="53" stopIfTrue="1" operator="greaterThan">
      <formula>0</formula>
    </cfRule>
  </conditionalFormatting>
  <conditionalFormatting sqref="L13">
    <cfRule type="cellIs" dxfId="466" priority="52" stopIfTrue="1" operator="greaterThan">
      <formula>0</formula>
    </cfRule>
  </conditionalFormatting>
  <conditionalFormatting sqref="L11">
    <cfRule type="cellIs" dxfId="465" priority="51" stopIfTrue="1" operator="greaterThan">
      <formula>0</formula>
    </cfRule>
  </conditionalFormatting>
  <conditionalFormatting sqref="L9">
    <cfRule type="cellIs" dxfId="464" priority="50" stopIfTrue="1" operator="greaterThan">
      <formula>0</formula>
    </cfRule>
  </conditionalFormatting>
  <conditionalFormatting sqref="L8">
    <cfRule type="cellIs" dxfId="463" priority="49" stopIfTrue="1" operator="greaterThan">
      <formula>0</formula>
    </cfRule>
  </conditionalFormatting>
  <conditionalFormatting sqref="L7">
    <cfRule type="cellIs" dxfId="462" priority="48" stopIfTrue="1" operator="greaterThan">
      <formula>0</formula>
    </cfRule>
  </conditionalFormatting>
  <conditionalFormatting sqref="L6">
    <cfRule type="cellIs" dxfId="461" priority="47" stopIfTrue="1" operator="greaterThan">
      <formula>0</formula>
    </cfRule>
  </conditionalFormatting>
  <conditionalFormatting sqref="L5">
    <cfRule type="cellIs" dxfId="460" priority="46" stopIfTrue="1" operator="greaterThan">
      <formula>0</formula>
    </cfRule>
  </conditionalFormatting>
  <conditionalFormatting sqref="B90:C90 J90:K90">
    <cfRule type="expression" dxfId="459" priority="43">
      <formula>$K90&gt;0</formula>
    </cfRule>
  </conditionalFormatting>
  <conditionalFormatting sqref="L90">
    <cfRule type="cellIs" dxfId="458" priority="42" stopIfTrue="1" operator="greaterThan">
      <formula>0</formula>
    </cfRule>
  </conditionalFormatting>
  <conditionalFormatting sqref="B99:K99">
    <cfRule type="expression" dxfId="457" priority="41">
      <formula>$K99&gt;0</formula>
    </cfRule>
  </conditionalFormatting>
  <conditionalFormatting sqref="L99">
    <cfRule type="cellIs" dxfId="456" priority="40" stopIfTrue="1" operator="greaterThan">
      <formula>0</formula>
    </cfRule>
  </conditionalFormatting>
  <conditionalFormatting sqref="B10:K10">
    <cfRule type="expression" dxfId="455" priority="39">
      <formula>$K10&gt;0</formula>
    </cfRule>
  </conditionalFormatting>
  <conditionalFormatting sqref="L10">
    <cfRule type="cellIs" dxfId="454" priority="38" stopIfTrue="1" operator="greaterThan">
      <formula>0</formula>
    </cfRule>
  </conditionalFormatting>
  <conditionalFormatting sqref="J38:K38 D38 B38">
    <cfRule type="expression" dxfId="453" priority="37">
      <formula>$K38&gt;0</formula>
    </cfRule>
  </conditionalFormatting>
  <conditionalFormatting sqref="L38">
    <cfRule type="cellIs" dxfId="452" priority="36" stopIfTrue="1" operator="greaterThan">
      <formula>0</formula>
    </cfRule>
  </conditionalFormatting>
  <conditionalFormatting sqref="J39:K39 D39 B39">
    <cfRule type="expression" dxfId="451" priority="35">
      <formula>$K39&gt;0</formula>
    </cfRule>
  </conditionalFormatting>
  <conditionalFormatting sqref="L39">
    <cfRule type="cellIs" dxfId="450" priority="34" stopIfTrue="1" operator="greaterThan">
      <formula>0</formula>
    </cfRule>
  </conditionalFormatting>
  <conditionalFormatting sqref="B53:K53">
    <cfRule type="expression" dxfId="449" priority="33">
      <formula>$K53&gt;0</formula>
    </cfRule>
  </conditionalFormatting>
  <conditionalFormatting sqref="L53">
    <cfRule type="cellIs" dxfId="448" priority="32" stopIfTrue="1" operator="greaterThan">
      <formula>0</formula>
    </cfRule>
  </conditionalFormatting>
  <conditionalFormatting sqref="B57:K57">
    <cfRule type="expression" dxfId="447" priority="31">
      <formula>$K57&gt;0</formula>
    </cfRule>
  </conditionalFormatting>
  <conditionalFormatting sqref="L57">
    <cfRule type="cellIs" dxfId="446" priority="30" stopIfTrue="1" operator="greaterThan">
      <formula>0</formula>
    </cfRule>
  </conditionalFormatting>
  <conditionalFormatting sqref="B61:K61">
    <cfRule type="expression" dxfId="445" priority="29">
      <formula>$K61&gt;0</formula>
    </cfRule>
  </conditionalFormatting>
  <conditionalFormatting sqref="L61">
    <cfRule type="cellIs" dxfId="444" priority="28" stopIfTrue="1" operator="greaterThan">
      <formula>0</formula>
    </cfRule>
  </conditionalFormatting>
  <conditionalFormatting sqref="B64 D64 J64:K64">
    <cfRule type="expression" dxfId="443" priority="27">
      <formula>$K64&gt;0</formula>
    </cfRule>
  </conditionalFormatting>
  <conditionalFormatting sqref="L64">
    <cfRule type="cellIs" dxfId="442" priority="26" stopIfTrue="1" operator="greaterThan">
      <formula>0</formula>
    </cfRule>
  </conditionalFormatting>
  <conditionalFormatting sqref="B100:K100">
    <cfRule type="expression" dxfId="441" priority="25">
      <formula>$K100&gt;0</formula>
    </cfRule>
  </conditionalFormatting>
  <conditionalFormatting sqref="L100">
    <cfRule type="cellIs" dxfId="440" priority="24" stopIfTrue="1" operator="greaterThan">
      <formula>0</formula>
    </cfRule>
  </conditionalFormatting>
  <conditionalFormatting sqref="J41:K41 D41 B41">
    <cfRule type="expression" dxfId="439" priority="23">
      <formula>$K41&gt;0</formula>
    </cfRule>
  </conditionalFormatting>
  <conditionalFormatting sqref="L41">
    <cfRule type="cellIs" dxfId="438" priority="22" stopIfTrue="1" operator="greaterThan">
      <formula>0</formula>
    </cfRule>
  </conditionalFormatting>
  <conditionalFormatting sqref="B65 D65 J65:K65">
    <cfRule type="expression" dxfId="437" priority="21">
      <formula>$K65&gt;0</formula>
    </cfRule>
  </conditionalFormatting>
  <conditionalFormatting sqref="L65">
    <cfRule type="cellIs" dxfId="436" priority="20" stopIfTrue="1" operator="greaterThan">
      <formula>0</formula>
    </cfRule>
  </conditionalFormatting>
  <conditionalFormatting sqref="J40:K40 D40 B40">
    <cfRule type="expression" dxfId="435" priority="19">
      <formula>$K40&gt;0</formula>
    </cfRule>
  </conditionalFormatting>
  <conditionalFormatting sqref="L40">
    <cfRule type="cellIs" dxfId="434" priority="18" stopIfTrue="1" operator="greaterThan">
      <formula>0</formula>
    </cfRule>
  </conditionalFormatting>
  <conditionalFormatting sqref="B101:J101">
    <cfRule type="expression" dxfId="433" priority="17">
      <formula>$K101&gt;0</formula>
    </cfRule>
  </conditionalFormatting>
  <conditionalFormatting sqref="K101">
    <cfRule type="expression" dxfId="432" priority="15">
      <formula>$K101&gt;0</formula>
    </cfRule>
  </conditionalFormatting>
  <conditionalFormatting sqref="L101">
    <cfRule type="cellIs" dxfId="431" priority="14" stopIfTrue="1" operator="greaterThan">
      <formula>0</formula>
    </cfRule>
  </conditionalFormatting>
  <conditionalFormatting sqref="J43 D43 B43">
    <cfRule type="expression" dxfId="430" priority="13">
      <formula>$K43&gt;0</formula>
    </cfRule>
  </conditionalFormatting>
  <conditionalFormatting sqref="K43">
    <cfRule type="expression" dxfId="429" priority="11">
      <formula>$K43&gt;0</formula>
    </cfRule>
  </conditionalFormatting>
  <conditionalFormatting sqref="L43">
    <cfRule type="cellIs" dxfId="428" priority="10" stopIfTrue="1" operator="greaterThan">
      <formula>0</formula>
    </cfRule>
  </conditionalFormatting>
  <conditionalFormatting sqref="L42">
    <cfRule type="cellIs" dxfId="427" priority="8" stopIfTrue="1" operator="greaterThan">
      <formula>0</formula>
    </cfRule>
  </conditionalFormatting>
  <conditionalFormatting sqref="D89:I89 D88 D87:I87 D91:I91">
    <cfRule type="expression" dxfId="426" priority="3">
      <formula>$K87&gt;0</formula>
    </cfRule>
  </conditionalFormatting>
  <conditionalFormatting sqref="D90:I90">
    <cfRule type="expression" dxfId="425" priority="2">
      <formula>$K90&gt;0</formula>
    </cfRule>
  </conditionalFormatting>
  <conditionalFormatting sqref="D80:I86">
    <cfRule type="expression" dxfId="424" priority="1">
      <formula>$K80&gt;0</formula>
    </cfRule>
  </conditionalFormatting>
  <pageMargins left="0.7" right="0.7" top="0.75" bottom="0.75" header="0.3" footer="0.3"/>
  <pageSetup scale="84"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444" id="{72A4F1B3-EC15-4489-84A9-AF3743C99023}">
            <xm:f>FortusClassic!$K75&gt;0</xm:f>
            <x14:dxf>
              <fill>
                <patternFill>
                  <bgColor theme="4" tint="0.79998168889431442"/>
                </patternFill>
              </fill>
            </x14:dxf>
          </x14:cfRule>
          <xm:sqref>B75:K78</xm:sqref>
        </x14:conditionalFormatting>
        <x14:conditionalFormatting xmlns:xm="http://schemas.microsoft.com/office/excel/2006/main">
          <x14:cfRule type="expression" priority="446" id="{ED3F6EC3-B766-40C9-A80C-4D654DDAE801}">
            <xm:f>FortusClassic!$L75&gt;0</xm:f>
            <x14:dxf>
              <fill>
                <patternFill>
                  <bgColor theme="6" tint="0.59996337778862885"/>
                </patternFill>
              </fill>
            </x14:dxf>
          </x14:cfRule>
          <xm:sqref>L75:L78</xm:sqref>
        </x14:conditionalFormatting>
        <x14:conditionalFormatting xmlns:xm="http://schemas.microsoft.com/office/excel/2006/main">
          <x14:cfRule type="expression" priority="5" id="{E6529A07-E317-44AB-A765-5FD52E4109EA}">
            <xm:f>FortusClassic!$K74&gt;0</xm:f>
            <x14:dxf>
              <fill>
                <patternFill>
                  <bgColor theme="4" tint="0.79998168889431442"/>
                </patternFill>
              </fill>
            </x14:dxf>
          </x14:cfRule>
          <xm:sqref>B73:K74</xm:sqref>
        </x14:conditionalFormatting>
        <x14:conditionalFormatting xmlns:xm="http://schemas.microsoft.com/office/excel/2006/main">
          <x14:cfRule type="expression" priority="4" id="{624EE531-4078-4E70-873F-09D674240108}">
            <xm:f>FortusClassic!$L74&gt;0</xm:f>
            <x14:dxf>
              <fill>
                <patternFill>
                  <bgColor theme="6" tint="0.59996337778862885"/>
                </patternFill>
              </fill>
            </x14:dxf>
          </x14:cfRule>
          <xm:sqref>L73:L74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07"/>
  <sheetViews>
    <sheetView showGridLines="0" zoomScaleNormal="100" workbookViewId="0">
      <selection activeCell="K6" sqref="K6"/>
    </sheetView>
  </sheetViews>
  <sheetFormatPr defaultColWidth="9.109375" defaultRowHeight="14.4" zeroHeight="1" x14ac:dyDescent="0.3"/>
  <cols>
    <col min="1" max="1" width="1" style="28" customWidth="1"/>
    <col min="2" max="2" width="8.33203125" style="28" customWidth="1"/>
    <col min="3" max="3" width="7.6640625" style="28" customWidth="1"/>
    <col min="4" max="4" width="24.109375" style="28" customWidth="1"/>
    <col min="5" max="5" width="7" style="28" customWidth="1"/>
    <col min="6" max="6" width="7.33203125" style="28" customWidth="1"/>
    <col min="7" max="7" width="7.6640625" style="28" customWidth="1"/>
    <col min="8" max="8" width="8" style="28" customWidth="1"/>
    <col min="9" max="9" width="5.6640625" style="28" customWidth="1"/>
    <col min="10" max="10" width="21.44140625" style="28" customWidth="1"/>
    <col min="11" max="11" width="14" style="28" customWidth="1"/>
    <col min="12" max="12" width="7.5546875" style="28" customWidth="1"/>
    <col min="13" max="13" width="8.6640625" style="28" customWidth="1"/>
    <col min="14" max="14" width="0.5546875" style="28" hidden="1" customWidth="1"/>
    <col min="15" max="15" width="0" style="28" hidden="1" customWidth="1"/>
    <col min="16" max="16384" width="9.109375" style="28"/>
  </cols>
  <sheetData>
    <row r="1" spans="2:14" ht="61.5" customHeight="1" thickTop="1" x14ac:dyDescent="0.3">
      <c r="B1" s="471"/>
      <c r="C1" s="472"/>
      <c r="D1" s="472"/>
      <c r="E1" s="472"/>
      <c r="F1" s="472"/>
      <c r="G1" s="472"/>
      <c r="H1" s="472"/>
      <c r="I1" s="472"/>
      <c r="J1" s="472"/>
      <c r="K1" s="472"/>
      <c r="L1" s="472"/>
      <c r="M1" s="473"/>
      <c r="N1" s="28" t="s">
        <v>269</v>
      </c>
    </row>
    <row r="2" spans="2:14" ht="10.5" customHeight="1" thickBot="1" x14ac:dyDescent="0.35">
      <c r="B2" s="474"/>
      <c r="C2" s="475"/>
      <c r="D2" s="475"/>
      <c r="E2" s="475"/>
      <c r="F2" s="475"/>
      <c r="G2" s="475"/>
      <c r="H2" s="475"/>
      <c r="I2" s="475"/>
      <c r="J2" s="475"/>
      <c r="K2" s="475"/>
      <c r="L2" s="475"/>
      <c r="M2" s="476"/>
    </row>
    <row r="3" spans="2:14" ht="21" customHeight="1" thickTop="1" thickBot="1" x14ac:dyDescent="0.35">
      <c r="B3" s="537" t="s">
        <v>978</v>
      </c>
      <c r="C3" s="538"/>
      <c r="D3" s="538"/>
      <c r="E3" s="538"/>
      <c r="F3" s="538"/>
      <c r="G3" s="538"/>
      <c r="H3" s="538"/>
      <c r="I3" s="538"/>
      <c r="J3" s="538"/>
      <c r="K3" s="538"/>
      <c r="L3" s="538"/>
      <c r="M3" s="539"/>
    </row>
    <row r="4" spans="2:14" ht="16.5" customHeight="1" thickTop="1" thickBot="1" x14ac:dyDescent="0.35">
      <c r="B4" s="540" t="s">
        <v>76</v>
      </c>
      <c r="C4" s="444"/>
      <c r="D4" s="444" t="s">
        <v>75</v>
      </c>
      <c r="E4" s="444"/>
      <c r="F4" s="444"/>
      <c r="G4" s="444"/>
      <c r="H4" s="444"/>
      <c r="I4" s="444"/>
      <c r="J4" s="52" t="s">
        <v>114</v>
      </c>
      <c r="K4" s="52" t="s">
        <v>282</v>
      </c>
      <c r="L4" s="444" t="s">
        <v>74</v>
      </c>
      <c r="M4" s="528"/>
    </row>
    <row r="5" spans="2:14" ht="15" customHeight="1" thickBot="1" x14ac:dyDescent="0.35">
      <c r="B5" s="529" t="s">
        <v>268</v>
      </c>
      <c r="C5" s="530"/>
      <c r="D5" s="530"/>
      <c r="E5" s="530"/>
      <c r="F5" s="530"/>
      <c r="G5" s="530"/>
      <c r="H5" s="530"/>
      <c r="I5" s="530"/>
      <c r="J5" s="530"/>
      <c r="K5" s="530"/>
      <c r="L5" s="530"/>
      <c r="M5" s="531"/>
    </row>
    <row r="6" spans="2:14" ht="14.25" customHeight="1" x14ac:dyDescent="0.3">
      <c r="B6" s="482" t="s">
        <v>267</v>
      </c>
      <c r="C6" s="411"/>
      <c r="D6" s="412" t="s">
        <v>985</v>
      </c>
      <c r="E6" s="413"/>
      <c r="F6" s="413"/>
      <c r="G6" s="413"/>
      <c r="H6" s="413"/>
      <c r="I6" s="414"/>
      <c r="J6" s="63">
        <v>149</v>
      </c>
      <c r="K6" s="57"/>
      <c r="L6" s="512">
        <f t="shared" ref="L6:L18" si="0">J6*K6</f>
        <v>0</v>
      </c>
      <c r="M6" s="513"/>
    </row>
    <row r="7" spans="2:14" ht="14.25" customHeight="1" x14ac:dyDescent="0.3">
      <c r="B7" s="482" t="s">
        <v>427</v>
      </c>
      <c r="C7" s="411"/>
      <c r="D7" s="412" t="s">
        <v>426</v>
      </c>
      <c r="E7" s="413"/>
      <c r="F7" s="413"/>
      <c r="G7" s="413"/>
      <c r="H7" s="413"/>
      <c r="I7" s="414"/>
      <c r="J7" s="63">
        <v>83</v>
      </c>
      <c r="K7" s="57"/>
      <c r="L7" s="501">
        <f t="shared" si="0"/>
        <v>0</v>
      </c>
      <c r="M7" s="502"/>
    </row>
    <row r="8" spans="2:14" ht="12.75" customHeight="1" x14ac:dyDescent="0.3">
      <c r="B8" s="482" t="s">
        <v>425</v>
      </c>
      <c r="C8" s="411"/>
      <c r="D8" s="412" t="s">
        <v>992</v>
      </c>
      <c r="E8" s="413"/>
      <c r="F8" s="413"/>
      <c r="G8" s="413"/>
      <c r="H8" s="413"/>
      <c r="I8" s="414"/>
      <c r="J8" s="63">
        <v>40</v>
      </c>
      <c r="K8" s="57"/>
      <c r="L8" s="501">
        <f t="shared" si="0"/>
        <v>0</v>
      </c>
      <c r="M8" s="502"/>
    </row>
    <row r="9" spans="2:14" ht="12" customHeight="1" x14ac:dyDescent="0.3">
      <c r="B9" s="482" t="s">
        <v>266</v>
      </c>
      <c r="C9" s="411"/>
      <c r="D9" s="412" t="s">
        <v>265</v>
      </c>
      <c r="E9" s="413"/>
      <c r="F9" s="413"/>
      <c r="G9" s="413"/>
      <c r="H9" s="413"/>
      <c r="I9" s="414"/>
      <c r="J9" s="63">
        <v>41</v>
      </c>
      <c r="K9" s="57"/>
      <c r="L9" s="501">
        <f t="shared" si="0"/>
        <v>0</v>
      </c>
      <c r="M9" s="502"/>
    </row>
    <row r="10" spans="2:14" ht="12.75" customHeight="1" x14ac:dyDescent="0.3">
      <c r="B10" s="482" t="s">
        <v>424</v>
      </c>
      <c r="C10" s="411"/>
      <c r="D10" s="412" t="s">
        <v>423</v>
      </c>
      <c r="E10" s="413"/>
      <c r="F10" s="413"/>
      <c r="G10" s="413"/>
      <c r="H10" s="413"/>
      <c r="I10" s="414"/>
      <c r="J10" s="63">
        <v>41</v>
      </c>
      <c r="K10" s="57"/>
      <c r="L10" s="501">
        <f t="shared" si="0"/>
        <v>0</v>
      </c>
      <c r="M10" s="502"/>
    </row>
    <row r="11" spans="2:14" ht="13.5" customHeight="1" x14ac:dyDescent="0.3">
      <c r="B11" s="482" t="s">
        <v>422</v>
      </c>
      <c r="C11" s="411"/>
      <c r="D11" s="412" t="s">
        <v>421</v>
      </c>
      <c r="E11" s="413"/>
      <c r="F11" s="413"/>
      <c r="G11" s="413"/>
      <c r="H11" s="413"/>
      <c r="I11" s="414"/>
      <c r="J11" s="63">
        <v>350</v>
      </c>
      <c r="K11" s="57"/>
      <c r="L11" s="501">
        <f t="shared" si="0"/>
        <v>0</v>
      </c>
      <c r="M11" s="502"/>
    </row>
    <row r="12" spans="2:14" ht="13.5" customHeight="1" x14ac:dyDescent="0.3">
      <c r="B12" s="482" t="s">
        <v>420</v>
      </c>
      <c r="C12" s="411"/>
      <c r="D12" s="412" t="s">
        <v>419</v>
      </c>
      <c r="E12" s="413"/>
      <c r="F12" s="413"/>
      <c r="G12" s="413"/>
      <c r="H12" s="413"/>
      <c r="I12" s="414"/>
      <c r="J12" s="63">
        <v>50</v>
      </c>
      <c r="K12" s="57"/>
      <c r="L12" s="501">
        <f t="shared" si="0"/>
        <v>0</v>
      </c>
      <c r="M12" s="502"/>
    </row>
    <row r="13" spans="2:14" ht="13.5" customHeight="1" x14ac:dyDescent="0.3">
      <c r="B13" s="482" t="s">
        <v>418</v>
      </c>
      <c r="C13" s="411"/>
      <c r="D13" s="412" t="s">
        <v>417</v>
      </c>
      <c r="E13" s="413"/>
      <c r="F13" s="413"/>
      <c r="G13" s="413"/>
      <c r="H13" s="413"/>
      <c r="I13" s="414"/>
      <c r="J13" s="63">
        <v>583</v>
      </c>
      <c r="K13" s="57"/>
      <c r="L13" s="501">
        <f t="shared" si="0"/>
        <v>0</v>
      </c>
      <c r="M13" s="502"/>
    </row>
    <row r="14" spans="2:14" ht="12.75" customHeight="1" x14ac:dyDescent="0.3">
      <c r="B14" s="482" t="s">
        <v>264</v>
      </c>
      <c r="C14" s="411"/>
      <c r="D14" s="412" t="s">
        <v>263</v>
      </c>
      <c r="E14" s="413"/>
      <c r="F14" s="413"/>
      <c r="G14" s="413"/>
      <c r="H14" s="413"/>
      <c r="I14" s="414"/>
      <c r="J14" s="63">
        <v>408</v>
      </c>
      <c r="K14" s="57"/>
      <c r="L14" s="501">
        <f t="shared" si="0"/>
        <v>0</v>
      </c>
      <c r="M14" s="502"/>
    </row>
    <row r="15" spans="2:14" ht="12.75" customHeight="1" x14ac:dyDescent="0.3">
      <c r="B15" s="482" t="s">
        <v>262</v>
      </c>
      <c r="C15" s="411"/>
      <c r="D15" s="412" t="s">
        <v>261</v>
      </c>
      <c r="E15" s="413"/>
      <c r="F15" s="413"/>
      <c r="G15" s="413"/>
      <c r="H15" s="413"/>
      <c r="I15" s="414"/>
      <c r="J15" s="63">
        <v>80</v>
      </c>
      <c r="K15" s="57"/>
      <c r="L15" s="501">
        <f t="shared" si="0"/>
        <v>0</v>
      </c>
      <c r="M15" s="502"/>
    </row>
    <row r="16" spans="2:14" ht="14.25" customHeight="1" x14ac:dyDescent="0.3">
      <c r="B16" s="482" t="s">
        <v>416</v>
      </c>
      <c r="C16" s="411"/>
      <c r="D16" s="412" t="s">
        <v>415</v>
      </c>
      <c r="E16" s="413"/>
      <c r="F16" s="413"/>
      <c r="G16" s="413"/>
      <c r="H16" s="413"/>
      <c r="I16" s="414"/>
      <c r="J16" s="63">
        <v>36</v>
      </c>
      <c r="K16" s="57"/>
      <c r="L16" s="501">
        <f t="shared" si="0"/>
        <v>0</v>
      </c>
      <c r="M16" s="502"/>
    </row>
    <row r="17" spans="2:13" ht="12.75" customHeight="1" x14ac:dyDescent="0.3">
      <c r="B17" s="482" t="s">
        <v>414</v>
      </c>
      <c r="C17" s="411"/>
      <c r="D17" s="412" t="s">
        <v>413</v>
      </c>
      <c r="E17" s="413"/>
      <c r="F17" s="413"/>
      <c r="G17" s="413"/>
      <c r="H17" s="413"/>
      <c r="I17" s="414"/>
      <c r="J17" s="63">
        <v>231</v>
      </c>
      <c r="K17" s="57"/>
      <c r="L17" s="501">
        <f t="shared" si="0"/>
        <v>0</v>
      </c>
      <c r="M17" s="502"/>
    </row>
    <row r="18" spans="2:13" ht="14.25" customHeight="1" thickBot="1" x14ac:dyDescent="0.35">
      <c r="B18" s="524" t="s">
        <v>412</v>
      </c>
      <c r="C18" s="464"/>
      <c r="D18" s="465" t="s">
        <v>880</v>
      </c>
      <c r="E18" s="466"/>
      <c r="F18" s="466"/>
      <c r="G18" s="466"/>
      <c r="H18" s="466"/>
      <c r="I18" s="467"/>
      <c r="J18" s="82">
        <v>185</v>
      </c>
      <c r="K18" s="77"/>
      <c r="L18" s="532">
        <f t="shared" si="0"/>
        <v>0</v>
      </c>
      <c r="M18" s="533"/>
    </row>
    <row r="19" spans="2:13" ht="15" thickBot="1" x14ac:dyDescent="0.35">
      <c r="B19" s="529" t="s">
        <v>257</v>
      </c>
      <c r="C19" s="530"/>
      <c r="D19" s="530"/>
      <c r="E19" s="530"/>
      <c r="F19" s="530"/>
      <c r="G19" s="530"/>
      <c r="H19" s="530"/>
      <c r="I19" s="530"/>
      <c r="J19" s="530"/>
      <c r="K19" s="530"/>
      <c r="L19" s="530"/>
      <c r="M19" s="531"/>
    </row>
    <row r="20" spans="2:13" ht="15" thickBot="1" x14ac:dyDescent="0.35">
      <c r="B20" s="534" t="s">
        <v>411</v>
      </c>
      <c r="C20" s="535"/>
      <c r="D20" s="535"/>
      <c r="E20" s="535"/>
      <c r="F20" s="535"/>
      <c r="G20" s="535"/>
      <c r="H20" s="487" t="s">
        <v>410</v>
      </c>
      <c r="I20" s="488"/>
      <c r="J20" s="488"/>
      <c r="K20" s="488"/>
      <c r="L20" s="488"/>
      <c r="M20" s="489"/>
    </row>
    <row r="21" spans="2:13" x14ac:dyDescent="0.3">
      <c r="B21" s="536" t="s">
        <v>409</v>
      </c>
      <c r="C21" s="491"/>
      <c r="D21" s="69" t="s">
        <v>408</v>
      </c>
      <c r="E21" s="195">
        <v>175</v>
      </c>
      <c r="F21" s="57"/>
      <c r="G21" s="86">
        <f t="shared" ref="G21:G26" si="1">E21*F21</f>
        <v>0</v>
      </c>
      <c r="H21" s="389" t="s">
        <v>407</v>
      </c>
      <c r="I21" s="390"/>
      <c r="J21" s="70" t="s">
        <v>406</v>
      </c>
      <c r="K21" s="79">
        <v>175</v>
      </c>
      <c r="L21" s="58"/>
      <c r="M21" s="87">
        <f t="shared" ref="M21:M30" si="2">K21*L21</f>
        <v>0</v>
      </c>
    </row>
    <row r="22" spans="2:13" x14ac:dyDescent="0.3">
      <c r="B22" s="478" t="s">
        <v>405</v>
      </c>
      <c r="C22" s="390"/>
      <c r="D22" s="70" t="s">
        <v>404</v>
      </c>
      <c r="E22" s="195">
        <v>175</v>
      </c>
      <c r="F22" s="58"/>
      <c r="G22" s="86">
        <f t="shared" si="1"/>
        <v>0</v>
      </c>
      <c r="H22" s="389" t="s">
        <v>403</v>
      </c>
      <c r="I22" s="390"/>
      <c r="J22" s="70" t="s">
        <v>402</v>
      </c>
      <c r="K22" s="195">
        <v>175</v>
      </c>
      <c r="L22" s="58"/>
      <c r="M22" s="87">
        <f t="shared" si="2"/>
        <v>0</v>
      </c>
    </row>
    <row r="23" spans="2:13" x14ac:dyDescent="0.3">
      <c r="B23" s="478" t="s">
        <v>401</v>
      </c>
      <c r="C23" s="390"/>
      <c r="D23" s="70" t="s">
        <v>400</v>
      </c>
      <c r="E23" s="195">
        <v>175</v>
      </c>
      <c r="F23" s="58"/>
      <c r="G23" s="86">
        <f t="shared" si="1"/>
        <v>0</v>
      </c>
      <c r="H23" s="389" t="s">
        <v>399</v>
      </c>
      <c r="I23" s="390"/>
      <c r="J23" s="70" t="s">
        <v>398</v>
      </c>
      <c r="K23" s="195">
        <v>175</v>
      </c>
      <c r="L23" s="58"/>
      <c r="M23" s="87">
        <f t="shared" si="2"/>
        <v>0</v>
      </c>
    </row>
    <row r="24" spans="2:13" x14ac:dyDescent="0.3">
      <c r="B24" s="478" t="s">
        <v>397</v>
      </c>
      <c r="C24" s="390"/>
      <c r="D24" s="70" t="s">
        <v>396</v>
      </c>
      <c r="E24" s="195">
        <v>175</v>
      </c>
      <c r="F24" s="58"/>
      <c r="G24" s="86">
        <f t="shared" si="1"/>
        <v>0</v>
      </c>
      <c r="H24" s="389" t="s">
        <v>395</v>
      </c>
      <c r="I24" s="390"/>
      <c r="J24" s="70" t="s">
        <v>394</v>
      </c>
      <c r="K24" s="195">
        <v>175</v>
      </c>
      <c r="L24" s="58"/>
      <c r="M24" s="87">
        <f t="shared" si="2"/>
        <v>0</v>
      </c>
    </row>
    <row r="25" spans="2:13" x14ac:dyDescent="0.3">
      <c r="B25" s="478" t="s">
        <v>393</v>
      </c>
      <c r="C25" s="390"/>
      <c r="D25" s="70" t="s">
        <v>392</v>
      </c>
      <c r="E25" s="195">
        <v>175</v>
      </c>
      <c r="F25" s="58"/>
      <c r="G25" s="86">
        <f t="shared" si="1"/>
        <v>0</v>
      </c>
      <c r="H25" s="389" t="s">
        <v>391</v>
      </c>
      <c r="I25" s="390"/>
      <c r="J25" s="70" t="s">
        <v>390</v>
      </c>
      <c r="K25" s="195">
        <v>175</v>
      </c>
      <c r="L25" s="58"/>
      <c r="M25" s="87">
        <f t="shared" si="2"/>
        <v>0</v>
      </c>
    </row>
    <row r="26" spans="2:13" x14ac:dyDescent="0.3">
      <c r="B26" s="478" t="s">
        <v>389</v>
      </c>
      <c r="C26" s="390"/>
      <c r="D26" s="70" t="s">
        <v>388</v>
      </c>
      <c r="E26" s="79">
        <v>175</v>
      </c>
      <c r="F26" s="58"/>
      <c r="G26" s="86">
        <f t="shared" si="1"/>
        <v>0</v>
      </c>
      <c r="H26" s="389" t="s">
        <v>387</v>
      </c>
      <c r="I26" s="390"/>
      <c r="J26" s="70" t="s">
        <v>386</v>
      </c>
      <c r="K26" s="195">
        <v>175</v>
      </c>
      <c r="L26" s="58"/>
      <c r="M26" s="87">
        <f t="shared" si="2"/>
        <v>0</v>
      </c>
    </row>
    <row r="27" spans="2:13" ht="15" thickBot="1" x14ac:dyDescent="0.35">
      <c r="B27" s="527" t="s">
        <v>385</v>
      </c>
      <c r="C27" s="493"/>
      <c r="D27" s="70" t="s">
        <v>428</v>
      </c>
      <c r="E27" s="79">
        <v>298</v>
      </c>
      <c r="F27" s="78"/>
      <c r="G27" s="86">
        <v>0</v>
      </c>
      <c r="H27" s="389" t="s">
        <v>384</v>
      </c>
      <c r="I27" s="390"/>
      <c r="J27" s="70" t="s">
        <v>383</v>
      </c>
      <c r="K27" s="195">
        <v>175</v>
      </c>
      <c r="L27" s="58"/>
      <c r="M27" s="87">
        <f t="shared" si="2"/>
        <v>0</v>
      </c>
    </row>
    <row r="28" spans="2:13" ht="15" thickBot="1" x14ac:dyDescent="0.35">
      <c r="B28" s="515" t="s">
        <v>382</v>
      </c>
      <c r="C28" s="488"/>
      <c r="D28" s="488"/>
      <c r="E28" s="488"/>
      <c r="F28" s="488"/>
      <c r="G28" s="488"/>
      <c r="H28" s="389" t="s">
        <v>381</v>
      </c>
      <c r="I28" s="390"/>
      <c r="J28" s="70" t="s">
        <v>380</v>
      </c>
      <c r="K28" s="195">
        <v>175</v>
      </c>
      <c r="L28" s="58"/>
      <c r="M28" s="87">
        <f t="shared" si="2"/>
        <v>0</v>
      </c>
    </row>
    <row r="29" spans="2:13" x14ac:dyDescent="0.3">
      <c r="B29" s="478" t="s">
        <v>379</v>
      </c>
      <c r="C29" s="390"/>
      <c r="D29" s="70" t="s">
        <v>378</v>
      </c>
      <c r="E29" s="195">
        <v>175</v>
      </c>
      <c r="F29" s="58"/>
      <c r="G29" s="86">
        <f>E29*F29</f>
        <v>0</v>
      </c>
      <c r="H29" s="389" t="s">
        <v>377</v>
      </c>
      <c r="I29" s="390"/>
      <c r="J29" s="70" t="s">
        <v>376</v>
      </c>
      <c r="K29" s="195">
        <v>175</v>
      </c>
      <c r="L29" s="58"/>
      <c r="M29" s="87">
        <f t="shared" si="2"/>
        <v>0</v>
      </c>
    </row>
    <row r="30" spans="2:13" ht="15" thickBot="1" x14ac:dyDescent="0.35">
      <c r="B30" s="478" t="s">
        <v>375</v>
      </c>
      <c r="C30" s="390"/>
      <c r="D30" s="70" t="s">
        <v>374</v>
      </c>
      <c r="E30" s="195">
        <v>175</v>
      </c>
      <c r="F30" s="58"/>
      <c r="G30" s="86">
        <f>E30*F30</f>
        <v>0</v>
      </c>
      <c r="H30" s="389" t="s">
        <v>373</v>
      </c>
      <c r="I30" s="390"/>
      <c r="J30" s="70" t="s">
        <v>372</v>
      </c>
      <c r="K30" s="195">
        <v>175</v>
      </c>
      <c r="L30" s="58"/>
      <c r="M30" s="87">
        <f t="shared" si="2"/>
        <v>0</v>
      </c>
    </row>
    <row r="31" spans="2:13" ht="15" thickBot="1" x14ac:dyDescent="0.35">
      <c r="B31" s="478" t="s">
        <v>371</v>
      </c>
      <c r="C31" s="390"/>
      <c r="D31" s="70" t="s">
        <v>370</v>
      </c>
      <c r="E31" s="195">
        <v>175</v>
      </c>
      <c r="F31" s="58"/>
      <c r="G31" s="86">
        <f>E31*F31</f>
        <v>0</v>
      </c>
      <c r="H31" s="487" t="s">
        <v>369</v>
      </c>
      <c r="I31" s="488"/>
      <c r="J31" s="488"/>
      <c r="K31" s="488"/>
      <c r="L31" s="488"/>
      <c r="M31" s="489"/>
    </row>
    <row r="32" spans="2:13" x14ac:dyDescent="0.3">
      <c r="B32" s="478" t="s">
        <v>368</v>
      </c>
      <c r="C32" s="390"/>
      <c r="D32" s="70" t="s">
        <v>367</v>
      </c>
      <c r="E32" s="195">
        <v>175</v>
      </c>
      <c r="F32" s="58"/>
      <c r="G32" s="86">
        <f>E32*F32</f>
        <v>0</v>
      </c>
      <c r="H32" s="490" t="s">
        <v>366</v>
      </c>
      <c r="I32" s="491"/>
      <c r="J32" s="69" t="s">
        <v>365</v>
      </c>
      <c r="K32" s="84">
        <v>343</v>
      </c>
      <c r="L32" s="57"/>
      <c r="M32" s="87">
        <f>K32*L32</f>
        <v>0</v>
      </c>
    </row>
    <row r="33" spans="2:14" ht="15" customHeight="1" thickBot="1" x14ac:dyDescent="0.35">
      <c r="B33" s="478" t="s">
        <v>364</v>
      </c>
      <c r="C33" s="390"/>
      <c r="D33" s="70" t="s">
        <v>363</v>
      </c>
      <c r="E33" s="79">
        <v>198</v>
      </c>
      <c r="F33" s="58"/>
      <c r="G33" s="86">
        <f>E33*F33</f>
        <v>0</v>
      </c>
      <c r="H33" s="389" t="s">
        <v>362</v>
      </c>
      <c r="I33" s="390"/>
      <c r="J33" s="69" t="s">
        <v>361</v>
      </c>
      <c r="K33" s="84">
        <v>343</v>
      </c>
      <c r="L33" s="57"/>
      <c r="M33" s="87">
        <f>K33*L33</f>
        <v>0</v>
      </c>
    </row>
    <row r="34" spans="2:14" ht="15" thickBot="1" x14ac:dyDescent="0.35">
      <c r="B34" s="508" t="s">
        <v>360</v>
      </c>
      <c r="C34" s="509"/>
      <c r="D34" s="488"/>
      <c r="E34" s="488"/>
      <c r="F34" s="488"/>
      <c r="G34" s="488"/>
      <c r="H34" s="389" t="s">
        <v>359</v>
      </c>
      <c r="I34" s="390"/>
      <c r="J34" s="69" t="s">
        <v>358</v>
      </c>
      <c r="K34" s="84">
        <v>343</v>
      </c>
      <c r="L34" s="57"/>
      <c r="M34" s="87">
        <f>K34*L34</f>
        <v>0</v>
      </c>
    </row>
    <row r="35" spans="2:14" x14ac:dyDescent="0.3">
      <c r="B35" s="478" t="s">
        <v>357</v>
      </c>
      <c r="C35" s="390"/>
      <c r="D35" s="71" t="s">
        <v>356</v>
      </c>
      <c r="E35" s="84">
        <v>198</v>
      </c>
      <c r="F35" s="57"/>
      <c r="G35" s="86">
        <f>E35*F35</f>
        <v>0</v>
      </c>
      <c r="H35" s="389" t="s">
        <v>355</v>
      </c>
      <c r="I35" s="390"/>
      <c r="J35" s="69" t="s">
        <v>443</v>
      </c>
      <c r="K35" s="84">
        <v>343</v>
      </c>
      <c r="L35" s="57"/>
      <c r="M35" s="88">
        <f>K35*L35</f>
        <v>0</v>
      </c>
    </row>
    <row r="36" spans="2:14" x14ac:dyDescent="0.3">
      <c r="B36" s="478" t="s">
        <v>354</v>
      </c>
      <c r="C36" s="390"/>
      <c r="D36" s="71" t="s">
        <v>353</v>
      </c>
      <c r="E36" s="194">
        <v>198</v>
      </c>
      <c r="F36" s="57"/>
      <c r="G36" s="86">
        <f>E36*F36</f>
        <v>0</v>
      </c>
      <c r="H36" s="389" t="s">
        <v>352</v>
      </c>
      <c r="I36" s="390"/>
      <c r="J36" s="69" t="s">
        <v>442</v>
      </c>
      <c r="K36" s="84">
        <v>394</v>
      </c>
      <c r="L36" s="57"/>
      <c r="M36" s="89">
        <f>K36*L36</f>
        <v>0</v>
      </c>
    </row>
    <row r="37" spans="2:14" x14ac:dyDescent="0.3">
      <c r="B37" s="478" t="s">
        <v>351</v>
      </c>
      <c r="C37" s="390"/>
      <c r="D37" s="71" t="s">
        <v>350</v>
      </c>
      <c r="E37" s="194">
        <v>198</v>
      </c>
      <c r="F37" s="57"/>
      <c r="G37" s="86">
        <f>E37*F37</f>
        <v>0</v>
      </c>
      <c r="H37" s="468" t="s">
        <v>439</v>
      </c>
      <c r="I37" s="469"/>
      <c r="J37" s="469"/>
      <c r="K37" s="469"/>
      <c r="L37" s="469"/>
      <c r="M37" s="470"/>
    </row>
    <row r="38" spans="2:14" x14ac:dyDescent="0.3">
      <c r="B38" s="478" t="s">
        <v>349</v>
      </c>
      <c r="C38" s="390"/>
      <c r="D38" s="71" t="s">
        <v>348</v>
      </c>
      <c r="E38" s="194">
        <v>198</v>
      </c>
      <c r="F38" s="57"/>
      <c r="G38" s="90">
        <f>E38*F38</f>
        <v>0</v>
      </c>
      <c r="H38" s="494"/>
      <c r="I38" s="495"/>
      <c r="J38" s="495"/>
      <c r="K38" s="495"/>
      <c r="L38" s="495"/>
      <c r="M38" s="496"/>
    </row>
    <row r="39" spans="2:14" ht="15" thickBot="1" x14ac:dyDescent="0.35">
      <c r="B39" s="477" t="s">
        <v>347</v>
      </c>
      <c r="C39" s="384"/>
      <c r="D39" s="72" t="s">
        <v>346</v>
      </c>
      <c r="E39" s="194">
        <v>198</v>
      </c>
      <c r="F39" s="77"/>
      <c r="G39" s="91">
        <f>E39*F39</f>
        <v>0</v>
      </c>
      <c r="H39" s="497"/>
      <c r="I39" s="498"/>
      <c r="J39" s="498"/>
      <c r="K39" s="498"/>
      <c r="L39" s="498"/>
      <c r="M39" s="499"/>
    </row>
    <row r="40" spans="2:14" ht="15" thickBot="1" x14ac:dyDescent="0.35">
      <c r="B40" s="479" t="s">
        <v>345</v>
      </c>
      <c r="C40" s="480"/>
      <c r="D40" s="480"/>
      <c r="E40" s="480"/>
      <c r="F40" s="480"/>
      <c r="G40" s="480"/>
      <c r="H40" s="480"/>
      <c r="I40" s="480"/>
      <c r="J40" s="480"/>
      <c r="K40" s="480"/>
      <c r="L40" s="480"/>
      <c r="M40" s="481"/>
    </row>
    <row r="41" spans="2:14" x14ac:dyDescent="0.3">
      <c r="B41" s="482" t="s">
        <v>344</v>
      </c>
      <c r="C41" s="411"/>
      <c r="D41" s="69" t="s">
        <v>343</v>
      </c>
      <c r="E41" s="84">
        <v>375</v>
      </c>
      <c r="F41" s="57"/>
      <c r="G41" s="86">
        <f>E41*F41</f>
        <v>0</v>
      </c>
      <c r="H41" s="490" t="s">
        <v>342</v>
      </c>
      <c r="I41" s="491"/>
      <c r="J41" s="69" t="s">
        <v>341</v>
      </c>
      <c r="K41" s="84">
        <v>333</v>
      </c>
      <c r="L41" s="57"/>
      <c r="M41" s="87">
        <f>K41*L41</f>
        <v>0</v>
      </c>
    </row>
    <row r="42" spans="2:14" ht="15" thickBot="1" x14ac:dyDescent="0.35">
      <c r="B42" s="477" t="s">
        <v>340</v>
      </c>
      <c r="C42" s="384"/>
      <c r="D42" s="73" t="s">
        <v>339</v>
      </c>
      <c r="E42" s="80">
        <v>650</v>
      </c>
      <c r="F42" s="56"/>
      <c r="G42" s="90">
        <f>E42*F42</f>
        <v>0</v>
      </c>
      <c r="H42" s="492" t="s">
        <v>338</v>
      </c>
      <c r="I42" s="493"/>
      <c r="J42" s="73" t="s">
        <v>337</v>
      </c>
      <c r="K42" s="80">
        <v>333</v>
      </c>
      <c r="L42" s="56"/>
      <c r="M42" s="88">
        <f>K42*L42</f>
        <v>0</v>
      </c>
      <c r="N42" s="29"/>
    </row>
    <row r="43" spans="2:14" ht="15" thickBot="1" x14ac:dyDescent="0.35">
      <c r="B43" s="479" t="s">
        <v>440</v>
      </c>
      <c r="C43" s="480"/>
      <c r="D43" s="480"/>
      <c r="E43" s="480"/>
      <c r="F43" s="480"/>
      <c r="G43" s="480"/>
      <c r="H43" s="480"/>
      <c r="I43" s="480"/>
      <c r="J43" s="480"/>
      <c r="K43" s="480"/>
      <c r="L43" s="480"/>
      <c r="M43" s="481"/>
      <c r="N43" s="29"/>
    </row>
    <row r="44" spans="2:14" x14ac:dyDescent="0.3">
      <c r="B44" s="482" t="s">
        <v>279</v>
      </c>
      <c r="C44" s="411"/>
      <c r="D44" s="74" t="s">
        <v>278</v>
      </c>
      <c r="E44" s="84">
        <v>2041</v>
      </c>
      <c r="F44" s="57"/>
      <c r="G44" s="92">
        <f>E44*F44</f>
        <v>0</v>
      </c>
      <c r="H44" s="500" t="s">
        <v>273</v>
      </c>
      <c r="I44" s="411"/>
      <c r="J44" s="74" t="s">
        <v>272</v>
      </c>
      <c r="K44" s="84">
        <v>2033</v>
      </c>
      <c r="L44" s="57"/>
      <c r="M44" s="87">
        <f>K44*L44</f>
        <v>0</v>
      </c>
      <c r="N44" s="29"/>
    </row>
    <row r="45" spans="2:14" x14ac:dyDescent="0.3">
      <c r="B45" s="478" t="s">
        <v>277</v>
      </c>
      <c r="C45" s="390"/>
      <c r="D45" s="75" t="s">
        <v>276</v>
      </c>
      <c r="E45" s="79">
        <v>1807</v>
      </c>
      <c r="F45" s="58"/>
      <c r="G45" s="92">
        <f>E45*F45</f>
        <v>0</v>
      </c>
      <c r="H45" s="483" t="s">
        <v>271</v>
      </c>
      <c r="I45" s="390"/>
      <c r="J45" s="75" t="s">
        <v>270</v>
      </c>
      <c r="K45" s="79">
        <v>1853</v>
      </c>
      <c r="L45" s="58"/>
      <c r="M45" s="87">
        <f>K45*L45</f>
        <v>0</v>
      </c>
      <c r="N45" s="29"/>
    </row>
    <row r="46" spans="2:14" ht="15" thickBot="1" x14ac:dyDescent="0.35">
      <c r="B46" s="477" t="s">
        <v>275</v>
      </c>
      <c r="C46" s="384"/>
      <c r="D46" s="76" t="s">
        <v>274</v>
      </c>
      <c r="E46" s="80">
        <v>1807</v>
      </c>
      <c r="F46" s="56"/>
      <c r="G46" s="93">
        <f>E46*F46</f>
        <v>0</v>
      </c>
      <c r="H46" s="484" t="s">
        <v>441</v>
      </c>
      <c r="I46" s="485"/>
      <c r="J46" s="485"/>
      <c r="K46" s="485"/>
      <c r="L46" s="485"/>
      <c r="M46" s="486"/>
      <c r="N46" s="29"/>
    </row>
    <row r="47" spans="2:14" ht="15" thickBot="1" x14ac:dyDescent="0.35">
      <c r="B47" s="479" t="s">
        <v>197</v>
      </c>
      <c r="C47" s="480"/>
      <c r="D47" s="480"/>
      <c r="E47" s="480"/>
      <c r="F47" s="480"/>
      <c r="G47" s="480"/>
      <c r="H47" s="480"/>
      <c r="I47" s="480"/>
      <c r="J47" s="480"/>
      <c r="K47" s="480"/>
      <c r="L47" s="480"/>
      <c r="M47" s="481"/>
      <c r="N47" s="29"/>
    </row>
    <row r="48" spans="2:14" x14ac:dyDescent="0.3">
      <c r="B48" s="482" t="s">
        <v>336</v>
      </c>
      <c r="C48" s="411"/>
      <c r="D48" s="412" t="s">
        <v>335</v>
      </c>
      <c r="E48" s="413"/>
      <c r="F48" s="413"/>
      <c r="G48" s="413"/>
      <c r="H48" s="413"/>
      <c r="I48" s="414"/>
      <c r="J48" s="63">
        <v>198</v>
      </c>
      <c r="K48" s="57"/>
      <c r="L48" s="512">
        <f t="shared" ref="L48:L56" si="3">J48*K48</f>
        <v>0</v>
      </c>
      <c r="M48" s="513"/>
      <c r="N48" s="29"/>
    </row>
    <row r="49" spans="2:14" x14ac:dyDescent="0.3">
      <c r="B49" s="482" t="s">
        <v>334</v>
      </c>
      <c r="C49" s="411"/>
      <c r="D49" s="412" t="s">
        <v>333</v>
      </c>
      <c r="E49" s="413"/>
      <c r="F49" s="413"/>
      <c r="G49" s="413"/>
      <c r="H49" s="413"/>
      <c r="I49" s="414"/>
      <c r="J49" s="63">
        <v>343</v>
      </c>
      <c r="K49" s="57"/>
      <c r="L49" s="501">
        <f t="shared" si="3"/>
        <v>0</v>
      </c>
      <c r="M49" s="502"/>
      <c r="N49" s="29"/>
    </row>
    <row r="50" spans="2:14" s="30" customFormat="1" x14ac:dyDescent="0.3">
      <c r="B50" s="482" t="s">
        <v>332</v>
      </c>
      <c r="C50" s="411"/>
      <c r="D50" s="412" t="s">
        <v>331</v>
      </c>
      <c r="E50" s="413"/>
      <c r="F50" s="413"/>
      <c r="G50" s="413"/>
      <c r="H50" s="413"/>
      <c r="I50" s="414"/>
      <c r="J50" s="63">
        <v>380</v>
      </c>
      <c r="K50" s="57"/>
      <c r="L50" s="501">
        <f t="shared" si="3"/>
        <v>0</v>
      </c>
      <c r="M50" s="502"/>
      <c r="N50" s="31"/>
    </row>
    <row r="51" spans="2:14" x14ac:dyDescent="0.3">
      <c r="B51" s="482" t="s">
        <v>330</v>
      </c>
      <c r="C51" s="411"/>
      <c r="D51" s="412" t="s">
        <v>329</v>
      </c>
      <c r="E51" s="413"/>
      <c r="F51" s="413"/>
      <c r="G51" s="413"/>
      <c r="H51" s="413"/>
      <c r="I51" s="414"/>
      <c r="J51" s="63">
        <v>360</v>
      </c>
      <c r="K51" s="57"/>
      <c r="L51" s="501">
        <f t="shared" si="3"/>
        <v>0</v>
      </c>
      <c r="M51" s="502"/>
      <c r="N51" s="29"/>
    </row>
    <row r="52" spans="2:14" x14ac:dyDescent="0.3">
      <c r="B52" s="482" t="s">
        <v>328</v>
      </c>
      <c r="C52" s="411"/>
      <c r="D52" s="412" t="s">
        <v>327</v>
      </c>
      <c r="E52" s="413"/>
      <c r="F52" s="413"/>
      <c r="G52" s="413"/>
      <c r="H52" s="413"/>
      <c r="I52" s="414"/>
      <c r="J52" s="63">
        <v>450</v>
      </c>
      <c r="K52" s="57"/>
      <c r="L52" s="501">
        <f t="shared" si="3"/>
        <v>0</v>
      </c>
      <c r="M52" s="502"/>
      <c r="N52" s="29"/>
    </row>
    <row r="53" spans="2:14" x14ac:dyDescent="0.3">
      <c r="B53" s="482" t="s">
        <v>326</v>
      </c>
      <c r="C53" s="411"/>
      <c r="D53" s="412" t="s">
        <v>325</v>
      </c>
      <c r="E53" s="413"/>
      <c r="F53" s="413"/>
      <c r="G53" s="413"/>
      <c r="H53" s="413"/>
      <c r="I53" s="414"/>
      <c r="J53" s="63">
        <v>450</v>
      </c>
      <c r="K53" s="57"/>
      <c r="L53" s="501">
        <f t="shared" si="3"/>
        <v>0</v>
      </c>
      <c r="M53" s="502"/>
      <c r="N53" s="29"/>
    </row>
    <row r="54" spans="2:14" ht="15" customHeight="1" x14ac:dyDescent="0.3">
      <c r="B54" s="482" t="s">
        <v>324</v>
      </c>
      <c r="C54" s="411"/>
      <c r="D54" s="412" t="s">
        <v>323</v>
      </c>
      <c r="E54" s="413"/>
      <c r="F54" s="413"/>
      <c r="G54" s="413"/>
      <c r="H54" s="413"/>
      <c r="I54" s="414"/>
      <c r="J54" s="63">
        <v>343</v>
      </c>
      <c r="K54" s="57"/>
      <c r="L54" s="501">
        <f t="shared" si="3"/>
        <v>0</v>
      </c>
      <c r="M54" s="502"/>
      <c r="N54" s="29"/>
    </row>
    <row r="55" spans="2:14" x14ac:dyDescent="0.3">
      <c r="B55" s="478" t="s">
        <v>322</v>
      </c>
      <c r="C55" s="390"/>
      <c r="D55" s="393" t="s">
        <v>321</v>
      </c>
      <c r="E55" s="394"/>
      <c r="F55" s="394"/>
      <c r="G55" s="394"/>
      <c r="H55" s="394"/>
      <c r="I55" s="395"/>
      <c r="J55" s="64">
        <v>343</v>
      </c>
      <c r="K55" s="58"/>
      <c r="L55" s="501">
        <f t="shared" ref="L55" si="4">J55*K55</f>
        <v>0</v>
      </c>
      <c r="M55" s="502"/>
      <c r="N55" s="29"/>
    </row>
    <row r="56" spans="2:14" ht="28.2" customHeight="1" thickBot="1" x14ac:dyDescent="0.35">
      <c r="B56" s="524" t="s">
        <v>997</v>
      </c>
      <c r="C56" s="464"/>
      <c r="D56" s="547" t="s">
        <v>998</v>
      </c>
      <c r="E56" s="548"/>
      <c r="F56" s="548"/>
      <c r="G56" s="548"/>
      <c r="H56" s="548"/>
      <c r="I56" s="549"/>
      <c r="J56" s="82">
        <v>360</v>
      </c>
      <c r="K56" s="77"/>
      <c r="L56" s="510">
        <f t="shared" si="3"/>
        <v>0</v>
      </c>
      <c r="M56" s="511"/>
      <c r="N56" s="29"/>
    </row>
    <row r="57" spans="2:14" ht="15" thickBot="1" x14ac:dyDescent="0.35">
      <c r="B57" s="479" t="s">
        <v>320</v>
      </c>
      <c r="C57" s="480"/>
      <c r="D57" s="480"/>
      <c r="E57" s="480"/>
      <c r="F57" s="480"/>
      <c r="G57" s="480"/>
      <c r="H57" s="480"/>
      <c r="I57" s="480"/>
      <c r="J57" s="480"/>
      <c r="K57" s="480"/>
      <c r="L57" s="480"/>
      <c r="M57" s="481"/>
      <c r="N57" s="29"/>
    </row>
    <row r="58" spans="2:14" ht="17.25" customHeight="1" thickBot="1" x14ac:dyDescent="0.35">
      <c r="B58" s="519" t="s">
        <v>319</v>
      </c>
      <c r="C58" s="520"/>
      <c r="D58" s="520"/>
      <c r="E58" s="520"/>
      <c r="F58" s="520"/>
      <c r="G58" s="520"/>
      <c r="H58" s="520"/>
      <c r="I58" s="520"/>
      <c r="J58" s="520"/>
      <c r="K58" s="520"/>
      <c r="L58" s="520"/>
      <c r="M58" s="521"/>
      <c r="N58" s="29"/>
    </row>
    <row r="59" spans="2:14" ht="15" thickBot="1" x14ac:dyDescent="0.35">
      <c r="B59" s="517" t="s">
        <v>318</v>
      </c>
      <c r="C59" s="518"/>
      <c r="D59" s="518"/>
      <c r="E59" s="518"/>
      <c r="F59" s="518"/>
      <c r="G59" s="487"/>
      <c r="H59" s="518" t="s">
        <v>317</v>
      </c>
      <c r="I59" s="518"/>
      <c r="J59" s="518"/>
      <c r="K59" s="518"/>
      <c r="L59" s="518"/>
      <c r="M59" s="516"/>
      <c r="N59" s="29"/>
    </row>
    <row r="60" spans="2:14" x14ac:dyDescent="0.3">
      <c r="B60" s="478" t="s">
        <v>316</v>
      </c>
      <c r="C60" s="390"/>
      <c r="D60" s="70" t="s">
        <v>429</v>
      </c>
      <c r="E60" s="79">
        <v>191</v>
      </c>
      <c r="F60" s="58"/>
      <c r="G60" s="85">
        <f>E60*F60</f>
        <v>0</v>
      </c>
      <c r="H60" s="389" t="s">
        <v>172</v>
      </c>
      <c r="I60" s="390"/>
      <c r="J60" s="70" t="s">
        <v>430</v>
      </c>
      <c r="K60" s="79">
        <v>201</v>
      </c>
      <c r="L60" s="58"/>
      <c r="M60" s="94">
        <f>K60*L60</f>
        <v>0</v>
      </c>
      <c r="N60" s="29"/>
    </row>
    <row r="61" spans="2:14" ht="21.6" x14ac:dyDescent="0.3">
      <c r="B61" s="478" t="s">
        <v>315</v>
      </c>
      <c r="C61" s="390"/>
      <c r="D61" s="81" t="s">
        <v>431</v>
      </c>
      <c r="E61" s="79">
        <v>191</v>
      </c>
      <c r="F61" s="58"/>
      <c r="G61" s="85">
        <f>E61*F61</f>
        <v>0</v>
      </c>
      <c r="H61" s="389" t="s">
        <v>171</v>
      </c>
      <c r="I61" s="390"/>
      <c r="J61" s="70" t="s">
        <v>432</v>
      </c>
      <c r="K61" s="79">
        <v>201</v>
      </c>
      <c r="L61" s="58"/>
      <c r="M61" s="94">
        <f>K61*L61</f>
        <v>0</v>
      </c>
      <c r="N61" s="29"/>
    </row>
    <row r="62" spans="2:14" ht="26.25" customHeight="1" x14ac:dyDescent="0.3">
      <c r="B62" s="478" t="s">
        <v>314</v>
      </c>
      <c r="C62" s="390"/>
      <c r="D62" s="70" t="s">
        <v>433</v>
      </c>
      <c r="E62" s="79">
        <v>201</v>
      </c>
      <c r="F62" s="58"/>
      <c r="G62" s="85">
        <f>E62*F62</f>
        <v>0</v>
      </c>
      <c r="H62" s="389" t="s">
        <v>170</v>
      </c>
      <c r="I62" s="390"/>
      <c r="J62" s="81" t="s">
        <v>434</v>
      </c>
      <c r="K62" s="79">
        <v>201</v>
      </c>
      <c r="L62" s="58"/>
      <c r="M62" s="94">
        <f>K62*L62</f>
        <v>0</v>
      </c>
      <c r="N62" s="29"/>
    </row>
    <row r="63" spans="2:14" ht="15" thickBot="1" x14ac:dyDescent="0.35">
      <c r="B63" s="478" t="s">
        <v>313</v>
      </c>
      <c r="C63" s="390"/>
      <c r="D63" s="70" t="s">
        <v>435</v>
      </c>
      <c r="E63" s="79">
        <v>191</v>
      </c>
      <c r="F63" s="58"/>
      <c r="G63" s="85">
        <f>E63*F63</f>
        <v>0</v>
      </c>
      <c r="H63" s="389" t="s">
        <v>169</v>
      </c>
      <c r="I63" s="390"/>
      <c r="J63" s="70" t="s">
        <v>987</v>
      </c>
      <c r="K63" s="79">
        <v>201</v>
      </c>
      <c r="L63" s="58"/>
      <c r="M63" s="94">
        <f>K63*L63</f>
        <v>0</v>
      </c>
      <c r="N63" s="29"/>
    </row>
    <row r="64" spans="2:14" ht="15" thickBot="1" x14ac:dyDescent="0.35">
      <c r="B64" s="514" t="s">
        <v>312</v>
      </c>
      <c r="C64" s="514"/>
      <c r="D64" s="514"/>
      <c r="E64" s="514"/>
      <c r="F64" s="514"/>
      <c r="G64" s="515"/>
      <c r="H64" s="516" t="s">
        <v>161</v>
      </c>
      <c r="I64" s="514"/>
      <c r="J64" s="514"/>
      <c r="K64" s="514"/>
      <c r="L64" s="514"/>
      <c r="M64" s="514"/>
      <c r="N64" s="29"/>
    </row>
    <row r="65" spans="2:14" x14ac:dyDescent="0.3">
      <c r="B65" s="478" t="s">
        <v>168</v>
      </c>
      <c r="C65" s="390"/>
      <c r="D65" s="70" t="s">
        <v>436</v>
      </c>
      <c r="E65" s="79">
        <v>192</v>
      </c>
      <c r="F65" s="58"/>
      <c r="G65" s="85">
        <f>E65*F65</f>
        <v>0</v>
      </c>
      <c r="H65" s="389" t="s">
        <v>160</v>
      </c>
      <c r="I65" s="390"/>
      <c r="J65" s="83" t="s">
        <v>311</v>
      </c>
      <c r="K65" s="79">
        <v>105</v>
      </c>
      <c r="L65" s="58"/>
      <c r="M65" s="94">
        <f t="shared" ref="M65:M73" si="5">K65*L65</f>
        <v>0</v>
      </c>
      <c r="N65" s="29"/>
    </row>
    <row r="66" spans="2:14" ht="21.6" x14ac:dyDescent="0.3">
      <c r="B66" s="478" t="s">
        <v>167</v>
      </c>
      <c r="C66" s="390"/>
      <c r="D66" s="81" t="s">
        <v>437</v>
      </c>
      <c r="E66" s="79">
        <v>192</v>
      </c>
      <c r="F66" s="58"/>
      <c r="G66" s="85">
        <f>E66*F66</f>
        <v>0</v>
      </c>
      <c r="H66" s="389" t="s">
        <v>158</v>
      </c>
      <c r="I66" s="390"/>
      <c r="J66" s="83" t="s">
        <v>310</v>
      </c>
      <c r="K66" s="79">
        <v>105</v>
      </c>
      <c r="L66" s="58"/>
      <c r="M66" s="94">
        <f t="shared" si="5"/>
        <v>0</v>
      </c>
      <c r="N66" s="29"/>
    </row>
    <row r="67" spans="2:14" ht="22.2" thickBot="1" x14ac:dyDescent="0.35">
      <c r="B67" s="478" t="s">
        <v>166</v>
      </c>
      <c r="C67" s="390"/>
      <c r="D67" s="81" t="s">
        <v>438</v>
      </c>
      <c r="E67" s="79">
        <v>202</v>
      </c>
      <c r="F67" s="58"/>
      <c r="G67" s="85">
        <f>E67*F67</f>
        <v>0</v>
      </c>
      <c r="H67" s="389" t="s">
        <v>309</v>
      </c>
      <c r="I67" s="390"/>
      <c r="J67" s="81" t="s">
        <v>308</v>
      </c>
      <c r="K67" s="79">
        <v>100</v>
      </c>
      <c r="L67" s="58"/>
      <c r="M67" s="94">
        <f t="shared" si="5"/>
        <v>0</v>
      </c>
      <c r="N67" s="29"/>
    </row>
    <row r="68" spans="2:14" ht="15" thickBot="1" x14ac:dyDescent="0.35">
      <c r="B68" s="515" t="s">
        <v>1170</v>
      </c>
      <c r="C68" s="488"/>
      <c r="D68" s="488"/>
      <c r="E68" s="488"/>
      <c r="F68" s="488"/>
      <c r="G68" s="488"/>
      <c r="H68" s="389" t="s">
        <v>154</v>
      </c>
      <c r="I68" s="390"/>
      <c r="J68" s="83" t="s">
        <v>307</v>
      </c>
      <c r="K68" s="79">
        <v>105</v>
      </c>
      <c r="L68" s="58"/>
      <c r="M68" s="94">
        <f t="shared" si="5"/>
        <v>0</v>
      </c>
      <c r="N68" s="29"/>
    </row>
    <row r="69" spans="2:14" ht="51" customHeight="1" x14ac:dyDescent="0.3">
      <c r="B69" s="478" t="s">
        <v>165</v>
      </c>
      <c r="C69" s="390"/>
      <c r="D69" s="235" t="s">
        <v>1171</v>
      </c>
      <c r="E69" s="79">
        <v>191</v>
      </c>
      <c r="F69" s="58"/>
      <c r="G69" s="85">
        <f>E69*F69</f>
        <v>0</v>
      </c>
      <c r="H69" s="505" t="s">
        <v>152</v>
      </c>
      <c r="I69" s="506"/>
      <c r="J69" s="236" t="s">
        <v>306</v>
      </c>
      <c r="K69" s="237">
        <v>105</v>
      </c>
      <c r="L69" s="58"/>
      <c r="M69" s="94">
        <f t="shared" si="5"/>
        <v>0</v>
      </c>
      <c r="N69" s="29"/>
    </row>
    <row r="70" spans="2:14" ht="52.2" customHeight="1" x14ac:dyDescent="0.3">
      <c r="B70" s="478" t="s">
        <v>164</v>
      </c>
      <c r="C70" s="390"/>
      <c r="D70" s="235" t="s">
        <v>1172</v>
      </c>
      <c r="E70" s="79">
        <v>202</v>
      </c>
      <c r="F70" s="58"/>
      <c r="G70" s="85">
        <f>E70*F70</f>
        <v>0</v>
      </c>
      <c r="H70" s="505" t="s">
        <v>305</v>
      </c>
      <c r="I70" s="506"/>
      <c r="J70" s="236" t="s">
        <v>445</v>
      </c>
      <c r="K70" s="237">
        <v>105</v>
      </c>
      <c r="L70" s="58"/>
      <c r="M70" s="94">
        <f t="shared" si="5"/>
        <v>0</v>
      </c>
      <c r="N70" s="29"/>
    </row>
    <row r="71" spans="2:14" ht="58.2" customHeight="1" x14ac:dyDescent="0.3">
      <c r="B71" s="478" t="s">
        <v>163</v>
      </c>
      <c r="C71" s="390"/>
      <c r="D71" s="235" t="s">
        <v>1173</v>
      </c>
      <c r="E71" s="79">
        <v>201</v>
      </c>
      <c r="F71" s="58"/>
      <c r="G71" s="85">
        <f>E71*F71</f>
        <v>0</v>
      </c>
      <c r="H71" s="505" t="s">
        <v>151</v>
      </c>
      <c r="I71" s="506"/>
      <c r="J71" s="236" t="s">
        <v>444</v>
      </c>
      <c r="K71" s="237">
        <v>105</v>
      </c>
      <c r="L71" s="58"/>
      <c r="M71" s="94">
        <f t="shared" si="5"/>
        <v>0</v>
      </c>
      <c r="N71" s="29"/>
    </row>
    <row r="72" spans="2:14" ht="72.599999999999994" customHeight="1" x14ac:dyDescent="0.3">
      <c r="B72" s="477" t="s">
        <v>162</v>
      </c>
      <c r="C72" s="384"/>
      <c r="D72" s="234" t="s">
        <v>1174</v>
      </c>
      <c r="E72" s="80">
        <v>303</v>
      </c>
      <c r="F72" s="56"/>
      <c r="G72" s="91">
        <f>E72*F72</f>
        <v>0</v>
      </c>
      <c r="H72" s="415" t="s">
        <v>149</v>
      </c>
      <c r="I72" s="416"/>
      <c r="J72" s="238" t="s">
        <v>304</v>
      </c>
      <c r="K72" s="239">
        <v>105</v>
      </c>
      <c r="L72" s="56"/>
      <c r="M72" s="95">
        <f t="shared" si="5"/>
        <v>0</v>
      </c>
      <c r="N72" s="29"/>
    </row>
    <row r="73" spans="2:14" ht="25.5" customHeight="1" thickBot="1" x14ac:dyDescent="0.35">
      <c r="B73" s="477"/>
      <c r="C73" s="384"/>
      <c r="D73" s="192"/>
      <c r="E73" s="193"/>
      <c r="F73" s="56"/>
      <c r="G73" s="91"/>
      <c r="H73" s="415" t="s">
        <v>966</v>
      </c>
      <c r="I73" s="416"/>
      <c r="J73" s="238" t="s">
        <v>967</v>
      </c>
      <c r="K73" s="239">
        <v>275</v>
      </c>
      <c r="L73" s="56"/>
      <c r="M73" s="95">
        <f t="shared" si="5"/>
        <v>0</v>
      </c>
      <c r="N73" s="29"/>
    </row>
    <row r="74" spans="2:14" ht="15" thickBot="1" x14ac:dyDescent="0.35">
      <c r="B74" s="479" t="s">
        <v>303</v>
      </c>
      <c r="C74" s="480"/>
      <c r="D74" s="480"/>
      <c r="E74" s="480"/>
      <c r="F74" s="480"/>
      <c r="G74" s="480"/>
      <c r="H74" s="480"/>
      <c r="I74" s="480"/>
      <c r="J74" s="480"/>
      <c r="K74" s="480"/>
      <c r="L74" s="480"/>
      <c r="M74" s="481"/>
      <c r="N74" s="29"/>
    </row>
    <row r="75" spans="2:14" x14ac:dyDescent="0.3">
      <c r="B75" s="482" t="s">
        <v>302</v>
      </c>
      <c r="C75" s="411"/>
      <c r="D75" s="412" t="s">
        <v>301</v>
      </c>
      <c r="E75" s="413"/>
      <c r="F75" s="413"/>
      <c r="G75" s="413"/>
      <c r="H75" s="413"/>
      <c r="I75" s="414"/>
      <c r="J75" s="63">
        <v>120</v>
      </c>
      <c r="K75" s="57"/>
      <c r="L75" s="525">
        <f t="shared" ref="L75:L83" si="6">J75*K75</f>
        <v>0</v>
      </c>
      <c r="M75" s="526"/>
      <c r="N75" s="29"/>
    </row>
    <row r="76" spans="2:14" ht="14.25" customHeight="1" x14ac:dyDescent="0.3">
      <c r="B76" s="482" t="s">
        <v>300</v>
      </c>
      <c r="C76" s="411"/>
      <c r="D76" s="412" t="s">
        <v>299</v>
      </c>
      <c r="E76" s="413"/>
      <c r="F76" s="413"/>
      <c r="G76" s="413"/>
      <c r="H76" s="413"/>
      <c r="I76" s="414"/>
      <c r="J76" s="63">
        <v>572</v>
      </c>
      <c r="K76" s="57"/>
      <c r="L76" s="522">
        <f t="shared" si="6"/>
        <v>0</v>
      </c>
      <c r="M76" s="523"/>
      <c r="N76" s="29"/>
    </row>
    <row r="77" spans="2:14" x14ac:dyDescent="0.3">
      <c r="B77" s="482" t="s">
        <v>298</v>
      </c>
      <c r="C77" s="411"/>
      <c r="D77" s="412" t="s">
        <v>297</v>
      </c>
      <c r="E77" s="413"/>
      <c r="F77" s="413"/>
      <c r="G77" s="413"/>
      <c r="H77" s="413"/>
      <c r="I77" s="414"/>
      <c r="J77" s="63">
        <v>300</v>
      </c>
      <c r="K77" s="57"/>
      <c r="L77" s="522">
        <f t="shared" si="6"/>
        <v>0</v>
      </c>
      <c r="M77" s="523"/>
      <c r="N77" s="29"/>
    </row>
    <row r="78" spans="2:14" x14ac:dyDescent="0.3">
      <c r="B78" s="482" t="s">
        <v>183</v>
      </c>
      <c r="C78" s="411"/>
      <c r="D78" s="412" t="s">
        <v>296</v>
      </c>
      <c r="E78" s="413"/>
      <c r="F78" s="413"/>
      <c r="G78" s="413"/>
      <c r="H78" s="413"/>
      <c r="I78" s="414"/>
      <c r="J78" s="63">
        <v>120</v>
      </c>
      <c r="K78" s="57"/>
      <c r="L78" s="522">
        <f t="shared" si="6"/>
        <v>0</v>
      </c>
      <c r="M78" s="523"/>
      <c r="N78" s="29"/>
    </row>
    <row r="79" spans="2:14" x14ac:dyDescent="0.3">
      <c r="B79" s="482" t="s">
        <v>179</v>
      </c>
      <c r="C79" s="411"/>
      <c r="D79" s="412" t="s">
        <v>295</v>
      </c>
      <c r="E79" s="413"/>
      <c r="F79" s="413"/>
      <c r="G79" s="413"/>
      <c r="H79" s="413"/>
      <c r="I79" s="414"/>
      <c r="J79" s="63">
        <v>572</v>
      </c>
      <c r="K79" s="57"/>
      <c r="L79" s="522">
        <f t="shared" si="6"/>
        <v>0</v>
      </c>
      <c r="M79" s="523"/>
      <c r="N79" s="29"/>
    </row>
    <row r="80" spans="2:14" x14ac:dyDescent="0.3">
      <c r="B80" s="482" t="s">
        <v>294</v>
      </c>
      <c r="C80" s="411"/>
      <c r="D80" s="412" t="s">
        <v>293</v>
      </c>
      <c r="E80" s="413"/>
      <c r="F80" s="413"/>
      <c r="G80" s="413"/>
      <c r="H80" s="413"/>
      <c r="I80" s="414"/>
      <c r="J80" s="63">
        <v>140</v>
      </c>
      <c r="K80" s="57"/>
      <c r="L80" s="522">
        <f t="shared" si="6"/>
        <v>0</v>
      </c>
      <c r="M80" s="523"/>
      <c r="N80" s="29"/>
    </row>
    <row r="81" spans="2:14" ht="14.25" customHeight="1" x14ac:dyDescent="0.3">
      <c r="B81" s="482" t="s">
        <v>292</v>
      </c>
      <c r="C81" s="411"/>
      <c r="D81" s="412" t="s">
        <v>291</v>
      </c>
      <c r="E81" s="413"/>
      <c r="F81" s="413"/>
      <c r="G81" s="413"/>
      <c r="H81" s="413"/>
      <c r="I81" s="414"/>
      <c r="J81" s="63">
        <v>580</v>
      </c>
      <c r="K81" s="57"/>
      <c r="L81" s="522">
        <f t="shared" si="6"/>
        <v>0</v>
      </c>
      <c r="M81" s="523"/>
      <c r="N81" s="29"/>
    </row>
    <row r="82" spans="2:14" ht="15.75" customHeight="1" x14ac:dyDescent="0.3">
      <c r="B82" s="482" t="s">
        <v>290</v>
      </c>
      <c r="C82" s="411"/>
      <c r="D82" s="412" t="s">
        <v>289</v>
      </c>
      <c r="E82" s="413"/>
      <c r="F82" s="413"/>
      <c r="G82" s="413"/>
      <c r="H82" s="413"/>
      <c r="I82" s="414"/>
      <c r="J82" s="63">
        <v>350</v>
      </c>
      <c r="K82" s="57"/>
      <c r="L82" s="522">
        <f t="shared" si="6"/>
        <v>0</v>
      </c>
      <c r="M82" s="523"/>
      <c r="N82" s="29"/>
    </row>
    <row r="83" spans="2:14" ht="15.75" customHeight="1" thickBot="1" x14ac:dyDescent="0.35">
      <c r="B83" s="524" t="s">
        <v>181</v>
      </c>
      <c r="C83" s="464"/>
      <c r="D83" s="465" t="s">
        <v>288</v>
      </c>
      <c r="E83" s="466"/>
      <c r="F83" s="466"/>
      <c r="G83" s="466"/>
      <c r="H83" s="466"/>
      <c r="I83" s="467"/>
      <c r="J83" s="82">
        <v>300</v>
      </c>
      <c r="K83" s="77"/>
      <c r="L83" s="559">
        <f t="shared" si="6"/>
        <v>0</v>
      </c>
      <c r="M83" s="560"/>
      <c r="N83" s="29"/>
    </row>
    <row r="84" spans="2:14" ht="14.25" customHeight="1" thickBot="1" x14ac:dyDescent="0.35">
      <c r="B84" s="479" t="s">
        <v>118</v>
      </c>
      <c r="C84" s="400"/>
      <c r="D84" s="400"/>
      <c r="E84" s="400"/>
      <c r="F84" s="400"/>
      <c r="G84" s="400"/>
      <c r="H84" s="400"/>
      <c r="I84" s="400"/>
      <c r="J84" s="400"/>
      <c r="K84" s="400"/>
      <c r="L84" s="400"/>
      <c r="M84" s="507"/>
      <c r="N84" s="29"/>
    </row>
    <row r="85" spans="2:14" ht="15" customHeight="1" x14ac:dyDescent="0.3">
      <c r="B85" s="558"/>
      <c r="C85" s="392"/>
      <c r="D85" s="437"/>
      <c r="E85" s="438"/>
      <c r="F85" s="438"/>
      <c r="G85" s="438"/>
      <c r="H85" s="438"/>
      <c r="I85" s="439"/>
      <c r="J85" s="61">
        <v>100</v>
      </c>
      <c r="K85" s="57"/>
      <c r="L85" s="503">
        <f>J85*K85</f>
        <v>0</v>
      </c>
      <c r="M85" s="504"/>
      <c r="N85" s="29"/>
    </row>
    <row r="86" spans="2:14" ht="13.5" customHeight="1" x14ac:dyDescent="0.3">
      <c r="B86" s="558"/>
      <c r="C86" s="392"/>
      <c r="D86" s="437"/>
      <c r="E86" s="438"/>
      <c r="F86" s="438"/>
      <c r="G86" s="438"/>
      <c r="H86" s="438"/>
      <c r="I86" s="439"/>
      <c r="J86" s="61">
        <v>100</v>
      </c>
      <c r="K86" s="57"/>
      <c r="L86" s="556">
        <f>J86*K86</f>
        <v>0</v>
      </c>
      <c r="M86" s="557"/>
      <c r="N86" s="29"/>
    </row>
    <row r="87" spans="2:14" ht="15" thickBot="1" x14ac:dyDescent="0.35">
      <c r="B87" s="171"/>
      <c r="C87" s="172"/>
      <c r="D87" s="173"/>
      <c r="E87" s="173"/>
      <c r="F87" s="173"/>
      <c r="G87" s="173"/>
      <c r="H87" s="173"/>
      <c r="I87" s="173"/>
      <c r="J87" s="174"/>
      <c r="K87" s="175"/>
      <c r="L87" s="176"/>
      <c r="M87" s="177"/>
      <c r="N87" s="29"/>
    </row>
    <row r="88" spans="2:14" ht="15" thickTop="1" x14ac:dyDescent="0.3">
      <c r="B88" s="546"/>
      <c r="C88" s="544"/>
      <c r="D88" s="544"/>
      <c r="E88" s="544"/>
      <c r="F88" s="544"/>
      <c r="G88" s="544"/>
      <c r="H88" s="544"/>
      <c r="I88" s="544"/>
      <c r="J88" s="101"/>
      <c r="K88" s="554" t="s">
        <v>281</v>
      </c>
      <c r="L88" s="550">
        <f>SUM(L85:M87,L75:M83,G69:G72,M65:M73,G65:G67,G60:G63,M60:M63,L48,L49,L50,L51,L52,L53,L54,L56,M44:M45,M41:M42,G41:G42,G44:G46,G35:G39,G29:G33,M32:M36,G21:G27,M21:M30,L6:M18)</f>
        <v>0</v>
      </c>
      <c r="M88" s="551"/>
      <c r="N88" s="29"/>
    </row>
    <row r="89" spans="2:14" ht="15" thickBot="1" x14ac:dyDescent="0.35">
      <c r="B89" s="546"/>
      <c r="C89" s="544"/>
      <c r="D89" s="544"/>
      <c r="E89" s="544"/>
      <c r="F89" s="544"/>
      <c r="G89" s="544"/>
      <c r="H89" s="544"/>
      <c r="I89" s="544"/>
      <c r="J89" s="102"/>
      <c r="K89" s="555"/>
      <c r="L89" s="552"/>
      <c r="M89" s="553"/>
      <c r="N89" s="29"/>
    </row>
    <row r="90" spans="2:14" ht="15" thickTop="1" x14ac:dyDescent="0.3">
      <c r="B90" s="546"/>
      <c r="C90" s="544"/>
      <c r="D90" s="544"/>
      <c r="E90" s="544"/>
      <c r="F90" s="544"/>
      <c r="G90" s="544"/>
      <c r="H90" s="544"/>
      <c r="I90" s="544"/>
      <c r="J90" s="544"/>
      <c r="K90" s="544"/>
      <c r="L90" s="544"/>
      <c r="M90" s="545"/>
      <c r="N90" s="29"/>
    </row>
    <row r="91" spans="2:14" ht="15" thickBot="1" x14ac:dyDescent="0.35">
      <c r="B91" s="541"/>
      <c r="C91" s="542"/>
      <c r="D91" s="542"/>
      <c r="E91" s="542"/>
      <c r="F91" s="542"/>
      <c r="G91" s="542"/>
      <c r="H91" s="542"/>
      <c r="I91" s="542"/>
      <c r="J91" s="542"/>
      <c r="K91" s="542"/>
      <c r="L91" s="542"/>
      <c r="M91" s="543"/>
      <c r="N91" s="29"/>
    </row>
    <row r="92" spans="2:14" ht="15" thickTop="1" x14ac:dyDescent="0.3">
      <c r="N92" s="29"/>
    </row>
    <row r="93" spans="2:14" x14ac:dyDescent="0.3">
      <c r="N93" s="29"/>
    </row>
    <row r="94" spans="2:14" x14ac:dyDescent="0.3">
      <c r="N94" s="29"/>
    </row>
    <row r="95" spans="2:14" ht="20.25" customHeight="1" x14ac:dyDescent="0.3">
      <c r="N95" s="29"/>
    </row>
    <row r="96" spans="2:14" x14ac:dyDescent="0.3">
      <c r="N96" s="29"/>
    </row>
    <row r="97" spans="14:14" x14ac:dyDescent="0.3">
      <c r="N97" s="29"/>
    </row>
    <row r="98" spans="14:14" x14ac:dyDescent="0.3">
      <c r="N98" s="29"/>
    </row>
    <row r="99" spans="14:14" x14ac:dyDescent="0.3">
      <c r="N99" s="29"/>
    </row>
    <row r="100" spans="14:14" x14ac:dyDescent="0.3">
      <c r="N100" s="29"/>
    </row>
    <row r="101" spans="14:14" x14ac:dyDescent="0.3">
      <c r="N101" s="29"/>
    </row>
    <row r="102" spans="14:14" x14ac:dyDescent="0.3">
      <c r="N102" s="29"/>
    </row>
    <row r="103" spans="14:14" x14ac:dyDescent="0.3">
      <c r="N103" s="29"/>
    </row>
    <row r="104" spans="14:14" x14ac:dyDescent="0.3">
      <c r="N104" s="29"/>
    </row>
    <row r="105" spans="14:14" x14ac:dyDescent="0.3">
      <c r="N105" s="29"/>
    </row>
    <row r="106" spans="14:14" x14ac:dyDescent="0.3">
      <c r="N106" s="29"/>
    </row>
    <row r="107" spans="14:14" x14ac:dyDescent="0.3">
      <c r="N107" s="29"/>
    </row>
    <row r="108" spans="14:14" x14ac:dyDescent="0.3">
      <c r="N108" s="29"/>
    </row>
    <row r="109" spans="14:14" x14ac:dyDescent="0.3">
      <c r="N109" s="29"/>
    </row>
    <row r="110" spans="14:14" x14ac:dyDescent="0.3">
      <c r="N110" s="29"/>
    </row>
    <row r="111" spans="14:14" x14ac:dyDescent="0.3"/>
    <row r="112" spans="14:14" x14ac:dyDescent="0.3"/>
    <row r="113" ht="21" customHeight="1" x14ac:dyDescent="0.3"/>
    <row r="114" ht="21" customHeight="1" x14ac:dyDescent="0.3"/>
    <row r="115" ht="16.5" customHeight="1" x14ac:dyDescent="0.3"/>
    <row r="116" ht="17.25" customHeight="1" x14ac:dyDescent="0.3"/>
    <row r="117" ht="18" customHeight="1" x14ac:dyDescent="0.3"/>
    <row r="118" x14ac:dyDescent="0.3"/>
    <row r="119" hidden="1" x14ac:dyDescent="0.3"/>
    <row r="120" hidden="1" x14ac:dyDescent="0.3"/>
    <row r="121" hidden="1" x14ac:dyDescent="0.3"/>
    <row r="122" x14ac:dyDescent="0.3"/>
    <row r="123" x14ac:dyDescent="0.3"/>
    <row r="124" x14ac:dyDescent="0.3"/>
    <row r="125" x14ac:dyDescent="0.3"/>
    <row r="126" x14ac:dyDescent="0.3"/>
    <row r="127" x14ac:dyDescent="0.3"/>
    <row r="128"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row r="159" x14ac:dyDescent="0.3"/>
    <row r="16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row r="176" x14ac:dyDescent="0.3"/>
    <row r="177" x14ac:dyDescent="0.3"/>
    <row r="178" x14ac:dyDescent="0.3"/>
    <row r="179" x14ac:dyDescent="0.3"/>
    <row r="180" x14ac:dyDescent="0.3"/>
    <row r="181" x14ac:dyDescent="0.3"/>
    <row r="182" x14ac:dyDescent="0.3"/>
    <row r="183" x14ac:dyDescent="0.3"/>
    <row r="184" x14ac:dyDescent="0.3"/>
    <row r="185" x14ac:dyDescent="0.3"/>
    <row r="186" x14ac:dyDescent="0.3"/>
    <row r="187" x14ac:dyDescent="0.3"/>
    <row r="188" x14ac:dyDescent="0.3"/>
    <row r="189" x14ac:dyDescent="0.3"/>
    <row r="190" x14ac:dyDescent="0.3"/>
    <row r="191" x14ac:dyDescent="0.3"/>
    <row r="192" x14ac:dyDescent="0.3"/>
    <row r="193" x14ac:dyDescent="0.3"/>
    <row r="194" x14ac:dyDescent="0.3"/>
    <row r="195" x14ac:dyDescent="0.3"/>
    <row r="196" x14ac:dyDescent="0.3"/>
    <row r="197" x14ac:dyDescent="0.3"/>
    <row r="198" x14ac:dyDescent="0.3"/>
    <row r="199" x14ac:dyDescent="0.3"/>
    <row r="200" x14ac:dyDescent="0.3"/>
    <row r="201" x14ac:dyDescent="0.3"/>
    <row r="202" x14ac:dyDescent="0.3"/>
    <row r="203" x14ac:dyDescent="0.3"/>
    <row r="204" x14ac:dyDescent="0.3"/>
    <row r="205" x14ac:dyDescent="0.3"/>
    <row r="206" x14ac:dyDescent="0.3"/>
    <row r="207" x14ac:dyDescent="0.3"/>
  </sheetData>
  <sheetProtection password="EDC4" sheet="1" objects="1" scenarios="1" selectLockedCells="1"/>
  <mergeCells count="199">
    <mergeCell ref="B91:M91"/>
    <mergeCell ref="I90:M90"/>
    <mergeCell ref="B90:H90"/>
    <mergeCell ref="D48:I48"/>
    <mergeCell ref="B54:C54"/>
    <mergeCell ref="B56:C56"/>
    <mergeCell ref="B44:C44"/>
    <mergeCell ref="B45:C45"/>
    <mergeCell ref="D53:I53"/>
    <mergeCell ref="D54:I54"/>
    <mergeCell ref="D56:I56"/>
    <mergeCell ref="L88:M89"/>
    <mergeCell ref="B88:I89"/>
    <mergeCell ref="K88:K89"/>
    <mergeCell ref="L86:M86"/>
    <mergeCell ref="B86:C86"/>
    <mergeCell ref="D86:I86"/>
    <mergeCell ref="L82:M82"/>
    <mergeCell ref="L83:M83"/>
    <mergeCell ref="B74:M74"/>
    <mergeCell ref="D77:I77"/>
    <mergeCell ref="L78:M78"/>
    <mergeCell ref="B85:C85"/>
    <mergeCell ref="D85:I85"/>
    <mergeCell ref="H32:I32"/>
    <mergeCell ref="H33:I33"/>
    <mergeCell ref="H34:I34"/>
    <mergeCell ref="L53:M53"/>
    <mergeCell ref="B3:M3"/>
    <mergeCell ref="L7:M7"/>
    <mergeCell ref="D8:I8"/>
    <mergeCell ref="B6:C6"/>
    <mergeCell ref="D6:I6"/>
    <mergeCell ref="B4:C4"/>
    <mergeCell ref="D16:I16"/>
    <mergeCell ref="B16:C16"/>
    <mergeCell ref="L13:M13"/>
    <mergeCell ref="B13:C13"/>
    <mergeCell ref="D13:I13"/>
    <mergeCell ref="L11:M11"/>
    <mergeCell ref="D11:I11"/>
    <mergeCell ref="B11:C11"/>
    <mergeCell ref="B12:C12"/>
    <mergeCell ref="B8:C8"/>
    <mergeCell ref="L8:M8"/>
    <mergeCell ref="D10:I10"/>
    <mergeCell ref="D7:I7"/>
    <mergeCell ref="H29:I29"/>
    <mergeCell ref="B24:C24"/>
    <mergeCell ref="B25:C25"/>
    <mergeCell ref="D9:I9"/>
    <mergeCell ref="L16:M16"/>
    <mergeCell ref="D12:I12"/>
    <mergeCell ref="B15:C15"/>
    <mergeCell ref="D15:I15"/>
    <mergeCell ref="B29:C29"/>
    <mergeCell ref="B20:G20"/>
    <mergeCell ref="H20:M20"/>
    <mergeCell ref="H21:I21"/>
    <mergeCell ref="B17:C17"/>
    <mergeCell ref="B19:M19"/>
    <mergeCell ref="H22:I22"/>
    <mergeCell ref="H23:I23"/>
    <mergeCell ref="H24:I24"/>
    <mergeCell ref="H25:I25"/>
    <mergeCell ref="B21:C21"/>
    <mergeCell ref="L15:M15"/>
    <mergeCell ref="L12:M12"/>
    <mergeCell ref="D14:I14"/>
    <mergeCell ref="B23:C23"/>
    <mergeCell ref="B7:C7"/>
    <mergeCell ref="D17:I17"/>
    <mergeCell ref="B26:C26"/>
    <mergeCell ref="B27:C27"/>
    <mergeCell ref="L4:M4"/>
    <mergeCell ref="D4:I4"/>
    <mergeCell ref="B5:M5"/>
    <mergeCell ref="L6:M6"/>
    <mergeCell ref="B30:C30"/>
    <mergeCell ref="L9:M9"/>
    <mergeCell ref="L14:M14"/>
    <mergeCell ref="L17:M17"/>
    <mergeCell ref="B28:G28"/>
    <mergeCell ref="L10:M10"/>
    <mergeCell ref="H28:I28"/>
    <mergeCell ref="H27:I27"/>
    <mergeCell ref="B9:C9"/>
    <mergeCell ref="B14:C14"/>
    <mergeCell ref="H26:I26"/>
    <mergeCell ref="B10:C10"/>
    <mergeCell ref="B18:C18"/>
    <mergeCell ref="D18:I18"/>
    <mergeCell ref="L18:M18"/>
    <mergeCell ref="B22:C22"/>
    <mergeCell ref="L79:M79"/>
    <mergeCell ref="D82:I82"/>
    <mergeCell ref="B82:C82"/>
    <mergeCell ref="B83:C83"/>
    <mergeCell ref="D80:I80"/>
    <mergeCell ref="L77:M77"/>
    <mergeCell ref="D76:I76"/>
    <mergeCell ref="D75:I75"/>
    <mergeCell ref="D83:I83"/>
    <mergeCell ref="L80:M80"/>
    <mergeCell ref="B75:C75"/>
    <mergeCell ref="B76:C76"/>
    <mergeCell ref="B77:C77"/>
    <mergeCell ref="B78:C78"/>
    <mergeCell ref="B79:C79"/>
    <mergeCell ref="B80:C80"/>
    <mergeCell ref="L81:M81"/>
    <mergeCell ref="L75:M75"/>
    <mergeCell ref="L76:M76"/>
    <mergeCell ref="D78:I78"/>
    <mergeCell ref="D79:I79"/>
    <mergeCell ref="D81:I81"/>
    <mergeCell ref="B81:C81"/>
    <mergeCell ref="B41:C41"/>
    <mergeCell ref="B66:C66"/>
    <mergeCell ref="B67:C67"/>
    <mergeCell ref="B69:C69"/>
    <mergeCell ref="H73:I73"/>
    <mergeCell ref="B64:G64"/>
    <mergeCell ref="B68:G68"/>
    <mergeCell ref="B73:C73"/>
    <mergeCell ref="B62:C62"/>
    <mergeCell ref="H68:I68"/>
    <mergeCell ref="B65:C65"/>
    <mergeCell ref="B43:M43"/>
    <mergeCell ref="B52:C52"/>
    <mergeCell ref="B70:C70"/>
    <mergeCell ref="H64:M64"/>
    <mergeCell ref="H69:I69"/>
    <mergeCell ref="H70:I70"/>
    <mergeCell ref="L49:M49"/>
    <mergeCell ref="D52:I52"/>
    <mergeCell ref="B59:G59"/>
    <mergeCell ref="B58:M58"/>
    <mergeCell ref="H59:M59"/>
    <mergeCell ref="B63:C63"/>
    <mergeCell ref="B60:C60"/>
    <mergeCell ref="L85:M85"/>
    <mergeCell ref="B71:C71"/>
    <mergeCell ref="B72:C72"/>
    <mergeCell ref="H71:I71"/>
    <mergeCell ref="B84:M84"/>
    <mergeCell ref="B31:C31"/>
    <mergeCell ref="B33:C33"/>
    <mergeCell ref="B32:C32"/>
    <mergeCell ref="B34:G34"/>
    <mergeCell ref="B53:C53"/>
    <mergeCell ref="H66:I66"/>
    <mergeCell ref="H67:I67"/>
    <mergeCell ref="B57:M57"/>
    <mergeCell ref="D51:I51"/>
    <mergeCell ref="B51:C51"/>
    <mergeCell ref="B38:C38"/>
    <mergeCell ref="B39:C39"/>
    <mergeCell ref="B40:M40"/>
    <mergeCell ref="L54:M54"/>
    <mergeCell ref="L56:M56"/>
    <mergeCell ref="L50:M50"/>
    <mergeCell ref="B42:C42"/>
    <mergeCell ref="B48:C48"/>
    <mergeCell ref="L48:M48"/>
    <mergeCell ref="B61:C61"/>
    <mergeCell ref="H62:I62"/>
    <mergeCell ref="H60:I60"/>
    <mergeCell ref="H61:I61"/>
    <mergeCell ref="H63:I63"/>
    <mergeCell ref="B55:C55"/>
    <mergeCell ref="D55:I55"/>
    <mergeCell ref="L55:M55"/>
    <mergeCell ref="L51:M51"/>
    <mergeCell ref="L52:M52"/>
    <mergeCell ref="H35:I35"/>
    <mergeCell ref="H37:M37"/>
    <mergeCell ref="B1:M2"/>
    <mergeCell ref="H72:I72"/>
    <mergeCell ref="H65:I65"/>
    <mergeCell ref="B46:C46"/>
    <mergeCell ref="B37:C37"/>
    <mergeCell ref="D50:I50"/>
    <mergeCell ref="H30:I30"/>
    <mergeCell ref="B47:M47"/>
    <mergeCell ref="B50:C50"/>
    <mergeCell ref="B35:C35"/>
    <mergeCell ref="B36:C36"/>
    <mergeCell ref="B49:C49"/>
    <mergeCell ref="D49:I49"/>
    <mergeCell ref="H45:I45"/>
    <mergeCell ref="H46:M46"/>
    <mergeCell ref="H36:I36"/>
    <mergeCell ref="H31:M31"/>
    <mergeCell ref="H41:I41"/>
    <mergeCell ref="H42:I42"/>
    <mergeCell ref="H38:M38"/>
    <mergeCell ref="H39:M39"/>
    <mergeCell ref="H44:I44"/>
  </mergeCells>
  <conditionalFormatting sqref="B6:K6 B85:K87">
    <cfRule type="expression" dxfId="419" priority="92">
      <formula>$K6&gt;0</formula>
    </cfRule>
  </conditionalFormatting>
  <conditionalFormatting sqref="L6 L87:M87 L85:L86">
    <cfRule type="expression" dxfId="418" priority="91">
      <formula>$L6&gt;0</formula>
    </cfRule>
  </conditionalFormatting>
  <conditionalFormatting sqref="B7:K18">
    <cfRule type="expression" dxfId="417" priority="90">
      <formula>$K7&gt;0</formula>
    </cfRule>
  </conditionalFormatting>
  <conditionalFormatting sqref="L7:L18">
    <cfRule type="expression" dxfId="416" priority="89">
      <formula>$L7&gt;0</formula>
    </cfRule>
  </conditionalFormatting>
  <conditionalFormatting sqref="L48:L54 L56">
    <cfRule type="expression" dxfId="415" priority="88">
      <formula>$L48&gt;0</formula>
    </cfRule>
  </conditionalFormatting>
  <conditionalFormatting sqref="B48:K54 B56:K56">
    <cfRule type="expression" dxfId="414" priority="87">
      <formula>$K48&gt;0</formula>
    </cfRule>
  </conditionalFormatting>
  <conditionalFormatting sqref="B75:K83">
    <cfRule type="expression" dxfId="413" priority="86">
      <formula>$K75&gt;0</formula>
    </cfRule>
  </conditionalFormatting>
  <conditionalFormatting sqref="L75:L83">
    <cfRule type="expression" dxfId="412" priority="84">
      <formula>$L75&gt;0</formula>
    </cfRule>
  </conditionalFormatting>
  <conditionalFormatting sqref="B21:D21 B43:B46 D44:F46 F21">
    <cfRule type="expression" dxfId="411" priority="76">
      <formula>$F21&gt;0</formula>
    </cfRule>
  </conditionalFormatting>
  <conditionalFormatting sqref="B22:D22 F22">
    <cfRule type="expression" dxfId="410" priority="74">
      <formula>$F22&gt;0</formula>
    </cfRule>
    <cfRule type="expression" dxfId="409" priority="82">
      <formula>$F22&gt;0</formula>
    </cfRule>
  </conditionalFormatting>
  <conditionalFormatting sqref="B23:F27">
    <cfRule type="expression" dxfId="408" priority="81">
      <formula>$F23&gt;0</formula>
    </cfRule>
  </conditionalFormatting>
  <conditionalFormatting sqref="B41:F42">
    <cfRule type="expression" dxfId="407" priority="80">
      <formula>$F41&gt;0</formula>
    </cfRule>
  </conditionalFormatting>
  <conditionalFormatting sqref="B60:F63">
    <cfRule type="expression" dxfId="406" priority="79">
      <formula>$F60&gt;0</formula>
    </cfRule>
  </conditionalFormatting>
  <conditionalFormatting sqref="B65:F67">
    <cfRule type="expression" dxfId="405" priority="78">
      <formula>$F65&gt;0</formula>
    </cfRule>
  </conditionalFormatting>
  <conditionalFormatting sqref="B69:C72 E69:F72">
    <cfRule type="expression" dxfId="404" priority="77">
      <formula>$F69&gt;0</formula>
    </cfRule>
  </conditionalFormatting>
  <conditionalFormatting sqref="G21 G44:G46">
    <cfRule type="expression" dxfId="403" priority="75">
      <formula>$G21&gt;0</formula>
    </cfRule>
  </conditionalFormatting>
  <conditionalFormatting sqref="G22">
    <cfRule type="expression" dxfId="402" priority="73">
      <formula>$G22&gt;0</formula>
    </cfRule>
  </conditionalFormatting>
  <conditionalFormatting sqref="G23:G27">
    <cfRule type="expression" dxfId="401" priority="72">
      <formula>$G23&gt;0</formula>
    </cfRule>
  </conditionalFormatting>
  <conditionalFormatting sqref="B33:F33 B29:D32 F29:F32">
    <cfRule type="expression" dxfId="400" priority="70">
      <formula>$F29&gt;0</formula>
    </cfRule>
    <cfRule type="expression" dxfId="399" priority="71">
      <formula>$F29&gt;0</formula>
    </cfRule>
  </conditionalFormatting>
  <conditionalFormatting sqref="G29:G33">
    <cfRule type="expression" dxfId="398" priority="69">
      <formula>$G29&gt;0</formula>
    </cfRule>
  </conditionalFormatting>
  <conditionalFormatting sqref="G35:G39">
    <cfRule type="expression" dxfId="397" priority="68">
      <formula>$G35&gt;0</formula>
    </cfRule>
  </conditionalFormatting>
  <conditionalFormatting sqref="G41:G42">
    <cfRule type="expression" dxfId="396" priority="67">
      <formula>$G41&gt;0</formula>
    </cfRule>
  </conditionalFormatting>
  <conditionalFormatting sqref="L88:M89">
    <cfRule type="expression" dxfId="395" priority="65">
      <formula>$L$88&gt;0</formula>
    </cfRule>
  </conditionalFormatting>
  <conditionalFormatting sqref="H21:L21 J44:L45 H44:H46 K61:L63">
    <cfRule type="expression" dxfId="394" priority="63">
      <formula>$L21&gt;0</formula>
    </cfRule>
  </conditionalFormatting>
  <conditionalFormatting sqref="M21 M44:M45">
    <cfRule type="expression" dxfId="393" priority="62">
      <formula>$M21&gt;0</formula>
    </cfRule>
  </conditionalFormatting>
  <conditionalFormatting sqref="H22:J22 L22">
    <cfRule type="expression" dxfId="392" priority="61">
      <formula>$L22&gt;0</formula>
    </cfRule>
  </conditionalFormatting>
  <conditionalFormatting sqref="M22">
    <cfRule type="expression" dxfId="391" priority="60">
      <formula>$M22&gt;0</formula>
    </cfRule>
  </conditionalFormatting>
  <conditionalFormatting sqref="H23:J30 L23:L30">
    <cfRule type="expression" dxfId="390" priority="59">
      <formula>$L23&gt;0</formula>
    </cfRule>
  </conditionalFormatting>
  <conditionalFormatting sqref="H41:L42">
    <cfRule type="expression" dxfId="389" priority="58">
      <formula>$L41&gt;0</formula>
    </cfRule>
  </conditionalFormatting>
  <conditionalFormatting sqref="M23:M30">
    <cfRule type="expression" dxfId="388" priority="57">
      <formula>$M23&gt;0</formula>
    </cfRule>
  </conditionalFormatting>
  <conditionalFormatting sqref="M32:M35">
    <cfRule type="expression" dxfId="387" priority="56">
      <formula>$M32&gt;0</formula>
    </cfRule>
  </conditionalFormatting>
  <conditionalFormatting sqref="M41:M42">
    <cfRule type="expression" dxfId="386" priority="55">
      <formula>$M41&gt;0</formula>
    </cfRule>
  </conditionalFormatting>
  <conditionalFormatting sqref="B61:F61">
    <cfRule type="expression" dxfId="385" priority="54">
      <formula>$F61&gt;0</formula>
    </cfRule>
  </conditionalFormatting>
  <conditionalFormatting sqref="G61">
    <cfRule type="expression" dxfId="384" priority="53">
      <formula>$G61&gt;0</formula>
    </cfRule>
  </conditionalFormatting>
  <conditionalFormatting sqref="G60">
    <cfRule type="expression" dxfId="383" priority="52">
      <formula>$G60&gt;0</formula>
    </cfRule>
  </conditionalFormatting>
  <conditionalFormatting sqref="G62:G63">
    <cfRule type="expression" dxfId="382" priority="51">
      <formula>$G62&gt;0</formula>
    </cfRule>
  </conditionalFormatting>
  <conditionalFormatting sqref="G65:G67">
    <cfRule type="expression" dxfId="381" priority="50">
      <formula>$G65&gt;0</formula>
    </cfRule>
  </conditionalFormatting>
  <conditionalFormatting sqref="G69:G72">
    <cfRule type="expression" dxfId="380" priority="49">
      <formula>$G69&gt;0</formula>
    </cfRule>
  </conditionalFormatting>
  <conditionalFormatting sqref="H61:J61">
    <cfRule type="expression" dxfId="379" priority="48">
      <formula>$L61&gt;0</formula>
    </cfRule>
  </conditionalFormatting>
  <conditionalFormatting sqref="M61">
    <cfRule type="expression" dxfId="378" priority="47">
      <formula>$M61&gt;0</formula>
    </cfRule>
  </conditionalFormatting>
  <conditionalFormatting sqref="H60:L60">
    <cfRule type="expression" dxfId="377" priority="46">
      <formula>$L60&gt;0</formula>
    </cfRule>
  </conditionalFormatting>
  <conditionalFormatting sqref="H62:J63">
    <cfRule type="expression" dxfId="376" priority="45">
      <formula>$L62&gt;0</formula>
    </cfRule>
  </conditionalFormatting>
  <conditionalFormatting sqref="H65:L72">
    <cfRule type="expression" dxfId="375" priority="44">
      <formula>$L65&gt;0</formula>
    </cfRule>
  </conditionalFormatting>
  <conditionalFormatting sqref="M60">
    <cfRule type="expression" dxfId="374" priority="43">
      <formula>$M60&gt;0</formula>
    </cfRule>
  </conditionalFormatting>
  <conditionalFormatting sqref="M62:M63">
    <cfRule type="expression" dxfId="373" priority="42">
      <formula>$M62&gt;0</formula>
    </cfRule>
  </conditionalFormatting>
  <conditionalFormatting sqref="M65:M72">
    <cfRule type="expression" dxfId="372" priority="41">
      <formula>$M65&gt;0</formula>
    </cfRule>
  </conditionalFormatting>
  <conditionalFormatting sqref="B35:F39">
    <cfRule type="expression" dxfId="371" priority="39">
      <formula>$F35&gt;0</formula>
    </cfRule>
  </conditionalFormatting>
  <conditionalFormatting sqref="B35:F35">
    <cfRule type="expression" dxfId="370" priority="38">
      <formula>$F35&gt;0</formula>
    </cfRule>
  </conditionalFormatting>
  <conditionalFormatting sqref="B36:F36">
    <cfRule type="expression" dxfId="369" priority="37">
      <formula>$F36&gt;0</formula>
    </cfRule>
  </conditionalFormatting>
  <conditionalFormatting sqref="M36">
    <cfRule type="expression" dxfId="368" priority="36">
      <formula>$L$36&gt;0</formula>
    </cfRule>
  </conditionalFormatting>
  <conditionalFormatting sqref="H32:L32">
    <cfRule type="expression" dxfId="367" priority="35">
      <formula>$L32&gt;0</formula>
    </cfRule>
  </conditionalFormatting>
  <conditionalFormatting sqref="H33:L36">
    <cfRule type="expression" dxfId="366" priority="34">
      <formula>$L33&gt;0</formula>
    </cfRule>
  </conditionalFormatting>
  <conditionalFormatting sqref="B73:F73">
    <cfRule type="expression" dxfId="365" priority="27">
      <formula>$F73&gt;0</formula>
    </cfRule>
  </conditionalFormatting>
  <conditionalFormatting sqref="G73">
    <cfRule type="expression" dxfId="364" priority="26">
      <formula>$G73&gt;0</formula>
    </cfRule>
  </conditionalFormatting>
  <conditionalFormatting sqref="H73:L73">
    <cfRule type="expression" dxfId="363" priority="25">
      <formula>$L73&gt;0</formula>
    </cfRule>
  </conditionalFormatting>
  <conditionalFormatting sqref="M73">
    <cfRule type="expression" dxfId="362" priority="24">
      <formula>$M73&gt;0</formula>
    </cfRule>
  </conditionalFormatting>
  <conditionalFormatting sqref="E22">
    <cfRule type="expression" dxfId="361" priority="23">
      <formula>$F22&gt;0</formula>
    </cfRule>
  </conditionalFormatting>
  <conditionalFormatting sqref="E21">
    <cfRule type="expression" dxfId="360" priority="22">
      <formula>$F21&gt;0</formula>
    </cfRule>
  </conditionalFormatting>
  <conditionalFormatting sqref="K22">
    <cfRule type="expression" dxfId="359" priority="20">
      <formula>$L22&gt;0</formula>
    </cfRule>
  </conditionalFormatting>
  <conditionalFormatting sqref="K23">
    <cfRule type="expression" dxfId="358" priority="19">
      <formula>$L23&gt;0</formula>
    </cfRule>
  </conditionalFormatting>
  <conditionalFormatting sqref="K24">
    <cfRule type="expression" dxfId="357" priority="18">
      <formula>$L24&gt;0</formula>
    </cfRule>
  </conditionalFormatting>
  <conditionalFormatting sqref="K25">
    <cfRule type="expression" dxfId="356" priority="17">
      <formula>$L25&gt;0</formula>
    </cfRule>
  </conditionalFormatting>
  <conditionalFormatting sqref="K26">
    <cfRule type="expression" dxfId="355" priority="16">
      <formula>$L26&gt;0</formula>
    </cfRule>
  </conditionalFormatting>
  <conditionalFormatting sqref="K27">
    <cfRule type="expression" dxfId="354" priority="15">
      <formula>$L27&gt;0</formula>
    </cfRule>
  </conditionalFormatting>
  <conditionalFormatting sqref="K28">
    <cfRule type="expression" dxfId="353" priority="14">
      <formula>$L28&gt;0</formula>
    </cfRule>
  </conditionalFormatting>
  <conditionalFormatting sqref="K29">
    <cfRule type="expression" dxfId="352" priority="13">
      <formula>$L29&gt;0</formula>
    </cfRule>
  </conditionalFormatting>
  <conditionalFormatting sqref="K30">
    <cfRule type="expression" dxfId="351" priority="12">
      <formula>$L30&gt;0</formula>
    </cfRule>
  </conditionalFormatting>
  <conditionalFormatting sqref="E29">
    <cfRule type="expression" dxfId="350" priority="11">
      <formula>$L29&gt;0</formula>
    </cfRule>
  </conditionalFormatting>
  <conditionalFormatting sqref="E30">
    <cfRule type="expression" dxfId="349" priority="10">
      <formula>$L30&gt;0</formula>
    </cfRule>
  </conditionalFormatting>
  <conditionalFormatting sqref="E31">
    <cfRule type="expression" dxfId="348" priority="9">
      <formula>$L31&gt;0</formula>
    </cfRule>
  </conditionalFormatting>
  <conditionalFormatting sqref="E32">
    <cfRule type="expression" dxfId="347" priority="8">
      <formula>$L32&gt;0</formula>
    </cfRule>
  </conditionalFormatting>
  <conditionalFormatting sqref="E36">
    <cfRule type="expression" dxfId="346" priority="7">
      <formula>$F36&gt;0</formula>
    </cfRule>
  </conditionalFormatting>
  <conditionalFormatting sqref="E37">
    <cfRule type="expression" dxfId="345" priority="6">
      <formula>$F37&gt;0</formula>
    </cfRule>
  </conditionalFormatting>
  <conditionalFormatting sqref="E38">
    <cfRule type="expression" dxfId="344" priority="5">
      <formula>$F38&gt;0</formula>
    </cfRule>
  </conditionalFormatting>
  <conditionalFormatting sqref="E39">
    <cfRule type="expression" dxfId="343" priority="4">
      <formula>$F39&gt;0</formula>
    </cfRule>
  </conditionalFormatting>
  <conditionalFormatting sqref="L55">
    <cfRule type="expression" dxfId="342" priority="3">
      <formula>$L55&gt;0</formula>
    </cfRule>
  </conditionalFormatting>
  <conditionalFormatting sqref="B55:K55">
    <cfRule type="expression" dxfId="341" priority="2">
      <formula>$K55&gt;0</formula>
    </cfRule>
  </conditionalFormatting>
  <conditionalFormatting sqref="D69:D72">
    <cfRule type="expression" dxfId="340" priority="1">
      <formula>$F69&gt;0</formula>
    </cfRule>
  </conditionalFormatting>
  <pageMargins left="0.25" right="0.25" top="0.75" bottom="0.75" header="0.3" footer="0.3"/>
  <pageSetup scale="81"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zoomScaleNormal="100" workbookViewId="0">
      <selection activeCell="K7" sqref="K7"/>
    </sheetView>
  </sheetViews>
  <sheetFormatPr defaultRowHeight="14.4" x14ac:dyDescent="0.3"/>
  <cols>
    <col min="1" max="1" width="1.33203125" style="28" customWidth="1"/>
    <col min="2" max="2" width="8.33203125" style="28" customWidth="1"/>
    <col min="3" max="3" width="6.5546875" style="28" customWidth="1"/>
    <col min="4" max="4" width="15.33203125" style="28" customWidth="1"/>
    <col min="5" max="5" width="4.6640625" style="28" customWidth="1"/>
    <col min="6" max="6" width="12.5546875" style="28" customWidth="1"/>
    <col min="7" max="7" width="16.5546875" style="28" customWidth="1"/>
    <col min="8" max="8" width="0.88671875" style="28" customWidth="1"/>
    <col min="9" max="9" width="3.6640625" style="28" customWidth="1"/>
    <col min="10" max="10" width="9.109375" style="28" customWidth="1"/>
    <col min="11" max="11" width="13.44140625" style="28" customWidth="1"/>
    <col min="12" max="12" width="15.6640625" style="28" customWidth="1"/>
  </cols>
  <sheetData>
    <row r="1" spans="2:12" ht="58.2" customHeight="1" thickBot="1" x14ac:dyDescent="0.35">
      <c r="B1" s="208"/>
      <c r="C1" s="209"/>
      <c r="D1" s="209"/>
      <c r="E1" s="209"/>
      <c r="F1" s="209"/>
      <c r="G1" s="209"/>
      <c r="H1" s="209"/>
      <c r="I1" s="209"/>
      <c r="J1" s="209"/>
      <c r="K1" s="209"/>
      <c r="L1" s="210"/>
    </row>
    <row r="2" spans="2:12" ht="15" thickBot="1" x14ac:dyDescent="0.35">
      <c r="B2" s="582"/>
      <c r="C2" s="583"/>
      <c r="D2" s="583"/>
      <c r="E2" s="583"/>
      <c r="F2" s="583"/>
      <c r="G2" s="583"/>
      <c r="H2" s="583"/>
      <c r="I2" s="583"/>
      <c r="J2" s="583"/>
      <c r="K2" s="583"/>
      <c r="L2" s="583"/>
    </row>
    <row r="3" spans="2:12" ht="18" thickBot="1" x14ac:dyDescent="0.35">
      <c r="B3" s="584" t="s">
        <v>1045</v>
      </c>
      <c r="C3" s="585"/>
      <c r="D3" s="585"/>
      <c r="E3" s="585"/>
      <c r="F3" s="585"/>
      <c r="G3" s="585"/>
      <c r="H3" s="585"/>
      <c r="I3" s="585"/>
      <c r="J3" s="585"/>
      <c r="K3" s="585"/>
      <c r="L3" s="586"/>
    </row>
    <row r="4" spans="2:12" ht="15.6" thickTop="1" thickBot="1" x14ac:dyDescent="0.35">
      <c r="B4" s="443" t="s">
        <v>76</v>
      </c>
      <c r="C4" s="444"/>
      <c r="D4" s="444" t="s">
        <v>75</v>
      </c>
      <c r="E4" s="444"/>
      <c r="F4" s="444"/>
      <c r="G4" s="444"/>
      <c r="H4" s="444"/>
      <c r="I4" s="444"/>
      <c r="J4" s="205" t="s">
        <v>114</v>
      </c>
      <c r="K4" s="205" t="s">
        <v>282</v>
      </c>
      <c r="L4" s="211" t="s">
        <v>74</v>
      </c>
    </row>
    <row r="5" spans="2:12" ht="15" thickBot="1" x14ac:dyDescent="0.35">
      <c r="B5" s="417" t="s">
        <v>1046</v>
      </c>
      <c r="C5" s="418"/>
      <c r="D5" s="418"/>
      <c r="E5" s="418"/>
      <c r="F5" s="418"/>
      <c r="G5" s="418"/>
      <c r="H5" s="418"/>
      <c r="I5" s="418"/>
      <c r="J5" s="418"/>
      <c r="K5" s="418"/>
      <c r="L5" s="419"/>
    </row>
    <row r="6" spans="2:12" x14ac:dyDescent="0.3">
      <c r="B6" s="587" t="s">
        <v>1047</v>
      </c>
      <c r="C6" s="588"/>
      <c r="D6" s="588"/>
      <c r="E6" s="588"/>
      <c r="F6" s="588"/>
      <c r="G6" s="588"/>
      <c r="H6" s="588"/>
      <c r="I6" s="589"/>
      <c r="J6" s="212"/>
      <c r="K6" s="213"/>
      <c r="L6" s="214"/>
    </row>
    <row r="7" spans="2:12" ht="28.8" customHeight="1" x14ac:dyDescent="0.3">
      <c r="B7" s="389" t="s">
        <v>1048</v>
      </c>
      <c r="C7" s="390"/>
      <c r="D7" s="402" t="s">
        <v>1049</v>
      </c>
      <c r="E7" s="403"/>
      <c r="F7" s="403"/>
      <c r="G7" s="403"/>
      <c r="H7" s="403"/>
      <c r="I7" s="404"/>
      <c r="J7" s="64">
        <v>930</v>
      </c>
      <c r="K7" s="58"/>
      <c r="L7" s="214">
        <f t="shared" ref="L7:L15" si="0">J7*K7</f>
        <v>0</v>
      </c>
    </row>
    <row r="8" spans="2:12" x14ac:dyDescent="0.3">
      <c r="B8" s="389" t="s">
        <v>1050</v>
      </c>
      <c r="C8" s="390"/>
      <c r="D8" s="393" t="s">
        <v>1051</v>
      </c>
      <c r="E8" s="394"/>
      <c r="F8" s="394"/>
      <c r="G8" s="394"/>
      <c r="H8" s="394"/>
      <c r="I8" s="395"/>
      <c r="J8" s="64">
        <v>930</v>
      </c>
      <c r="K8" s="58"/>
      <c r="L8" s="214">
        <f t="shared" si="0"/>
        <v>0</v>
      </c>
    </row>
    <row r="9" spans="2:12" x14ac:dyDescent="0.3">
      <c r="B9" s="579" t="s">
        <v>1052</v>
      </c>
      <c r="C9" s="580"/>
      <c r="D9" s="580"/>
      <c r="E9" s="580"/>
      <c r="F9" s="580"/>
      <c r="G9" s="580"/>
      <c r="H9" s="580"/>
      <c r="I9" s="581"/>
      <c r="J9" s="215"/>
      <c r="K9" s="78"/>
      <c r="L9" s="214"/>
    </row>
    <row r="10" spans="2:12" x14ac:dyDescent="0.3">
      <c r="B10" s="389" t="s">
        <v>1053</v>
      </c>
      <c r="C10" s="390"/>
      <c r="D10" s="393" t="s">
        <v>1054</v>
      </c>
      <c r="E10" s="394"/>
      <c r="F10" s="394"/>
      <c r="G10" s="394"/>
      <c r="H10" s="394"/>
      <c r="I10" s="395"/>
      <c r="J10" s="64">
        <v>150</v>
      </c>
      <c r="K10" s="58"/>
      <c r="L10" s="214">
        <f t="shared" si="0"/>
        <v>0</v>
      </c>
    </row>
    <row r="11" spans="2:12" x14ac:dyDescent="0.3">
      <c r="B11" s="389" t="s">
        <v>1055</v>
      </c>
      <c r="C11" s="390"/>
      <c r="D11" s="393" t="s">
        <v>1056</v>
      </c>
      <c r="E11" s="394"/>
      <c r="F11" s="394"/>
      <c r="G11" s="394"/>
      <c r="H11" s="394"/>
      <c r="I11" s="395"/>
      <c r="J11" s="64">
        <v>150</v>
      </c>
      <c r="K11" s="58"/>
      <c r="L11" s="214">
        <f t="shared" si="0"/>
        <v>0</v>
      </c>
    </row>
    <row r="12" spans="2:12" x14ac:dyDescent="0.3">
      <c r="B12" s="389" t="s">
        <v>1057</v>
      </c>
      <c r="C12" s="390"/>
      <c r="D12" s="393" t="s">
        <v>1058</v>
      </c>
      <c r="E12" s="394"/>
      <c r="F12" s="394"/>
      <c r="G12" s="394"/>
      <c r="H12" s="394"/>
      <c r="I12" s="395"/>
      <c r="J12" s="64">
        <v>150</v>
      </c>
      <c r="K12" s="58"/>
      <c r="L12" s="214">
        <f t="shared" si="0"/>
        <v>0</v>
      </c>
    </row>
    <row r="13" spans="2:12" ht="27" customHeight="1" x14ac:dyDescent="0.3">
      <c r="B13" s="389" t="s">
        <v>1059</v>
      </c>
      <c r="C13" s="390"/>
      <c r="D13" s="402" t="s">
        <v>1060</v>
      </c>
      <c r="E13" s="403"/>
      <c r="F13" s="403"/>
      <c r="G13" s="403"/>
      <c r="H13" s="403"/>
      <c r="I13" s="404"/>
      <c r="J13" s="64">
        <v>70</v>
      </c>
      <c r="K13" s="58"/>
      <c r="L13" s="214">
        <f t="shared" si="0"/>
        <v>0</v>
      </c>
    </row>
    <row r="14" spans="2:12" x14ac:dyDescent="0.3">
      <c r="B14" s="389" t="s">
        <v>1061</v>
      </c>
      <c r="C14" s="390"/>
      <c r="D14" s="393" t="s">
        <v>1062</v>
      </c>
      <c r="E14" s="394"/>
      <c r="F14" s="394"/>
      <c r="G14" s="394"/>
      <c r="H14" s="394"/>
      <c r="I14" s="395"/>
      <c r="J14" s="64">
        <v>90</v>
      </c>
      <c r="K14" s="58"/>
      <c r="L14" s="214">
        <f t="shared" si="0"/>
        <v>0</v>
      </c>
    </row>
    <row r="15" spans="2:12" ht="15" thickBot="1" x14ac:dyDescent="0.35">
      <c r="B15" s="383" t="s">
        <v>1063</v>
      </c>
      <c r="C15" s="384"/>
      <c r="D15" s="396" t="s">
        <v>1064</v>
      </c>
      <c r="E15" s="397"/>
      <c r="F15" s="397"/>
      <c r="G15" s="397"/>
      <c r="H15" s="397"/>
      <c r="I15" s="398"/>
      <c r="J15" s="65">
        <v>35</v>
      </c>
      <c r="K15" s="56"/>
      <c r="L15" s="214">
        <f t="shared" si="0"/>
        <v>0</v>
      </c>
    </row>
    <row r="16" spans="2:12" ht="15" thickBot="1" x14ac:dyDescent="0.35">
      <c r="B16" s="417" t="s">
        <v>1065</v>
      </c>
      <c r="C16" s="418"/>
      <c r="D16" s="418"/>
      <c r="E16" s="418"/>
      <c r="F16" s="418"/>
      <c r="G16" s="418"/>
      <c r="H16" s="418"/>
      <c r="I16" s="418"/>
      <c r="J16" s="418"/>
      <c r="K16" s="418"/>
      <c r="L16" s="419"/>
    </row>
    <row r="17" spans="2:12" s="28" customFormat="1" ht="28.8" customHeight="1" x14ac:dyDescent="0.3">
      <c r="B17" s="452" t="s">
        <v>267</v>
      </c>
      <c r="C17" s="453" t="s">
        <v>267</v>
      </c>
      <c r="D17" s="578" t="s">
        <v>1066</v>
      </c>
      <c r="E17" s="576"/>
      <c r="F17" s="576"/>
      <c r="G17" s="576"/>
      <c r="H17" s="576"/>
      <c r="I17" s="577"/>
      <c r="J17" s="66">
        <v>149</v>
      </c>
      <c r="K17" s="59"/>
      <c r="L17" s="216">
        <f t="shared" ref="L17:L18" si="1">J17*K17</f>
        <v>0</v>
      </c>
    </row>
    <row r="18" spans="2:12" s="28" customFormat="1" ht="15" thickBot="1" x14ac:dyDescent="0.35">
      <c r="B18" s="405" t="s">
        <v>541</v>
      </c>
      <c r="C18" s="406" t="s">
        <v>541</v>
      </c>
      <c r="D18" s="385" t="s">
        <v>540</v>
      </c>
      <c r="E18" s="385" t="s">
        <v>540</v>
      </c>
      <c r="F18" s="385" t="s">
        <v>540</v>
      </c>
      <c r="G18" s="385" t="s">
        <v>540</v>
      </c>
      <c r="H18" s="385" t="s">
        <v>540</v>
      </c>
      <c r="I18" s="385" t="s">
        <v>540</v>
      </c>
      <c r="J18" s="65">
        <v>149</v>
      </c>
      <c r="K18" s="56"/>
      <c r="L18" s="217">
        <f t="shared" si="1"/>
        <v>0</v>
      </c>
    </row>
    <row r="19" spans="2:12" ht="15" thickBot="1" x14ac:dyDescent="0.35">
      <c r="B19" s="417" t="s">
        <v>1067</v>
      </c>
      <c r="C19" s="429"/>
      <c r="D19" s="429"/>
      <c r="E19" s="429"/>
      <c r="F19" s="429"/>
      <c r="G19" s="429"/>
      <c r="H19" s="429"/>
      <c r="I19" s="429"/>
      <c r="J19" s="429"/>
      <c r="K19" s="429"/>
      <c r="L19" s="572"/>
    </row>
    <row r="20" spans="2:12" x14ac:dyDescent="0.3">
      <c r="B20" s="573" t="s">
        <v>1068</v>
      </c>
      <c r="C20" s="574"/>
      <c r="D20" s="575" t="s">
        <v>1069</v>
      </c>
      <c r="E20" s="576" t="s">
        <v>1069</v>
      </c>
      <c r="F20" s="576" t="s">
        <v>1069</v>
      </c>
      <c r="G20" s="576" t="s">
        <v>1069</v>
      </c>
      <c r="H20" s="576" t="s">
        <v>1069</v>
      </c>
      <c r="I20" s="577" t="s">
        <v>1069</v>
      </c>
      <c r="J20" s="63">
        <v>63</v>
      </c>
      <c r="K20" s="58"/>
      <c r="L20" s="218">
        <f t="shared" ref="L20:L63" si="2">J20*K20</f>
        <v>0</v>
      </c>
    </row>
    <row r="21" spans="2:12" x14ac:dyDescent="0.3">
      <c r="B21" s="565" t="s">
        <v>1070</v>
      </c>
      <c r="C21" s="566"/>
      <c r="D21" s="393" t="s">
        <v>1071</v>
      </c>
      <c r="E21" s="394" t="s">
        <v>1071</v>
      </c>
      <c r="F21" s="394" t="s">
        <v>1071</v>
      </c>
      <c r="G21" s="394" t="s">
        <v>1071</v>
      </c>
      <c r="H21" s="394" t="s">
        <v>1071</v>
      </c>
      <c r="I21" s="395" t="s">
        <v>1071</v>
      </c>
      <c r="J21" s="64">
        <v>63</v>
      </c>
      <c r="K21" s="58"/>
      <c r="L21" s="214">
        <f t="shared" si="2"/>
        <v>0</v>
      </c>
    </row>
    <row r="22" spans="2:12" x14ac:dyDescent="0.3">
      <c r="B22" s="565" t="s">
        <v>1072</v>
      </c>
      <c r="C22" s="566"/>
      <c r="D22" s="393" t="s">
        <v>1073</v>
      </c>
      <c r="E22" s="394" t="s">
        <v>1073</v>
      </c>
      <c r="F22" s="394" t="s">
        <v>1073</v>
      </c>
      <c r="G22" s="394" t="s">
        <v>1073</v>
      </c>
      <c r="H22" s="394" t="s">
        <v>1073</v>
      </c>
      <c r="I22" s="395" t="s">
        <v>1073</v>
      </c>
      <c r="J22" s="64">
        <v>63</v>
      </c>
      <c r="K22" s="58"/>
      <c r="L22" s="214">
        <f t="shared" si="2"/>
        <v>0</v>
      </c>
    </row>
    <row r="23" spans="2:12" x14ac:dyDescent="0.3">
      <c r="B23" s="565" t="s">
        <v>1074</v>
      </c>
      <c r="C23" s="566"/>
      <c r="D23" s="393" t="s">
        <v>1075</v>
      </c>
      <c r="E23" s="394" t="s">
        <v>1075</v>
      </c>
      <c r="F23" s="394" t="s">
        <v>1075</v>
      </c>
      <c r="G23" s="394" t="s">
        <v>1075</v>
      </c>
      <c r="H23" s="394" t="s">
        <v>1075</v>
      </c>
      <c r="I23" s="395" t="s">
        <v>1075</v>
      </c>
      <c r="J23" s="64">
        <v>63</v>
      </c>
      <c r="K23" s="58"/>
      <c r="L23" s="214">
        <f t="shared" si="2"/>
        <v>0</v>
      </c>
    </row>
    <row r="24" spans="2:12" x14ac:dyDescent="0.3">
      <c r="B24" s="565" t="s">
        <v>1076</v>
      </c>
      <c r="C24" s="566"/>
      <c r="D24" s="393" t="s">
        <v>1077</v>
      </c>
      <c r="E24" s="394" t="s">
        <v>1077</v>
      </c>
      <c r="F24" s="394" t="s">
        <v>1077</v>
      </c>
      <c r="G24" s="394" t="s">
        <v>1077</v>
      </c>
      <c r="H24" s="394" t="s">
        <v>1077</v>
      </c>
      <c r="I24" s="395" t="s">
        <v>1077</v>
      </c>
      <c r="J24" s="64">
        <v>63</v>
      </c>
      <c r="K24" s="58"/>
      <c r="L24" s="214">
        <f t="shared" si="2"/>
        <v>0</v>
      </c>
    </row>
    <row r="25" spans="2:12" x14ac:dyDescent="0.3">
      <c r="B25" s="565" t="s">
        <v>1078</v>
      </c>
      <c r="C25" s="566"/>
      <c r="D25" s="393" t="s">
        <v>1079</v>
      </c>
      <c r="E25" s="394" t="s">
        <v>1079</v>
      </c>
      <c r="F25" s="394" t="s">
        <v>1079</v>
      </c>
      <c r="G25" s="394" t="s">
        <v>1079</v>
      </c>
      <c r="H25" s="394" t="s">
        <v>1079</v>
      </c>
      <c r="I25" s="395" t="s">
        <v>1079</v>
      </c>
      <c r="J25" s="64">
        <v>63</v>
      </c>
      <c r="K25" s="58"/>
      <c r="L25" s="214">
        <f t="shared" si="2"/>
        <v>0</v>
      </c>
    </row>
    <row r="26" spans="2:12" x14ac:dyDescent="0.3">
      <c r="B26" s="565" t="s">
        <v>1080</v>
      </c>
      <c r="C26" s="566"/>
      <c r="D26" s="393" t="s">
        <v>1081</v>
      </c>
      <c r="E26" s="394" t="s">
        <v>1081</v>
      </c>
      <c r="F26" s="394" t="s">
        <v>1081</v>
      </c>
      <c r="G26" s="394" t="s">
        <v>1081</v>
      </c>
      <c r="H26" s="394" t="s">
        <v>1081</v>
      </c>
      <c r="I26" s="395" t="s">
        <v>1081</v>
      </c>
      <c r="J26" s="64">
        <v>63</v>
      </c>
      <c r="K26" s="58"/>
      <c r="L26" s="214">
        <f t="shared" si="2"/>
        <v>0</v>
      </c>
    </row>
    <row r="27" spans="2:12" x14ac:dyDescent="0.3">
      <c r="B27" s="565" t="s">
        <v>1082</v>
      </c>
      <c r="C27" s="566"/>
      <c r="D27" s="393" t="s">
        <v>1083</v>
      </c>
      <c r="E27" s="394" t="s">
        <v>1083</v>
      </c>
      <c r="F27" s="394" t="s">
        <v>1083</v>
      </c>
      <c r="G27" s="394" t="s">
        <v>1083</v>
      </c>
      <c r="H27" s="394" t="s">
        <v>1083</v>
      </c>
      <c r="I27" s="395" t="s">
        <v>1083</v>
      </c>
      <c r="J27" s="64">
        <v>63</v>
      </c>
      <c r="K27" s="58"/>
      <c r="L27" s="214">
        <f t="shared" si="2"/>
        <v>0</v>
      </c>
    </row>
    <row r="28" spans="2:12" x14ac:dyDescent="0.3">
      <c r="B28" s="565" t="s">
        <v>1084</v>
      </c>
      <c r="C28" s="566"/>
      <c r="D28" s="393" t="s">
        <v>1085</v>
      </c>
      <c r="E28" s="394" t="s">
        <v>1085</v>
      </c>
      <c r="F28" s="394" t="s">
        <v>1085</v>
      </c>
      <c r="G28" s="394" t="s">
        <v>1085</v>
      </c>
      <c r="H28" s="394" t="s">
        <v>1085</v>
      </c>
      <c r="I28" s="395" t="s">
        <v>1085</v>
      </c>
      <c r="J28" s="64">
        <v>63</v>
      </c>
      <c r="K28" s="58"/>
      <c r="L28" s="214">
        <f t="shared" si="2"/>
        <v>0</v>
      </c>
    </row>
    <row r="29" spans="2:12" x14ac:dyDescent="0.3">
      <c r="B29" s="565" t="s">
        <v>1086</v>
      </c>
      <c r="C29" s="566"/>
      <c r="D29" s="393" t="s">
        <v>1087</v>
      </c>
      <c r="E29" s="394" t="s">
        <v>1087</v>
      </c>
      <c r="F29" s="394" t="s">
        <v>1087</v>
      </c>
      <c r="G29" s="394" t="s">
        <v>1087</v>
      </c>
      <c r="H29" s="394" t="s">
        <v>1087</v>
      </c>
      <c r="I29" s="395" t="s">
        <v>1087</v>
      </c>
      <c r="J29" s="64">
        <v>63</v>
      </c>
      <c r="K29" s="58"/>
      <c r="L29" s="214">
        <f t="shared" si="2"/>
        <v>0</v>
      </c>
    </row>
    <row r="30" spans="2:12" x14ac:dyDescent="0.3">
      <c r="B30" s="565" t="s">
        <v>1088</v>
      </c>
      <c r="C30" s="566"/>
      <c r="D30" s="393" t="s">
        <v>1089</v>
      </c>
      <c r="E30" s="394" t="s">
        <v>1089</v>
      </c>
      <c r="F30" s="394" t="s">
        <v>1089</v>
      </c>
      <c r="G30" s="394" t="s">
        <v>1089</v>
      </c>
      <c r="H30" s="394" t="s">
        <v>1089</v>
      </c>
      <c r="I30" s="395" t="s">
        <v>1089</v>
      </c>
      <c r="J30" s="64">
        <v>63</v>
      </c>
      <c r="K30" s="58"/>
      <c r="L30" s="214">
        <f t="shared" si="2"/>
        <v>0</v>
      </c>
    </row>
    <row r="31" spans="2:12" x14ac:dyDescent="0.3">
      <c r="B31" s="565" t="s">
        <v>1090</v>
      </c>
      <c r="C31" s="566"/>
      <c r="D31" s="393" t="s">
        <v>1091</v>
      </c>
      <c r="E31" s="394" t="s">
        <v>1091</v>
      </c>
      <c r="F31" s="394" t="s">
        <v>1091</v>
      </c>
      <c r="G31" s="394" t="s">
        <v>1091</v>
      </c>
      <c r="H31" s="394" t="s">
        <v>1091</v>
      </c>
      <c r="I31" s="395" t="s">
        <v>1091</v>
      </c>
      <c r="J31" s="64">
        <v>131</v>
      </c>
      <c r="K31" s="58"/>
      <c r="L31" s="214">
        <f t="shared" si="2"/>
        <v>0</v>
      </c>
    </row>
    <row r="32" spans="2:12" x14ac:dyDescent="0.3">
      <c r="B32" s="565" t="s">
        <v>1092</v>
      </c>
      <c r="C32" s="566"/>
      <c r="D32" s="393" t="s">
        <v>1093</v>
      </c>
      <c r="E32" s="394" t="s">
        <v>1093</v>
      </c>
      <c r="F32" s="394" t="s">
        <v>1093</v>
      </c>
      <c r="G32" s="394" t="s">
        <v>1093</v>
      </c>
      <c r="H32" s="394" t="s">
        <v>1093</v>
      </c>
      <c r="I32" s="395" t="s">
        <v>1093</v>
      </c>
      <c r="J32" s="64">
        <v>131</v>
      </c>
      <c r="K32" s="58"/>
      <c r="L32" s="214">
        <f t="shared" si="2"/>
        <v>0</v>
      </c>
    </row>
    <row r="33" spans="2:12" x14ac:dyDescent="0.3">
      <c r="B33" s="565" t="s">
        <v>1094</v>
      </c>
      <c r="C33" s="566"/>
      <c r="D33" s="393" t="s">
        <v>1095</v>
      </c>
      <c r="E33" s="394" t="s">
        <v>1095</v>
      </c>
      <c r="F33" s="394" t="s">
        <v>1095</v>
      </c>
      <c r="G33" s="394" t="s">
        <v>1095</v>
      </c>
      <c r="H33" s="394" t="s">
        <v>1095</v>
      </c>
      <c r="I33" s="395" t="s">
        <v>1095</v>
      </c>
      <c r="J33" s="64">
        <v>131</v>
      </c>
      <c r="K33" s="58"/>
      <c r="L33" s="214">
        <f t="shared" si="2"/>
        <v>0</v>
      </c>
    </row>
    <row r="34" spans="2:12" x14ac:dyDescent="0.3">
      <c r="B34" s="565" t="s">
        <v>1096</v>
      </c>
      <c r="C34" s="566"/>
      <c r="D34" s="393" t="s">
        <v>1097</v>
      </c>
      <c r="E34" s="394" t="s">
        <v>1097</v>
      </c>
      <c r="F34" s="394" t="s">
        <v>1097</v>
      </c>
      <c r="G34" s="394" t="s">
        <v>1097</v>
      </c>
      <c r="H34" s="394" t="s">
        <v>1097</v>
      </c>
      <c r="I34" s="395" t="s">
        <v>1097</v>
      </c>
      <c r="J34" s="64">
        <v>131</v>
      </c>
      <c r="K34" s="58"/>
      <c r="L34" s="214">
        <f t="shared" si="2"/>
        <v>0</v>
      </c>
    </row>
    <row r="35" spans="2:12" x14ac:dyDescent="0.3">
      <c r="B35" s="565" t="s">
        <v>1098</v>
      </c>
      <c r="C35" s="566"/>
      <c r="D35" s="393" t="s">
        <v>1099</v>
      </c>
      <c r="E35" s="394" t="s">
        <v>1099</v>
      </c>
      <c r="F35" s="394" t="s">
        <v>1099</v>
      </c>
      <c r="G35" s="394" t="s">
        <v>1099</v>
      </c>
      <c r="H35" s="394" t="s">
        <v>1099</v>
      </c>
      <c r="I35" s="395" t="s">
        <v>1099</v>
      </c>
      <c r="J35" s="64">
        <v>131</v>
      </c>
      <c r="K35" s="58"/>
      <c r="L35" s="214">
        <f t="shared" si="2"/>
        <v>0</v>
      </c>
    </row>
    <row r="36" spans="2:12" x14ac:dyDescent="0.3">
      <c r="B36" s="565" t="s">
        <v>1100</v>
      </c>
      <c r="C36" s="566"/>
      <c r="D36" s="393" t="s">
        <v>1101</v>
      </c>
      <c r="E36" s="394" t="s">
        <v>1101</v>
      </c>
      <c r="F36" s="394" t="s">
        <v>1101</v>
      </c>
      <c r="G36" s="394" t="s">
        <v>1101</v>
      </c>
      <c r="H36" s="394" t="s">
        <v>1101</v>
      </c>
      <c r="I36" s="395" t="s">
        <v>1101</v>
      </c>
      <c r="J36" s="64">
        <v>131</v>
      </c>
      <c r="K36" s="58"/>
      <c r="L36" s="214">
        <f t="shared" si="2"/>
        <v>0</v>
      </c>
    </row>
    <row r="37" spans="2:12" x14ac:dyDescent="0.3">
      <c r="B37" s="565" t="s">
        <v>1102</v>
      </c>
      <c r="C37" s="566"/>
      <c r="D37" s="393" t="s">
        <v>1103</v>
      </c>
      <c r="E37" s="394" t="s">
        <v>1103</v>
      </c>
      <c r="F37" s="394" t="s">
        <v>1103</v>
      </c>
      <c r="G37" s="394" t="s">
        <v>1103</v>
      </c>
      <c r="H37" s="394" t="s">
        <v>1103</v>
      </c>
      <c r="I37" s="395" t="s">
        <v>1103</v>
      </c>
      <c r="J37" s="64">
        <v>131</v>
      </c>
      <c r="K37" s="58"/>
      <c r="L37" s="214">
        <f t="shared" si="2"/>
        <v>0</v>
      </c>
    </row>
    <row r="38" spans="2:12" x14ac:dyDescent="0.3">
      <c r="B38" s="565" t="s">
        <v>1104</v>
      </c>
      <c r="C38" s="566"/>
      <c r="D38" s="393" t="s">
        <v>1105</v>
      </c>
      <c r="E38" s="394" t="s">
        <v>1105</v>
      </c>
      <c r="F38" s="394" t="s">
        <v>1105</v>
      </c>
      <c r="G38" s="394" t="s">
        <v>1105</v>
      </c>
      <c r="H38" s="394" t="s">
        <v>1105</v>
      </c>
      <c r="I38" s="395" t="s">
        <v>1105</v>
      </c>
      <c r="J38" s="64">
        <v>131</v>
      </c>
      <c r="K38" s="58"/>
      <c r="L38" s="214">
        <f t="shared" si="2"/>
        <v>0</v>
      </c>
    </row>
    <row r="39" spans="2:12" x14ac:dyDescent="0.3">
      <c r="B39" s="565" t="s">
        <v>1106</v>
      </c>
      <c r="C39" s="566"/>
      <c r="D39" s="393" t="s">
        <v>1107</v>
      </c>
      <c r="E39" s="394" t="s">
        <v>1107</v>
      </c>
      <c r="F39" s="394" t="s">
        <v>1107</v>
      </c>
      <c r="G39" s="394" t="s">
        <v>1107</v>
      </c>
      <c r="H39" s="394" t="s">
        <v>1107</v>
      </c>
      <c r="I39" s="395" t="s">
        <v>1107</v>
      </c>
      <c r="J39" s="64">
        <v>131</v>
      </c>
      <c r="K39" s="58"/>
      <c r="L39" s="214">
        <f t="shared" si="2"/>
        <v>0</v>
      </c>
    </row>
    <row r="40" spans="2:12" x14ac:dyDescent="0.3">
      <c r="B40" s="565" t="s">
        <v>1108</v>
      </c>
      <c r="C40" s="566"/>
      <c r="D40" s="393" t="s">
        <v>1109</v>
      </c>
      <c r="E40" s="394" t="s">
        <v>1109</v>
      </c>
      <c r="F40" s="394" t="s">
        <v>1109</v>
      </c>
      <c r="G40" s="394" t="s">
        <v>1109</v>
      </c>
      <c r="H40" s="394" t="s">
        <v>1109</v>
      </c>
      <c r="I40" s="395" t="s">
        <v>1109</v>
      </c>
      <c r="J40" s="64">
        <v>141</v>
      </c>
      <c r="K40" s="58"/>
      <c r="L40" s="214">
        <f t="shared" si="2"/>
        <v>0</v>
      </c>
    </row>
    <row r="41" spans="2:12" x14ac:dyDescent="0.3">
      <c r="B41" s="565" t="s">
        <v>1110</v>
      </c>
      <c r="C41" s="566"/>
      <c r="D41" s="393" t="s">
        <v>1111</v>
      </c>
      <c r="E41" s="394" t="s">
        <v>1111</v>
      </c>
      <c r="F41" s="394" t="s">
        <v>1111</v>
      </c>
      <c r="G41" s="394" t="s">
        <v>1111</v>
      </c>
      <c r="H41" s="394" t="s">
        <v>1111</v>
      </c>
      <c r="I41" s="395" t="s">
        <v>1111</v>
      </c>
      <c r="J41" s="64">
        <v>141</v>
      </c>
      <c r="K41" s="58"/>
      <c r="L41" s="214">
        <f t="shared" si="2"/>
        <v>0</v>
      </c>
    </row>
    <row r="42" spans="2:12" x14ac:dyDescent="0.3">
      <c r="B42" s="565" t="s">
        <v>1112</v>
      </c>
      <c r="C42" s="566"/>
      <c r="D42" s="393" t="s">
        <v>1113</v>
      </c>
      <c r="E42" s="394" t="s">
        <v>1113</v>
      </c>
      <c r="F42" s="394" t="s">
        <v>1113</v>
      </c>
      <c r="G42" s="394" t="s">
        <v>1113</v>
      </c>
      <c r="H42" s="394" t="s">
        <v>1113</v>
      </c>
      <c r="I42" s="395" t="s">
        <v>1113</v>
      </c>
      <c r="J42" s="64">
        <v>141</v>
      </c>
      <c r="K42" s="58"/>
      <c r="L42" s="214">
        <f t="shared" si="2"/>
        <v>0</v>
      </c>
    </row>
    <row r="43" spans="2:12" x14ac:dyDescent="0.3">
      <c r="B43" s="565" t="s">
        <v>1114</v>
      </c>
      <c r="C43" s="566"/>
      <c r="D43" s="393" t="s">
        <v>1115</v>
      </c>
      <c r="E43" s="394" t="s">
        <v>1115</v>
      </c>
      <c r="F43" s="394" t="s">
        <v>1115</v>
      </c>
      <c r="G43" s="394" t="s">
        <v>1115</v>
      </c>
      <c r="H43" s="394" t="s">
        <v>1115</v>
      </c>
      <c r="I43" s="395" t="s">
        <v>1115</v>
      </c>
      <c r="J43" s="64">
        <v>141</v>
      </c>
      <c r="K43" s="58"/>
      <c r="L43" s="214">
        <f t="shared" si="2"/>
        <v>0</v>
      </c>
    </row>
    <row r="44" spans="2:12" x14ac:dyDescent="0.3">
      <c r="B44" s="565" t="s">
        <v>1116</v>
      </c>
      <c r="C44" s="566"/>
      <c r="D44" s="393" t="s">
        <v>1117</v>
      </c>
      <c r="E44" s="394" t="s">
        <v>1117</v>
      </c>
      <c r="F44" s="394" t="s">
        <v>1117</v>
      </c>
      <c r="G44" s="394" t="s">
        <v>1117</v>
      </c>
      <c r="H44" s="394" t="s">
        <v>1117</v>
      </c>
      <c r="I44" s="395" t="s">
        <v>1117</v>
      </c>
      <c r="J44" s="64">
        <v>141</v>
      </c>
      <c r="K44" s="58"/>
      <c r="L44" s="214">
        <f t="shared" si="2"/>
        <v>0</v>
      </c>
    </row>
    <row r="45" spans="2:12" x14ac:dyDescent="0.3">
      <c r="B45" s="565" t="s">
        <v>1118</v>
      </c>
      <c r="C45" s="566"/>
      <c r="D45" s="393" t="s">
        <v>1119</v>
      </c>
      <c r="E45" s="394" t="s">
        <v>1119</v>
      </c>
      <c r="F45" s="394" t="s">
        <v>1119</v>
      </c>
      <c r="G45" s="394" t="s">
        <v>1119</v>
      </c>
      <c r="H45" s="394" t="s">
        <v>1119</v>
      </c>
      <c r="I45" s="395" t="s">
        <v>1119</v>
      </c>
      <c r="J45" s="64">
        <v>141</v>
      </c>
      <c r="K45" s="58"/>
      <c r="L45" s="214">
        <f t="shared" si="2"/>
        <v>0</v>
      </c>
    </row>
    <row r="46" spans="2:12" x14ac:dyDescent="0.3">
      <c r="B46" s="565" t="s">
        <v>1120</v>
      </c>
      <c r="C46" s="566"/>
      <c r="D46" s="393" t="s">
        <v>1121</v>
      </c>
      <c r="E46" s="394" t="s">
        <v>1121</v>
      </c>
      <c r="F46" s="394" t="s">
        <v>1121</v>
      </c>
      <c r="G46" s="394" t="s">
        <v>1121</v>
      </c>
      <c r="H46" s="394" t="s">
        <v>1121</v>
      </c>
      <c r="I46" s="395" t="s">
        <v>1121</v>
      </c>
      <c r="J46" s="64">
        <v>141</v>
      </c>
      <c r="K46" s="58"/>
      <c r="L46" s="214">
        <f t="shared" si="2"/>
        <v>0</v>
      </c>
    </row>
    <row r="47" spans="2:12" x14ac:dyDescent="0.3">
      <c r="B47" s="565" t="s">
        <v>1122</v>
      </c>
      <c r="C47" s="566"/>
      <c r="D47" s="393" t="s">
        <v>1123</v>
      </c>
      <c r="E47" s="394" t="s">
        <v>1123</v>
      </c>
      <c r="F47" s="394" t="s">
        <v>1123</v>
      </c>
      <c r="G47" s="394" t="s">
        <v>1123</v>
      </c>
      <c r="H47" s="394" t="s">
        <v>1123</v>
      </c>
      <c r="I47" s="395" t="s">
        <v>1123</v>
      </c>
      <c r="J47" s="64">
        <v>141</v>
      </c>
      <c r="K47" s="58"/>
      <c r="L47" s="214">
        <f t="shared" si="2"/>
        <v>0</v>
      </c>
    </row>
    <row r="48" spans="2:12" x14ac:dyDescent="0.3">
      <c r="B48" s="565" t="s">
        <v>1124</v>
      </c>
      <c r="C48" s="566"/>
      <c r="D48" s="393" t="s">
        <v>1125</v>
      </c>
      <c r="E48" s="394" t="s">
        <v>1125</v>
      </c>
      <c r="F48" s="394" t="s">
        <v>1125</v>
      </c>
      <c r="G48" s="394" t="s">
        <v>1125</v>
      </c>
      <c r="H48" s="394" t="s">
        <v>1125</v>
      </c>
      <c r="I48" s="395" t="s">
        <v>1125</v>
      </c>
      <c r="J48" s="64">
        <v>141</v>
      </c>
      <c r="K48" s="58"/>
      <c r="L48" s="214">
        <f t="shared" si="2"/>
        <v>0</v>
      </c>
    </row>
    <row r="49" spans="2:12" x14ac:dyDescent="0.3">
      <c r="B49" s="565" t="s">
        <v>1126</v>
      </c>
      <c r="C49" s="566"/>
      <c r="D49" s="393" t="s">
        <v>1127</v>
      </c>
      <c r="E49" s="394" t="s">
        <v>1127</v>
      </c>
      <c r="F49" s="394" t="s">
        <v>1127</v>
      </c>
      <c r="G49" s="394" t="s">
        <v>1127</v>
      </c>
      <c r="H49" s="394" t="s">
        <v>1127</v>
      </c>
      <c r="I49" s="395" t="s">
        <v>1127</v>
      </c>
      <c r="J49" s="64">
        <v>141</v>
      </c>
      <c r="K49" s="58"/>
      <c r="L49" s="214">
        <f t="shared" si="2"/>
        <v>0</v>
      </c>
    </row>
    <row r="50" spans="2:12" x14ac:dyDescent="0.3">
      <c r="B50" s="565" t="s">
        <v>1128</v>
      </c>
      <c r="C50" s="566"/>
      <c r="D50" s="393" t="s">
        <v>1129</v>
      </c>
      <c r="E50" s="394" t="s">
        <v>1129</v>
      </c>
      <c r="F50" s="394" t="s">
        <v>1129</v>
      </c>
      <c r="G50" s="394" t="s">
        <v>1129</v>
      </c>
      <c r="H50" s="394" t="s">
        <v>1129</v>
      </c>
      <c r="I50" s="395" t="s">
        <v>1129</v>
      </c>
      <c r="J50" s="64">
        <v>148</v>
      </c>
      <c r="K50" s="58"/>
      <c r="L50" s="214">
        <f t="shared" si="2"/>
        <v>0</v>
      </c>
    </row>
    <row r="51" spans="2:12" x14ac:dyDescent="0.3">
      <c r="B51" s="565" t="s">
        <v>1130</v>
      </c>
      <c r="C51" s="566"/>
      <c r="D51" s="393" t="s">
        <v>1131</v>
      </c>
      <c r="E51" s="394" t="s">
        <v>1131</v>
      </c>
      <c r="F51" s="394" t="s">
        <v>1131</v>
      </c>
      <c r="G51" s="394" t="s">
        <v>1131</v>
      </c>
      <c r="H51" s="394" t="s">
        <v>1131</v>
      </c>
      <c r="I51" s="395" t="s">
        <v>1131</v>
      </c>
      <c r="J51" s="64">
        <v>148</v>
      </c>
      <c r="K51" s="58"/>
      <c r="L51" s="214">
        <f t="shared" si="2"/>
        <v>0</v>
      </c>
    </row>
    <row r="52" spans="2:12" x14ac:dyDescent="0.3">
      <c r="B52" s="565" t="s">
        <v>1132</v>
      </c>
      <c r="C52" s="566"/>
      <c r="D52" s="393" t="s">
        <v>1133</v>
      </c>
      <c r="E52" s="394" t="s">
        <v>1133</v>
      </c>
      <c r="F52" s="394" t="s">
        <v>1133</v>
      </c>
      <c r="G52" s="394" t="s">
        <v>1133</v>
      </c>
      <c r="H52" s="394" t="s">
        <v>1133</v>
      </c>
      <c r="I52" s="395" t="s">
        <v>1133</v>
      </c>
      <c r="J52" s="64">
        <v>93</v>
      </c>
      <c r="K52" s="58"/>
      <c r="L52" s="214">
        <f t="shared" si="2"/>
        <v>0</v>
      </c>
    </row>
    <row r="53" spans="2:12" x14ac:dyDescent="0.3">
      <c r="B53" s="565" t="s">
        <v>1134</v>
      </c>
      <c r="C53" s="566"/>
      <c r="D53" s="393" t="s">
        <v>1135</v>
      </c>
      <c r="E53" s="394" t="s">
        <v>1135</v>
      </c>
      <c r="F53" s="394" t="s">
        <v>1135</v>
      </c>
      <c r="G53" s="394" t="s">
        <v>1135</v>
      </c>
      <c r="H53" s="394" t="s">
        <v>1135</v>
      </c>
      <c r="I53" s="395" t="s">
        <v>1135</v>
      </c>
      <c r="J53" s="64">
        <v>93</v>
      </c>
      <c r="K53" s="58"/>
      <c r="L53" s="214">
        <f t="shared" si="2"/>
        <v>0</v>
      </c>
    </row>
    <row r="54" spans="2:12" x14ac:dyDescent="0.3">
      <c r="B54" s="565" t="s">
        <v>1136</v>
      </c>
      <c r="C54" s="566"/>
      <c r="D54" s="393" t="s">
        <v>1137</v>
      </c>
      <c r="E54" s="394" t="s">
        <v>1137</v>
      </c>
      <c r="F54" s="394" t="s">
        <v>1137</v>
      </c>
      <c r="G54" s="394" t="s">
        <v>1137</v>
      </c>
      <c r="H54" s="394" t="s">
        <v>1137</v>
      </c>
      <c r="I54" s="395" t="s">
        <v>1137</v>
      </c>
      <c r="J54" s="64">
        <v>93</v>
      </c>
      <c r="K54" s="58"/>
      <c r="L54" s="214">
        <f t="shared" si="2"/>
        <v>0</v>
      </c>
    </row>
    <row r="55" spans="2:12" x14ac:dyDescent="0.3">
      <c r="B55" s="565" t="s">
        <v>1138</v>
      </c>
      <c r="C55" s="566"/>
      <c r="D55" s="393" t="s">
        <v>1139</v>
      </c>
      <c r="E55" s="394" t="s">
        <v>1139</v>
      </c>
      <c r="F55" s="394" t="s">
        <v>1139</v>
      </c>
      <c r="G55" s="394" t="s">
        <v>1139</v>
      </c>
      <c r="H55" s="394" t="s">
        <v>1139</v>
      </c>
      <c r="I55" s="395" t="s">
        <v>1139</v>
      </c>
      <c r="J55" s="64">
        <v>183</v>
      </c>
      <c r="K55" s="58"/>
      <c r="L55" s="214">
        <f t="shared" si="2"/>
        <v>0</v>
      </c>
    </row>
    <row r="56" spans="2:12" x14ac:dyDescent="0.3">
      <c r="B56" s="565" t="s">
        <v>1140</v>
      </c>
      <c r="C56" s="566"/>
      <c r="D56" s="393" t="s">
        <v>1141</v>
      </c>
      <c r="E56" s="394" t="s">
        <v>1141</v>
      </c>
      <c r="F56" s="394" t="s">
        <v>1141</v>
      </c>
      <c r="G56" s="394" t="s">
        <v>1141</v>
      </c>
      <c r="H56" s="394" t="s">
        <v>1141</v>
      </c>
      <c r="I56" s="395" t="s">
        <v>1141</v>
      </c>
      <c r="J56" s="64">
        <v>183</v>
      </c>
      <c r="K56" s="58"/>
      <c r="L56" s="214">
        <f t="shared" si="2"/>
        <v>0</v>
      </c>
    </row>
    <row r="57" spans="2:12" x14ac:dyDescent="0.3">
      <c r="B57" s="565" t="s">
        <v>1142</v>
      </c>
      <c r="C57" s="566"/>
      <c r="D57" s="393" t="s">
        <v>1143</v>
      </c>
      <c r="E57" s="394" t="s">
        <v>1143</v>
      </c>
      <c r="F57" s="394" t="s">
        <v>1143</v>
      </c>
      <c r="G57" s="394" t="s">
        <v>1143</v>
      </c>
      <c r="H57" s="394" t="s">
        <v>1143</v>
      </c>
      <c r="I57" s="395" t="s">
        <v>1143</v>
      </c>
      <c r="J57" s="64">
        <v>183</v>
      </c>
      <c r="K57" s="58"/>
      <c r="L57" s="214">
        <f t="shared" si="2"/>
        <v>0</v>
      </c>
    </row>
    <row r="58" spans="2:12" x14ac:dyDescent="0.3">
      <c r="B58" s="565" t="s">
        <v>1144</v>
      </c>
      <c r="C58" s="566"/>
      <c r="D58" s="393" t="s">
        <v>1145</v>
      </c>
      <c r="E58" s="394" t="s">
        <v>1145</v>
      </c>
      <c r="F58" s="394" t="s">
        <v>1145</v>
      </c>
      <c r="G58" s="394" t="s">
        <v>1145</v>
      </c>
      <c r="H58" s="394" t="s">
        <v>1145</v>
      </c>
      <c r="I58" s="395" t="s">
        <v>1145</v>
      </c>
      <c r="J58" s="64">
        <v>183</v>
      </c>
      <c r="K58" s="58"/>
      <c r="L58" s="214">
        <f t="shared" si="2"/>
        <v>0</v>
      </c>
    </row>
    <row r="59" spans="2:12" x14ac:dyDescent="0.3">
      <c r="B59" s="565" t="s">
        <v>1146</v>
      </c>
      <c r="C59" s="566"/>
      <c r="D59" s="393" t="s">
        <v>1147</v>
      </c>
      <c r="E59" s="394" t="s">
        <v>1147</v>
      </c>
      <c r="F59" s="394" t="s">
        <v>1147</v>
      </c>
      <c r="G59" s="394" t="s">
        <v>1147</v>
      </c>
      <c r="H59" s="394" t="s">
        <v>1147</v>
      </c>
      <c r="I59" s="395" t="s">
        <v>1147</v>
      </c>
      <c r="J59" s="64">
        <v>197</v>
      </c>
      <c r="K59" s="58"/>
      <c r="L59" s="214">
        <f t="shared" si="2"/>
        <v>0</v>
      </c>
    </row>
    <row r="60" spans="2:12" x14ac:dyDescent="0.3">
      <c r="B60" s="565" t="s">
        <v>1148</v>
      </c>
      <c r="C60" s="566"/>
      <c r="D60" s="393" t="s">
        <v>1149</v>
      </c>
      <c r="E60" s="394" t="s">
        <v>1149</v>
      </c>
      <c r="F60" s="394" t="s">
        <v>1149</v>
      </c>
      <c r="G60" s="394" t="s">
        <v>1149</v>
      </c>
      <c r="H60" s="394" t="s">
        <v>1149</v>
      </c>
      <c r="I60" s="395" t="s">
        <v>1149</v>
      </c>
      <c r="J60" s="64">
        <v>197</v>
      </c>
      <c r="K60" s="58"/>
      <c r="L60" s="214">
        <f t="shared" si="2"/>
        <v>0</v>
      </c>
    </row>
    <row r="61" spans="2:12" x14ac:dyDescent="0.3">
      <c r="B61" s="565" t="s">
        <v>1150</v>
      </c>
      <c r="C61" s="566"/>
      <c r="D61" s="393" t="s">
        <v>1151</v>
      </c>
      <c r="E61" s="394" t="s">
        <v>1151</v>
      </c>
      <c r="F61" s="394" t="s">
        <v>1151</v>
      </c>
      <c r="G61" s="394" t="s">
        <v>1151</v>
      </c>
      <c r="H61" s="394" t="s">
        <v>1151</v>
      </c>
      <c r="I61" s="395" t="s">
        <v>1151</v>
      </c>
      <c r="J61" s="64">
        <v>197</v>
      </c>
      <c r="K61" s="58"/>
      <c r="L61" s="214">
        <f t="shared" si="2"/>
        <v>0</v>
      </c>
    </row>
    <row r="62" spans="2:12" x14ac:dyDescent="0.3">
      <c r="B62" s="565" t="s">
        <v>1152</v>
      </c>
      <c r="C62" s="566"/>
      <c r="D62" s="393" t="s">
        <v>1153</v>
      </c>
      <c r="E62" s="394" t="s">
        <v>1153</v>
      </c>
      <c r="F62" s="394" t="s">
        <v>1153</v>
      </c>
      <c r="G62" s="394" t="s">
        <v>1153</v>
      </c>
      <c r="H62" s="394" t="s">
        <v>1153</v>
      </c>
      <c r="I62" s="395" t="s">
        <v>1153</v>
      </c>
      <c r="J62" s="65">
        <v>197</v>
      </c>
      <c r="K62" s="58"/>
      <c r="L62" s="219">
        <f t="shared" si="2"/>
        <v>0</v>
      </c>
    </row>
    <row r="63" spans="2:12" ht="15" thickBot="1" x14ac:dyDescent="0.35">
      <c r="B63" s="567" t="s">
        <v>1154</v>
      </c>
      <c r="C63" s="568"/>
      <c r="D63" s="569" t="s">
        <v>1155</v>
      </c>
      <c r="E63" s="570" t="s">
        <v>1155</v>
      </c>
      <c r="F63" s="570" t="s">
        <v>1155</v>
      </c>
      <c r="G63" s="570" t="s">
        <v>1155</v>
      </c>
      <c r="H63" s="570" t="s">
        <v>1155</v>
      </c>
      <c r="I63" s="571" t="s">
        <v>1155</v>
      </c>
      <c r="J63" s="65">
        <v>207</v>
      </c>
      <c r="K63" s="58"/>
      <c r="L63" s="220">
        <f t="shared" si="2"/>
        <v>0</v>
      </c>
    </row>
    <row r="64" spans="2:12" ht="15" thickBot="1" x14ac:dyDescent="0.35">
      <c r="B64" s="449" t="s">
        <v>1156</v>
      </c>
      <c r="C64" s="450"/>
      <c r="D64" s="450"/>
      <c r="E64" s="450"/>
      <c r="F64" s="450"/>
      <c r="G64" s="450"/>
      <c r="H64" s="450"/>
      <c r="I64" s="450"/>
      <c r="J64" s="450"/>
      <c r="K64" s="450"/>
      <c r="L64" s="451"/>
    </row>
    <row r="65" spans="2:12" ht="15" thickBot="1" x14ac:dyDescent="0.35">
      <c r="B65" s="561" t="s">
        <v>1157</v>
      </c>
      <c r="C65" s="562"/>
      <c r="D65" s="563" t="s">
        <v>1158</v>
      </c>
      <c r="E65" s="563"/>
      <c r="F65" s="563"/>
      <c r="G65" s="563"/>
      <c r="H65" s="563"/>
      <c r="I65" s="563"/>
      <c r="J65" s="221">
        <v>182</v>
      </c>
      <c r="K65" s="56"/>
      <c r="L65" s="222">
        <f t="shared" ref="L65" si="3">J65*K65</f>
        <v>0</v>
      </c>
    </row>
    <row r="66" spans="2:12" ht="15" thickBot="1" x14ac:dyDescent="0.35">
      <c r="B66" s="399" t="s">
        <v>118</v>
      </c>
      <c r="C66" s="400"/>
      <c r="D66" s="400"/>
      <c r="E66" s="400"/>
      <c r="F66" s="400"/>
      <c r="G66" s="400"/>
      <c r="H66" s="400"/>
      <c r="I66" s="400"/>
      <c r="J66" s="400"/>
      <c r="K66" s="400"/>
      <c r="L66" s="564"/>
    </row>
    <row r="67" spans="2:12" x14ac:dyDescent="0.3">
      <c r="B67" s="391"/>
      <c r="C67" s="392"/>
      <c r="D67" s="437"/>
      <c r="E67" s="438"/>
      <c r="F67" s="438"/>
      <c r="G67" s="438"/>
      <c r="H67" s="438"/>
      <c r="I67" s="439"/>
      <c r="J67" s="61">
        <v>0</v>
      </c>
      <c r="K67" s="57"/>
      <c r="L67" s="223">
        <f>J67*K67</f>
        <v>0</v>
      </c>
    </row>
    <row r="68" spans="2:12" x14ac:dyDescent="0.3">
      <c r="B68" s="435"/>
      <c r="C68" s="436"/>
      <c r="D68" s="440"/>
      <c r="E68" s="441"/>
      <c r="F68" s="441"/>
      <c r="G68" s="441"/>
      <c r="H68" s="441"/>
      <c r="I68" s="442"/>
      <c r="J68" s="62">
        <v>0</v>
      </c>
      <c r="K68" s="58"/>
      <c r="L68" s="214">
        <f>J68*K68</f>
        <v>0</v>
      </c>
    </row>
    <row r="69" spans="2:12" ht="15" thickBot="1" x14ac:dyDescent="0.35">
      <c r="B69" s="224"/>
      <c r="C69" s="167"/>
      <c r="D69" s="168"/>
      <c r="E69" s="168"/>
      <c r="F69" s="168"/>
      <c r="G69" s="168"/>
      <c r="H69" s="168"/>
      <c r="I69" s="168"/>
      <c r="J69" s="169"/>
      <c r="K69" s="170"/>
      <c r="L69" s="225"/>
    </row>
    <row r="70" spans="2:12" ht="37.799999999999997" customHeight="1" thickTop="1" thickBot="1" x14ac:dyDescent="0.35">
      <c r="B70" s="433"/>
      <c r="C70" s="434"/>
      <c r="D70" s="434"/>
      <c r="E70" s="434"/>
      <c r="F70" s="434"/>
      <c r="G70" s="434"/>
      <c r="H70" s="434"/>
      <c r="I70" s="434"/>
      <c r="J70" s="68"/>
      <c r="K70" s="228" t="s">
        <v>284</v>
      </c>
      <c r="L70" s="229">
        <f>SUM(L67:L68,L65,L49:L63,L30:L48,L20:L29,L17:L18,L6:L15)</f>
        <v>0</v>
      </c>
    </row>
    <row r="71" spans="2:12" ht="15" thickTop="1" x14ac:dyDescent="0.3">
      <c r="B71" s="427"/>
      <c r="C71" s="423"/>
      <c r="D71" s="423"/>
      <c r="E71" s="423"/>
      <c r="F71" s="423"/>
      <c r="G71" s="423"/>
      <c r="H71" s="423"/>
      <c r="I71" s="423"/>
      <c r="J71" s="423"/>
      <c r="K71" s="423"/>
      <c r="L71" s="424"/>
    </row>
    <row r="72" spans="2:12" ht="15" thickBot="1" x14ac:dyDescent="0.35">
      <c r="B72" s="428"/>
      <c r="C72" s="425"/>
      <c r="D72" s="425"/>
      <c r="E72" s="425"/>
      <c r="F72" s="425"/>
      <c r="G72" s="425"/>
      <c r="H72" s="425"/>
      <c r="I72" s="425"/>
      <c r="J72" s="425"/>
      <c r="K72" s="425"/>
      <c r="L72" s="426"/>
    </row>
  </sheetData>
  <sheetProtection password="EDC4" sheet="1" objects="1" scenarios="1" selectLockedCells="1"/>
  <mergeCells count="128">
    <mergeCell ref="B2:L2"/>
    <mergeCell ref="B3:L3"/>
    <mergeCell ref="B4:C4"/>
    <mergeCell ref="D4:I4"/>
    <mergeCell ref="B5:L5"/>
    <mergeCell ref="B6:I6"/>
    <mergeCell ref="B11:C11"/>
    <mergeCell ref="D11:I11"/>
    <mergeCell ref="B12:C12"/>
    <mergeCell ref="D12:I12"/>
    <mergeCell ref="B13:C13"/>
    <mergeCell ref="D13:I13"/>
    <mergeCell ref="B7:C7"/>
    <mergeCell ref="D7:I7"/>
    <mergeCell ref="B8:C8"/>
    <mergeCell ref="D8:I8"/>
    <mergeCell ref="B9:I9"/>
    <mergeCell ref="B10:C10"/>
    <mergeCell ref="D10:I10"/>
    <mergeCell ref="B18:C18"/>
    <mergeCell ref="D18:I18"/>
    <mergeCell ref="B19:L19"/>
    <mergeCell ref="B20:C20"/>
    <mergeCell ref="D20:I20"/>
    <mergeCell ref="B21:C21"/>
    <mergeCell ref="D21:I21"/>
    <mergeCell ref="B14:C14"/>
    <mergeCell ref="D14:I14"/>
    <mergeCell ref="B15:C15"/>
    <mergeCell ref="D15:I15"/>
    <mergeCell ref="B16:L16"/>
    <mergeCell ref="B17:C17"/>
    <mergeCell ref="D17:I17"/>
    <mergeCell ref="B25:C25"/>
    <mergeCell ref="D25:I25"/>
    <mergeCell ref="B26:C26"/>
    <mergeCell ref="D26:I26"/>
    <mergeCell ref="B27:C27"/>
    <mergeCell ref="D27:I27"/>
    <mergeCell ref="B22:C22"/>
    <mergeCell ref="D22:I22"/>
    <mergeCell ref="B23:C23"/>
    <mergeCell ref="D23:I23"/>
    <mergeCell ref="B24:C24"/>
    <mergeCell ref="D24:I24"/>
    <mergeCell ref="B31:C31"/>
    <mergeCell ref="D31:I31"/>
    <mergeCell ref="B32:C32"/>
    <mergeCell ref="D32:I32"/>
    <mergeCell ref="B33:C33"/>
    <mergeCell ref="D33:I33"/>
    <mergeCell ref="B28:C28"/>
    <mergeCell ref="D28:I28"/>
    <mergeCell ref="B29:C29"/>
    <mergeCell ref="D29:I29"/>
    <mergeCell ref="B30:C30"/>
    <mergeCell ref="D30:I30"/>
    <mergeCell ref="B37:C37"/>
    <mergeCell ref="D37:I37"/>
    <mergeCell ref="B38:C38"/>
    <mergeCell ref="D38:I38"/>
    <mergeCell ref="B39:C39"/>
    <mergeCell ref="D39:I39"/>
    <mergeCell ref="B34:C34"/>
    <mergeCell ref="D34:I34"/>
    <mergeCell ref="B35:C35"/>
    <mergeCell ref="D35:I35"/>
    <mergeCell ref="B36:C36"/>
    <mergeCell ref="D36:I36"/>
    <mergeCell ref="B43:C43"/>
    <mergeCell ref="D43:I43"/>
    <mergeCell ref="B44:C44"/>
    <mergeCell ref="D44:I44"/>
    <mergeCell ref="B45:C45"/>
    <mergeCell ref="D45:I45"/>
    <mergeCell ref="B40:C40"/>
    <mergeCell ref="D40:I40"/>
    <mergeCell ref="B41:C41"/>
    <mergeCell ref="D41:I41"/>
    <mergeCell ref="B42:C42"/>
    <mergeCell ref="D42:I42"/>
    <mergeCell ref="B49:C49"/>
    <mergeCell ref="D49:I49"/>
    <mergeCell ref="B50:C50"/>
    <mergeCell ref="D50:I50"/>
    <mergeCell ref="B51:C51"/>
    <mergeCell ref="D51:I51"/>
    <mergeCell ref="B46:C46"/>
    <mergeCell ref="D46:I46"/>
    <mergeCell ref="B47:C47"/>
    <mergeCell ref="D47:I47"/>
    <mergeCell ref="B48:C48"/>
    <mergeCell ref="D48:I48"/>
    <mergeCell ref="B55:C55"/>
    <mergeCell ref="D55:I55"/>
    <mergeCell ref="B56:C56"/>
    <mergeCell ref="D56:I56"/>
    <mergeCell ref="B57:C57"/>
    <mergeCell ref="D57:I57"/>
    <mergeCell ref="B52:C52"/>
    <mergeCell ref="D52:I52"/>
    <mergeCell ref="B53:C53"/>
    <mergeCell ref="D53:I53"/>
    <mergeCell ref="B54:C54"/>
    <mergeCell ref="D54:I54"/>
    <mergeCell ref="B61:C61"/>
    <mergeCell ref="D61:I61"/>
    <mergeCell ref="B62:C62"/>
    <mergeCell ref="D62:I62"/>
    <mergeCell ref="B63:C63"/>
    <mergeCell ref="D63:I63"/>
    <mergeCell ref="B58:C58"/>
    <mergeCell ref="D58:I58"/>
    <mergeCell ref="B59:C59"/>
    <mergeCell ref="D59:I59"/>
    <mergeCell ref="B60:C60"/>
    <mergeCell ref="D60:I60"/>
    <mergeCell ref="B68:C68"/>
    <mergeCell ref="D68:I68"/>
    <mergeCell ref="B70:I70"/>
    <mergeCell ref="B71:H72"/>
    <mergeCell ref="I71:L72"/>
    <mergeCell ref="B64:L64"/>
    <mergeCell ref="B65:C65"/>
    <mergeCell ref="D65:I65"/>
    <mergeCell ref="B66:L66"/>
    <mergeCell ref="B67:C67"/>
    <mergeCell ref="D67:I67"/>
  </mergeCells>
  <conditionalFormatting sqref="B6 B64 B69:K69 D20:K20 J6:K6 D63:K63 D60:K61 B65:K65">
    <cfRule type="expression" dxfId="339" priority="101">
      <formula>$K6&gt;0</formula>
    </cfRule>
  </conditionalFormatting>
  <conditionalFormatting sqref="B7:K8 B15:K15 B10:K10 B9 J9:K9">
    <cfRule type="expression" dxfId="338" priority="100">
      <formula>$K7&gt;0</formula>
    </cfRule>
  </conditionalFormatting>
  <conditionalFormatting sqref="L70">
    <cfRule type="expression" dxfId="337" priority="99">
      <formula>$L$70&gt;0</formula>
    </cfRule>
  </conditionalFormatting>
  <conditionalFormatting sqref="B67:K68">
    <cfRule type="expression" dxfId="336" priority="98">
      <formula>$K67&gt;0</formula>
    </cfRule>
  </conditionalFormatting>
  <conditionalFormatting sqref="L20 L69">
    <cfRule type="cellIs" dxfId="335" priority="92" stopIfTrue="1" operator="greaterThan">
      <formula>0</formula>
    </cfRule>
  </conditionalFormatting>
  <conditionalFormatting sqref="L68">
    <cfRule type="cellIs" dxfId="334" priority="97" stopIfTrue="1" operator="greaterThan">
      <formula>0</formula>
    </cfRule>
  </conditionalFormatting>
  <conditionalFormatting sqref="L67">
    <cfRule type="cellIs" dxfId="333" priority="96" stopIfTrue="1" operator="greaterThan">
      <formula>0</formula>
    </cfRule>
  </conditionalFormatting>
  <conditionalFormatting sqref="L65">
    <cfRule type="cellIs" dxfId="332" priority="95" stopIfTrue="1" operator="greaterThan">
      <formula>0</formula>
    </cfRule>
  </conditionalFormatting>
  <conditionalFormatting sqref="L61">
    <cfRule type="cellIs" dxfId="331" priority="94" stopIfTrue="1" operator="greaterThan">
      <formula>0</formula>
    </cfRule>
  </conditionalFormatting>
  <conditionalFormatting sqref="L60">
    <cfRule type="cellIs" dxfId="330" priority="93" stopIfTrue="1" operator="greaterThan">
      <formula>0</formula>
    </cfRule>
  </conditionalFormatting>
  <conditionalFormatting sqref="L6">
    <cfRule type="cellIs" dxfId="329" priority="86" stopIfTrue="1" operator="greaterThan">
      <formula>0</formula>
    </cfRule>
  </conditionalFormatting>
  <conditionalFormatting sqref="L15">
    <cfRule type="cellIs" dxfId="328" priority="91" stopIfTrue="1" operator="greaterThan">
      <formula>0</formula>
    </cfRule>
  </conditionalFormatting>
  <conditionalFormatting sqref="L10">
    <cfRule type="cellIs" dxfId="327" priority="90" stopIfTrue="1" operator="greaterThan">
      <formula>0</formula>
    </cfRule>
  </conditionalFormatting>
  <conditionalFormatting sqref="L9">
    <cfRule type="cellIs" dxfId="326" priority="89" stopIfTrue="1" operator="greaterThan">
      <formula>0</formula>
    </cfRule>
  </conditionalFormatting>
  <conditionalFormatting sqref="L8">
    <cfRule type="cellIs" dxfId="325" priority="88" stopIfTrue="1" operator="greaterThan">
      <formula>0</formula>
    </cfRule>
  </conditionalFormatting>
  <conditionalFormatting sqref="L7">
    <cfRule type="cellIs" dxfId="324" priority="87" stopIfTrue="1" operator="greaterThan">
      <formula>0</formula>
    </cfRule>
  </conditionalFormatting>
  <conditionalFormatting sqref="B14:K14">
    <cfRule type="expression" dxfId="323" priority="85">
      <formula>$K14&gt;0</formula>
    </cfRule>
  </conditionalFormatting>
  <conditionalFormatting sqref="L14">
    <cfRule type="cellIs" dxfId="322" priority="84" stopIfTrue="1" operator="greaterThan">
      <formula>0</formula>
    </cfRule>
  </conditionalFormatting>
  <conditionalFormatting sqref="B11:K11">
    <cfRule type="expression" dxfId="321" priority="83">
      <formula>$K11&gt;0</formula>
    </cfRule>
  </conditionalFormatting>
  <conditionalFormatting sqref="L11">
    <cfRule type="cellIs" dxfId="320" priority="82" stopIfTrue="1" operator="greaterThan">
      <formula>0</formula>
    </cfRule>
  </conditionalFormatting>
  <conditionalFormatting sqref="B12:K12">
    <cfRule type="expression" dxfId="319" priority="81">
      <formula>$K12&gt;0</formula>
    </cfRule>
  </conditionalFormatting>
  <conditionalFormatting sqref="L12">
    <cfRule type="cellIs" dxfId="318" priority="80" stopIfTrue="1" operator="greaterThan">
      <formula>0</formula>
    </cfRule>
  </conditionalFormatting>
  <conditionalFormatting sqref="B13:K13">
    <cfRule type="expression" dxfId="317" priority="79">
      <formula>$K13&gt;0</formula>
    </cfRule>
  </conditionalFormatting>
  <conditionalFormatting sqref="L13">
    <cfRule type="cellIs" dxfId="316" priority="78" stopIfTrue="1" operator="greaterThan">
      <formula>0</formula>
    </cfRule>
  </conditionalFormatting>
  <conditionalFormatting sqref="B17:C18">
    <cfRule type="expression" dxfId="315" priority="75">
      <formula>$K17&gt;0</formula>
    </cfRule>
    <cfRule type="expression" dxfId="314" priority="77">
      <formula>K17&gt;0</formula>
    </cfRule>
  </conditionalFormatting>
  <conditionalFormatting sqref="L17:L18">
    <cfRule type="expression" dxfId="313" priority="76">
      <formula>$L17&gt;0</formula>
    </cfRule>
  </conditionalFormatting>
  <conditionalFormatting sqref="D17:I17">
    <cfRule type="expression" dxfId="312" priority="74">
      <formula>$K17&gt;0</formula>
    </cfRule>
  </conditionalFormatting>
  <conditionalFormatting sqref="D18">
    <cfRule type="expression" dxfId="311" priority="102">
      <formula>$K18&gt;0</formula>
    </cfRule>
    <cfRule type="expression" dxfId="310" priority="103">
      <formula>#REF!&gt;0</formula>
    </cfRule>
  </conditionalFormatting>
  <conditionalFormatting sqref="L17">
    <cfRule type="expression" dxfId="309" priority="104">
      <formula>#REF!&gt;0</formula>
    </cfRule>
  </conditionalFormatting>
  <conditionalFormatting sqref="E18:K18 J17:K17">
    <cfRule type="expression" dxfId="308" priority="105">
      <formula>$K17&gt;0</formula>
    </cfRule>
    <cfRule type="expression" dxfId="307" priority="106">
      <formula>#REF!&gt;0</formula>
    </cfRule>
  </conditionalFormatting>
  <conditionalFormatting sqref="D58:K59">
    <cfRule type="expression" dxfId="306" priority="73">
      <formula>$K58&gt;0</formula>
    </cfRule>
  </conditionalFormatting>
  <conditionalFormatting sqref="L59">
    <cfRule type="cellIs" dxfId="305" priority="72" stopIfTrue="1" operator="greaterThan">
      <formula>0</formula>
    </cfRule>
  </conditionalFormatting>
  <conditionalFormatting sqref="L58">
    <cfRule type="cellIs" dxfId="304" priority="71" stopIfTrue="1" operator="greaterThan">
      <formula>0</formula>
    </cfRule>
  </conditionalFormatting>
  <conditionalFormatting sqref="L60">
    <cfRule type="cellIs" dxfId="303" priority="70" stopIfTrue="1" operator="greaterThan">
      <formula>0</formula>
    </cfRule>
  </conditionalFormatting>
  <conditionalFormatting sqref="D56:K57">
    <cfRule type="expression" dxfId="302" priority="69">
      <formula>$K56&gt;0</formula>
    </cfRule>
  </conditionalFormatting>
  <conditionalFormatting sqref="L57">
    <cfRule type="cellIs" dxfId="301" priority="68" stopIfTrue="1" operator="greaterThan">
      <formula>0</formula>
    </cfRule>
  </conditionalFormatting>
  <conditionalFormatting sqref="L56">
    <cfRule type="cellIs" dxfId="300" priority="67" stopIfTrue="1" operator="greaterThan">
      <formula>0</formula>
    </cfRule>
  </conditionalFormatting>
  <conditionalFormatting sqref="D54:K55">
    <cfRule type="expression" dxfId="299" priority="66">
      <formula>$K54&gt;0</formula>
    </cfRule>
  </conditionalFormatting>
  <conditionalFormatting sqref="L55">
    <cfRule type="cellIs" dxfId="298" priority="65" stopIfTrue="1" operator="greaterThan">
      <formula>0</formula>
    </cfRule>
  </conditionalFormatting>
  <conditionalFormatting sqref="L54">
    <cfRule type="cellIs" dxfId="297" priority="64" stopIfTrue="1" operator="greaterThan">
      <formula>0</formula>
    </cfRule>
  </conditionalFormatting>
  <conditionalFormatting sqref="L56">
    <cfRule type="cellIs" dxfId="296" priority="63" stopIfTrue="1" operator="greaterThan">
      <formula>0</formula>
    </cfRule>
  </conditionalFormatting>
  <conditionalFormatting sqref="D52:K53">
    <cfRule type="expression" dxfId="295" priority="62">
      <formula>$K52&gt;0</formula>
    </cfRule>
  </conditionalFormatting>
  <conditionalFormatting sqref="L53">
    <cfRule type="cellIs" dxfId="294" priority="61" stopIfTrue="1" operator="greaterThan">
      <formula>0</formula>
    </cfRule>
  </conditionalFormatting>
  <conditionalFormatting sqref="L52">
    <cfRule type="cellIs" dxfId="293" priority="60" stopIfTrue="1" operator="greaterThan">
      <formula>0</formula>
    </cfRule>
  </conditionalFormatting>
  <conditionalFormatting sqref="D50:K51">
    <cfRule type="expression" dxfId="292" priority="59">
      <formula>$K50&gt;0</formula>
    </cfRule>
  </conditionalFormatting>
  <conditionalFormatting sqref="L51">
    <cfRule type="cellIs" dxfId="291" priority="58" stopIfTrue="1" operator="greaterThan">
      <formula>0</formula>
    </cfRule>
  </conditionalFormatting>
  <conditionalFormatting sqref="L50">
    <cfRule type="cellIs" dxfId="290" priority="57" stopIfTrue="1" operator="greaterThan">
      <formula>0</formula>
    </cfRule>
  </conditionalFormatting>
  <conditionalFormatting sqref="L52">
    <cfRule type="cellIs" dxfId="289" priority="56" stopIfTrue="1" operator="greaterThan">
      <formula>0</formula>
    </cfRule>
  </conditionalFormatting>
  <conditionalFormatting sqref="D48:K49">
    <cfRule type="expression" dxfId="288" priority="55">
      <formula>$K48&gt;0</formula>
    </cfRule>
  </conditionalFormatting>
  <conditionalFormatting sqref="L49">
    <cfRule type="cellIs" dxfId="287" priority="54" stopIfTrue="1" operator="greaterThan">
      <formula>0</formula>
    </cfRule>
  </conditionalFormatting>
  <conditionalFormatting sqref="L48">
    <cfRule type="cellIs" dxfId="286" priority="53" stopIfTrue="1" operator="greaterThan">
      <formula>0</formula>
    </cfRule>
  </conditionalFormatting>
  <conditionalFormatting sqref="D21:K22">
    <cfRule type="expression" dxfId="285" priority="52">
      <formula>$K21&gt;0</formula>
    </cfRule>
  </conditionalFormatting>
  <conditionalFormatting sqref="L22">
    <cfRule type="cellIs" dxfId="284" priority="51" stopIfTrue="1" operator="greaterThan">
      <formula>0</formula>
    </cfRule>
  </conditionalFormatting>
  <conditionalFormatting sqref="L21">
    <cfRule type="cellIs" dxfId="283" priority="50" stopIfTrue="1" operator="greaterThan">
      <formula>0</formula>
    </cfRule>
  </conditionalFormatting>
  <conditionalFormatting sqref="L48">
    <cfRule type="cellIs" dxfId="282" priority="49" stopIfTrue="1" operator="greaterThan">
      <formula>0</formula>
    </cfRule>
  </conditionalFormatting>
  <conditionalFormatting sqref="D35:K35">
    <cfRule type="expression" dxfId="281" priority="48">
      <formula>$K35&gt;0</formula>
    </cfRule>
  </conditionalFormatting>
  <conditionalFormatting sqref="L35">
    <cfRule type="cellIs" dxfId="280" priority="47" stopIfTrue="1" operator="greaterThan">
      <formula>0</formula>
    </cfRule>
  </conditionalFormatting>
  <conditionalFormatting sqref="D33:K34">
    <cfRule type="expression" dxfId="279" priority="46">
      <formula>$K33&gt;0</formula>
    </cfRule>
  </conditionalFormatting>
  <conditionalFormatting sqref="L34">
    <cfRule type="cellIs" dxfId="278" priority="45" stopIfTrue="1" operator="greaterThan">
      <formula>0</formula>
    </cfRule>
  </conditionalFormatting>
  <conditionalFormatting sqref="L33">
    <cfRule type="cellIs" dxfId="277" priority="44" stopIfTrue="1" operator="greaterThan">
      <formula>0</formula>
    </cfRule>
  </conditionalFormatting>
  <conditionalFormatting sqref="L35">
    <cfRule type="cellIs" dxfId="276" priority="43" stopIfTrue="1" operator="greaterThan">
      <formula>0</formula>
    </cfRule>
  </conditionalFormatting>
  <conditionalFormatting sqref="D31:K32">
    <cfRule type="expression" dxfId="275" priority="42">
      <formula>$K31&gt;0</formula>
    </cfRule>
  </conditionalFormatting>
  <conditionalFormatting sqref="L32">
    <cfRule type="cellIs" dxfId="274" priority="41" stopIfTrue="1" operator="greaterThan">
      <formula>0</formula>
    </cfRule>
  </conditionalFormatting>
  <conditionalFormatting sqref="L31">
    <cfRule type="cellIs" dxfId="273" priority="40" stopIfTrue="1" operator="greaterThan">
      <formula>0</formula>
    </cfRule>
  </conditionalFormatting>
  <conditionalFormatting sqref="D29:K30">
    <cfRule type="expression" dxfId="272" priority="39">
      <formula>$K29&gt;0</formula>
    </cfRule>
  </conditionalFormatting>
  <conditionalFormatting sqref="L30">
    <cfRule type="cellIs" dxfId="271" priority="38" stopIfTrue="1" operator="greaterThan">
      <formula>0</formula>
    </cfRule>
  </conditionalFormatting>
  <conditionalFormatting sqref="L29">
    <cfRule type="cellIs" dxfId="270" priority="37" stopIfTrue="1" operator="greaterThan">
      <formula>0</formula>
    </cfRule>
  </conditionalFormatting>
  <conditionalFormatting sqref="L31">
    <cfRule type="cellIs" dxfId="269" priority="36" stopIfTrue="1" operator="greaterThan">
      <formula>0</formula>
    </cfRule>
  </conditionalFormatting>
  <conditionalFormatting sqref="D27:K28">
    <cfRule type="expression" dxfId="268" priority="35">
      <formula>$K27&gt;0</formula>
    </cfRule>
  </conditionalFormatting>
  <conditionalFormatting sqref="L28">
    <cfRule type="cellIs" dxfId="267" priority="34" stopIfTrue="1" operator="greaterThan">
      <formula>0</formula>
    </cfRule>
  </conditionalFormatting>
  <conditionalFormatting sqref="L27">
    <cfRule type="cellIs" dxfId="266" priority="33" stopIfTrue="1" operator="greaterThan">
      <formula>0</formula>
    </cfRule>
  </conditionalFormatting>
  <conditionalFormatting sqref="D25:K26">
    <cfRule type="expression" dxfId="265" priority="32">
      <formula>$K25&gt;0</formula>
    </cfRule>
  </conditionalFormatting>
  <conditionalFormatting sqref="L26">
    <cfRule type="cellIs" dxfId="264" priority="31" stopIfTrue="1" operator="greaterThan">
      <formula>0</formula>
    </cfRule>
  </conditionalFormatting>
  <conditionalFormatting sqref="L25">
    <cfRule type="cellIs" dxfId="263" priority="30" stopIfTrue="1" operator="greaterThan">
      <formula>0</formula>
    </cfRule>
  </conditionalFormatting>
  <conditionalFormatting sqref="L27">
    <cfRule type="cellIs" dxfId="262" priority="29" stopIfTrue="1" operator="greaterThan">
      <formula>0</formula>
    </cfRule>
  </conditionalFormatting>
  <conditionalFormatting sqref="D23:K24">
    <cfRule type="expression" dxfId="261" priority="28">
      <formula>$K23&gt;0</formula>
    </cfRule>
  </conditionalFormatting>
  <conditionalFormatting sqref="L24">
    <cfRule type="cellIs" dxfId="260" priority="27" stopIfTrue="1" operator="greaterThan">
      <formula>0</formula>
    </cfRule>
  </conditionalFormatting>
  <conditionalFormatting sqref="L23">
    <cfRule type="cellIs" dxfId="259" priority="26" stopIfTrue="1" operator="greaterThan">
      <formula>0</formula>
    </cfRule>
  </conditionalFormatting>
  <conditionalFormatting sqref="L23">
    <cfRule type="cellIs" dxfId="258" priority="25" stopIfTrue="1" operator="greaterThan">
      <formula>0</formula>
    </cfRule>
  </conditionalFormatting>
  <conditionalFormatting sqref="D46:K47">
    <cfRule type="expression" dxfId="257" priority="24">
      <formula>$K46&gt;0</formula>
    </cfRule>
  </conditionalFormatting>
  <conditionalFormatting sqref="L47">
    <cfRule type="cellIs" dxfId="256" priority="23" stopIfTrue="1" operator="greaterThan">
      <formula>0</formula>
    </cfRule>
  </conditionalFormatting>
  <conditionalFormatting sqref="L46">
    <cfRule type="cellIs" dxfId="255" priority="22" stopIfTrue="1" operator="greaterThan">
      <formula>0</formula>
    </cfRule>
  </conditionalFormatting>
  <conditionalFormatting sqref="D44:K45">
    <cfRule type="expression" dxfId="254" priority="21">
      <formula>$K44&gt;0</formula>
    </cfRule>
  </conditionalFormatting>
  <conditionalFormatting sqref="L45">
    <cfRule type="cellIs" dxfId="253" priority="20" stopIfTrue="1" operator="greaterThan">
      <formula>0</formula>
    </cfRule>
  </conditionalFormatting>
  <conditionalFormatting sqref="L44">
    <cfRule type="cellIs" dxfId="252" priority="19" stopIfTrue="1" operator="greaterThan">
      <formula>0</formula>
    </cfRule>
  </conditionalFormatting>
  <conditionalFormatting sqref="D42:K43">
    <cfRule type="expression" dxfId="251" priority="18">
      <formula>$K42&gt;0</formula>
    </cfRule>
  </conditionalFormatting>
  <conditionalFormatting sqref="L43">
    <cfRule type="cellIs" dxfId="250" priority="17" stopIfTrue="1" operator="greaterThan">
      <formula>0</formula>
    </cfRule>
  </conditionalFormatting>
  <conditionalFormatting sqref="L42">
    <cfRule type="cellIs" dxfId="249" priority="16" stopIfTrue="1" operator="greaterThan">
      <formula>0</formula>
    </cfRule>
  </conditionalFormatting>
  <conditionalFormatting sqref="L44">
    <cfRule type="cellIs" dxfId="248" priority="15" stopIfTrue="1" operator="greaterThan">
      <formula>0</formula>
    </cfRule>
  </conditionalFormatting>
  <conditionalFormatting sqref="D40:K41">
    <cfRule type="expression" dxfId="247" priority="14">
      <formula>$K40&gt;0</formula>
    </cfRule>
  </conditionalFormatting>
  <conditionalFormatting sqref="L41">
    <cfRule type="cellIs" dxfId="246" priority="13" stopIfTrue="1" operator="greaterThan">
      <formula>0</formula>
    </cfRule>
  </conditionalFormatting>
  <conditionalFormatting sqref="L40">
    <cfRule type="cellIs" dxfId="245" priority="12" stopIfTrue="1" operator="greaterThan">
      <formula>0</formula>
    </cfRule>
  </conditionalFormatting>
  <conditionalFormatting sqref="D38:K39">
    <cfRule type="expression" dxfId="244" priority="11">
      <formula>$K38&gt;0</formula>
    </cfRule>
  </conditionalFormatting>
  <conditionalFormatting sqref="L39">
    <cfRule type="cellIs" dxfId="243" priority="10" stopIfTrue="1" operator="greaterThan">
      <formula>0</formula>
    </cfRule>
  </conditionalFormatting>
  <conditionalFormatting sqref="L38">
    <cfRule type="cellIs" dxfId="242" priority="9" stopIfTrue="1" operator="greaterThan">
      <formula>0</formula>
    </cfRule>
  </conditionalFormatting>
  <conditionalFormatting sqref="L40">
    <cfRule type="cellIs" dxfId="241" priority="8" stopIfTrue="1" operator="greaterThan">
      <formula>0</formula>
    </cfRule>
  </conditionalFormatting>
  <conditionalFormatting sqref="D36:K37">
    <cfRule type="expression" dxfId="240" priority="7">
      <formula>$K36&gt;0</formula>
    </cfRule>
  </conditionalFormatting>
  <conditionalFormatting sqref="L37">
    <cfRule type="cellIs" dxfId="239" priority="6" stopIfTrue="1" operator="greaterThan">
      <formula>0</formula>
    </cfRule>
  </conditionalFormatting>
  <conditionalFormatting sqref="L36">
    <cfRule type="cellIs" dxfId="238" priority="5" stopIfTrue="1" operator="greaterThan">
      <formula>0</formula>
    </cfRule>
  </conditionalFormatting>
  <conditionalFormatting sqref="L36">
    <cfRule type="cellIs" dxfId="237" priority="4" stopIfTrue="1" operator="greaterThan">
      <formula>0</formula>
    </cfRule>
  </conditionalFormatting>
  <conditionalFormatting sqref="D62:K62">
    <cfRule type="expression" dxfId="236" priority="3">
      <formula>$K62&gt;0</formula>
    </cfRule>
  </conditionalFormatting>
  <conditionalFormatting sqref="L62">
    <cfRule type="cellIs" dxfId="235" priority="2" stopIfTrue="1" operator="greaterThan">
      <formula>0</formula>
    </cfRule>
  </conditionalFormatting>
  <conditionalFormatting sqref="L63">
    <cfRule type="cellIs" dxfId="234" priority="1" stopIfTrue="1" operator="greaterThan">
      <formula>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117"/>
  <sheetViews>
    <sheetView showGridLines="0" zoomScaleNormal="100" workbookViewId="0">
      <selection activeCell="K7" sqref="K7"/>
    </sheetView>
  </sheetViews>
  <sheetFormatPr defaultColWidth="9.109375" defaultRowHeight="14.4" zeroHeight="1" x14ac:dyDescent="0.3"/>
  <cols>
    <col min="1" max="1" width="1" style="28" customWidth="1"/>
    <col min="2" max="2" width="8.33203125" style="28" customWidth="1"/>
    <col min="3" max="3" width="6.109375" style="28" customWidth="1"/>
    <col min="4" max="4" width="15.33203125" style="28" customWidth="1"/>
    <col min="5" max="5" width="4.6640625" style="28" customWidth="1"/>
    <col min="6" max="6" width="3.5546875" style="28" customWidth="1"/>
    <col min="7" max="7" width="17.5546875" style="28" customWidth="1"/>
    <col min="8" max="8" width="8" style="28" customWidth="1"/>
    <col min="9" max="9" width="5.6640625" style="28" customWidth="1"/>
    <col min="10" max="10" width="6.6640625" style="28" customWidth="1"/>
    <col min="11" max="11" width="12" style="28" customWidth="1"/>
    <col min="12" max="12" width="5.109375" style="28" customWidth="1"/>
    <col min="13" max="13" width="11" style="28" customWidth="1"/>
    <col min="14" max="14" width="0.5546875" style="28" hidden="1" customWidth="1"/>
    <col min="15" max="15" width="0" style="28" hidden="1" customWidth="1"/>
    <col min="16" max="16384" width="9.109375" style="28"/>
  </cols>
  <sheetData>
    <row r="1" spans="2:14" ht="57.75" customHeight="1" thickTop="1" x14ac:dyDescent="0.3">
      <c r="B1" s="471"/>
      <c r="C1" s="472"/>
      <c r="D1" s="472"/>
      <c r="E1" s="472"/>
      <c r="F1" s="472"/>
      <c r="G1" s="472"/>
      <c r="H1" s="472"/>
      <c r="I1" s="472"/>
      <c r="J1" s="472"/>
      <c r="K1" s="472"/>
      <c r="L1" s="472"/>
      <c r="M1" s="473"/>
      <c r="N1" s="28" t="s">
        <v>269</v>
      </c>
    </row>
    <row r="2" spans="2:14" ht="12" customHeight="1" thickBot="1" x14ac:dyDescent="0.35">
      <c r="B2" s="474"/>
      <c r="C2" s="475"/>
      <c r="D2" s="475"/>
      <c r="E2" s="475"/>
      <c r="F2" s="475"/>
      <c r="G2" s="475"/>
      <c r="H2" s="475"/>
      <c r="I2" s="475"/>
      <c r="J2" s="475"/>
      <c r="K2" s="475"/>
      <c r="L2" s="475"/>
      <c r="M2" s="476"/>
    </row>
    <row r="3" spans="2:14" ht="21" customHeight="1" thickTop="1" thickBot="1" x14ac:dyDescent="0.35">
      <c r="B3" s="537" t="s">
        <v>979</v>
      </c>
      <c r="C3" s="538"/>
      <c r="D3" s="538"/>
      <c r="E3" s="538"/>
      <c r="F3" s="538"/>
      <c r="G3" s="538"/>
      <c r="H3" s="538"/>
      <c r="I3" s="538"/>
      <c r="J3" s="538"/>
      <c r="K3" s="538"/>
      <c r="L3" s="538"/>
      <c r="M3" s="539"/>
    </row>
    <row r="4" spans="2:14" ht="18" customHeight="1" thickTop="1" thickBot="1" x14ac:dyDescent="0.35">
      <c r="B4" s="603" t="s">
        <v>76</v>
      </c>
      <c r="C4" s="604"/>
      <c r="D4" s="604" t="s">
        <v>75</v>
      </c>
      <c r="E4" s="604"/>
      <c r="F4" s="604"/>
      <c r="G4" s="604"/>
      <c r="H4" s="604"/>
      <c r="I4" s="604"/>
      <c r="J4" s="108" t="s">
        <v>114</v>
      </c>
      <c r="K4" s="108" t="s">
        <v>282</v>
      </c>
      <c r="L4" s="604" t="s">
        <v>74</v>
      </c>
      <c r="M4" s="605"/>
    </row>
    <row r="5" spans="2:14" ht="13.5" customHeight="1" thickBot="1" x14ac:dyDescent="0.35">
      <c r="B5" s="600" t="s">
        <v>577</v>
      </c>
      <c r="C5" s="601"/>
      <c r="D5" s="601"/>
      <c r="E5" s="601"/>
      <c r="F5" s="601"/>
      <c r="G5" s="601"/>
      <c r="H5" s="601"/>
      <c r="I5" s="601"/>
      <c r="J5" s="601"/>
      <c r="K5" s="601"/>
      <c r="L5" s="601"/>
      <c r="M5" s="602"/>
    </row>
    <row r="6" spans="2:14" x14ac:dyDescent="0.3">
      <c r="B6" s="643" t="s">
        <v>268</v>
      </c>
      <c r="C6" s="644"/>
      <c r="D6" s="644"/>
      <c r="E6" s="644"/>
      <c r="F6" s="644"/>
      <c r="G6" s="644"/>
      <c r="H6" s="644"/>
      <c r="I6" s="644"/>
      <c r="J6" s="644"/>
      <c r="K6" s="644"/>
      <c r="L6" s="644"/>
      <c r="M6" s="645"/>
    </row>
    <row r="7" spans="2:14" ht="14.25" customHeight="1" x14ac:dyDescent="0.3">
      <c r="B7" s="592" t="s">
        <v>576</v>
      </c>
      <c r="C7" s="593"/>
      <c r="D7" s="599" t="s">
        <v>896</v>
      </c>
      <c r="E7" s="599"/>
      <c r="F7" s="599"/>
      <c r="G7" s="599"/>
      <c r="H7" s="599"/>
      <c r="I7" s="599"/>
      <c r="J7" s="63">
        <v>110</v>
      </c>
      <c r="K7" s="57"/>
      <c r="L7" s="594">
        <f t="shared" ref="L7:L23" si="0">J7*K7</f>
        <v>0</v>
      </c>
      <c r="M7" s="595"/>
    </row>
    <row r="8" spans="2:14" ht="14.25" customHeight="1" x14ac:dyDescent="0.3">
      <c r="B8" s="598" t="s">
        <v>267</v>
      </c>
      <c r="C8" s="446"/>
      <c r="D8" s="447" t="s">
        <v>985</v>
      </c>
      <c r="E8" s="447"/>
      <c r="F8" s="447"/>
      <c r="G8" s="447"/>
      <c r="H8" s="447"/>
      <c r="I8" s="447"/>
      <c r="J8" s="64">
        <v>149</v>
      </c>
      <c r="K8" s="58"/>
      <c r="L8" s="596">
        <f t="shared" si="0"/>
        <v>0</v>
      </c>
      <c r="M8" s="597"/>
    </row>
    <row r="9" spans="2:14" ht="13.5" customHeight="1" x14ac:dyDescent="0.3">
      <c r="B9" s="598" t="s">
        <v>575</v>
      </c>
      <c r="C9" s="446"/>
      <c r="D9" s="447" t="s">
        <v>574</v>
      </c>
      <c r="E9" s="447"/>
      <c r="F9" s="447"/>
      <c r="G9" s="447"/>
      <c r="H9" s="447"/>
      <c r="I9" s="447"/>
      <c r="J9" s="64">
        <v>10</v>
      </c>
      <c r="K9" s="58"/>
      <c r="L9" s="596">
        <f t="shared" si="0"/>
        <v>0</v>
      </c>
      <c r="M9" s="597"/>
    </row>
    <row r="10" spans="2:14" x14ac:dyDescent="0.3">
      <c r="B10" s="643" t="s">
        <v>842</v>
      </c>
      <c r="C10" s="644"/>
      <c r="D10" s="644"/>
      <c r="E10" s="644"/>
      <c r="F10" s="644"/>
      <c r="G10" s="644"/>
      <c r="H10" s="644"/>
      <c r="I10" s="644"/>
      <c r="J10" s="644"/>
      <c r="K10" s="644"/>
      <c r="L10" s="644"/>
      <c r="M10" s="645"/>
    </row>
    <row r="11" spans="2:14" ht="15" customHeight="1" x14ac:dyDescent="0.3">
      <c r="B11" s="592" t="s">
        <v>573</v>
      </c>
      <c r="C11" s="593" t="s">
        <v>573</v>
      </c>
      <c r="D11" s="599" t="s">
        <v>572</v>
      </c>
      <c r="E11" s="599" t="s">
        <v>571</v>
      </c>
      <c r="F11" s="599" t="s">
        <v>571</v>
      </c>
      <c r="G11" s="599" t="s">
        <v>571</v>
      </c>
      <c r="H11" s="599" t="s">
        <v>571</v>
      </c>
      <c r="I11" s="599" t="s">
        <v>571</v>
      </c>
      <c r="J11" s="63">
        <v>200</v>
      </c>
      <c r="K11" s="57"/>
      <c r="L11" s="594">
        <f t="shared" si="0"/>
        <v>0</v>
      </c>
      <c r="M11" s="595"/>
    </row>
    <row r="12" spans="2:14" ht="14.25" customHeight="1" x14ac:dyDescent="0.3">
      <c r="B12" s="598" t="s">
        <v>570</v>
      </c>
      <c r="C12" s="446"/>
      <c r="D12" s="447" t="s">
        <v>569</v>
      </c>
      <c r="E12" s="447" t="s">
        <v>568</v>
      </c>
      <c r="F12" s="447" t="s">
        <v>568</v>
      </c>
      <c r="G12" s="447" t="s">
        <v>568</v>
      </c>
      <c r="H12" s="447" t="s">
        <v>568</v>
      </c>
      <c r="I12" s="447" t="s">
        <v>568</v>
      </c>
      <c r="J12" s="63">
        <v>200</v>
      </c>
      <c r="K12" s="58"/>
      <c r="L12" s="596">
        <f t="shared" si="0"/>
        <v>0</v>
      </c>
      <c r="M12" s="597"/>
    </row>
    <row r="13" spans="2:14" x14ac:dyDescent="0.3">
      <c r="B13" s="598" t="s">
        <v>567</v>
      </c>
      <c r="C13" s="446" t="s">
        <v>567</v>
      </c>
      <c r="D13" s="447" t="s">
        <v>566</v>
      </c>
      <c r="E13" s="447" t="s">
        <v>565</v>
      </c>
      <c r="F13" s="447" t="s">
        <v>565</v>
      </c>
      <c r="G13" s="447" t="s">
        <v>565</v>
      </c>
      <c r="H13" s="447" t="s">
        <v>565</v>
      </c>
      <c r="I13" s="447" t="s">
        <v>565</v>
      </c>
      <c r="J13" s="63">
        <v>200</v>
      </c>
      <c r="K13" s="58"/>
      <c r="L13" s="596">
        <f t="shared" si="0"/>
        <v>0</v>
      </c>
      <c r="M13" s="597"/>
    </row>
    <row r="14" spans="2:14" x14ac:dyDescent="0.3">
      <c r="B14" s="598" t="s">
        <v>564</v>
      </c>
      <c r="C14" s="446" t="s">
        <v>564</v>
      </c>
      <c r="D14" s="447" t="s">
        <v>563</v>
      </c>
      <c r="E14" s="447" t="s">
        <v>562</v>
      </c>
      <c r="F14" s="447" t="s">
        <v>562</v>
      </c>
      <c r="G14" s="447" t="s">
        <v>562</v>
      </c>
      <c r="H14" s="447" t="s">
        <v>562</v>
      </c>
      <c r="I14" s="447" t="s">
        <v>562</v>
      </c>
      <c r="J14" s="63">
        <v>200</v>
      </c>
      <c r="K14" s="58"/>
      <c r="L14" s="596">
        <f t="shared" si="0"/>
        <v>0</v>
      </c>
      <c r="M14" s="597"/>
    </row>
    <row r="15" spans="2:14" ht="15" customHeight="1" x14ac:dyDescent="0.3">
      <c r="B15" s="598" t="s">
        <v>561</v>
      </c>
      <c r="C15" s="446" t="s">
        <v>561</v>
      </c>
      <c r="D15" s="447" t="s">
        <v>560</v>
      </c>
      <c r="E15" s="447" t="s">
        <v>559</v>
      </c>
      <c r="F15" s="447" t="s">
        <v>559</v>
      </c>
      <c r="G15" s="447" t="s">
        <v>559</v>
      </c>
      <c r="H15" s="447" t="s">
        <v>559</v>
      </c>
      <c r="I15" s="447" t="s">
        <v>559</v>
      </c>
      <c r="J15" s="63">
        <v>200</v>
      </c>
      <c r="K15" s="58"/>
      <c r="L15" s="596">
        <f t="shared" si="0"/>
        <v>0</v>
      </c>
      <c r="M15" s="597"/>
    </row>
    <row r="16" spans="2:14" ht="14.25" customHeight="1" x14ac:dyDescent="0.3">
      <c r="B16" s="598" t="s">
        <v>558</v>
      </c>
      <c r="C16" s="446" t="s">
        <v>558</v>
      </c>
      <c r="D16" s="447" t="s">
        <v>557</v>
      </c>
      <c r="E16" s="447" t="s">
        <v>556</v>
      </c>
      <c r="F16" s="447" t="s">
        <v>556</v>
      </c>
      <c r="G16" s="447" t="s">
        <v>556</v>
      </c>
      <c r="H16" s="447" t="s">
        <v>556</v>
      </c>
      <c r="I16" s="447" t="s">
        <v>556</v>
      </c>
      <c r="J16" s="63">
        <v>200</v>
      </c>
      <c r="K16" s="58"/>
      <c r="L16" s="596">
        <f t="shared" si="0"/>
        <v>0</v>
      </c>
      <c r="M16" s="597"/>
    </row>
    <row r="17" spans="2:14" ht="14.25" customHeight="1" x14ac:dyDescent="0.3">
      <c r="B17" s="598" t="s">
        <v>555</v>
      </c>
      <c r="C17" s="446" t="s">
        <v>555</v>
      </c>
      <c r="D17" s="447" t="s">
        <v>554</v>
      </c>
      <c r="E17" s="447" t="s">
        <v>553</v>
      </c>
      <c r="F17" s="447" t="s">
        <v>553</v>
      </c>
      <c r="G17" s="447" t="s">
        <v>553</v>
      </c>
      <c r="H17" s="447" t="s">
        <v>553</v>
      </c>
      <c r="I17" s="447" t="s">
        <v>553</v>
      </c>
      <c r="J17" s="63">
        <v>200</v>
      </c>
      <c r="K17" s="58"/>
      <c r="L17" s="596">
        <f t="shared" si="0"/>
        <v>0</v>
      </c>
      <c r="M17" s="597"/>
    </row>
    <row r="18" spans="2:14" x14ac:dyDescent="0.3">
      <c r="B18" s="598" t="s">
        <v>552</v>
      </c>
      <c r="C18" s="446" t="s">
        <v>552</v>
      </c>
      <c r="D18" s="447" t="s">
        <v>551</v>
      </c>
      <c r="E18" s="447" t="s">
        <v>550</v>
      </c>
      <c r="F18" s="447" t="s">
        <v>550</v>
      </c>
      <c r="G18" s="447" t="s">
        <v>550</v>
      </c>
      <c r="H18" s="447" t="s">
        <v>550</v>
      </c>
      <c r="I18" s="447" t="s">
        <v>550</v>
      </c>
      <c r="J18" s="63">
        <v>200</v>
      </c>
      <c r="K18" s="58"/>
      <c r="L18" s="596">
        <f t="shared" si="0"/>
        <v>0</v>
      </c>
      <c r="M18" s="597"/>
    </row>
    <row r="19" spans="2:14" x14ac:dyDescent="0.3">
      <c r="B19" s="606" t="s">
        <v>549</v>
      </c>
      <c r="C19" s="406" t="s">
        <v>549</v>
      </c>
      <c r="D19" s="385" t="s">
        <v>548</v>
      </c>
      <c r="E19" s="385" t="s">
        <v>547</v>
      </c>
      <c r="F19" s="385" t="s">
        <v>547</v>
      </c>
      <c r="G19" s="385" t="s">
        <v>547</v>
      </c>
      <c r="H19" s="385" t="s">
        <v>547</v>
      </c>
      <c r="I19" s="385" t="s">
        <v>547</v>
      </c>
      <c r="J19" s="63">
        <v>200</v>
      </c>
      <c r="K19" s="56"/>
      <c r="L19" s="590">
        <f t="shared" si="0"/>
        <v>0</v>
      </c>
      <c r="M19" s="591"/>
    </row>
    <row r="20" spans="2:14" x14ac:dyDescent="0.3">
      <c r="B20" s="643" t="s">
        <v>839</v>
      </c>
      <c r="C20" s="644"/>
      <c r="D20" s="644"/>
      <c r="E20" s="644"/>
      <c r="F20" s="644"/>
      <c r="G20" s="644"/>
      <c r="H20" s="644"/>
      <c r="I20" s="644"/>
      <c r="J20" s="644"/>
      <c r="K20" s="644"/>
      <c r="L20" s="644"/>
      <c r="M20" s="645"/>
    </row>
    <row r="21" spans="2:14" x14ac:dyDescent="0.3">
      <c r="B21" s="598" t="s">
        <v>546</v>
      </c>
      <c r="C21" s="446"/>
      <c r="D21" s="447" t="s">
        <v>545</v>
      </c>
      <c r="E21" s="447"/>
      <c r="F21" s="447"/>
      <c r="G21" s="447"/>
      <c r="H21" s="447"/>
      <c r="I21" s="447"/>
      <c r="J21" s="64">
        <v>399</v>
      </c>
      <c r="K21" s="58"/>
      <c r="L21" s="596">
        <f t="shared" si="0"/>
        <v>0</v>
      </c>
      <c r="M21" s="597"/>
    </row>
    <row r="22" spans="2:14" x14ac:dyDescent="0.3">
      <c r="B22" s="643" t="s">
        <v>840</v>
      </c>
      <c r="C22" s="644"/>
      <c r="D22" s="644"/>
      <c r="E22" s="644"/>
      <c r="F22" s="644"/>
      <c r="G22" s="644"/>
      <c r="H22" s="644"/>
      <c r="I22" s="644"/>
      <c r="J22" s="644"/>
      <c r="K22" s="644"/>
      <c r="L22" s="644"/>
      <c r="M22" s="645"/>
    </row>
    <row r="23" spans="2:14" x14ac:dyDescent="0.3">
      <c r="B23" s="606" t="s">
        <v>544</v>
      </c>
      <c r="C23" s="406"/>
      <c r="D23" s="385" t="s">
        <v>543</v>
      </c>
      <c r="E23" s="385"/>
      <c r="F23" s="385"/>
      <c r="G23" s="385"/>
      <c r="H23" s="385"/>
      <c r="I23" s="385"/>
      <c r="J23" s="65">
        <v>70</v>
      </c>
      <c r="K23" s="56"/>
      <c r="L23" s="590">
        <f t="shared" si="0"/>
        <v>0</v>
      </c>
      <c r="M23" s="591"/>
    </row>
    <row r="24" spans="2:14" x14ac:dyDescent="0.3">
      <c r="B24" s="607" t="s">
        <v>778</v>
      </c>
      <c r="C24" s="608"/>
      <c r="D24" s="608"/>
      <c r="E24" s="608"/>
      <c r="F24" s="608"/>
      <c r="G24" s="608"/>
      <c r="H24" s="608"/>
      <c r="I24" s="608"/>
      <c r="J24" s="608"/>
      <c r="K24" s="608"/>
      <c r="L24" s="608"/>
      <c r="M24" s="609"/>
    </row>
    <row r="25" spans="2:14" x14ac:dyDescent="0.3">
      <c r="B25" s="643" t="s">
        <v>268</v>
      </c>
      <c r="C25" s="644"/>
      <c r="D25" s="644"/>
      <c r="E25" s="644"/>
      <c r="F25" s="644"/>
      <c r="G25" s="644"/>
      <c r="H25" s="644"/>
      <c r="I25" s="644"/>
      <c r="J25" s="644"/>
      <c r="K25" s="644"/>
      <c r="L25" s="644"/>
      <c r="M25" s="645"/>
    </row>
    <row r="26" spans="2:14" x14ac:dyDescent="0.3">
      <c r="B26" s="592" t="s">
        <v>267</v>
      </c>
      <c r="C26" s="593" t="s">
        <v>267</v>
      </c>
      <c r="D26" s="599" t="s">
        <v>985</v>
      </c>
      <c r="E26" s="599" t="s">
        <v>542</v>
      </c>
      <c r="F26" s="599" t="s">
        <v>542</v>
      </c>
      <c r="G26" s="599" t="s">
        <v>542</v>
      </c>
      <c r="H26" s="599" t="s">
        <v>542</v>
      </c>
      <c r="I26" s="599" t="s">
        <v>542</v>
      </c>
      <c r="J26" s="63">
        <v>149</v>
      </c>
      <c r="K26" s="57"/>
      <c r="L26" s="594">
        <f t="shared" ref="L26:L47" si="1">J26*K26</f>
        <v>0</v>
      </c>
      <c r="M26" s="595"/>
    </row>
    <row r="27" spans="2:14" x14ac:dyDescent="0.3">
      <c r="B27" s="598" t="s">
        <v>541</v>
      </c>
      <c r="C27" s="446" t="s">
        <v>541</v>
      </c>
      <c r="D27" s="447" t="s">
        <v>540</v>
      </c>
      <c r="E27" s="447" t="s">
        <v>540</v>
      </c>
      <c r="F27" s="447" t="s">
        <v>540</v>
      </c>
      <c r="G27" s="447" t="s">
        <v>540</v>
      </c>
      <c r="H27" s="447" t="s">
        <v>540</v>
      </c>
      <c r="I27" s="447" t="s">
        <v>540</v>
      </c>
      <c r="J27" s="64">
        <v>149</v>
      </c>
      <c r="K27" s="58"/>
      <c r="L27" s="596">
        <f t="shared" si="1"/>
        <v>0</v>
      </c>
      <c r="M27" s="597"/>
    </row>
    <row r="28" spans="2:14" x14ac:dyDescent="0.3">
      <c r="B28" s="598" t="s">
        <v>539</v>
      </c>
      <c r="C28" s="446" t="s">
        <v>539</v>
      </c>
      <c r="D28" s="447" t="s">
        <v>538</v>
      </c>
      <c r="E28" s="447" t="s">
        <v>537</v>
      </c>
      <c r="F28" s="447" t="s">
        <v>537</v>
      </c>
      <c r="G28" s="447" t="s">
        <v>537</v>
      </c>
      <c r="H28" s="447" t="s">
        <v>537</v>
      </c>
      <c r="I28" s="447" t="s">
        <v>537</v>
      </c>
      <c r="J28" s="64">
        <v>110</v>
      </c>
      <c r="K28" s="58"/>
      <c r="L28" s="596">
        <f t="shared" si="1"/>
        <v>0</v>
      </c>
      <c r="M28" s="597"/>
      <c r="N28" s="29"/>
    </row>
    <row r="29" spans="2:14" x14ac:dyDescent="0.3">
      <c r="B29" s="643" t="s">
        <v>841</v>
      </c>
      <c r="C29" s="644"/>
      <c r="D29" s="644"/>
      <c r="E29" s="644"/>
      <c r="F29" s="644"/>
      <c r="G29" s="644"/>
      <c r="H29" s="644"/>
      <c r="I29" s="644"/>
      <c r="J29" s="644"/>
      <c r="K29" s="644"/>
      <c r="L29" s="644"/>
      <c r="M29" s="645"/>
    </row>
    <row r="30" spans="2:14" ht="35.25" customHeight="1" x14ac:dyDescent="0.3">
      <c r="B30" s="613" t="s">
        <v>536</v>
      </c>
      <c r="C30" s="614" t="s">
        <v>536</v>
      </c>
      <c r="D30" s="610" t="s">
        <v>535</v>
      </c>
      <c r="E30" s="611"/>
      <c r="F30" s="611"/>
      <c r="G30" s="611"/>
      <c r="H30" s="611"/>
      <c r="I30" s="612"/>
      <c r="J30" s="63">
        <v>125</v>
      </c>
      <c r="K30" s="57"/>
      <c r="L30" s="594">
        <f t="shared" si="1"/>
        <v>0</v>
      </c>
      <c r="M30" s="595"/>
    </row>
    <row r="31" spans="2:14" ht="13.5" customHeight="1" x14ac:dyDescent="0.3">
      <c r="B31" s="598" t="s">
        <v>473</v>
      </c>
      <c r="C31" s="446" t="s">
        <v>473</v>
      </c>
      <c r="D31" s="447" t="s">
        <v>534</v>
      </c>
      <c r="E31" s="447"/>
      <c r="F31" s="447"/>
      <c r="G31" s="447"/>
      <c r="H31" s="447"/>
      <c r="I31" s="447"/>
      <c r="J31" s="64">
        <v>11</v>
      </c>
      <c r="K31" s="58"/>
      <c r="L31" s="596">
        <f t="shared" si="1"/>
        <v>0</v>
      </c>
      <c r="M31" s="597"/>
    </row>
    <row r="32" spans="2:14" x14ac:dyDescent="0.3">
      <c r="B32" s="598" t="s">
        <v>471</v>
      </c>
      <c r="C32" s="446" t="s">
        <v>471</v>
      </c>
      <c r="D32" s="447" t="s">
        <v>533</v>
      </c>
      <c r="E32" s="447"/>
      <c r="F32" s="447"/>
      <c r="G32" s="447"/>
      <c r="H32" s="447"/>
      <c r="I32" s="447"/>
      <c r="J32" s="64">
        <v>44</v>
      </c>
      <c r="K32" s="58"/>
      <c r="L32" s="596">
        <f t="shared" si="1"/>
        <v>0</v>
      </c>
      <c r="M32" s="597"/>
      <c r="N32" s="105"/>
    </row>
    <row r="33" spans="2:14" x14ac:dyDescent="0.3">
      <c r="B33" s="643" t="s">
        <v>842</v>
      </c>
      <c r="C33" s="644"/>
      <c r="D33" s="644"/>
      <c r="E33" s="644"/>
      <c r="F33" s="644"/>
      <c r="G33" s="644"/>
      <c r="H33" s="644"/>
      <c r="I33" s="644"/>
      <c r="J33" s="644"/>
      <c r="K33" s="644"/>
      <c r="L33" s="644"/>
      <c r="M33" s="645"/>
    </row>
    <row r="34" spans="2:14" x14ac:dyDescent="0.3">
      <c r="B34" s="592" t="s">
        <v>532</v>
      </c>
      <c r="C34" s="593"/>
      <c r="D34" s="599" t="s">
        <v>531</v>
      </c>
      <c r="E34" s="599"/>
      <c r="F34" s="599"/>
      <c r="G34" s="599"/>
      <c r="H34" s="599"/>
      <c r="I34" s="599"/>
      <c r="J34" s="63">
        <v>103</v>
      </c>
      <c r="K34" s="57"/>
      <c r="L34" s="594">
        <f t="shared" si="1"/>
        <v>0</v>
      </c>
      <c r="M34" s="595"/>
    </row>
    <row r="35" spans="2:14" s="107" customFormat="1" ht="17.25" customHeight="1" x14ac:dyDescent="0.3">
      <c r="B35" s="598" t="s">
        <v>530</v>
      </c>
      <c r="C35" s="446"/>
      <c r="D35" s="447" t="s">
        <v>769</v>
      </c>
      <c r="E35" s="447" t="s">
        <v>529</v>
      </c>
      <c r="F35" s="447" t="s">
        <v>529</v>
      </c>
      <c r="G35" s="447" t="s">
        <v>529</v>
      </c>
      <c r="H35" s="447" t="s">
        <v>529</v>
      </c>
      <c r="I35" s="447" t="s">
        <v>529</v>
      </c>
      <c r="J35" s="63">
        <v>103</v>
      </c>
      <c r="K35" s="58"/>
      <c r="L35" s="596">
        <f t="shared" si="1"/>
        <v>0</v>
      </c>
      <c r="M35" s="597"/>
    </row>
    <row r="36" spans="2:14" ht="15" customHeight="1" x14ac:dyDescent="0.3">
      <c r="B36" s="598" t="s">
        <v>528</v>
      </c>
      <c r="C36" s="446"/>
      <c r="D36" s="447" t="s">
        <v>770</v>
      </c>
      <c r="E36" s="447" t="s">
        <v>527</v>
      </c>
      <c r="F36" s="447" t="s">
        <v>527</v>
      </c>
      <c r="G36" s="447" t="s">
        <v>527</v>
      </c>
      <c r="H36" s="447" t="s">
        <v>527</v>
      </c>
      <c r="I36" s="447" t="s">
        <v>527</v>
      </c>
      <c r="J36" s="63">
        <v>103</v>
      </c>
      <c r="K36" s="58"/>
      <c r="L36" s="596">
        <f t="shared" si="1"/>
        <v>0</v>
      </c>
      <c r="M36" s="597"/>
    </row>
    <row r="37" spans="2:14" ht="14.25" customHeight="1" x14ac:dyDescent="0.3">
      <c r="B37" s="598" t="s">
        <v>526</v>
      </c>
      <c r="C37" s="446" t="s">
        <v>526</v>
      </c>
      <c r="D37" s="447" t="s">
        <v>771</v>
      </c>
      <c r="E37" s="447" t="s">
        <v>525</v>
      </c>
      <c r="F37" s="447" t="s">
        <v>525</v>
      </c>
      <c r="G37" s="447" t="s">
        <v>525</v>
      </c>
      <c r="H37" s="447" t="s">
        <v>525</v>
      </c>
      <c r="I37" s="447" t="s">
        <v>525</v>
      </c>
      <c r="J37" s="63">
        <v>103</v>
      </c>
      <c r="K37" s="58"/>
      <c r="L37" s="596">
        <f t="shared" si="1"/>
        <v>0</v>
      </c>
      <c r="M37" s="597"/>
      <c r="N37" s="29"/>
    </row>
    <row r="38" spans="2:14" ht="15" customHeight="1" x14ac:dyDescent="0.3">
      <c r="B38" s="598" t="s">
        <v>524</v>
      </c>
      <c r="C38" s="446" t="s">
        <v>524</v>
      </c>
      <c r="D38" s="447" t="s">
        <v>772</v>
      </c>
      <c r="E38" s="447" t="s">
        <v>523</v>
      </c>
      <c r="F38" s="447" t="s">
        <v>523</v>
      </c>
      <c r="G38" s="447" t="s">
        <v>523</v>
      </c>
      <c r="H38" s="447" t="s">
        <v>523</v>
      </c>
      <c r="I38" s="447" t="s">
        <v>523</v>
      </c>
      <c r="J38" s="63">
        <v>103</v>
      </c>
      <c r="K38" s="58"/>
      <c r="L38" s="596">
        <f t="shared" si="1"/>
        <v>0</v>
      </c>
      <c r="M38" s="597"/>
      <c r="N38" s="105"/>
    </row>
    <row r="39" spans="2:14" x14ac:dyDescent="0.3">
      <c r="B39" s="598" t="s">
        <v>522</v>
      </c>
      <c r="C39" s="446" t="s">
        <v>522</v>
      </c>
      <c r="D39" s="447" t="s">
        <v>773</v>
      </c>
      <c r="E39" s="447" t="s">
        <v>521</v>
      </c>
      <c r="F39" s="447" t="s">
        <v>521</v>
      </c>
      <c r="G39" s="447" t="s">
        <v>521</v>
      </c>
      <c r="H39" s="447" t="s">
        <v>521</v>
      </c>
      <c r="I39" s="447" t="s">
        <v>521</v>
      </c>
      <c r="J39" s="63">
        <v>103</v>
      </c>
      <c r="K39" s="58"/>
      <c r="L39" s="596">
        <f t="shared" si="1"/>
        <v>0</v>
      </c>
      <c r="M39" s="597"/>
      <c r="N39" s="104"/>
    </row>
    <row r="40" spans="2:14" x14ac:dyDescent="0.3">
      <c r="B40" s="598" t="s">
        <v>520</v>
      </c>
      <c r="C40" s="446" t="s">
        <v>520</v>
      </c>
      <c r="D40" s="447" t="s">
        <v>774</v>
      </c>
      <c r="E40" s="447" t="s">
        <v>519</v>
      </c>
      <c r="F40" s="447" t="s">
        <v>519</v>
      </c>
      <c r="G40" s="447" t="s">
        <v>519</v>
      </c>
      <c r="H40" s="447" t="s">
        <v>519</v>
      </c>
      <c r="I40" s="447" t="s">
        <v>519</v>
      </c>
      <c r="J40" s="63">
        <v>103</v>
      </c>
      <c r="K40" s="58"/>
      <c r="L40" s="596">
        <f t="shared" si="1"/>
        <v>0</v>
      </c>
      <c r="M40" s="597"/>
      <c r="N40" s="104"/>
    </row>
    <row r="41" spans="2:14" ht="15" customHeight="1" x14ac:dyDescent="0.3">
      <c r="B41" s="598" t="s">
        <v>518</v>
      </c>
      <c r="C41" s="446" t="s">
        <v>518</v>
      </c>
      <c r="D41" s="447" t="s">
        <v>775</v>
      </c>
      <c r="E41" s="447" t="s">
        <v>517</v>
      </c>
      <c r="F41" s="447" t="s">
        <v>517</v>
      </c>
      <c r="G41" s="447" t="s">
        <v>517</v>
      </c>
      <c r="H41" s="447" t="s">
        <v>517</v>
      </c>
      <c r="I41" s="447" t="s">
        <v>517</v>
      </c>
      <c r="J41" s="63">
        <v>103</v>
      </c>
      <c r="K41" s="58"/>
      <c r="L41" s="596">
        <f t="shared" si="1"/>
        <v>0</v>
      </c>
      <c r="M41" s="597"/>
      <c r="N41" s="104"/>
    </row>
    <row r="42" spans="2:14" x14ac:dyDescent="0.3">
      <c r="B42" s="598" t="s">
        <v>516</v>
      </c>
      <c r="C42" s="446" t="s">
        <v>516</v>
      </c>
      <c r="D42" s="447" t="s">
        <v>776</v>
      </c>
      <c r="E42" s="447" t="s">
        <v>515</v>
      </c>
      <c r="F42" s="447" t="s">
        <v>515</v>
      </c>
      <c r="G42" s="447" t="s">
        <v>515</v>
      </c>
      <c r="H42" s="447" t="s">
        <v>515</v>
      </c>
      <c r="I42" s="447" t="s">
        <v>515</v>
      </c>
      <c r="J42" s="63">
        <v>103</v>
      </c>
      <c r="K42" s="58"/>
      <c r="L42" s="596">
        <f t="shared" si="1"/>
        <v>0</v>
      </c>
      <c r="M42" s="597"/>
    </row>
    <row r="43" spans="2:14" x14ac:dyDescent="0.3">
      <c r="B43" s="643" t="s">
        <v>839</v>
      </c>
      <c r="C43" s="644"/>
      <c r="D43" s="644"/>
      <c r="E43" s="644"/>
      <c r="F43" s="644"/>
      <c r="G43" s="644"/>
      <c r="H43" s="644"/>
      <c r="I43" s="644"/>
      <c r="J43" s="644"/>
      <c r="K43" s="644"/>
      <c r="L43" s="644"/>
      <c r="M43" s="645"/>
    </row>
    <row r="44" spans="2:14" ht="15" customHeight="1" x14ac:dyDescent="0.3">
      <c r="B44" s="540" t="s">
        <v>514</v>
      </c>
      <c r="C44" s="444"/>
      <c r="D44" s="630" t="s">
        <v>513</v>
      </c>
      <c r="E44" s="630"/>
      <c r="F44" s="630"/>
      <c r="G44" s="630"/>
      <c r="H44" s="630"/>
      <c r="I44" s="630"/>
      <c r="J44" s="82">
        <v>200</v>
      </c>
      <c r="K44" s="77"/>
      <c r="L44" s="646">
        <f t="shared" si="1"/>
        <v>0</v>
      </c>
      <c r="M44" s="647"/>
      <c r="N44" s="104"/>
    </row>
    <row r="45" spans="2:14" x14ac:dyDescent="0.3">
      <c r="B45" s="643" t="s">
        <v>840</v>
      </c>
      <c r="C45" s="644"/>
      <c r="D45" s="644"/>
      <c r="E45" s="644"/>
      <c r="F45" s="644"/>
      <c r="G45" s="644"/>
      <c r="H45" s="644"/>
      <c r="I45" s="644"/>
      <c r="J45" s="644"/>
      <c r="K45" s="644"/>
      <c r="L45" s="644"/>
      <c r="M45" s="645"/>
    </row>
    <row r="46" spans="2:14" x14ac:dyDescent="0.3">
      <c r="B46" s="598" t="s">
        <v>512</v>
      </c>
      <c r="C46" s="446"/>
      <c r="D46" s="447" t="s">
        <v>511</v>
      </c>
      <c r="E46" s="447"/>
      <c r="F46" s="447"/>
      <c r="G46" s="447"/>
      <c r="H46" s="447"/>
      <c r="I46" s="447"/>
      <c r="J46" s="64">
        <v>125</v>
      </c>
      <c r="K46" s="58"/>
      <c r="L46" s="596">
        <f t="shared" si="1"/>
        <v>0</v>
      </c>
      <c r="M46" s="597"/>
      <c r="N46" s="105"/>
    </row>
    <row r="47" spans="2:14" x14ac:dyDescent="0.3">
      <c r="B47" s="606" t="s">
        <v>497</v>
      </c>
      <c r="C47" s="406"/>
      <c r="D47" s="385" t="s">
        <v>578</v>
      </c>
      <c r="E47" s="385"/>
      <c r="F47" s="385"/>
      <c r="G47" s="385"/>
      <c r="H47" s="385"/>
      <c r="I47" s="385"/>
      <c r="J47" s="65">
        <v>125</v>
      </c>
      <c r="K47" s="56"/>
      <c r="L47" s="590">
        <f t="shared" si="1"/>
        <v>0</v>
      </c>
      <c r="M47" s="591"/>
      <c r="N47" s="106"/>
    </row>
    <row r="48" spans="2:14" x14ac:dyDescent="0.3">
      <c r="B48" s="643" t="s">
        <v>843</v>
      </c>
      <c r="C48" s="644"/>
      <c r="D48" s="644"/>
      <c r="E48" s="644"/>
      <c r="F48" s="644"/>
      <c r="G48" s="644"/>
      <c r="H48" s="644"/>
      <c r="I48" s="644"/>
      <c r="J48" s="644"/>
      <c r="K48" s="644"/>
      <c r="L48" s="644"/>
      <c r="M48" s="645"/>
    </row>
    <row r="49" spans="2:14" ht="62.4" customHeight="1" x14ac:dyDescent="0.3">
      <c r="B49" s="648" t="s">
        <v>844</v>
      </c>
      <c r="C49" s="649"/>
      <c r="D49" s="650" t="s">
        <v>848</v>
      </c>
      <c r="E49" s="651"/>
      <c r="F49" s="651"/>
      <c r="G49" s="651"/>
      <c r="H49" s="651"/>
      <c r="I49" s="651"/>
      <c r="J49" s="63">
        <v>1800</v>
      </c>
      <c r="K49" s="57"/>
      <c r="L49" s="594">
        <f t="shared" ref="L49:L51" si="2">J49*K49</f>
        <v>0</v>
      </c>
      <c r="M49" s="595"/>
    </row>
    <row r="50" spans="2:14" s="107" customFormat="1" ht="55.8" customHeight="1" x14ac:dyDescent="0.3">
      <c r="B50" s="652" t="s">
        <v>845</v>
      </c>
      <c r="C50" s="653"/>
      <c r="D50" s="654" t="s">
        <v>847</v>
      </c>
      <c r="E50" s="655"/>
      <c r="F50" s="655"/>
      <c r="G50" s="655"/>
      <c r="H50" s="655"/>
      <c r="I50" s="655"/>
      <c r="J50" s="64">
        <v>1800</v>
      </c>
      <c r="K50" s="58"/>
      <c r="L50" s="596">
        <f t="shared" si="2"/>
        <v>0</v>
      </c>
      <c r="M50" s="597"/>
    </row>
    <row r="51" spans="2:14" ht="99.6" customHeight="1" thickBot="1" x14ac:dyDescent="0.35">
      <c r="B51" s="652" t="s">
        <v>846</v>
      </c>
      <c r="C51" s="653"/>
      <c r="D51" s="654" t="s">
        <v>849</v>
      </c>
      <c r="E51" s="655"/>
      <c r="F51" s="655"/>
      <c r="G51" s="655"/>
      <c r="H51" s="655"/>
      <c r="I51" s="655"/>
      <c r="J51" s="64">
        <v>1800</v>
      </c>
      <c r="K51" s="58"/>
      <c r="L51" s="596">
        <f t="shared" si="2"/>
        <v>0</v>
      </c>
      <c r="M51" s="597"/>
    </row>
    <row r="52" spans="2:14" ht="15" thickBot="1" x14ac:dyDescent="0.35">
      <c r="B52" s="600" t="s">
        <v>777</v>
      </c>
      <c r="C52" s="601"/>
      <c r="D52" s="601"/>
      <c r="E52" s="601"/>
      <c r="F52" s="601"/>
      <c r="G52" s="601"/>
      <c r="H52" s="601"/>
      <c r="I52" s="601"/>
      <c r="J52" s="601"/>
      <c r="K52" s="601"/>
      <c r="L52" s="601"/>
      <c r="M52" s="602"/>
      <c r="N52" s="106"/>
    </row>
    <row r="53" spans="2:14" ht="15" thickBot="1" x14ac:dyDescent="0.35">
      <c r="B53" s="643" t="s">
        <v>841</v>
      </c>
      <c r="C53" s="644"/>
      <c r="D53" s="644"/>
      <c r="E53" s="644"/>
      <c r="F53" s="644"/>
      <c r="G53" s="644"/>
      <c r="H53" s="644"/>
      <c r="I53" s="644"/>
      <c r="J53" s="644"/>
      <c r="K53" s="644"/>
      <c r="L53" s="644"/>
      <c r="M53" s="645"/>
    </row>
    <row r="54" spans="2:14" ht="13.5" customHeight="1" x14ac:dyDescent="0.3">
      <c r="B54" s="616" t="s">
        <v>779</v>
      </c>
      <c r="C54" s="617"/>
      <c r="D54" s="627" t="s">
        <v>798</v>
      </c>
      <c r="E54" s="628"/>
      <c r="F54" s="628"/>
      <c r="G54" s="628"/>
      <c r="H54" s="628"/>
      <c r="I54" s="629"/>
      <c r="J54" s="84">
        <v>145</v>
      </c>
      <c r="K54" s="57"/>
      <c r="L54" s="625">
        <f t="shared" ref="L54:L72" si="3">J54*K54</f>
        <v>0</v>
      </c>
      <c r="M54" s="626"/>
      <c r="N54" s="106"/>
    </row>
    <row r="55" spans="2:14" ht="13.5" customHeight="1" x14ac:dyDescent="0.3">
      <c r="B55" s="598" t="s">
        <v>473</v>
      </c>
      <c r="C55" s="446" t="s">
        <v>473</v>
      </c>
      <c r="D55" s="447" t="s">
        <v>534</v>
      </c>
      <c r="E55" s="447"/>
      <c r="F55" s="447"/>
      <c r="G55" s="447"/>
      <c r="H55" s="447"/>
      <c r="I55" s="447"/>
      <c r="J55" s="64">
        <v>11</v>
      </c>
      <c r="K55" s="58"/>
      <c r="L55" s="596">
        <f t="shared" si="3"/>
        <v>0</v>
      </c>
      <c r="M55" s="597"/>
    </row>
    <row r="56" spans="2:14" x14ac:dyDescent="0.3">
      <c r="B56" s="598" t="s">
        <v>471</v>
      </c>
      <c r="C56" s="446" t="s">
        <v>471</v>
      </c>
      <c r="D56" s="447" t="s">
        <v>533</v>
      </c>
      <c r="E56" s="447"/>
      <c r="F56" s="447"/>
      <c r="G56" s="447"/>
      <c r="H56" s="447"/>
      <c r="I56" s="447"/>
      <c r="J56" s="64">
        <v>44</v>
      </c>
      <c r="K56" s="58"/>
      <c r="L56" s="596">
        <f t="shared" si="3"/>
        <v>0</v>
      </c>
      <c r="M56" s="597"/>
      <c r="N56" s="105"/>
    </row>
    <row r="57" spans="2:14" x14ac:dyDescent="0.3">
      <c r="B57" s="643" t="s">
        <v>842</v>
      </c>
      <c r="C57" s="644"/>
      <c r="D57" s="644"/>
      <c r="E57" s="644"/>
      <c r="F57" s="644"/>
      <c r="G57" s="644"/>
      <c r="H57" s="644"/>
      <c r="I57" s="644"/>
      <c r="J57" s="644"/>
      <c r="K57" s="644"/>
      <c r="L57" s="644"/>
      <c r="M57" s="645"/>
    </row>
    <row r="58" spans="2:14" ht="24" customHeight="1" x14ac:dyDescent="0.3">
      <c r="B58" s="616" t="s">
        <v>781</v>
      </c>
      <c r="C58" s="617"/>
      <c r="D58" s="460" t="s">
        <v>780</v>
      </c>
      <c r="E58" s="461"/>
      <c r="F58" s="461"/>
      <c r="G58" s="461"/>
      <c r="H58" s="461"/>
      <c r="I58" s="462"/>
      <c r="J58" s="84">
        <v>363</v>
      </c>
      <c r="K58" s="57"/>
      <c r="L58" s="501">
        <f t="shared" si="3"/>
        <v>0</v>
      </c>
      <c r="M58" s="502"/>
      <c r="N58" s="106"/>
    </row>
    <row r="59" spans="2:14" ht="24.75" customHeight="1" x14ac:dyDescent="0.3">
      <c r="B59" s="616" t="s">
        <v>783</v>
      </c>
      <c r="C59" s="617"/>
      <c r="D59" s="460" t="s">
        <v>782</v>
      </c>
      <c r="E59" s="461"/>
      <c r="F59" s="461"/>
      <c r="G59" s="461"/>
      <c r="H59" s="461"/>
      <c r="I59" s="462"/>
      <c r="J59" s="194">
        <v>363</v>
      </c>
      <c r="K59" s="57"/>
      <c r="L59" s="618">
        <f t="shared" si="3"/>
        <v>0</v>
      </c>
      <c r="M59" s="619"/>
      <c r="N59" s="106"/>
    </row>
    <row r="60" spans="2:14" ht="25.5" customHeight="1" x14ac:dyDescent="0.3">
      <c r="B60" s="623" t="s">
        <v>784</v>
      </c>
      <c r="C60" s="624"/>
      <c r="D60" s="402" t="s">
        <v>792</v>
      </c>
      <c r="E60" s="403"/>
      <c r="F60" s="403"/>
      <c r="G60" s="403"/>
      <c r="H60" s="403"/>
      <c r="I60" s="404"/>
      <c r="J60" s="194">
        <v>363</v>
      </c>
      <c r="K60" s="58"/>
      <c r="L60" s="501">
        <f t="shared" si="3"/>
        <v>0</v>
      </c>
      <c r="M60" s="502"/>
      <c r="N60" s="106"/>
    </row>
    <row r="61" spans="2:14" ht="24" customHeight="1" x14ac:dyDescent="0.3">
      <c r="B61" s="616" t="s">
        <v>785</v>
      </c>
      <c r="C61" s="617"/>
      <c r="D61" s="460" t="s">
        <v>791</v>
      </c>
      <c r="E61" s="461"/>
      <c r="F61" s="461"/>
      <c r="G61" s="461"/>
      <c r="H61" s="461"/>
      <c r="I61" s="462"/>
      <c r="J61" s="194">
        <v>363</v>
      </c>
      <c r="K61" s="57"/>
      <c r="L61" s="618">
        <f t="shared" si="3"/>
        <v>0</v>
      </c>
      <c r="M61" s="619"/>
      <c r="N61" s="106"/>
    </row>
    <row r="62" spans="2:14" ht="26.25" customHeight="1" x14ac:dyDescent="0.3">
      <c r="B62" s="623" t="s">
        <v>786</v>
      </c>
      <c r="C62" s="624"/>
      <c r="D62" s="402" t="s">
        <v>793</v>
      </c>
      <c r="E62" s="403"/>
      <c r="F62" s="403"/>
      <c r="G62" s="403"/>
      <c r="H62" s="403"/>
      <c r="I62" s="404"/>
      <c r="J62" s="194">
        <v>363</v>
      </c>
      <c r="K62" s="58"/>
      <c r="L62" s="501">
        <f t="shared" si="3"/>
        <v>0</v>
      </c>
      <c r="M62" s="502"/>
      <c r="N62" s="106"/>
    </row>
    <row r="63" spans="2:14" ht="24" customHeight="1" x14ac:dyDescent="0.3">
      <c r="B63" s="616" t="s">
        <v>787</v>
      </c>
      <c r="C63" s="617"/>
      <c r="D63" s="460" t="s">
        <v>794</v>
      </c>
      <c r="E63" s="461"/>
      <c r="F63" s="461"/>
      <c r="G63" s="461"/>
      <c r="H63" s="461"/>
      <c r="I63" s="462"/>
      <c r="J63" s="194">
        <v>363</v>
      </c>
      <c r="K63" s="57"/>
      <c r="L63" s="501">
        <f t="shared" si="3"/>
        <v>0</v>
      </c>
      <c r="M63" s="502"/>
      <c r="N63" s="106"/>
    </row>
    <row r="64" spans="2:14" ht="24.75" customHeight="1" x14ac:dyDescent="0.3">
      <c r="B64" s="616" t="s">
        <v>788</v>
      </c>
      <c r="C64" s="617"/>
      <c r="D64" s="460" t="s">
        <v>795</v>
      </c>
      <c r="E64" s="461"/>
      <c r="F64" s="461"/>
      <c r="G64" s="461"/>
      <c r="H64" s="461"/>
      <c r="I64" s="462"/>
      <c r="J64" s="194">
        <v>363</v>
      </c>
      <c r="K64" s="57"/>
      <c r="L64" s="631">
        <f t="shared" si="3"/>
        <v>0</v>
      </c>
      <c r="M64" s="632"/>
      <c r="N64" s="106"/>
    </row>
    <row r="65" spans="2:14" ht="27" customHeight="1" x14ac:dyDescent="0.3">
      <c r="B65" s="616" t="s">
        <v>789</v>
      </c>
      <c r="C65" s="617"/>
      <c r="D65" s="460" t="s">
        <v>796</v>
      </c>
      <c r="E65" s="461"/>
      <c r="F65" s="461"/>
      <c r="G65" s="461"/>
      <c r="H65" s="461"/>
      <c r="I65" s="462"/>
      <c r="J65" s="194">
        <v>363</v>
      </c>
      <c r="K65" s="57"/>
      <c r="L65" s="501">
        <f t="shared" si="3"/>
        <v>0</v>
      </c>
      <c r="M65" s="502"/>
      <c r="N65" s="106"/>
    </row>
    <row r="66" spans="2:14" ht="26.25" customHeight="1" x14ac:dyDescent="0.3">
      <c r="B66" s="616" t="s">
        <v>790</v>
      </c>
      <c r="C66" s="617"/>
      <c r="D66" s="460" t="s">
        <v>797</v>
      </c>
      <c r="E66" s="461"/>
      <c r="F66" s="461"/>
      <c r="G66" s="461"/>
      <c r="H66" s="461"/>
      <c r="I66" s="462"/>
      <c r="J66" s="194">
        <v>363</v>
      </c>
      <c r="K66" s="57"/>
      <c r="L66" s="618">
        <f t="shared" si="3"/>
        <v>0</v>
      </c>
      <c r="M66" s="619"/>
      <c r="N66" s="106"/>
    </row>
    <row r="67" spans="2:14" x14ac:dyDescent="0.3">
      <c r="B67" s="643" t="s">
        <v>839</v>
      </c>
      <c r="C67" s="644"/>
      <c r="D67" s="644"/>
      <c r="E67" s="644"/>
      <c r="F67" s="644"/>
      <c r="G67" s="644"/>
      <c r="H67" s="644"/>
      <c r="I67" s="644"/>
      <c r="J67" s="644"/>
      <c r="K67" s="644"/>
      <c r="L67" s="644"/>
      <c r="M67" s="645"/>
    </row>
    <row r="68" spans="2:14" ht="24" customHeight="1" x14ac:dyDescent="0.3">
      <c r="B68" s="623" t="s">
        <v>800</v>
      </c>
      <c r="C68" s="624"/>
      <c r="D68" s="402" t="s">
        <v>799</v>
      </c>
      <c r="E68" s="403"/>
      <c r="F68" s="403"/>
      <c r="G68" s="403"/>
      <c r="H68" s="403"/>
      <c r="I68" s="404"/>
      <c r="J68" s="79">
        <v>700</v>
      </c>
      <c r="K68" s="58"/>
      <c r="L68" s="501">
        <f t="shared" si="3"/>
        <v>0</v>
      </c>
      <c r="M68" s="502"/>
      <c r="N68" s="106"/>
    </row>
    <row r="69" spans="2:14" ht="22.5" customHeight="1" x14ac:dyDescent="0.3">
      <c r="B69" s="616" t="s">
        <v>801</v>
      </c>
      <c r="C69" s="617"/>
      <c r="D69" s="460" t="s">
        <v>803</v>
      </c>
      <c r="E69" s="461"/>
      <c r="F69" s="461"/>
      <c r="G69" s="461"/>
      <c r="H69" s="461"/>
      <c r="I69" s="462"/>
      <c r="J69" s="84">
        <v>700</v>
      </c>
      <c r="K69" s="57"/>
      <c r="L69" s="618">
        <f t="shared" si="3"/>
        <v>0</v>
      </c>
      <c r="M69" s="619"/>
      <c r="N69" s="106"/>
    </row>
    <row r="70" spans="2:14" x14ac:dyDescent="0.3">
      <c r="B70" s="643" t="s">
        <v>840</v>
      </c>
      <c r="C70" s="644"/>
      <c r="D70" s="644"/>
      <c r="E70" s="644"/>
      <c r="F70" s="644"/>
      <c r="G70" s="644"/>
      <c r="H70" s="644"/>
      <c r="I70" s="644"/>
      <c r="J70" s="644"/>
      <c r="K70" s="644"/>
      <c r="L70" s="644"/>
      <c r="M70" s="645"/>
    </row>
    <row r="71" spans="2:14" ht="18" customHeight="1" x14ac:dyDescent="0.3">
      <c r="B71" s="623" t="s">
        <v>512</v>
      </c>
      <c r="C71" s="624"/>
      <c r="D71" s="402" t="s">
        <v>802</v>
      </c>
      <c r="E71" s="403"/>
      <c r="F71" s="403"/>
      <c r="G71" s="403"/>
      <c r="H71" s="403"/>
      <c r="I71" s="404"/>
      <c r="J71" s="79">
        <v>125</v>
      </c>
      <c r="K71" s="58"/>
      <c r="L71" s="501">
        <f t="shared" si="3"/>
        <v>0</v>
      </c>
      <c r="M71" s="502"/>
      <c r="N71" s="106"/>
    </row>
    <row r="72" spans="2:14" ht="18" customHeight="1" thickBot="1" x14ac:dyDescent="0.35">
      <c r="B72" s="623" t="s">
        <v>497</v>
      </c>
      <c r="C72" s="624"/>
      <c r="D72" s="402" t="s">
        <v>804</v>
      </c>
      <c r="E72" s="403"/>
      <c r="F72" s="403"/>
      <c r="G72" s="403"/>
      <c r="H72" s="403"/>
      <c r="I72" s="404"/>
      <c r="J72" s="79">
        <v>125</v>
      </c>
      <c r="K72" s="58"/>
      <c r="L72" s="501">
        <f t="shared" si="3"/>
        <v>0</v>
      </c>
      <c r="M72" s="502"/>
      <c r="N72" s="106"/>
    </row>
    <row r="73" spans="2:14" ht="15" thickBot="1" x14ac:dyDescent="0.35">
      <c r="B73" s="600" t="s">
        <v>850</v>
      </c>
      <c r="C73" s="601"/>
      <c r="D73" s="601"/>
      <c r="E73" s="601"/>
      <c r="F73" s="601"/>
      <c r="G73" s="601"/>
      <c r="H73" s="601"/>
      <c r="I73" s="601"/>
      <c r="J73" s="601"/>
      <c r="K73" s="601"/>
      <c r="L73" s="601"/>
      <c r="M73" s="602"/>
      <c r="N73" s="106"/>
    </row>
    <row r="74" spans="2:14" ht="13.5" customHeight="1" x14ac:dyDescent="0.3">
      <c r="B74" s="633"/>
      <c r="C74" s="634"/>
      <c r="D74" s="635"/>
      <c r="E74" s="636"/>
      <c r="F74" s="636"/>
      <c r="G74" s="636"/>
      <c r="H74" s="636"/>
      <c r="I74" s="637"/>
      <c r="J74" s="182"/>
      <c r="K74" s="57"/>
      <c r="L74" s="618">
        <f>J74*K74</f>
        <v>0</v>
      </c>
      <c r="M74" s="619"/>
      <c r="N74" s="106"/>
    </row>
    <row r="75" spans="2:14" ht="12.75" customHeight="1" x14ac:dyDescent="0.3">
      <c r="B75" s="638"/>
      <c r="C75" s="639"/>
      <c r="D75" s="640"/>
      <c r="E75" s="641"/>
      <c r="F75" s="641"/>
      <c r="G75" s="641"/>
      <c r="H75" s="641"/>
      <c r="I75" s="642"/>
      <c r="J75" s="183"/>
      <c r="K75" s="58"/>
      <c r="L75" s="501">
        <f>J75*K75</f>
        <v>0</v>
      </c>
      <c r="M75" s="502"/>
      <c r="N75" s="106"/>
    </row>
    <row r="76" spans="2:14" ht="12.75" customHeight="1" thickBot="1" x14ac:dyDescent="0.35">
      <c r="B76" s="178"/>
      <c r="C76" s="175"/>
      <c r="D76" s="179"/>
      <c r="E76" s="179"/>
      <c r="F76" s="179"/>
      <c r="G76" s="179"/>
      <c r="H76" s="179"/>
      <c r="I76" s="179"/>
      <c r="J76" s="180"/>
      <c r="K76" s="175"/>
      <c r="L76" s="180"/>
      <c r="M76" s="181"/>
      <c r="N76" s="106"/>
    </row>
    <row r="77" spans="2:14" ht="15.75" customHeight="1" thickTop="1" x14ac:dyDescent="0.3">
      <c r="B77" s="546"/>
      <c r="C77" s="544"/>
      <c r="D77" s="544"/>
      <c r="E77" s="544"/>
      <c r="F77" s="544"/>
      <c r="G77" s="544"/>
      <c r="H77" s="544"/>
      <c r="I77" s="544"/>
      <c r="J77" s="109"/>
      <c r="K77" s="554" t="s">
        <v>281</v>
      </c>
      <c r="L77" s="550">
        <f>SUM(L74:M75,L71:M72,L68:M69,L58:M66,L54:M56,L49:M51,L46:M47,L44,L34:M42,L30:M32,L26:M28,L23,L21,L11:M19,L7:M9)</f>
        <v>0</v>
      </c>
      <c r="M77" s="551"/>
      <c r="N77" s="106"/>
    </row>
    <row r="78" spans="2:14" ht="15.75" customHeight="1" thickBot="1" x14ac:dyDescent="0.35">
      <c r="B78" s="546"/>
      <c r="C78" s="544"/>
      <c r="D78" s="544"/>
      <c r="E78" s="544"/>
      <c r="F78" s="544"/>
      <c r="G78" s="544"/>
      <c r="H78" s="544"/>
      <c r="I78" s="544"/>
      <c r="J78" s="109"/>
      <c r="K78" s="555"/>
      <c r="L78" s="552"/>
      <c r="M78" s="553"/>
      <c r="N78" s="106"/>
    </row>
    <row r="79" spans="2:14" ht="15" thickTop="1" x14ac:dyDescent="0.3">
      <c r="B79" s="546"/>
      <c r="C79" s="544"/>
      <c r="D79" s="544"/>
      <c r="E79" s="544"/>
      <c r="F79" s="544"/>
      <c r="G79" s="544"/>
      <c r="H79" s="544"/>
      <c r="I79" s="544"/>
      <c r="J79" s="544"/>
      <c r="K79" s="544"/>
      <c r="L79" s="544"/>
      <c r="M79" s="545"/>
      <c r="N79" s="106"/>
    </row>
    <row r="80" spans="2:14" ht="15.75" customHeight="1" thickBot="1" x14ac:dyDescent="0.35">
      <c r="B80" s="622"/>
      <c r="C80" s="620"/>
      <c r="D80" s="620"/>
      <c r="E80" s="620"/>
      <c r="F80" s="620"/>
      <c r="G80" s="620"/>
      <c r="H80" s="620"/>
      <c r="I80" s="620"/>
      <c r="J80" s="620"/>
      <c r="K80" s="620"/>
      <c r="L80" s="620"/>
      <c r="M80" s="621"/>
      <c r="N80" s="104"/>
    </row>
    <row r="81" spans="14:15" ht="15" thickTop="1" x14ac:dyDescent="0.3">
      <c r="N81" s="104"/>
    </row>
    <row r="82" spans="14:15" x14ac:dyDescent="0.3">
      <c r="N82" s="104"/>
    </row>
    <row r="83" spans="14:15" ht="51" customHeight="1" x14ac:dyDescent="0.3">
      <c r="N83" s="104"/>
      <c r="O83" s="103"/>
    </row>
    <row r="84" spans="14:15" ht="50.25" customHeight="1" x14ac:dyDescent="0.3">
      <c r="N84" s="615"/>
      <c r="O84" s="615"/>
    </row>
    <row r="85" spans="14:15" ht="97.5" customHeight="1" x14ac:dyDescent="0.3">
      <c r="N85" s="615"/>
      <c r="O85" s="615"/>
    </row>
    <row r="86" spans="14:15" x14ac:dyDescent="0.3"/>
    <row r="87" spans="14:15" x14ac:dyDescent="0.3"/>
    <row r="88" spans="14:15" ht="21" customHeight="1" x14ac:dyDescent="0.3"/>
    <row r="89" spans="14:15" ht="21" customHeight="1" x14ac:dyDescent="0.3"/>
    <row r="90" spans="14:15" ht="16.5" customHeight="1" x14ac:dyDescent="0.3"/>
    <row r="91" spans="14:15" ht="17.25" customHeight="1" x14ac:dyDescent="0.3"/>
    <row r="92" spans="14:15" ht="18" customHeight="1" x14ac:dyDescent="0.3"/>
    <row r="93" spans="14:15" x14ac:dyDescent="0.3"/>
    <row r="94" spans="14:15" hidden="1" x14ac:dyDescent="0.3"/>
    <row r="95" spans="14:15" hidden="1" x14ac:dyDescent="0.3"/>
    <row r="96" spans="14:15" hidden="1"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row r="117" x14ac:dyDescent="0.3"/>
  </sheetData>
  <sheetProtection password="EDC4" sheet="1" objects="1" scenarios="1" selectLockedCells="1"/>
  <mergeCells count="189">
    <mergeCell ref="B53:M53"/>
    <mergeCell ref="B57:M57"/>
    <mergeCell ref="B67:M67"/>
    <mergeCell ref="B70:M70"/>
    <mergeCell ref="B48:M48"/>
    <mergeCell ref="B49:C49"/>
    <mergeCell ref="D49:I49"/>
    <mergeCell ref="L49:M49"/>
    <mergeCell ref="B50:C50"/>
    <mergeCell ref="D50:I50"/>
    <mergeCell ref="L50:M50"/>
    <mergeCell ref="B51:C51"/>
    <mergeCell ref="D51:I51"/>
    <mergeCell ref="L51:M51"/>
    <mergeCell ref="B55:C55"/>
    <mergeCell ref="D55:I55"/>
    <mergeCell ref="L55:M55"/>
    <mergeCell ref="B56:C56"/>
    <mergeCell ref="D56:I56"/>
    <mergeCell ref="B61:C61"/>
    <mergeCell ref="D61:I61"/>
    <mergeCell ref="L61:M61"/>
    <mergeCell ref="B62:C62"/>
    <mergeCell ref="D62:I62"/>
    <mergeCell ref="B74:C74"/>
    <mergeCell ref="D74:I74"/>
    <mergeCell ref="L74:M74"/>
    <mergeCell ref="B75:C75"/>
    <mergeCell ref="D75:I75"/>
    <mergeCell ref="L75:M75"/>
    <mergeCell ref="B43:M43"/>
    <mergeCell ref="B45:M45"/>
    <mergeCell ref="B6:M6"/>
    <mergeCell ref="B10:M10"/>
    <mergeCell ref="B20:M20"/>
    <mergeCell ref="B22:M22"/>
    <mergeCell ref="B25:M25"/>
    <mergeCell ref="B29:M29"/>
    <mergeCell ref="B33:M33"/>
    <mergeCell ref="L44:M44"/>
    <mergeCell ref="L40:M40"/>
    <mergeCell ref="L41:M41"/>
    <mergeCell ref="L42:M42"/>
    <mergeCell ref="D35:I35"/>
    <mergeCell ref="D37:I37"/>
    <mergeCell ref="B35:C35"/>
    <mergeCell ref="B36:C36"/>
    <mergeCell ref="B37:C37"/>
    <mergeCell ref="B59:C59"/>
    <mergeCell ref="D59:I59"/>
    <mergeCell ref="L59:M59"/>
    <mergeCell ref="L63:M63"/>
    <mergeCell ref="B71:C71"/>
    <mergeCell ref="D71:I71"/>
    <mergeCell ref="L71:M71"/>
    <mergeCell ref="B73:M73"/>
    <mergeCell ref="L64:M64"/>
    <mergeCell ref="L77:M78"/>
    <mergeCell ref="B77:I78"/>
    <mergeCell ref="D44:I44"/>
    <mergeCell ref="B44:C44"/>
    <mergeCell ref="D46:I46"/>
    <mergeCell ref="D47:I47"/>
    <mergeCell ref="B46:C46"/>
    <mergeCell ref="B42:C42"/>
    <mergeCell ref="D42:I42"/>
    <mergeCell ref="B65:C65"/>
    <mergeCell ref="D65:I65"/>
    <mergeCell ref="L65:M65"/>
    <mergeCell ref="B69:C69"/>
    <mergeCell ref="D69:I69"/>
    <mergeCell ref="D66:I66"/>
    <mergeCell ref="L66:M66"/>
    <mergeCell ref="B68:C68"/>
    <mergeCell ref="D68:I68"/>
    <mergeCell ref="L68:M68"/>
    <mergeCell ref="L62:M62"/>
    <mergeCell ref="L56:M56"/>
    <mergeCell ref="B58:C58"/>
    <mergeCell ref="D58:I58"/>
    <mergeCell ref="L58:M58"/>
    <mergeCell ref="N84:O84"/>
    <mergeCell ref="N85:O85"/>
    <mergeCell ref="B64:C64"/>
    <mergeCell ref="D72:I72"/>
    <mergeCell ref="D64:I64"/>
    <mergeCell ref="L46:M46"/>
    <mergeCell ref="L47:M47"/>
    <mergeCell ref="B47:C47"/>
    <mergeCell ref="L69:M69"/>
    <mergeCell ref="B66:C66"/>
    <mergeCell ref="I79:M80"/>
    <mergeCell ref="B79:H80"/>
    <mergeCell ref="B60:C60"/>
    <mergeCell ref="D60:I60"/>
    <mergeCell ref="L60:M60"/>
    <mergeCell ref="B52:M52"/>
    <mergeCell ref="B72:C72"/>
    <mergeCell ref="L54:M54"/>
    <mergeCell ref="L72:M72"/>
    <mergeCell ref="B54:C54"/>
    <mergeCell ref="D54:I54"/>
    <mergeCell ref="K77:K78"/>
    <mergeCell ref="B63:C63"/>
    <mergeCell ref="D63:I63"/>
    <mergeCell ref="L35:M35"/>
    <mergeCell ref="L36:M36"/>
    <mergeCell ref="L37:M37"/>
    <mergeCell ref="L38:M38"/>
    <mergeCell ref="L39:M39"/>
    <mergeCell ref="B40:C40"/>
    <mergeCell ref="B41:C41"/>
    <mergeCell ref="D31:I31"/>
    <mergeCell ref="D32:I32"/>
    <mergeCell ref="D34:I34"/>
    <mergeCell ref="L31:M31"/>
    <mergeCell ref="L32:M32"/>
    <mergeCell ref="D36:I36"/>
    <mergeCell ref="L34:M34"/>
    <mergeCell ref="B34:C34"/>
    <mergeCell ref="B38:C38"/>
    <mergeCell ref="B39:C39"/>
    <mergeCell ref="D38:I38"/>
    <mergeCell ref="D39:I39"/>
    <mergeCell ref="D40:I40"/>
    <mergeCell ref="D41:I41"/>
    <mergeCell ref="L28:M28"/>
    <mergeCell ref="L30:M30"/>
    <mergeCell ref="D26:I26"/>
    <mergeCell ref="D27:I27"/>
    <mergeCell ref="D28:I28"/>
    <mergeCell ref="D30:I30"/>
    <mergeCell ref="L27:M27"/>
    <mergeCell ref="B31:C31"/>
    <mergeCell ref="B32:C32"/>
    <mergeCell ref="B26:C26"/>
    <mergeCell ref="B27:C27"/>
    <mergeCell ref="B28:C28"/>
    <mergeCell ref="B30:C30"/>
    <mergeCell ref="B23:C23"/>
    <mergeCell ref="D23:I23"/>
    <mergeCell ref="L23:M23"/>
    <mergeCell ref="L26:M26"/>
    <mergeCell ref="B24:M24"/>
    <mergeCell ref="D17:I17"/>
    <mergeCell ref="D18:I18"/>
    <mergeCell ref="D19:I19"/>
    <mergeCell ref="L17:M17"/>
    <mergeCell ref="L18:M18"/>
    <mergeCell ref="B21:C21"/>
    <mergeCell ref="D21:I21"/>
    <mergeCell ref="L21:M21"/>
    <mergeCell ref="B17:C17"/>
    <mergeCell ref="B18:C18"/>
    <mergeCell ref="B19:C19"/>
    <mergeCell ref="B12:C12"/>
    <mergeCell ref="B13:C13"/>
    <mergeCell ref="B14:C14"/>
    <mergeCell ref="B15:C15"/>
    <mergeCell ref="B16:C16"/>
    <mergeCell ref="D12:I12"/>
    <mergeCell ref="D13:I13"/>
    <mergeCell ref="D14:I14"/>
    <mergeCell ref="D15:I15"/>
    <mergeCell ref="D16:I16"/>
    <mergeCell ref="B1:M2"/>
    <mergeCell ref="B3:M3"/>
    <mergeCell ref="L19:M19"/>
    <mergeCell ref="B11:C11"/>
    <mergeCell ref="L11:M11"/>
    <mergeCell ref="L9:M9"/>
    <mergeCell ref="B9:C9"/>
    <mergeCell ref="B7:C7"/>
    <mergeCell ref="B8:C8"/>
    <mergeCell ref="D7:I7"/>
    <mergeCell ref="D8:I8"/>
    <mergeCell ref="D9:I9"/>
    <mergeCell ref="D11:I11"/>
    <mergeCell ref="B5:M5"/>
    <mergeCell ref="B4:C4"/>
    <mergeCell ref="L4:M4"/>
    <mergeCell ref="D4:I4"/>
    <mergeCell ref="L7:M7"/>
    <mergeCell ref="L8:M8"/>
    <mergeCell ref="L12:M12"/>
    <mergeCell ref="L13:M13"/>
    <mergeCell ref="L14:M14"/>
    <mergeCell ref="L15:M15"/>
    <mergeCell ref="L16:M16"/>
  </mergeCells>
  <conditionalFormatting sqref="B7:D7 B11:D19 B26:D28 B44:D44 B46:D47 B21:D21 B23:D23 B34:D42 B30:D32">
    <cfRule type="expression" dxfId="233" priority="109">
      <formula>$K7&gt;0</formula>
    </cfRule>
    <cfRule type="expression" dxfId="232" priority="144">
      <formula>K7&gt;0</formula>
    </cfRule>
  </conditionalFormatting>
  <conditionalFormatting sqref="L7:M7">
    <cfRule type="expression" dxfId="231" priority="143">
      <formula>$L$7&gt;0</formula>
    </cfRule>
  </conditionalFormatting>
  <conditionalFormatting sqref="B8:K8">
    <cfRule type="expression" dxfId="230" priority="142">
      <formula>$K$8&gt;0</formula>
    </cfRule>
  </conditionalFormatting>
  <conditionalFormatting sqref="L8:M8">
    <cfRule type="expression" dxfId="229" priority="141">
      <formula>$L$8&gt;0</formula>
    </cfRule>
  </conditionalFormatting>
  <conditionalFormatting sqref="B9:K9">
    <cfRule type="expression" dxfId="228" priority="140">
      <formula>$K$9&gt;0</formula>
    </cfRule>
  </conditionalFormatting>
  <conditionalFormatting sqref="L9:M9">
    <cfRule type="expression" dxfId="227" priority="139">
      <formula>$L$9&gt;0</formula>
    </cfRule>
  </conditionalFormatting>
  <conditionalFormatting sqref="L11:M11">
    <cfRule type="expression" dxfId="226" priority="138">
      <formula>$L$11&gt;0</formula>
    </cfRule>
  </conditionalFormatting>
  <conditionalFormatting sqref="L12:M12">
    <cfRule type="expression" dxfId="225" priority="137">
      <formula>$L$12&gt;0</formula>
    </cfRule>
  </conditionalFormatting>
  <conditionalFormatting sqref="L77:M78">
    <cfRule type="expression" dxfId="224" priority="134">
      <formula>$L$77&gt;0</formula>
    </cfRule>
  </conditionalFormatting>
  <conditionalFormatting sqref="L13:M13">
    <cfRule type="expression" dxfId="223" priority="133">
      <formula>$L$13&gt;0</formula>
    </cfRule>
  </conditionalFormatting>
  <conditionalFormatting sqref="L14:M14">
    <cfRule type="expression" dxfId="222" priority="132">
      <formula>$L$14&gt;0</formula>
    </cfRule>
  </conditionalFormatting>
  <conditionalFormatting sqref="L15:M15">
    <cfRule type="expression" dxfId="221" priority="131">
      <formula>$L$15&gt;0</formula>
    </cfRule>
  </conditionalFormatting>
  <conditionalFormatting sqref="L16:M16">
    <cfRule type="expression" dxfId="220" priority="130">
      <formula>$L$16&gt;0</formula>
    </cfRule>
  </conditionalFormatting>
  <conditionalFormatting sqref="L17:M17">
    <cfRule type="expression" dxfId="219" priority="129">
      <formula>$L$17&gt;0</formula>
    </cfRule>
  </conditionalFormatting>
  <conditionalFormatting sqref="L18:M18">
    <cfRule type="expression" dxfId="218" priority="128">
      <formula>$L$18&gt;0</formula>
    </cfRule>
  </conditionalFormatting>
  <conditionalFormatting sqref="L19:M19">
    <cfRule type="expression" dxfId="217" priority="127">
      <formula>$L$19&gt;0</formula>
    </cfRule>
  </conditionalFormatting>
  <conditionalFormatting sqref="L21:M21">
    <cfRule type="expression" dxfId="216" priority="126">
      <formula>$L$21&gt;0</formula>
    </cfRule>
  </conditionalFormatting>
  <conditionalFormatting sqref="L23:M23">
    <cfRule type="expression" dxfId="215" priority="125">
      <formula>$L$23&gt;0</formula>
    </cfRule>
  </conditionalFormatting>
  <conditionalFormatting sqref="L26:M26">
    <cfRule type="expression" dxfId="214" priority="124">
      <formula>$L$26&gt;0</formula>
    </cfRule>
  </conditionalFormatting>
  <conditionalFormatting sqref="L30:M32">
    <cfRule type="expression" dxfId="213" priority="116">
      <formula>$L30&gt;0</formula>
    </cfRule>
    <cfRule type="expression" dxfId="212" priority="123">
      <formula>$L30&gt;0</formula>
    </cfRule>
  </conditionalFormatting>
  <conditionalFormatting sqref="L28:M28">
    <cfRule type="expression" dxfId="211" priority="122">
      <formula>$L$28&gt;0</formula>
    </cfRule>
  </conditionalFormatting>
  <conditionalFormatting sqref="L34:M42">
    <cfRule type="expression" dxfId="210" priority="115">
      <formula>$L34&gt;0</formula>
    </cfRule>
    <cfRule type="expression" dxfId="209" priority="121">
      <formula>$L34&gt;0</formula>
    </cfRule>
  </conditionalFormatting>
  <conditionalFormatting sqref="L44:M44">
    <cfRule type="expression" dxfId="208" priority="114">
      <formula>$L$44&gt;0</formula>
    </cfRule>
    <cfRule type="expression" dxfId="207" priority="120">
      <formula>$L$44&gt;0</formula>
    </cfRule>
  </conditionalFormatting>
  <conditionalFormatting sqref="L26:M28 L54:M54 L72:M72 L76:M76">
    <cfRule type="expression" dxfId="206" priority="117">
      <formula>$L26&gt;0</formula>
    </cfRule>
  </conditionalFormatting>
  <conditionalFormatting sqref="L46:M47">
    <cfRule type="expression" dxfId="205" priority="113">
      <formula>$L46&gt;0</formula>
    </cfRule>
  </conditionalFormatting>
  <conditionalFormatting sqref="B54:K54 B72:K72 B76:K76">
    <cfRule type="expression" dxfId="204" priority="112">
      <formula>$K54&gt;0</formula>
    </cfRule>
  </conditionalFormatting>
  <conditionalFormatting sqref="B54:K54 B76:K76">
    <cfRule type="expression" dxfId="203" priority="89">
      <formula>$K54&gt;0</formula>
    </cfRule>
  </conditionalFormatting>
  <conditionalFormatting sqref="B72:K72">
    <cfRule type="expression" dxfId="202" priority="88">
      <formula>$K72&gt;0</formula>
    </cfRule>
  </conditionalFormatting>
  <conditionalFormatting sqref="E7:K7 E30:K30">
    <cfRule type="expression" dxfId="201" priority="202">
      <formula>$K7&gt;0</formula>
    </cfRule>
    <cfRule type="expression" dxfId="200" priority="203">
      <formula>#REF!&gt;0</formula>
    </cfRule>
  </conditionalFormatting>
  <conditionalFormatting sqref="E44:K44 E46:K46">
    <cfRule type="expression" dxfId="199" priority="208">
      <formula>$K44&gt;0</formula>
    </cfRule>
    <cfRule type="expression" dxfId="198" priority="209">
      <formula>#REF!&gt;0</formula>
    </cfRule>
  </conditionalFormatting>
  <conditionalFormatting sqref="E32:K32 E38:I38 E11:K13 K38">
    <cfRule type="expression" dxfId="197" priority="228">
      <formula>$K11&gt;0</formula>
    </cfRule>
    <cfRule type="expression" dxfId="196" priority="229">
      <formula>#REF!&gt;0</formula>
    </cfRule>
  </conditionalFormatting>
  <conditionalFormatting sqref="E14:I14 E21:K21 K14 E16:I18 K16:K18">
    <cfRule type="expression" dxfId="195" priority="246">
      <formula>$K14&gt;0</formula>
    </cfRule>
    <cfRule type="expression" dxfId="194" priority="247">
      <formula>N24&gt;0</formula>
    </cfRule>
  </conditionalFormatting>
  <conditionalFormatting sqref="E15:I15 E23:K23 K15">
    <cfRule type="expression" dxfId="193" priority="256">
      <formula>$K15&gt;0</formula>
    </cfRule>
    <cfRule type="expression" dxfId="192" priority="257">
      <formula>#REF!&gt;0</formula>
    </cfRule>
  </conditionalFormatting>
  <conditionalFormatting sqref="E19:I19 K19">
    <cfRule type="expression" dxfId="191" priority="266">
      <formula>$K19&gt;0</formula>
    </cfRule>
    <cfRule type="expression" dxfId="190" priority="267">
      <formula>#REF!&gt;0</formula>
    </cfRule>
  </conditionalFormatting>
  <conditionalFormatting sqref="E37:I37 K37">
    <cfRule type="expression" dxfId="189" priority="281">
      <formula>$K37&gt;0</formula>
    </cfRule>
    <cfRule type="expression" dxfId="188" priority="282">
      <formula>N72&gt;0</formula>
    </cfRule>
  </conditionalFormatting>
  <conditionalFormatting sqref="L63:M63">
    <cfRule type="expression" dxfId="187" priority="86">
      <formula>$L63&gt;0</formula>
    </cfRule>
  </conditionalFormatting>
  <conditionalFormatting sqref="B63:I63 K63">
    <cfRule type="expression" dxfId="186" priority="85">
      <formula>$K63&gt;0</formula>
    </cfRule>
  </conditionalFormatting>
  <conditionalFormatting sqref="B63:I63 K63">
    <cfRule type="expression" dxfId="185" priority="84">
      <formula>$K63&gt;0</formula>
    </cfRule>
  </conditionalFormatting>
  <conditionalFormatting sqref="L64:M64">
    <cfRule type="expression" dxfId="184" priority="83">
      <formula>$L64&gt;0</formula>
    </cfRule>
  </conditionalFormatting>
  <conditionalFormatting sqref="B64:I64 K64">
    <cfRule type="expression" dxfId="183" priority="82">
      <formula>$K64&gt;0</formula>
    </cfRule>
  </conditionalFormatting>
  <conditionalFormatting sqref="B64:I64 K64">
    <cfRule type="expression" dxfId="182" priority="81">
      <formula>$K64&gt;0</formula>
    </cfRule>
  </conditionalFormatting>
  <conditionalFormatting sqref="L65:M65">
    <cfRule type="expression" dxfId="181" priority="80">
      <formula>$L65&gt;0</formula>
    </cfRule>
  </conditionalFormatting>
  <conditionalFormatting sqref="B65:I65 K65">
    <cfRule type="expression" dxfId="180" priority="79">
      <formula>$K65&gt;0</formula>
    </cfRule>
  </conditionalFormatting>
  <conditionalFormatting sqref="B65:I65 K65">
    <cfRule type="expression" dxfId="179" priority="78">
      <formula>$K65&gt;0</formula>
    </cfRule>
  </conditionalFormatting>
  <conditionalFormatting sqref="L69:M69">
    <cfRule type="expression" dxfId="178" priority="77">
      <formula>$L69&gt;0</formula>
    </cfRule>
  </conditionalFormatting>
  <conditionalFormatting sqref="B69:K69">
    <cfRule type="expression" dxfId="177" priority="76">
      <formula>$K69&gt;0</formula>
    </cfRule>
  </conditionalFormatting>
  <conditionalFormatting sqref="B69:K69">
    <cfRule type="expression" dxfId="176" priority="75">
      <formula>$K69&gt;0</formula>
    </cfRule>
  </conditionalFormatting>
  <conditionalFormatting sqref="L68:M68">
    <cfRule type="expression" dxfId="175" priority="74">
      <formula>$L68&gt;0</formula>
    </cfRule>
  </conditionalFormatting>
  <conditionalFormatting sqref="B68:K68">
    <cfRule type="expression" dxfId="174" priority="73">
      <formula>$K68&gt;0</formula>
    </cfRule>
  </conditionalFormatting>
  <conditionalFormatting sqref="B68:K68">
    <cfRule type="expression" dxfId="173" priority="72">
      <formula>$K68&gt;0</formula>
    </cfRule>
  </conditionalFormatting>
  <conditionalFormatting sqref="L66:M66">
    <cfRule type="expression" dxfId="172" priority="71">
      <formula>$L66&gt;0</formula>
    </cfRule>
  </conditionalFormatting>
  <conditionalFormatting sqref="B66:I66 K66">
    <cfRule type="expression" dxfId="171" priority="70">
      <formula>$K66&gt;0</formula>
    </cfRule>
  </conditionalFormatting>
  <conditionalFormatting sqref="B66:I66 K66">
    <cfRule type="expression" dxfId="170" priority="69">
      <formula>$K66&gt;0</formula>
    </cfRule>
  </conditionalFormatting>
  <conditionalFormatting sqref="L62:M62">
    <cfRule type="expression" dxfId="169" priority="68">
      <formula>$L62&gt;0</formula>
    </cfRule>
  </conditionalFormatting>
  <conditionalFormatting sqref="B62:I62 K62">
    <cfRule type="expression" dxfId="168" priority="67">
      <formula>$K62&gt;0</formula>
    </cfRule>
  </conditionalFormatting>
  <conditionalFormatting sqref="B62:I62 K62">
    <cfRule type="expression" dxfId="167" priority="66">
      <formula>$K62&gt;0</formula>
    </cfRule>
  </conditionalFormatting>
  <conditionalFormatting sqref="L58:M58">
    <cfRule type="expression" dxfId="166" priority="59">
      <formula>$L58&gt;0</formula>
    </cfRule>
  </conditionalFormatting>
  <conditionalFormatting sqref="B58:K58">
    <cfRule type="expression" dxfId="165" priority="58">
      <formula>$K58&gt;0</formula>
    </cfRule>
  </conditionalFormatting>
  <conditionalFormatting sqref="B58:K58">
    <cfRule type="expression" dxfId="164" priority="57">
      <formula>$K58&gt;0</formula>
    </cfRule>
  </conditionalFormatting>
  <conditionalFormatting sqref="L61:M61">
    <cfRule type="expression" dxfId="163" priority="56">
      <formula>$L61&gt;0</formula>
    </cfRule>
  </conditionalFormatting>
  <conditionalFormatting sqref="B61:I61 K61">
    <cfRule type="expression" dxfId="162" priority="55">
      <formula>$K61&gt;0</formula>
    </cfRule>
  </conditionalFormatting>
  <conditionalFormatting sqref="B61:I61 K61">
    <cfRule type="expression" dxfId="161" priority="54">
      <formula>$K61&gt;0</formula>
    </cfRule>
  </conditionalFormatting>
  <conditionalFormatting sqref="L60:M60">
    <cfRule type="expression" dxfId="160" priority="53">
      <formula>$L60&gt;0</formula>
    </cfRule>
  </conditionalFormatting>
  <conditionalFormatting sqref="B60:I60 K60">
    <cfRule type="expression" dxfId="159" priority="52">
      <formula>$K60&gt;0</formula>
    </cfRule>
  </conditionalFormatting>
  <conditionalFormatting sqref="B60:I60 K60">
    <cfRule type="expression" dxfId="158" priority="51">
      <formula>$K60&gt;0</formula>
    </cfRule>
  </conditionalFormatting>
  <conditionalFormatting sqref="L59:M59">
    <cfRule type="expression" dxfId="157" priority="50">
      <formula>$L59&gt;0</formula>
    </cfRule>
  </conditionalFormatting>
  <conditionalFormatting sqref="B59:I59 K59">
    <cfRule type="expression" dxfId="156" priority="49">
      <formula>$K59&gt;0</formula>
    </cfRule>
  </conditionalFormatting>
  <conditionalFormatting sqref="B59:I59 K59">
    <cfRule type="expression" dxfId="155" priority="48">
      <formula>$K59&gt;0</formula>
    </cfRule>
  </conditionalFormatting>
  <conditionalFormatting sqref="L75:M75">
    <cfRule type="expression" dxfId="154" priority="47">
      <formula>$L75&gt;0</formula>
    </cfRule>
  </conditionalFormatting>
  <conditionalFormatting sqref="B75:K75">
    <cfRule type="expression" dxfId="153" priority="46">
      <formula>$K75&gt;0</formula>
    </cfRule>
  </conditionalFormatting>
  <conditionalFormatting sqref="B75:K75">
    <cfRule type="expression" dxfId="152" priority="45">
      <formula>$K75&gt;0</formula>
    </cfRule>
  </conditionalFormatting>
  <conditionalFormatting sqref="L74:M74">
    <cfRule type="expression" dxfId="151" priority="44">
      <formula>$L74&gt;0</formula>
    </cfRule>
  </conditionalFormatting>
  <conditionalFormatting sqref="B74:K74">
    <cfRule type="expression" dxfId="150" priority="43">
      <formula>$K74&gt;0</formula>
    </cfRule>
  </conditionalFormatting>
  <conditionalFormatting sqref="B74:K74">
    <cfRule type="expression" dxfId="149" priority="42">
      <formula>$K74&gt;0</formula>
    </cfRule>
  </conditionalFormatting>
  <conditionalFormatting sqref="B55:D56">
    <cfRule type="expression" dxfId="148" priority="34">
      <formula>$K55&gt;0</formula>
    </cfRule>
    <cfRule type="expression" dxfId="147" priority="37">
      <formula>K55&gt;0</formula>
    </cfRule>
  </conditionalFormatting>
  <conditionalFormatting sqref="L55:M56">
    <cfRule type="expression" dxfId="146" priority="35">
      <formula>$L55&gt;0</formula>
    </cfRule>
    <cfRule type="expression" dxfId="145" priority="36">
      <formula>$L55&gt;0</formula>
    </cfRule>
  </conditionalFormatting>
  <conditionalFormatting sqref="E56:K56">
    <cfRule type="expression" dxfId="144" priority="38">
      <formula>$K56&gt;0</formula>
    </cfRule>
    <cfRule type="expression" dxfId="143" priority="39">
      <formula>#REF!&gt;0</formula>
    </cfRule>
  </conditionalFormatting>
  <conditionalFormatting sqref="E55:K55 E26:K28">
    <cfRule type="expression" dxfId="142" priority="40">
      <formula>$K26&gt;0</formula>
    </cfRule>
    <cfRule type="expression" dxfId="141" priority="41">
      <formula>N39&gt;0</formula>
    </cfRule>
  </conditionalFormatting>
  <conditionalFormatting sqref="L71:M71">
    <cfRule type="expression" dxfId="140" priority="33">
      <formula>$L71&gt;0</formula>
    </cfRule>
  </conditionalFormatting>
  <conditionalFormatting sqref="B71:K71">
    <cfRule type="expression" dxfId="139" priority="32">
      <formula>$K71&gt;0</formula>
    </cfRule>
  </conditionalFormatting>
  <conditionalFormatting sqref="B71:K71">
    <cfRule type="expression" dxfId="138" priority="31">
      <formula>$K71&gt;0</formula>
    </cfRule>
  </conditionalFormatting>
  <conditionalFormatting sqref="E31:K31 E34:K34">
    <cfRule type="expression" dxfId="137" priority="294">
      <formula>$K31&gt;0</formula>
    </cfRule>
    <cfRule type="expression" dxfId="136" priority="295">
      <formula>N44&gt;0</formula>
    </cfRule>
  </conditionalFormatting>
  <conditionalFormatting sqref="E47:K47">
    <cfRule type="expression" dxfId="135" priority="351">
      <formula>$K47&gt;0</formula>
    </cfRule>
    <cfRule type="expression" dxfId="134" priority="352">
      <formula>N81&gt;0</formula>
    </cfRule>
  </conditionalFormatting>
  <conditionalFormatting sqref="E35:I35 K35">
    <cfRule type="expression" dxfId="133" priority="355">
      <formula>$K35&gt;0</formula>
    </cfRule>
    <cfRule type="expression" dxfId="132" priority="356">
      <formula>N52&gt;0</formula>
    </cfRule>
  </conditionalFormatting>
  <conditionalFormatting sqref="B49:D51">
    <cfRule type="expression" dxfId="131" priority="23">
      <formula>$K49&gt;0</formula>
    </cfRule>
    <cfRule type="expression" dxfId="130" priority="26">
      <formula>K49&gt;0</formula>
    </cfRule>
  </conditionalFormatting>
  <conditionalFormatting sqref="L49:M51">
    <cfRule type="expression" dxfId="129" priority="24">
      <formula>$L49&gt;0</formula>
    </cfRule>
    <cfRule type="expression" dxfId="128" priority="25">
      <formula>$L49&gt;0</formula>
    </cfRule>
  </conditionalFormatting>
  <conditionalFormatting sqref="E49:K49">
    <cfRule type="expression" dxfId="127" priority="27">
      <formula>$K49&gt;0</formula>
    </cfRule>
    <cfRule type="expression" dxfId="126" priority="28">
      <formula>N64&gt;0</formula>
    </cfRule>
  </conditionalFormatting>
  <conditionalFormatting sqref="E36:I36 K36">
    <cfRule type="expression" dxfId="125" priority="366">
      <formula>$K36&gt;0</formula>
    </cfRule>
    <cfRule type="expression" dxfId="124" priority="367">
      <formula>N54&gt;0</formula>
    </cfRule>
  </conditionalFormatting>
  <conditionalFormatting sqref="E50:K51">
    <cfRule type="expression" dxfId="123" priority="393">
      <formula>$K50&gt;0</formula>
    </cfRule>
    <cfRule type="expression" dxfId="122" priority="394">
      <formula>N71&gt;0</formula>
    </cfRule>
  </conditionalFormatting>
  <conditionalFormatting sqref="E39:I42 K39:K42">
    <cfRule type="expression" dxfId="121" priority="395">
      <formula>$K39&gt;0</formula>
    </cfRule>
    <cfRule type="expression" dxfId="120" priority="396">
      <formula>N77&gt;0</formula>
    </cfRule>
  </conditionalFormatting>
  <conditionalFormatting sqref="J14">
    <cfRule type="expression" dxfId="119" priority="15">
      <formula>$K14&gt;0</formula>
    </cfRule>
    <cfRule type="expression" dxfId="118" priority="16">
      <formula>#REF!&gt;0</formula>
    </cfRule>
  </conditionalFormatting>
  <conditionalFormatting sqref="J15">
    <cfRule type="expression" dxfId="117" priority="13">
      <formula>$K15&gt;0</formula>
    </cfRule>
    <cfRule type="expression" dxfId="116" priority="14">
      <formula>#REF!&gt;0</formula>
    </cfRule>
  </conditionalFormatting>
  <conditionalFormatting sqref="J16">
    <cfRule type="expression" dxfId="115" priority="11">
      <formula>$K16&gt;0</formula>
    </cfRule>
    <cfRule type="expression" dxfId="114" priority="12">
      <formula>#REF!&gt;0</formula>
    </cfRule>
  </conditionalFormatting>
  <conditionalFormatting sqref="J17">
    <cfRule type="expression" dxfId="113" priority="9">
      <formula>$K17&gt;0</formula>
    </cfRule>
    <cfRule type="expression" dxfId="112" priority="10">
      <formula>#REF!&gt;0</formula>
    </cfRule>
  </conditionalFormatting>
  <conditionalFormatting sqref="J18">
    <cfRule type="expression" dxfId="111" priority="7">
      <formula>$K18&gt;0</formula>
    </cfRule>
    <cfRule type="expression" dxfId="110" priority="8">
      <formula>#REF!&gt;0</formula>
    </cfRule>
  </conditionalFormatting>
  <conditionalFormatting sqref="J19">
    <cfRule type="expression" dxfId="109" priority="5">
      <formula>$K19&gt;0</formula>
    </cfRule>
    <cfRule type="expression" dxfId="108" priority="6">
      <formula>#REF!&gt;0</formula>
    </cfRule>
  </conditionalFormatting>
  <conditionalFormatting sqref="J35:J42">
    <cfRule type="expression" dxfId="107" priority="3">
      <formula>$K35&gt;0</formula>
    </cfRule>
    <cfRule type="expression" dxfId="106" priority="4">
      <formula>S48&gt;0</formula>
    </cfRule>
  </conditionalFormatting>
  <conditionalFormatting sqref="J59:J66">
    <cfRule type="expression" dxfId="105" priority="2">
      <formula>$K59&gt;0</formula>
    </cfRule>
  </conditionalFormatting>
  <conditionalFormatting sqref="J59:J66">
    <cfRule type="expression" dxfId="104" priority="1">
      <formula>$K59&gt;0</formula>
    </cfRule>
  </conditionalFormatting>
  <pageMargins left="0.25" right="0.25" top="0.25" bottom="0.25" header="0.3" footer="0.3"/>
  <pageSetup scale="99"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75"/>
  <sheetViews>
    <sheetView showGridLines="0" zoomScaleNormal="100" workbookViewId="0">
      <selection activeCell="K6" sqref="K6"/>
    </sheetView>
  </sheetViews>
  <sheetFormatPr defaultColWidth="9.109375" defaultRowHeight="14.4" zeroHeight="1" x14ac:dyDescent="0.3"/>
  <cols>
    <col min="1" max="1" width="1.33203125" style="28" customWidth="1"/>
    <col min="2" max="2" width="8.33203125" style="28" customWidth="1"/>
    <col min="3" max="3" width="7.88671875" style="28" customWidth="1"/>
    <col min="4" max="4" width="15.33203125" style="28" customWidth="1"/>
    <col min="5" max="5" width="4.6640625" style="28" customWidth="1"/>
    <col min="6" max="6" width="3.5546875" style="28" customWidth="1"/>
    <col min="7" max="7" width="16.6640625" style="28" customWidth="1"/>
    <col min="8" max="8" width="8" style="28" customWidth="1"/>
    <col min="9" max="9" width="5.6640625" style="28" customWidth="1"/>
    <col min="10" max="10" width="7.6640625" style="28" customWidth="1"/>
    <col min="11" max="11" width="12.88671875" style="28" customWidth="1"/>
    <col min="12" max="12" width="8.5546875" style="28" customWidth="1"/>
    <col min="13" max="13" width="7.88671875" style="28" customWidth="1"/>
    <col min="14" max="14" width="0.5546875" style="28" hidden="1" customWidth="1"/>
    <col min="15" max="15" width="1" style="28" customWidth="1"/>
    <col min="16" max="16384" width="9.109375" style="28"/>
  </cols>
  <sheetData>
    <row r="1" spans="2:14" ht="64.5" customHeight="1" thickTop="1" x14ac:dyDescent="0.3">
      <c r="B1" s="471"/>
      <c r="C1" s="472"/>
      <c r="D1" s="472"/>
      <c r="E1" s="472"/>
      <c r="F1" s="472"/>
      <c r="G1" s="472"/>
      <c r="H1" s="472"/>
      <c r="I1" s="472"/>
      <c r="J1" s="472"/>
      <c r="K1" s="472"/>
      <c r="L1" s="472"/>
      <c r="M1" s="473"/>
      <c r="N1" s="28" t="s">
        <v>269</v>
      </c>
    </row>
    <row r="2" spans="2:14" ht="10.5" customHeight="1" thickBot="1" x14ac:dyDescent="0.35">
      <c r="B2" s="474"/>
      <c r="C2" s="475"/>
      <c r="D2" s="475"/>
      <c r="E2" s="475"/>
      <c r="F2" s="475"/>
      <c r="G2" s="475"/>
      <c r="H2" s="475"/>
      <c r="I2" s="475"/>
      <c r="J2" s="475"/>
      <c r="K2" s="475"/>
      <c r="L2" s="475"/>
      <c r="M2" s="476"/>
    </row>
    <row r="3" spans="2:14" ht="23.25" customHeight="1" thickTop="1" thickBot="1" x14ac:dyDescent="0.35">
      <c r="B3" s="658" t="s">
        <v>980</v>
      </c>
      <c r="C3" s="659"/>
      <c r="D3" s="659"/>
      <c r="E3" s="659"/>
      <c r="F3" s="659"/>
      <c r="G3" s="659"/>
      <c r="H3" s="659"/>
      <c r="I3" s="659"/>
      <c r="J3" s="659"/>
      <c r="K3" s="659"/>
      <c r="L3" s="659"/>
      <c r="M3" s="660"/>
    </row>
    <row r="4" spans="2:14" ht="18" customHeight="1" thickTop="1" thickBot="1" x14ac:dyDescent="0.35">
      <c r="B4" s="540" t="s">
        <v>76</v>
      </c>
      <c r="C4" s="444"/>
      <c r="D4" s="444" t="s">
        <v>75</v>
      </c>
      <c r="E4" s="444"/>
      <c r="F4" s="444"/>
      <c r="G4" s="444"/>
      <c r="H4" s="444"/>
      <c r="I4" s="444"/>
      <c r="J4" s="52" t="s">
        <v>114</v>
      </c>
      <c r="K4" s="52" t="s">
        <v>282</v>
      </c>
      <c r="L4" s="444" t="s">
        <v>74</v>
      </c>
      <c r="M4" s="528"/>
    </row>
    <row r="5" spans="2:14" ht="15" thickBot="1" x14ac:dyDescent="0.35">
      <c r="B5" s="529" t="s">
        <v>510</v>
      </c>
      <c r="C5" s="530"/>
      <c r="D5" s="530"/>
      <c r="E5" s="530"/>
      <c r="F5" s="530"/>
      <c r="G5" s="530"/>
      <c r="H5" s="530"/>
      <c r="I5" s="530"/>
      <c r="J5" s="530"/>
      <c r="K5" s="530"/>
      <c r="L5" s="530"/>
      <c r="M5" s="531"/>
      <c r="N5" s="29"/>
    </row>
    <row r="6" spans="2:14" x14ac:dyDescent="0.3">
      <c r="B6" s="478" t="s">
        <v>427</v>
      </c>
      <c r="C6" s="390"/>
      <c r="D6" s="673" t="s">
        <v>644</v>
      </c>
      <c r="E6" s="674"/>
      <c r="F6" s="674"/>
      <c r="G6" s="674"/>
      <c r="H6" s="674"/>
      <c r="I6" s="675"/>
      <c r="J6" s="119">
        <v>83</v>
      </c>
      <c r="K6" s="54"/>
      <c r="L6" s="676">
        <f t="shared" ref="L6:L9" si="0">J6*K6</f>
        <v>0</v>
      </c>
      <c r="M6" s="677"/>
      <c r="N6" s="29"/>
    </row>
    <row r="7" spans="2:14" x14ac:dyDescent="0.3">
      <c r="B7" s="478" t="s">
        <v>425</v>
      </c>
      <c r="C7" s="390"/>
      <c r="D7" s="673" t="s">
        <v>633</v>
      </c>
      <c r="E7" s="674"/>
      <c r="F7" s="674"/>
      <c r="G7" s="674"/>
      <c r="H7" s="674"/>
      <c r="I7" s="675"/>
      <c r="J7" s="119">
        <v>40</v>
      </c>
      <c r="K7" s="54"/>
      <c r="L7" s="676">
        <f t="shared" si="0"/>
        <v>0</v>
      </c>
      <c r="M7" s="677"/>
      <c r="N7" s="29"/>
    </row>
    <row r="8" spans="2:14" x14ac:dyDescent="0.3">
      <c r="B8" s="478" t="s">
        <v>499</v>
      </c>
      <c r="C8" s="390"/>
      <c r="D8" s="673" t="s">
        <v>632</v>
      </c>
      <c r="E8" s="674"/>
      <c r="F8" s="674"/>
      <c r="G8" s="674"/>
      <c r="H8" s="674"/>
      <c r="I8" s="675"/>
      <c r="J8" s="119">
        <v>45</v>
      </c>
      <c r="K8" s="54"/>
      <c r="L8" s="676">
        <f t="shared" si="0"/>
        <v>0</v>
      </c>
      <c r="M8" s="677"/>
      <c r="N8" s="29"/>
    </row>
    <row r="9" spans="2:14" ht="15" thickBot="1" x14ac:dyDescent="0.35">
      <c r="B9" s="478" t="s">
        <v>267</v>
      </c>
      <c r="C9" s="390"/>
      <c r="D9" s="673" t="s">
        <v>985</v>
      </c>
      <c r="E9" s="674"/>
      <c r="F9" s="674"/>
      <c r="G9" s="674"/>
      <c r="H9" s="674"/>
      <c r="I9" s="675"/>
      <c r="J9" s="119">
        <v>149</v>
      </c>
      <c r="K9" s="54"/>
      <c r="L9" s="676">
        <f t="shared" si="0"/>
        <v>0</v>
      </c>
      <c r="M9" s="677"/>
      <c r="N9" s="29"/>
    </row>
    <row r="10" spans="2:14" ht="16.5" customHeight="1" thickBot="1" x14ac:dyDescent="0.35">
      <c r="B10" s="600" t="s">
        <v>509</v>
      </c>
      <c r="C10" s="601"/>
      <c r="D10" s="601"/>
      <c r="E10" s="601"/>
      <c r="F10" s="601"/>
      <c r="G10" s="601"/>
      <c r="H10" s="601"/>
      <c r="I10" s="601"/>
      <c r="J10" s="601"/>
      <c r="K10" s="601"/>
      <c r="L10" s="601"/>
      <c r="M10" s="602"/>
    </row>
    <row r="11" spans="2:14" ht="16.5" customHeight="1" x14ac:dyDescent="0.3">
      <c r="B11" s="482" t="s">
        <v>508</v>
      </c>
      <c r="C11" s="411"/>
      <c r="D11" s="412" t="s">
        <v>507</v>
      </c>
      <c r="E11" s="413"/>
      <c r="F11" s="413"/>
      <c r="G11" s="413"/>
      <c r="H11" s="413"/>
      <c r="I11" s="414"/>
      <c r="J11" s="63">
        <v>1000</v>
      </c>
      <c r="K11" s="57"/>
      <c r="L11" s="594">
        <f t="shared" ref="L11:L29" si="1">J11*K11</f>
        <v>0</v>
      </c>
      <c r="M11" s="595"/>
    </row>
    <row r="12" spans="2:14" ht="15" customHeight="1" x14ac:dyDescent="0.3">
      <c r="B12" s="478" t="s">
        <v>506</v>
      </c>
      <c r="C12" s="390"/>
      <c r="D12" s="393" t="s">
        <v>505</v>
      </c>
      <c r="E12" s="394"/>
      <c r="F12" s="394"/>
      <c r="G12" s="394"/>
      <c r="H12" s="394"/>
      <c r="I12" s="395"/>
      <c r="J12" s="64">
        <v>80</v>
      </c>
      <c r="K12" s="58"/>
      <c r="L12" s="596">
        <f t="shared" si="1"/>
        <v>0</v>
      </c>
      <c r="M12" s="597"/>
    </row>
    <row r="13" spans="2:14" ht="15.75" customHeight="1" x14ac:dyDescent="0.3">
      <c r="B13" s="478" t="s">
        <v>504</v>
      </c>
      <c r="C13" s="390"/>
      <c r="D13" s="393" t="s">
        <v>503</v>
      </c>
      <c r="E13" s="394"/>
      <c r="F13" s="394"/>
      <c r="G13" s="394"/>
      <c r="H13" s="394"/>
      <c r="I13" s="395"/>
      <c r="J13" s="64">
        <v>46</v>
      </c>
      <c r="K13" s="58"/>
      <c r="L13" s="596">
        <f t="shared" si="1"/>
        <v>0</v>
      </c>
      <c r="M13" s="597"/>
    </row>
    <row r="14" spans="2:14" ht="14.25" customHeight="1" x14ac:dyDescent="0.3">
      <c r="B14" s="478" t="s">
        <v>502</v>
      </c>
      <c r="C14" s="390"/>
      <c r="D14" s="393" t="s">
        <v>501</v>
      </c>
      <c r="E14" s="394"/>
      <c r="F14" s="394"/>
      <c r="G14" s="394"/>
      <c r="H14" s="394"/>
      <c r="I14" s="395"/>
      <c r="J14" s="64">
        <v>78</v>
      </c>
      <c r="K14" s="58"/>
      <c r="L14" s="596">
        <f t="shared" si="1"/>
        <v>0</v>
      </c>
      <c r="M14" s="597"/>
    </row>
    <row r="15" spans="2:14" ht="15" customHeight="1" x14ac:dyDescent="0.3">
      <c r="B15" s="478" t="s">
        <v>267</v>
      </c>
      <c r="C15" s="390"/>
      <c r="D15" s="393" t="s">
        <v>985</v>
      </c>
      <c r="E15" s="394"/>
      <c r="F15" s="394"/>
      <c r="G15" s="394"/>
      <c r="H15" s="394"/>
      <c r="I15" s="395"/>
      <c r="J15" s="64">
        <v>149</v>
      </c>
      <c r="K15" s="58"/>
      <c r="L15" s="596">
        <f t="shared" si="1"/>
        <v>0</v>
      </c>
      <c r="M15" s="597"/>
    </row>
    <row r="16" spans="2:14" ht="13.5" customHeight="1" x14ac:dyDescent="0.3">
      <c r="B16" s="478" t="s">
        <v>425</v>
      </c>
      <c r="C16" s="390"/>
      <c r="D16" s="393" t="s">
        <v>500</v>
      </c>
      <c r="E16" s="394"/>
      <c r="F16" s="394"/>
      <c r="G16" s="394"/>
      <c r="H16" s="394"/>
      <c r="I16" s="395"/>
      <c r="J16" s="64">
        <v>40</v>
      </c>
      <c r="K16" s="58"/>
      <c r="L16" s="596">
        <f t="shared" si="1"/>
        <v>0</v>
      </c>
      <c r="M16" s="597"/>
    </row>
    <row r="17" spans="2:14" x14ac:dyDescent="0.3">
      <c r="B17" s="478" t="s">
        <v>499</v>
      </c>
      <c r="C17" s="390"/>
      <c r="D17" s="393" t="s">
        <v>498</v>
      </c>
      <c r="E17" s="394"/>
      <c r="F17" s="394"/>
      <c r="G17" s="394"/>
      <c r="H17" s="394"/>
      <c r="I17" s="395"/>
      <c r="J17" s="64">
        <v>45</v>
      </c>
      <c r="K17" s="58"/>
      <c r="L17" s="596">
        <f t="shared" si="1"/>
        <v>0</v>
      </c>
      <c r="M17" s="597"/>
    </row>
    <row r="18" spans="2:14" ht="13.5" customHeight="1" x14ac:dyDescent="0.3">
      <c r="B18" s="478" t="s">
        <v>497</v>
      </c>
      <c r="C18" s="390"/>
      <c r="D18" s="393" t="s">
        <v>496</v>
      </c>
      <c r="E18" s="394"/>
      <c r="F18" s="394"/>
      <c r="G18" s="394"/>
      <c r="H18" s="394"/>
      <c r="I18" s="395"/>
      <c r="J18" s="64">
        <v>125</v>
      </c>
      <c r="K18" s="58"/>
      <c r="L18" s="596">
        <f t="shared" si="1"/>
        <v>0</v>
      </c>
      <c r="M18" s="597"/>
      <c r="N18" s="96"/>
    </row>
    <row r="19" spans="2:14" x14ac:dyDescent="0.3">
      <c r="B19" s="482" t="s">
        <v>467</v>
      </c>
      <c r="C19" s="411"/>
      <c r="D19" s="412" t="s">
        <v>466</v>
      </c>
      <c r="E19" s="413"/>
      <c r="F19" s="413"/>
      <c r="G19" s="413"/>
      <c r="H19" s="413"/>
      <c r="I19" s="414"/>
      <c r="J19" s="63">
        <v>130</v>
      </c>
      <c r="K19" s="57"/>
      <c r="L19" s="661">
        <f t="shared" si="1"/>
        <v>0</v>
      </c>
      <c r="M19" s="662"/>
    </row>
    <row r="20" spans="2:14" ht="13.5" customHeight="1" x14ac:dyDescent="0.3">
      <c r="B20" s="478" t="s">
        <v>495</v>
      </c>
      <c r="C20" s="390"/>
      <c r="D20" s="393" t="s">
        <v>494</v>
      </c>
      <c r="E20" s="394"/>
      <c r="F20" s="394"/>
      <c r="G20" s="394"/>
      <c r="H20" s="394"/>
      <c r="I20" s="395"/>
      <c r="J20" s="64">
        <v>130</v>
      </c>
      <c r="K20" s="58"/>
      <c r="L20" s="596">
        <f t="shared" si="1"/>
        <v>0</v>
      </c>
      <c r="M20" s="597"/>
    </row>
    <row r="21" spans="2:14" ht="13.5" customHeight="1" x14ac:dyDescent="0.3">
      <c r="B21" s="478" t="s">
        <v>493</v>
      </c>
      <c r="C21" s="390"/>
      <c r="D21" s="393" t="s">
        <v>492</v>
      </c>
      <c r="E21" s="394"/>
      <c r="F21" s="394"/>
      <c r="G21" s="394"/>
      <c r="H21" s="394"/>
      <c r="I21" s="395"/>
      <c r="J21" s="64">
        <v>130</v>
      </c>
      <c r="K21" s="58"/>
      <c r="L21" s="596">
        <f t="shared" si="1"/>
        <v>0</v>
      </c>
      <c r="M21" s="597"/>
    </row>
    <row r="22" spans="2:14" ht="15.75" customHeight="1" x14ac:dyDescent="0.3">
      <c r="B22" s="478" t="s">
        <v>491</v>
      </c>
      <c r="C22" s="390"/>
      <c r="D22" s="393" t="s">
        <v>490</v>
      </c>
      <c r="E22" s="394"/>
      <c r="F22" s="394"/>
      <c r="G22" s="394"/>
      <c r="H22" s="394"/>
      <c r="I22" s="395"/>
      <c r="J22" s="64">
        <v>130</v>
      </c>
      <c r="K22" s="58"/>
      <c r="L22" s="596">
        <f t="shared" si="1"/>
        <v>0</v>
      </c>
      <c r="M22" s="597"/>
    </row>
    <row r="23" spans="2:14" x14ac:dyDescent="0.3">
      <c r="B23" s="478" t="s">
        <v>489</v>
      </c>
      <c r="C23" s="390"/>
      <c r="D23" s="393" t="s">
        <v>488</v>
      </c>
      <c r="E23" s="394"/>
      <c r="F23" s="394"/>
      <c r="G23" s="394"/>
      <c r="H23" s="394"/>
      <c r="I23" s="395"/>
      <c r="J23" s="64">
        <v>130</v>
      </c>
      <c r="K23" s="58"/>
      <c r="L23" s="596">
        <f t="shared" si="1"/>
        <v>0</v>
      </c>
      <c r="M23" s="597"/>
    </row>
    <row r="24" spans="2:14" x14ac:dyDescent="0.3">
      <c r="B24" s="478" t="s">
        <v>487</v>
      </c>
      <c r="C24" s="390"/>
      <c r="D24" s="393" t="s">
        <v>486</v>
      </c>
      <c r="E24" s="394"/>
      <c r="F24" s="394"/>
      <c r="G24" s="394"/>
      <c r="H24" s="394"/>
      <c r="I24" s="395"/>
      <c r="J24" s="64">
        <v>130</v>
      </c>
      <c r="K24" s="58"/>
      <c r="L24" s="596">
        <f t="shared" si="1"/>
        <v>0</v>
      </c>
      <c r="M24" s="597"/>
    </row>
    <row r="25" spans="2:14" x14ac:dyDescent="0.3">
      <c r="B25" s="478" t="s">
        <v>485</v>
      </c>
      <c r="C25" s="390"/>
      <c r="D25" s="393" t="s">
        <v>484</v>
      </c>
      <c r="E25" s="394"/>
      <c r="F25" s="394"/>
      <c r="G25" s="394"/>
      <c r="H25" s="394"/>
      <c r="I25" s="395"/>
      <c r="J25" s="64">
        <v>130</v>
      </c>
      <c r="K25" s="58"/>
      <c r="L25" s="596">
        <f t="shared" si="1"/>
        <v>0</v>
      </c>
      <c r="M25" s="597"/>
    </row>
    <row r="26" spans="2:14" x14ac:dyDescent="0.3">
      <c r="B26" s="478" t="s">
        <v>453</v>
      </c>
      <c r="C26" s="390"/>
      <c r="D26" s="393" t="s">
        <v>483</v>
      </c>
      <c r="E26" s="394"/>
      <c r="F26" s="394"/>
      <c r="G26" s="394"/>
      <c r="H26" s="394"/>
      <c r="I26" s="395"/>
      <c r="J26" s="64">
        <v>130</v>
      </c>
      <c r="K26" s="58"/>
      <c r="L26" s="596">
        <f t="shared" si="1"/>
        <v>0</v>
      </c>
      <c r="M26" s="597"/>
    </row>
    <row r="27" spans="2:14" x14ac:dyDescent="0.3">
      <c r="B27" s="478" t="s">
        <v>482</v>
      </c>
      <c r="C27" s="390"/>
      <c r="D27" s="393" t="s">
        <v>481</v>
      </c>
      <c r="E27" s="394"/>
      <c r="F27" s="394"/>
      <c r="G27" s="394"/>
      <c r="H27" s="394"/>
      <c r="I27" s="395"/>
      <c r="J27" s="64">
        <v>130</v>
      </c>
      <c r="K27" s="58"/>
      <c r="L27" s="596">
        <f t="shared" si="1"/>
        <v>0</v>
      </c>
      <c r="M27" s="597"/>
    </row>
    <row r="28" spans="2:14" x14ac:dyDescent="0.3">
      <c r="B28" s="477" t="s">
        <v>480</v>
      </c>
      <c r="C28" s="384"/>
      <c r="D28" s="396" t="s">
        <v>479</v>
      </c>
      <c r="E28" s="397"/>
      <c r="F28" s="397"/>
      <c r="G28" s="397"/>
      <c r="H28" s="397"/>
      <c r="I28" s="398"/>
      <c r="J28" s="65">
        <v>250</v>
      </c>
      <c r="K28" s="56"/>
      <c r="L28" s="590">
        <f t="shared" si="1"/>
        <v>0</v>
      </c>
      <c r="M28" s="591"/>
    </row>
    <row r="29" spans="2:14" ht="15" thickBot="1" x14ac:dyDescent="0.35">
      <c r="B29" s="478" t="s">
        <v>449</v>
      </c>
      <c r="C29" s="390"/>
      <c r="D29" s="393" t="s">
        <v>448</v>
      </c>
      <c r="E29" s="394"/>
      <c r="F29" s="394"/>
      <c r="G29" s="394"/>
      <c r="H29" s="394"/>
      <c r="I29" s="395"/>
      <c r="J29" s="64">
        <v>250</v>
      </c>
      <c r="K29" s="58"/>
      <c r="L29" s="656">
        <f t="shared" si="1"/>
        <v>0</v>
      </c>
      <c r="M29" s="657"/>
      <c r="N29" s="29"/>
    </row>
    <row r="30" spans="2:14" ht="15" thickBot="1" x14ac:dyDescent="0.35">
      <c r="B30" s="600" t="s">
        <v>478</v>
      </c>
      <c r="C30" s="601"/>
      <c r="D30" s="601"/>
      <c r="E30" s="601"/>
      <c r="F30" s="601"/>
      <c r="G30" s="601"/>
      <c r="H30" s="601"/>
      <c r="I30" s="601"/>
      <c r="J30" s="601"/>
      <c r="K30" s="601"/>
      <c r="L30" s="601"/>
      <c r="M30" s="602"/>
    </row>
    <row r="31" spans="2:14" x14ac:dyDescent="0.3">
      <c r="B31" s="536" t="s">
        <v>477</v>
      </c>
      <c r="C31" s="491"/>
      <c r="D31" s="575" t="s">
        <v>476</v>
      </c>
      <c r="E31" s="576"/>
      <c r="F31" s="576"/>
      <c r="G31" s="576"/>
      <c r="H31" s="576"/>
      <c r="I31" s="577"/>
      <c r="J31" s="63">
        <v>1100</v>
      </c>
      <c r="K31" s="57"/>
      <c r="L31" s="512">
        <f t="shared" ref="L31:L46" si="2">J31*K31</f>
        <v>0</v>
      </c>
      <c r="M31" s="513"/>
    </row>
    <row r="32" spans="2:14" x14ac:dyDescent="0.3">
      <c r="B32" s="478" t="s">
        <v>475</v>
      </c>
      <c r="C32" s="390"/>
      <c r="D32" s="393" t="s">
        <v>474</v>
      </c>
      <c r="E32" s="394"/>
      <c r="F32" s="394"/>
      <c r="G32" s="394"/>
      <c r="H32" s="394"/>
      <c r="I32" s="395"/>
      <c r="J32" s="64">
        <v>145</v>
      </c>
      <c r="K32" s="58"/>
      <c r="L32" s="596">
        <f t="shared" si="2"/>
        <v>0</v>
      </c>
      <c r="M32" s="597"/>
    </row>
    <row r="33" spans="2:14" x14ac:dyDescent="0.3">
      <c r="B33" s="478" t="s">
        <v>473</v>
      </c>
      <c r="C33" s="390"/>
      <c r="D33" s="393" t="s">
        <v>472</v>
      </c>
      <c r="E33" s="394"/>
      <c r="F33" s="394"/>
      <c r="G33" s="394"/>
      <c r="H33" s="394"/>
      <c r="I33" s="395"/>
      <c r="J33" s="64">
        <v>11</v>
      </c>
      <c r="K33" s="58"/>
      <c r="L33" s="596">
        <f t="shared" si="2"/>
        <v>0</v>
      </c>
      <c r="M33" s="597"/>
    </row>
    <row r="34" spans="2:14" x14ac:dyDescent="0.3">
      <c r="B34" s="478" t="s">
        <v>471</v>
      </c>
      <c r="C34" s="390"/>
      <c r="D34" s="393" t="s">
        <v>470</v>
      </c>
      <c r="E34" s="394"/>
      <c r="F34" s="394"/>
      <c r="G34" s="394"/>
      <c r="H34" s="394"/>
      <c r="I34" s="395"/>
      <c r="J34" s="64">
        <v>44</v>
      </c>
      <c r="K34" s="58"/>
      <c r="L34" s="596">
        <f t="shared" si="2"/>
        <v>0</v>
      </c>
      <c r="M34" s="597"/>
    </row>
    <row r="35" spans="2:14" x14ac:dyDescent="0.3">
      <c r="B35" s="478" t="s">
        <v>469</v>
      </c>
      <c r="C35" s="390"/>
      <c r="D35" s="393" t="s">
        <v>468</v>
      </c>
      <c r="E35" s="394"/>
      <c r="F35" s="394"/>
      <c r="G35" s="394"/>
      <c r="H35" s="394"/>
      <c r="I35" s="395"/>
      <c r="J35" s="64">
        <v>1485</v>
      </c>
      <c r="K35" s="58"/>
      <c r="L35" s="596">
        <f t="shared" si="2"/>
        <v>0</v>
      </c>
      <c r="M35" s="597"/>
    </row>
    <row r="36" spans="2:14" x14ac:dyDescent="0.3">
      <c r="B36" s="482" t="s">
        <v>467</v>
      </c>
      <c r="C36" s="411"/>
      <c r="D36" s="412" t="s">
        <v>466</v>
      </c>
      <c r="E36" s="413"/>
      <c r="F36" s="413"/>
      <c r="G36" s="413"/>
      <c r="H36" s="413"/>
      <c r="I36" s="414"/>
      <c r="J36" s="63">
        <v>130</v>
      </c>
      <c r="K36" s="57"/>
      <c r="L36" s="661">
        <f t="shared" si="2"/>
        <v>0</v>
      </c>
      <c r="M36" s="662"/>
    </row>
    <row r="37" spans="2:14" x14ac:dyDescent="0.3">
      <c r="B37" s="478" t="s">
        <v>465</v>
      </c>
      <c r="C37" s="390"/>
      <c r="D37" s="393" t="s">
        <v>464</v>
      </c>
      <c r="E37" s="394"/>
      <c r="F37" s="394"/>
      <c r="G37" s="394"/>
      <c r="H37" s="394"/>
      <c r="I37" s="395"/>
      <c r="J37" s="63">
        <v>130</v>
      </c>
      <c r="K37" s="58"/>
      <c r="L37" s="556">
        <f t="shared" si="2"/>
        <v>0</v>
      </c>
      <c r="M37" s="557"/>
    </row>
    <row r="38" spans="2:14" x14ac:dyDescent="0.3">
      <c r="B38" s="478" t="s">
        <v>463</v>
      </c>
      <c r="C38" s="390"/>
      <c r="D38" s="393" t="s">
        <v>462</v>
      </c>
      <c r="E38" s="394"/>
      <c r="F38" s="394"/>
      <c r="G38" s="394"/>
      <c r="H38" s="394"/>
      <c r="I38" s="395"/>
      <c r="J38" s="63">
        <v>130</v>
      </c>
      <c r="K38" s="58"/>
      <c r="L38" s="556">
        <f t="shared" si="2"/>
        <v>0</v>
      </c>
      <c r="M38" s="557"/>
      <c r="N38" s="29"/>
    </row>
    <row r="39" spans="2:14" x14ac:dyDescent="0.3">
      <c r="B39" s="478" t="s">
        <v>461</v>
      </c>
      <c r="C39" s="390"/>
      <c r="D39" s="393" t="s">
        <v>460</v>
      </c>
      <c r="E39" s="394"/>
      <c r="F39" s="394"/>
      <c r="G39" s="394"/>
      <c r="H39" s="394"/>
      <c r="I39" s="395"/>
      <c r="J39" s="63">
        <v>130</v>
      </c>
      <c r="K39" s="58"/>
      <c r="L39" s="556">
        <f t="shared" si="2"/>
        <v>0</v>
      </c>
      <c r="M39" s="557"/>
      <c r="N39" s="29"/>
    </row>
    <row r="40" spans="2:14" x14ac:dyDescent="0.3">
      <c r="B40" s="478" t="s">
        <v>459</v>
      </c>
      <c r="C40" s="390"/>
      <c r="D40" s="393" t="s">
        <v>458</v>
      </c>
      <c r="E40" s="394"/>
      <c r="F40" s="394"/>
      <c r="G40" s="394"/>
      <c r="H40" s="394"/>
      <c r="I40" s="395"/>
      <c r="J40" s="63">
        <v>130</v>
      </c>
      <c r="K40" s="58"/>
      <c r="L40" s="556">
        <f t="shared" si="2"/>
        <v>0</v>
      </c>
      <c r="M40" s="557"/>
      <c r="N40" s="29"/>
    </row>
    <row r="41" spans="2:14" x14ac:dyDescent="0.3">
      <c r="B41" s="478" t="s">
        <v>457</v>
      </c>
      <c r="C41" s="390"/>
      <c r="D41" s="393" t="s">
        <v>456</v>
      </c>
      <c r="E41" s="394"/>
      <c r="F41" s="394"/>
      <c r="G41" s="394"/>
      <c r="H41" s="394"/>
      <c r="I41" s="395"/>
      <c r="J41" s="63">
        <v>130</v>
      </c>
      <c r="K41" s="58"/>
      <c r="L41" s="556">
        <f t="shared" si="2"/>
        <v>0</v>
      </c>
      <c r="M41" s="557"/>
      <c r="N41" s="29"/>
    </row>
    <row r="42" spans="2:14" x14ac:dyDescent="0.3">
      <c r="B42" s="478" t="s">
        <v>455</v>
      </c>
      <c r="C42" s="390"/>
      <c r="D42" s="393" t="s">
        <v>454</v>
      </c>
      <c r="E42" s="394"/>
      <c r="F42" s="394"/>
      <c r="G42" s="394"/>
      <c r="H42" s="394"/>
      <c r="I42" s="395"/>
      <c r="J42" s="63">
        <v>130</v>
      </c>
      <c r="K42" s="58"/>
      <c r="L42" s="556">
        <f t="shared" si="2"/>
        <v>0</v>
      </c>
      <c r="M42" s="557"/>
      <c r="N42" s="29"/>
    </row>
    <row r="43" spans="2:14" x14ac:dyDescent="0.3">
      <c r="B43" s="478" t="s">
        <v>453</v>
      </c>
      <c r="C43" s="390"/>
      <c r="D43" s="393" t="s">
        <v>452</v>
      </c>
      <c r="E43" s="394"/>
      <c r="F43" s="394"/>
      <c r="G43" s="394"/>
      <c r="H43" s="394"/>
      <c r="I43" s="395"/>
      <c r="J43" s="63">
        <v>130</v>
      </c>
      <c r="K43" s="58"/>
      <c r="L43" s="556">
        <f t="shared" si="2"/>
        <v>0</v>
      </c>
      <c r="M43" s="557"/>
      <c r="N43" s="29"/>
    </row>
    <row r="44" spans="2:14" x14ac:dyDescent="0.3">
      <c r="B44" s="478" t="s">
        <v>451</v>
      </c>
      <c r="C44" s="390"/>
      <c r="D44" s="393" t="s">
        <v>450</v>
      </c>
      <c r="E44" s="394"/>
      <c r="F44" s="394"/>
      <c r="G44" s="394"/>
      <c r="H44" s="394"/>
      <c r="I44" s="395"/>
      <c r="J44" s="63">
        <v>130</v>
      </c>
      <c r="K44" s="58"/>
      <c r="L44" s="556">
        <f t="shared" si="2"/>
        <v>0</v>
      </c>
      <c r="M44" s="557"/>
      <c r="N44" s="29"/>
    </row>
    <row r="45" spans="2:14" x14ac:dyDescent="0.3">
      <c r="B45" s="478" t="s">
        <v>449</v>
      </c>
      <c r="C45" s="390"/>
      <c r="D45" s="393" t="s">
        <v>448</v>
      </c>
      <c r="E45" s="394"/>
      <c r="F45" s="394"/>
      <c r="G45" s="394"/>
      <c r="H45" s="394"/>
      <c r="I45" s="395"/>
      <c r="J45" s="64">
        <v>250</v>
      </c>
      <c r="K45" s="58"/>
      <c r="L45" s="656">
        <f t="shared" si="2"/>
        <v>0</v>
      </c>
      <c r="M45" s="657"/>
      <c r="N45" s="29"/>
    </row>
    <row r="46" spans="2:14" ht="15" thickBot="1" x14ac:dyDescent="0.35">
      <c r="B46" s="524" t="s">
        <v>447</v>
      </c>
      <c r="C46" s="464"/>
      <c r="D46" s="465" t="s">
        <v>446</v>
      </c>
      <c r="E46" s="466"/>
      <c r="F46" s="466"/>
      <c r="G46" s="466"/>
      <c r="H46" s="466"/>
      <c r="I46" s="467"/>
      <c r="J46" s="82">
        <v>125</v>
      </c>
      <c r="K46" s="77"/>
      <c r="L46" s="646">
        <f t="shared" si="2"/>
        <v>0</v>
      </c>
      <c r="M46" s="647"/>
      <c r="N46" s="29"/>
    </row>
    <row r="47" spans="2:14" ht="15" thickBot="1" x14ac:dyDescent="0.35">
      <c r="B47" s="600" t="s">
        <v>850</v>
      </c>
      <c r="C47" s="601"/>
      <c r="D47" s="601"/>
      <c r="E47" s="601"/>
      <c r="F47" s="601"/>
      <c r="G47" s="601"/>
      <c r="H47" s="601"/>
      <c r="I47" s="601"/>
      <c r="J47" s="601"/>
      <c r="K47" s="601"/>
      <c r="L47" s="601"/>
      <c r="M47" s="602"/>
      <c r="N47" s="29"/>
    </row>
    <row r="48" spans="2:14" x14ac:dyDescent="0.3">
      <c r="B48" s="671"/>
      <c r="C48" s="672"/>
      <c r="D48" s="666"/>
      <c r="E48" s="667"/>
      <c r="F48" s="667"/>
      <c r="G48" s="667"/>
      <c r="H48" s="667"/>
      <c r="I48" s="668"/>
      <c r="J48" s="61">
        <v>0</v>
      </c>
      <c r="K48" s="57"/>
      <c r="L48" s="618">
        <f>J48*K48</f>
        <v>0</v>
      </c>
      <c r="M48" s="619"/>
      <c r="N48" s="29"/>
    </row>
    <row r="49" spans="2:14" x14ac:dyDescent="0.3">
      <c r="B49" s="669"/>
      <c r="C49" s="670"/>
      <c r="D49" s="663"/>
      <c r="E49" s="664"/>
      <c r="F49" s="664"/>
      <c r="G49" s="664"/>
      <c r="H49" s="664"/>
      <c r="I49" s="665"/>
      <c r="J49" s="62">
        <v>0</v>
      </c>
      <c r="K49" s="58"/>
      <c r="L49" s="501">
        <f>J49*K49</f>
        <v>0</v>
      </c>
      <c r="M49" s="502"/>
      <c r="N49" s="29"/>
    </row>
    <row r="50" spans="2:14" ht="18" customHeight="1" thickBot="1" x14ac:dyDescent="0.35">
      <c r="B50" s="171"/>
      <c r="C50" s="172"/>
      <c r="D50" s="173"/>
      <c r="E50" s="173"/>
      <c r="F50" s="173"/>
      <c r="G50" s="173"/>
      <c r="H50" s="173"/>
      <c r="I50" s="173"/>
      <c r="J50" s="184"/>
      <c r="K50" s="185"/>
      <c r="L50" s="186"/>
      <c r="M50" s="187"/>
      <c r="N50" s="29"/>
    </row>
    <row r="51" spans="2:14" ht="15" thickTop="1" x14ac:dyDescent="0.3">
      <c r="B51" s="546"/>
      <c r="C51" s="544"/>
      <c r="D51" s="544"/>
      <c r="E51" s="544"/>
      <c r="F51" s="544"/>
      <c r="G51" s="544"/>
      <c r="H51" s="544"/>
      <c r="I51" s="544"/>
      <c r="J51" s="101"/>
      <c r="K51" s="554" t="s">
        <v>281</v>
      </c>
      <c r="L51" s="550">
        <f>SUM(L48:M50,L31:M46,L11:M29,L6:M9)</f>
        <v>0</v>
      </c>
      <c r="M51" s="551"/>
      <c r="N51" s="29"/>
    </row>
    <row r="52" spans="2:14" ht="15" thickBot="1" x14ac:dyDescent="0.35">
      <c r="B52" s="546"/>
      <c r="C52" s="544"/>
      <c r="D52" s="544"/>
      <c r="E52" s="544"/>
      <c r="F52" s="544"/>
      <c r="G52" s="544"/>
      <c r="H52" s="544"/>
      <c r="I52" s="544"/>
      <c r="J52" s="101"/>
      <c r="K52" s="555"/>
      <c r="L52" s="552"/>
      <c r="M52" s="553"/>
      <c r="N52" s="29"/>
    </row>
    <row r="53" spans="2:14" ht="15" thickTop="1" x14ac:dyDescent="0.3">
      <c r="B53" s="546"/>
      <c r="C53" s="544"/>
      <c r="D53" s="544"/>
      <c r="E53" s="544"/>
      <c r="F53" s="544"/>
      <c r="G53" s="544"/>
      <c r="H53" s="544"/>
      <c r="I53" s="544"/>
      <c r="J53" s="544"/>
      <c r="K53" s="544"/>
      <c r="L53" s="544"/>
      <c r="M53" s="545"/>
      <c r="N53" s="29"/>
    </row>
    <row r="54" spans="2:14" ht="15" thickBot="1" x14ac:dyDescent="0.35">
      <c r="B54" s="622"/>
      <c r="C54" s="620"/>
      <c r="D54" s="620"/>
      <c r="E54" s="620"/>
      <c r="F54" s="620"/>
      <c r="G54" s="620"/>
      <c r="H54" s="620"/>
      <c r="I54" s="620"/>
      <c r="J54" s="620"/>
      <c r="K54" s="620"/>
      <c r="L54" s="620"/>
      <c r="M54" s="621"/>
      <c r="N54" s="29"/>
    </row>
    <row r="55" spans="2:14" ht="15" thickTop="1" x14ac:dyDescent="0.3">
      <c r="N55" s="29"/>
    </row>
    <row r="56" spans="2:14" x14ac:dyDescent="0.3">
      <c r="N56" s="29"/>
    </row>
    <row r="57" spans="2:14" x14ac:dyDescent="0.3">
      <c r="N57" s="29"/>
    </row>
    <row r="58" spans="2:14" x14ac:dyDescent="0.3">
      <c r="N58" s="29"/>
    </row>
    <row r="59" spans="2:14" x14ac:dyDescent="0.3">
      <c r="N59" s="29"/>
    </row>
    <row r="60" spans="2:14" x14ac:dyDescent="0.3">
      <c r="N60" s="29"/>
    </row>
    <row r="61" spans="2:14" x14ac:dyDescent="0.3">
      <c r="N61" s="29"/>
    </row>
    <row r="62" spans="2:14" x14ac:dyDescent="0.3">
      <c r="N62" s="29"/>
    </row>
    <row r="63" spans="2:14" x14ac:dyDescent="0.3">
      <c r="N63" s="29"/>
    </row>
    <row r="64" spans="2:14" x14ac:dyDescent="0.3">
      <c r="N64" s="29"/>
    </row>
    <row r="65" spans="14:14" x14ac:dyDescent="0.3">
      <c r="N65" s="29"/>
    </row>
    <row r="66" spans="14:14" x14ac:dyDescent="0.3">
      <c r="N66" s="29"/>
    </row>
    <row r="67" spans="14:14" x14ac:dyDescent="0.3">
      <c r="N67" s="29"/>
    </row>
    <row r="68" spans="14:14" x14ac:dyDescent="0.3">
      <c r="N68" s="29"/>
    </row>
    <row r="69" spans="14:14" x14ac:dyDescent="0.3">
      <c r="N69" s="29"/>
    </row>
    <row r="70" spans="14:14" x14ac:dyDescent="0.3">
      <c r="N70" s="29"/>
    </row>
    <row r="71" spans="14:14" x14ac:dyDescent="0.3">
      <c r="N71" s="29"/>
    </row>
    <row r="72" spans="14:14" x14ac:dyDescent="0.3">
      <c r="N72" s="29"/>
    </row>
    <row r="73" spans="14:14" x14ac:dyDescent="0.3">
      <c r="N73" s="29"/>
    </row>
    <row r="74" spans="14:14" x14ac:dyDescent="0.3">
      <c r="N74" s="29"/>
    </row>
    <row r="75" spans="14:14" x14ac:dyDescent="0.3">
      <c r="N75" s="29"/>
    </row>
    <row r="76" spans="14:14" x14ac:dyDescent="0.3">
      <c r="N76" s="29"/>
    </row>
    <row r="77" spans="14:14" x14ac:dyDescent="0.3">
      <c r="N77" s="29"/>
    </row>
    <row r="78" spans="14:14" x14ac:dyDescent="0.3">
      <c r="N78" s="29"/>
    </row>
    <row r="79" spans="14:14" x14ac:dyDescent="0.3">
      <c r="N79" s="29"/>
    </row>
    <row r="80" spans="14:14" x14ac:dyDescent="0.3">
      <c r="N80" s="29"/>
    </row>
    <row r="81" x14ac:dyDescent="0.3"/>
    <row r="82" x14ac:dyDescent="0.3"/>
    <row r="83" ht="21" customHeight="1" x14ac:dyDescent="0.3"/>
    <row r="84" ht="21" customHeight="1" x14ac:dyDescent="0.3"/>
    <row r="85" ht="16.5" customHeight="1" x14ac:dyDescent="0.3"/>
    <row r="86" ht="17.25" customHeight="1" x14ac:dyDescent="0.3"/>
    <row r="87" ht="18" customHeight="1" x14ac:dyDescent="0.3"/>
    <row r="88" x14ac:dyDescent="0.3"/>
    <row r="89" hidden="1" x14ac:dyDescent="0.3"/>
    <row r="90" hidden="1" x14ac:dyDescent="0.3"/>
    <row r="91" hidden="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row r="117" x14ac:dyDescent="0.3"/>
    <row r="118" x14ac:dyDescent="0.3"/>
    <row r="119" x14ac:dyDescent="0.3"/>
    <row r="120" x14ac:dyDescent="0.3"/>
    <row r="121" x14ac:dyDescent="0.3"/>
    <row r="122" x14ac:dyDescent="0.3"/>
    <row r="123" x14ac:dyDescent="0.3"/>
    <row r="124" x14ac:dyDescent="0.3"/>
    <row r="125" x14ac:dyDescent="0.3"/>
    <row r="126" x14ac:dyDescent="0.3"/>
    <row r="127" x14ac:dyDescent="0.3"/>
    <row r="128"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row r="159" x14ac:dyDescent="0.3"/>
    <row r="16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sheetData>
  <sheetProtection password="EDC4" sheet="1" objects="1" scenarios="1" selectLockedCells="1"/>
  <mergeCells count="137">
    <mergeCell ref="B9:C9"/>
    <mergeCell ref="D9:I9"/>
    <mergeCell ref="L9:M9"/>
    <mergeCell ref="B7:C7"/>
    <mergeCell ref="D7:I7"/>
    <mergeCell ref="L7:M7"/>
    <mergeCell ref="B8:C8"/>
    <mergeCell ref="D8:I8"/>
    <mergeCell ref="L8:M8"/>
    <mergeCell ref="B5:M5"/>
    <mergeCell ref="B6:C6"/>
    <mergeCell ref="D6:I6"/>
    <mergeCell ref="L6:M6"/>
    <mergeCell ref="B31:C31"/>
    <mergeCell ref="L35:M35"/>
    <mergeCell ref="L40:M40"/>
    <mergeCell ref="D40:I40"/>
    <mergeCell ref="D39:I39"/>
    <mergeCell ref="L11:M11"/>
    <mergeCell ref="D14:I14"/>
    <mergeCell ref="L14:M14"/>
    <mergeCell ref="B11:C11"/>
    <mergeCell ref="D11:I11"/>
    <mergeCell ref="B15:C15"/>
    <mergeCell ref="D24:I24"/>
    <mergeCell ref="D17:I17"/>
    <mergeCell ref="L26:M26"/>
    <mergeCell ref="L27:M27"/>
    <mergeCell ref="L25:M25"/>
    <mergeCell ref="B27:C27"/>
    <mergeCell ref="B25:C25"/>
    <mergeCell ref="D25:I25"/>
    <mergeCell ref="L19:M19"/>
    <mergeCell ref="L31:M31"/>
    <mergeCell ref="L32:M32"/>
    <mergeCell ref="L33:M33"/>
    <mergeCell ref="L34:M34"/>
    <mergeCell ref="D31:I31"/>
    <mergeCell ref="D32:I32"/>
    <mergeCell ref="D33:I33"/>
    <mergeCell ref="L38:M38"/>
    <mergeCell ref="L39:M39"/>
    <mergeCell ref="B51:I52"/>
    <mergeCell ref="D34:I34"/>
    <mergeCell ref="D35:I35"/>
    <mergeCell ref="L36:M36"/>
    <mergeCell ref="B36:C36"/>
    <mergeCell ref="L49:M49"/>
    <mergeCell ref="D49:I49"/>
    <mergeCell ref="K51:K52"/>
    <mergeCell ref="B47:M47"/>
    <mergeCell ref="B38:C38"/>
    <mergeCell ref="D36:I36"/>
    <mergeCell ref="B41:C41"/>
    <mergeCell ref="B42:C42"/>
    <mergeCell ref="D48:I48"/>
    <mergeCell ref="B49:C49"/>
    <mergeCell ref="L48:M48"/>
    <mergeCell ref="B48:C48"/>
    <mergeCell ref="L41:M41"/>
    <mergeCell ref="L42:M42"/>
    <mergeCell ref="L44:M44"/>
    <mergeCell ref="L45:M45"/>
    <mergeCell ref="B34:C34"/>
    <mergeCell ref="B40:C40"/>
    <mergeCell ref="I53:M54"/>
    <mergeCell ref="B53:H54"/>
    <mergeCell ref="L51:M52"/>
    <mergeCell ref="D20:I20"/>
    <mergeCell ref="L20:M20"/>
    <mergeCell ref="L21:M21"/>
    <mergeCell ref="L22:M22"/>
    <mergeCell ref="L23:M23"/>
    <mergeCell ref="B24:C24"/>
    <mergeCell ref="B37:C37"/>
    <mergeCell ref="B35:C35"/>
    <mergeCell ref="B32:C32"/>
    <mergeCell ref="B33:C33"/>
    <mergeCell ref="D28:I28"/>
    <mergeCell ref="L37:M37"/>
    <mergeCell ref="L28:M28"/>
    <mergeCell ref="B44:C44"/>
    <mergeCell ref="D41:I41"/>
    <mergeCell ref="D42:I42"/>
    <mergeCell ref="B30:M30"/>
    <mergeCell ref="D37:I37"/>
    <mergeCell ref="B28:C28"/>
    <mergeCell ref="B39:C39"/>
    <mergeCell ref="D38:I38"/>
    <mergeCell ref="B4:C4"/>
    <mergeCell ref="L4:M4"/>
    <mergeCell ref="D4:I4"/>
    <mergeCell ref="B10:M10"/>
    <mergeCell ref="B18:C18"/>
    <mergeCell ref="B20:C20"/>
    <mergeCell ref="B21:C21"/>
    <mergeCell ref="B22:C22"/>
    <mergeCell ref="B23:C23"/>
    <mergeCell ref="B16:C16"/>
    <mergeCell ref="B14:C14"/>
    <mergeCell ref="L18:M18"/>
    <mergeCell ref="D18:I18"/>
    <mergeCell ref="D21:I21"/>
    <mergeCell ref="D22:I22"/>
    <mergeCell ref="D23:I23"/>
    <mergeCell ref="B17:C17"/>
    <mergeCell ref="L17:M17"/>
    <mergeCell ref="L12:M12"/>
    <mergeCell ref="L13:M13"/>
    <mergeCell ref="L15:M15"/>
    <mergeCell ref="L16:M16"/>
    <mergeCell ref="B19:C19"/>
    <mergeCell ref="D19:I19"/>
    <mergeCell ref="B29:C29"/>
    <mergeCell ref="D29:I29"/>
    <mergeCell ref="L29:M29"/>
    <mergeCell ref="B1:M2"/>
    <mergeCell ref="B26:C26"/>
    <mergeCell ref="D26:I26"/>
    <mergeCell ref="L43:M43"/>
    <mergeCell ref="D46:I46"/>
    <mergeCell ref="B46:C46"/>
    <mergeCell ref="B43:C43"/>
    <mergeCell ref="D43:I43"/>
    <mergeCell ref="D44:I44"/>
    <mergeCell ref="D45:I45"/>
    <mergeCell ref="L46:M46"/>
    <mergeCell ref="B45:C45"/>
    <mergeCell ref="B3:M3"/>
    <mergeCell ref="L24:M24"/>
    <mergeCell ref="B12:C12"/>
    <mergeCell ref="B13:C13"/>
    <mergeCell ref="D27:I27"/>
    <mergeCell ref="D12:I12"/>
    <mergeCell ref="D13:I13"/>
    <mergeCell ref="D15:I15"/>
    <mergeCell ref="D16:I16"/>
  </mergeCells>
  <conditionalFormatting sqref="B11 B46:K46 B28 D11:D18 J11:K18 D31:D45 B36:B44 D48:D50 J48:K50 B48:B50 J20:K28 D20:D28 J31:K45">
    <cfRule type="expression" dxfId="103" priority="22">
      <formula>$K11&gt;0</formula>
    </cfRule>
  </conditionalFormatting>
  <conditionalFormatting sqref="L11:M11 L45:M46 L31:M35 L17:M18 L43:L44 L48:M50 L20:M28">
    <cfRule type="expression" dxfId="102" priority="21">
      <formula>$L11&gt;0</formula>
    </cfRule>
  </conditionalFormatting>
  <conditionalFormatting sqref="B12:B16">
    <cfRule type="expression" dxfId="101" priority="20">
      <formula>$K12&gt;0</formula>
    </cfRule>
  </conditionalFormatting>
  <conditionalFormatting sqref="L12:M16">
    <cfRule type="expression" dxfId="100" priority="19">
      <formula>$L12&gt;0</formula>
    </cfRule>
  </conditionalFormatting>
  <conditionalFormatting sqref="L36:M39">
    <cfRule type="expression" dxfId="99" priority="18">
      <formula>$L36&gt;0</formula>
    </cfRule>
  </conditionalFormatting>
  <conditionalFormatting sqref="L40:M42">
    <cfRule type="expression" dxfId="98" priority="17">
      <formula>$L40&gt;0</formula>
    </cfRule>
  </conditionalFormatting>
  <conditionalFormatting sqref="L51:M52">
    <cfRule type="expression" dxfId="97" priority="15">
      <formula>$L$51&gt;0</formula>
    </cfRule>
  </conditionalFormatting>
  <conditionalFormatting sqref="B17:B18 B20:B27">
    <cfRule type="expression" dxfId="96" priority="14">
      <formula>$K17&gt;0</formula>
    </cfRule>
  </conditionalFormatting>
  <conditionalFormatting sqref="B31:B35">
    <cfRule type="expression" dxfId="95" priority="12">
      <formula>$K31&gt;0</formula>
    </cfRule>
  </conditionalFormatting>
  <conditionalFormatting sqref="B45">
    <cfRule type="expression" dxfId="94" priority="10">
      <formula>$K45&gt;0</formula>
    </cfRule>
  </conditionalFormatting>
  <conditionalFormatting sqref="D19 J19:K19 B19">
    <cfRule type="expression" dxfId="93" priority="7">
      <formula>$K19&gt;0</formula>
    </cfRule>
  </conditionalFormatting>
  <conditionalFormatting sqref="L19:M19">
    <cfRule type="expression" dxfId="92" priority="6">
      <formula>$L19&gt;0</formula>
    </cfRule>
  </conditionalFormatting>
  <conditionalFormatting sqref="D29 J29:K29">
    <cfRule type="expression" dxfId="91" priority="5">
      <formula>$K29&gt;0</formula>
    </cfRule>
  </conditionalFormatting>
  <conditionalFormatting sqref="L29:M29">
    <cfRule type="expression" dxfId="90" priority="4">
      <formula>$L29&gt;0</formula>
    </cfRule>
  </conditionalFormatting>
  <conditionalFormatting sqref="B29">
    <cfRule type="expression" dxfId="89" priority="3">
      <formula>$K29&gt;0</formula>
    </cfRule>
  </conditionalFormatting>
  <pageMargins left="0.25" right="0.25" top="0.25" bottom="0.25" header="0.3" footer="0.3"/>
  <pageSetup scale="96"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406" id="{94221CCC-8F96-46B6-8A43-4B6987799921}">
            <xm:f>FDMLegacy!$K7&gt;0</xm:f>
            <x14:dxf>
              <fill>
                <patternFill>
                  <bgColor theme="3" tint="0.79998168889431442"/>
                </patternFill>
              </fill>
            </x14:dxf>
          </x14:cfRule>
          <xm:sqref>J6:K6 D6 B6</xm:sqref>
        </x14:conditionalFormatting>
        <x14:conditionalFormatting xmlns:xm="http://schemas.microsoft.com/office/excel/2006/main">
          <x14:cfRule type="expression" priority="409" id="{537B7258-0D58-4C96-86E6-A201108B32E6}">
            <xm:f>FDMLegacy!$L7&gt;0</xm:f>
            <x14:dxf>
              <fill>
                <patternFill>
                  <bgColor rgb="FF92D050"/>
                </patternFill>
              </fill>
            </x14:dxf>
          </x14:cfRule>
          <xm:sqref>L6:M6</xm:sqref>
        </x14:conditionalFormatting>
        <x14:conditionalFormatting xmlns:xm="http://schemas.microsoft.com/office/excel/2006/main">
          <x14:cfRule type="expression" priority="417" id="{94221CCC-8F96-46B6-8A43-4B6987799921}">
            <xm:f>FDMLegacy!$K13&gt;0</xm:f>
            <x14:dxf>
              <fill>
                <patternFill>
                  <bgColor theme="3" tint="0.79998168889431442"/>
                </patternFill>
              </fill>
            </x14:dxf>
          </x14:cfRule>
          <xm:sqref>J7:K9 D7:D9 B7:B9</xm:sqref>
        </x14:conditionalFormatting>
        <x14:conditionalFormatting xmlns:xm="http://schemas.microsoft.com/office/excel/2006/main">
          <x14:cfRule type="expression" priority="423" id="{537B7258-0D58-4C96-86E6-A201108B32E6}">
            <xm:f>FDMLegacy!$L13&gt;0</xm:f>
            <x14:dxf>
              <fill>
                <patternFill>
                  <bgColor rgb="FF92D050"/>
                </patternFill>
              </fill>
            </x14:dxf>
          </x14:cfRule>
          <xm:sqref>L7:M9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8"/>
  <sheetViews>
    <sheetView showGridLines="0" zoomScaleNormal="100" workbookViewId="0">
      <selection activeCell="K6" sqref="K6"/>
    </sheetView>
  </sheetViews>
  <sheetFormatPr defaultColWidth="9.109375" defaultRowHeight="14.4" customHeight="1" zeroHeight="1" x14ac:dyDescent="0.3"/>
  <cols>
    <col min="1" max="1" width="1.33203125" style="28" customWidth="1"/>
    <col min="2" max="2" width="8.33203125" style="28" customWidth="1"/>
    <col min="3" max="3" width="7.109375" style="28" customWidth="1"/>
    <col min="4" max="4" width="15.33203125" style="28" customWidth="1"/>
    <col min="5" max="5" width="4.6640625" style="28" customWidth="1"/>
    <col min="6" max="6" width="3.5546875" style="28" customWidth="1"/>
    <col min="7" max="7" width="16.6640625" style="28" customWidth="1"/>
    <col min="8" max="8" width="8" style="28" customWidth="1"/>
    <col min="9" max="9" width="5.6640625" style="28" customWidth="1"/>
    <col min="10" max="10" width="7.6640625" style="28" customWidth="1"/>
    <col min="11" max="11" width="12.6640625" style="28" customWidth="1"/>
    <col min="12" max="13" width="7.44140625" style="28" customWidth="1"/>
    <col min="14" max="14" width="0.5546875" style="28" hidden="1" customWidth="1"/>
    <col min="15" max="15" width="1" style="28" customWidth="1"/>
    <col min="16" max="16384" width="9.109375" style="28"/>
  </cols>
  <sheetData>
    <row r="1" spans="2:14" ht="70.8" customHeight="1" thickTop="1" x14ac:dyDescent="0.3">
      <c r="B1" s="471"/>
      <c r="C1" s="472"/>
      <c r="D1" s="472"/>
      <c r="E1" s="472"/>
      <c r="F1" s="472"/>
      <c r="G1" s="472"/>
      <c r="H1" s="472"/>
      <c r="I1" s="472"/>
      <c r="J1" s="472"/>
      <c r="K1" s="472"/>
      <c r="L1" s="472"/>
      <c r="M1" s="473"/>
      <c r="N1" s="28" t="s">
        <v>269</v>
      </c>
    </row>
    <row r="2" spans="2:14" ht="15" thickBot="1" x14ac:dyDescent="0.35">
      <c r="B2" s="474"/>
      <c r="C2" s="475"/>
      <c r="D2" s="475"/>
      <c r="E2" s="475"/>
      <c r="F2" s="475"/>
      <c r="G2" s="475"/>
      <c r="H2" s="475"/>
      <c r="I2" s="475"/>
      <c r="J2" s="475"/>
      <c r="K2" s="475"/>
      <c r="L2" s="475"/>
      <c r="M2" s="476"/>
    </row>
    <row r="3" spans="2:14" ht="18.600000000000001" thickTop="1" thickBot="1" x14ac:dyDescent="0.35">
      <c r="B3" s="658" t="s">
        <v>981</v>
      </c>
      <c r="C3" s="659"/>
      <c r="D3" s="659"/>
      <c r="E3" s="659"/>
      <c r="F3" s="659"/>
      <c r="G3" s="659"/>
      <c r="H3" s="659"/>
      <c r="I3" s="659"/>
      <c r="J3" s="659"/>
      <c r="K3" s="659"/>
      <c r="L3" s="659"/>
      <c r="M3" s="660"/>
    </row>
    <row r="4" spans="2:14" ht="15.6" thickTop="1" thickBot="1" x14ac:dyDescent="0.35">
      <c r="B4" s="540" t="s">
        <v>76</v>
      </c>
      <c r="C4" s="444"/>
      <c r="D4" s="444" t="s">
        <v>75</v>
      </c>
      <c r="E4" s="444"/>
      <c r="F4" s="444"/>
      <c r="G4" s="444"/>
      <c r="H4" s="444"/>
      <c r="I4" s="444"/>
      <c r="J4" s="130" t="s">
        <v>114</v>
      </c>
      <c r="K4" s="130" t="s">
        <v>282</v>
      </c>
      <c r="L4" s="444" t="s">
        <v>74</v>
      </c>
      <c r="M4" s="528"/>
    </row>
    <row r="5" spans="2:14" ht="15" thickBot="1" x14ac:dyDescent="0.35">
      <c r="B5" s="680" t="s">
        <v>268</v>
      </c>
      <c r="C5" s="530"/>
      <c r="D5" s="530"/>
      <c r="E5" s="530"/>
      <c r="F5" s="530"/>
      <c r="G5" s="530"/>
      <c r="H5" s="530"/>
      <c r="I5" s="530"/>
      <c r="J5" s="530"/>
      <c r="K5" s="530"/>
      <c r="L5" s="530"/>
      <c r="M5" s="681"/>
    </row>
    <row r="6" spans="2:14" x14ac:dyDescent="0.3">
      <c r="B6" s="592" t="s">
        <v>267</v>
      </c>
      <c r="C6" s="593" t="s">
        <v>267</v>
      </c>
      <c r="D6" s="599" t="s">
        <v>985</v>
      </c>
      <c r="E6" s="599" t="s">
        <v>542</v>
      </c>
      <c r="F6" s="599" t="s">
        <v>542</v>
      </c>
      <c r="G6" s="599" t="s">
        <v>542</v>
      </c>
      <c r="H6" s="599" t="s">
        <v>542</v>
      </c>
      <c r="I6" s="599" t="s">
        <v>542</v>
      </c>
      <c r="J6" s="63">
        <v>149</v>
      </c>
      <c r="K6" s="57"/>
      <c r="L6" s="594">
        <f t="shared" ref="L6:L21" si="0">J6*K6</f>
        <v>0</v>
      </c>
      <c r="M6" s="595"/>
    </row>
    <row r="7" spans="2:14" x14ac:dyDescent="0.3">
      <c r="B7" s="598" t="s">
        <v>541</v>
      </c>
      <c r="C7" s="446" t="s">
        <v>541</v>
      </c>
      <c r="D7" s="447" t="s">
        <v>540</v>
      </c>
      <c r="E7" s="447" t="s">
        <v>540</v>
      </c>
      <c r="F7" s="447" t="s">
        <v>540</v>
      </c>
      <c r="G7" s="447" t="s">
        <v>540</v>
      </c>
      <c r="H7" s="447" t="s">
        <v>540</v>
      </c>
      <c r="I7" s="447" t="s">
        <v>540</v>
      </c>
      <c r="J7" s="64">
        <v>149</v>
      </c>
      <c r="K7" s="58"/>
      <c r="L7" s="596">
        <f t="shared" si="0"/>
        <v>0</v>
      </c>
      <c r="M7" s="597"/>
    </row>
    <row r="8" spans="2:14" ht="15" thickBot="1" x14ac:dyDescent="0.35">
      <c r="B8" s="606" t="s">
        <v>539</v>
      </c>
      <c r="C8" s="406" t="s">
        <v>539</v>
      </c>
      <c r="D8" s="385" t="s">
        <v>538</v>
      </c>
      <c r="E8" s="385" t="s">
        <v>537</v>
      </c>
      <c r="F8" s="385" t="s">
        <v>537</v>
      </c>
      <c r="G8" s="385" t="s">
        <v>537</v>
      </c>
      <c r="H8" s="385" t="s">
        <v>537</v>
      </c>
      <c r="I8" s="385" t="s">
        <v>537</v>
      </c>
      <c r="J8" s="65">
        <v>110</v>
      </c>
      <c r="K8" s="56"/>
      <c r="L8" s="590">
        <f t="shared" si="0"/>
        <v>0</v>
      </c>
      <c r="M8" s="591"/>
    </row>
    <row r="9" spans="2:14" ht="15" thickBot="1" x14ac:dyDescent="0.35">
      <c r="B9" s="417" t="s">
        <v>920</v>
      </c>
      <c r="C9" s="429"/>
      <c r="D9" s="429"/>
      <c r="E9" s="429"/>
      <c r="F9" s="429"/>
      <c r="G9" s="429"/>
      <c r="H9" s="429"/>
      <c r="I9" s="429"/>
      <c r="J9" s="429"/>
      <c r="K9" s="429"/>
      <c r="L9" s="429"/>
      <c r="M9" s="572"/>
    </row>
    <row r="10" spans="2:14" x14ac:dyDescent="0.3">
      <c r="B10" s="478" t="s">
        <v>467</v>
      </c>
      <c r="C10" s="390"/>
      <c r="D10" s="393" t="s">
        <v>924</v>
      </c>
      <c r="E10" s="394"/>
      <c r="F10" s="394"/>
      <c r="G10" s="394"/>
      <c r="H10" s="394"/>
      <c r="I10" s="395"/>
      <c r="J10" s="64">
        <v>130</v>
      </c>
      <c r="K10" s="58"/>
      <c r="L10" s="596">
        <f t="shared" si="0"/>
        <v>0</v>
      </c>
      <c r="M10" s="597"/>
    </row>
    <row r="11" spans="2:14" x14ac:dyDescent="0.3">
      <c r="B11" s="478" t="s">
        <v>465</v>
      </c>
      <c r="C11" s="390"/>
      <c r="D11" s="393" t="s">
        <v>925</v>
      </c>
      <c r="E11" s="394"/>
      <c r="F11" s="394"/>
      <c r="G11" s="394"/>
      <c r="H11" s="394"/>
      <c r="I11" s="395"/>
      <c r="J11" s="64">
        <v>130</v>
      </c>
      <c r="K11" s="58"/>
      <c r="L11" s="596">
        <f t="shared" si="0"/>
        <v>0</v>
      </c>
      <c r="M11" s="597"/>
    </row>
    <row r="12" spans="2:14" x14ac:dyDescent="0.3">
      <c r="B12" s="478" t="s">
        <v>463</v>
      </c>
      <c r="C12" s="390"/>
      <c r="D12" s="393" t="s">
        <v>926</v>
      </c>
      <c r="E12" s="394"/>
      <c r="F12" s="394"/>
      <c r="G12" s="394"/>
      <c r="H12" s="394"/>
      <c r="I12" s="395"/>
      <c r="J12" s="64">
        <v>130</v>
      </c>
      <c r="K12" s="58"/>
      <c r="L12" s="596">
        <f t="shared" si="0"/>
        <v>0</v>
      </c>
      <c r="M12" s="597"/>
    </row>
    <row r="13" spans="2:14" x14ac:dyDescent="0.3">
      <c r="B13" s="478" t="s">
        <v>461</v>
      </c>
      <c r="C13" s="390"/>
      <c r="D13" s="393" t="s">
        <v>927</v>
      </c>
      <c r="E13" s="394"/>
      <c r="F13" s="394"/>
      <c r="G13" s="394"/>
      <c r="H13" s="394"/>
      <c r="I13" s="395"/>
      <c r="J13" s="64">
        <v>130</v>
      </c>
      <c r="K13" s="58"/>
      <c r="L13" s="596">
        <f t="shared" si="0"/>
        <v>0</v>
      </c>
      <c r="M13" s="597"/>
      <c r="N13" s="96"/>
    </row>
    <row r="14" spans="2:14" x14ac:dyDescent="0.3">
      <c r="B14" s="478" t="s">
        <v>459</v>
      </c>
      <c r="C14" s="390"/>
      <c r="D14" s="393" t="s">
        <v>928</v>
      </c>
      <c r="E14" s="394"/>
      <c r="F14" s="394"/>
      <c r="G14" s="394"/>
      <c r="H14" s="394"/>
      <c r="I14" s="395"/>
      <c r="J14" s="64">
        <v>130</v>
      </c>
      <c r="K14" s="58"/>
      <c r="L14" s="596">
        <f t="shared" si="0"/>
        <v>0</v>
      </c>
      <c r="M14" s="597"/>
    </row>
    <row r="15" spans="2:14" x14ac:dyDescent="0.3">
      <c r="B15" s="478" t="s">
        <v>457</v>
      </c>
      <c r="C15" s="390"/>
      <c r="D15" s="393" t="s">
        <v>929</v>
      </c>
      <c r="E15" s="394"/>
      <c r="F15" s="394"/>
      <c r="G15" s="394"/>
      <c r="H15" s="394"/>
      <c r="I15" s="395"/>
      <c r="J15" s="64">
        <v>130</v>
      </c>
      <c r="K15" s="58"/>
      <c r="L15" s="596">
        <f t="shared" si="0"/>
        <v>0</v>
      </c>
      <c r="M15" s="597"/>
    </row>
    <row r="16" spans="2:14" x14ac:dyDescent="0.3">
      <c r="B16" s="478" t="s">
        <v>455</v>
      </c>
      <c r="C16" s="390"/>
      <c r="D16" s="393" t="s">
        <v>930</v>
      </c>
      <c r="E16" s="394"/>
      <c r="F16" s="394"/>
      <c r="G16" s="394"/>
      <c r="H16" s="394"/>
      <c r="I16" s="395"/>
      <c r="J16" s="64">
        <v>130</v>
      </c>
      <c r="K16" s="58"/>
      <c r="L16" s="596">
        <f t="shared" si="0"/>
        <v>0</v>
      </c>
      <c r="M16" s="597"/>
    </row>
    <row r="17" spans="2:14" x14ac:dyDescent="0.3">
      <c r="B17" s="478" t="s">
        <v>453</v>
      </c>
      <c r="C17" s="390"/>
      <c r="D17" s="393" t="s">
        <v>931</v>
      </c>
      <c r="E17" s="394"/>
      <c r="F17" s="394"/>
      <c r="G17" s="394"/>
      <c r="H17" s="394"/>
      <c r="I17" s="395"/>
      <c r="J17" s="64">
        <v>130</v>
      </c>
      <c r="K17" s="58"/>
      <c r="L17" s="596">
        <f t="shared" si="0"/>
        <v>0</v>
      </c>
      <c r="M17" s="597"/>
    </row>
    <row r="18" spans="2:14" ht="15" thickBot="1" x14ac:dyDescent="0.35">
      <c r="B18" s="478" t="s">
        <v>451</v>
      </c>
      <c r="C18" s="390"/>
      <c r="D18" s="393" t="s">
        <v>932</v>
      </c>
      <c r="E18" s="394"/>
      <c r="F18" s="394"/>
      <c r="G18" s="394"/>
      <c r="H18" s="394"/>
      <c r="I18" s="395"/>
      <c r="J18" s="64">
        <v>130</v>
      </c>
      <c r="K18" s="58"/>
      <c r="L18" s="596">
        <f t="shared" si="0"/>
        <v>0</v>
      </c>
      <c r="M18" s="597"/>
    </row>
    <row r="19" spans="2:14" ht="15" thickBot="1" x14ac:dyDescent="0.35">
      <c r="B19" s="417" t="s">
        <v>940</v>
      </c>
      <c r="C19" s="429"/>
      <c r="D19" s="429"/>
      <c r="E19" s="429"/>
      <c r="F19" s="429"/>
      <c r="G19" s="429"/>
      <c r="H19" s="429"/>
      <c r="I19" s="429"/>
      <c r="J19" s="429"/>
      <c r="K19" s="429"/>
      <c r="L19" s="429"/>
      <c r="M19" s="572"/>
    </row>
    <row r="20" spans="2:14" x14ac:dyDescent="0.3">
      <c r="B20" s="478" t="s">
        <v>651</v>
      </c>
      <c r="C20" s="390"/>
      <c r="D20" s="393" t="s">
        <v>941</v>
      </c>
      <c r="E20" s="394"/>
      <c r="F20" s="394"/>
      <c r="G20" s="394"/>
      <c r="H20" s="394"/>
      <c r="I20" s="395"/>
      <c r="J20" s="64">
        <v>130</v>
      </c>
      <c r="K20" s="58"/>
      <c r="L20" s="596">
        <f t="shared" si="0"/>
        <v>0</v>
      </c>
      <c r="M20" s="597"/>
    </row>
    <row r="21" spans="2:14" ht="15" thickBot="1" x14ac:dyDescent="0.35">
      <c r="B21" s="478" t="s">
        <v>649</v>
      </c>
      <c r="C21" s="390"/>
      <c r="D21" s="393" t="s">
        <v>942</v>
      </c>
      <c r="E21" s="394"/>
      <c r="F21" s="394"/>
      <c r="G21" s="394"/>
      <c r="H21" s="394"/>
      <c r="I21" s="395"/>
      <c r="J21" s="64">
        <v>250</v>
      </c>
      <c r="K21" s="58"/>
      <c r="L21" s="596">
        <f t="shared" si="0"/>
        <v>0</v>
      </c>
      <c r="M21" s="597"/>
    </row>
    <row r="22" spans="2:14" ht="15" thickBot="1" x14ac:dyDescent="0.35">
      <c r="B22" s="417" t="s">
        <v>897</v>
      </c>
      <c r="C22" s="429"/>
      <c r="D22" s="429"/>
      <c r="E22" s="429"/>
      <c r="F22" s="429"/>
      <c r="G22" s="429"/>
      <c r="H22" s="429"/>
      <c r="I22" s="429"/>
      <c r="J22" s="429"/>
      <c r="K22" s="429"/>
      <c r="L22" s="429"/>
      <c r="M22" s="572"/>
    </row>
    <row r="23" spans="2:14" x14ac:dyDescent="0.3">
      <c r="B23" s="482" t="s">
        <v>898</v>
      </c>
      <c r="C23" s="411"/>
      <c r="D23" s="412" t="s">
        <v>901</v>
      </c>
      <c r="E23" s="413"/>
      <c r="F23" s="413"/>
      <c r="G23" s="413"/>
      <c r="H23" s="413"/>
      <c r="I23" s="414"/>
      <c r="J23" s="63">
        <v>143</v>
      </c>
      <c r="K23" s="57"/>
      <c r="L23" s="594">
        <f t="shared" ref="L23:L44" si="1">J23*K23</f>
        <v>0</v>
      </c>
      <c r="M23" s="595"/>
    </row>
    <row r="24" spans="2:14" x14ac:dyDescent="0.3">
      <c r="B24" s="478" t="s">
        <v>899</v>
      </c>
      <c r="C24" s="390"/>
      <c r="D24" s="412" t="s">
        <v>902</v>
      </c>
      <c r="E24" s="413"/>
      <c r="F24" s="413"/>
      <c r="G24" s="413"/>
      <c r="H24" s="413"/>
      <c r="I24" s="414"/>
      <c r="J24" s="64">
        <v>121</v>
      </c>
      <c r="K24" s="58"/>
      <c r="L24" s="596">
        <f t="shared" si="1"/>
        <v>0</v>
      </c>
      <c r="M24" s="597"/>
    </row>
    <row r="25" spans="2:14" x14ac:dyDescent="0.3">
      <c r="B25" s="478" t="s">
        <v>900</v>
      </c>
      <c r="C25" s="390"/>
      <c r="D25" s="412" t="s">
        <v>903</v>
      </c>
      <c r="E25" s="413"/>
      <c r="F25" s="413"/>
      <c r="G25" s="413"/>
      <c r="H25" s="413"/>
      <c r="I25" s="414"/>
      <c r="J25" s="64">
        <v>147</v>
      </c>
      <c r="K25" s="58"/>
      <c r="L25" s="596">
        <f t="shared" si="1"/>
        <v>0</v>
      </c>
      <c r="M25" s="597"/>
    </row>
    <row r="26" spans="2:14" ht="15" thickBot="1" x14ac:dyDescent="0.35">
      <c r="B26" s="478" t="s">
        <v>779</v>
      </c>
      <c r="C26" s="390"/>
      <c r="D26" s="412" t="s">
        <v>904</v>
      </c>
      <c r="E26" s="413"/>
      <c r="F26" s="413"/>
      <c r="G26" s="413"/>
      <c r="H26" s="413"/>
      <c r="I26" s="414"/>
      <c r="J26" s="64">
        <v>145</v>
      </c>
      <c r="K26" s="58"/>
      <c r="L26" s="596">
        <f t="shared" si="1"/>
        <v>0</v>
      </c>
      <c r="M26" s="597"/>
    </row>
    <row r="27" spans="2:14" ht="15" thickBot="1" x14ac:dyDescent="0.35">
      <c r="B27" s="417" t="s">
        <v>840</v>
      </c>
      <c r="C27" s="429"/>
      <c r="D27" s="429"/>
      <c r="E27" s="429"/>
      <c r="F27" s="429"/>
      <c r="G27" s="429"/>
      <c r="H27" s="429"/>
      <c r="I27" s="429"/>
      <c r="J27" s="429"/>
      <c r="K27" s="429"/>
      <c r="L27" s="429"/>
      <c r="M27" s="572"/>
    </row>
    <row r="28" spans="2:14" x14ac:dyDescent="0.3">
      <c r="B28" s="478" t="s">
        <v>670</v>
      </c>
      <c r="C28" s="390"/>
      <c r="D28" s="393" t="s">
        <v>943</v>
      </c>
      <c r="E28" s="394"/>
      <c r="F28" s="394"/>
      <c r="G28" s="394"/>
      <c r="H28" s="394"/>
      <c r="I28" s="395"/>
      <c r="J28" s="64">
        <v>125</v>
      </c>
      <c r="K28" s="58"/>
      <c r="L28" s="556">
        <f t="shared" ref="L28:L30" si="2">J28*K28</f>
        <v>0</v>
      </c>
      <c r="M28" s="557"/>
      <c r="N28" s="29"/>
    </row>
    <row r="29" spans="2:14" x14ac:dyDescent="0.3">
      <c r="B29" s="478" t="s">
        <v>497</v>
      </c>
      <c r="C29" s="390"/>
      <c r="D29" s="393" t="s">
        <v>944</v>
      </c>
      <c r="E29" s="394"/>
      <c r="F29" s="394"/>
      <c r="G29" s="394"/>
      <c r="H29" s="394"/>
      <c r="I29" s="395"/>
      <c r="J29" s="64">
        <v>125</v>
      </c>
      <c r="K29" s="58"/>
      <c r="L29" s="556">
        <f t="shared" si="2"/>
        <v>0</v>
      </c>
      <c r="M29" s="557"/>
      <c r="N29" s="29"/>
    </row>
    <row r="30" spans="2:14" ht="15" thickBot="1" x14ac:dyDescent="0.35">
      <c r="B30" s="478" t="s">
        <v>447</v>
      </c>
      <c r="C30" s="390"/>
      <c r="D30" s="393" t="s">
        <v>945</v>
      </c>
      <c r="E30" s="394"/>
      <c r="F30" s="394"/>
      <c r="G30" s="394"/>
      <c r="H30" s="394"/>
      <c r="I30" s="395"/>
      <c r="J30" s="64">
        <v>125</v>
      </c>
      <c r="K30" s="58"/>
      <c r="L30" s="556">
        <f t="shared" si="2"/>
        <v>0</v>
      </c>
      <c r="M30" s="557"/>
      <c r="N30" s="29"/>
    </row>
    <row r="31" spans="2:14" ht="15" thickBot="1" x14ac:dyDescent="0.35">
      <c r="B31" s="417" t="s">
        <v>841</v>
      </c>
      <c r="C31" s="429"/>
      <c r="D31" s="429"/>
      <c r="E31" s="429"/>
      <c r="F31" s="429"/>
      <c r="G31" s="429"/>
      <c r="H31" s="429"/>
      <c r="I31" s="429"/>
      <c r="J31" s="429"/>
      <c r="K31" s="429"/>
      <c r="L31" s="429"/>
      <c r="M31" s="572"/>
    </row>
    <row r="32" spans="2:14" x14ac:dyDescent="0.3">
      <c r="B32" s="478" t="s">
        <v>677</v>
      </c>
      <c r="C32" s="390"/>
      <c r="D32" s="393" t="s">
        <v>912</v>
      </c>
      <c r="E32" s="394"/>
      <c r="F32" s="394"/>
      <c r="G32" s="394"/>
      <c r="H32" s="394"/>
      <c r="I32" s="395"/>
      <c r="J32" s="64">
        <v>96</v>
      </c>
      <c r="K32" s="58"/>
      <c r="L32" s="556">
        <f t="shared" si="1"/>
        <v>0</v>
      </c>
      <c r="M32" s="557"/>
      <c r="N32" s="29"/>
    </row>
    <row r="33" spans="2:14" x14ac:dyDescent="0.3">
      <c r="B33" s="478" t="s">
        <v>506</v>
      </c>
      <c r="C33" s="390"/>
      <c r="D33" s="393" t="s">
        <v>913</v>
      </c>
      <c r="E33" s="394"/>
      <c r="F33" s="394"/>
      <c r="G33" s="394"/>
      <c r="H33" s="394"/>
      <c r="I33" s="395"/>
      <c r="J33" s="64">
        <v>80</v>
      </c>
      <c r="K33" s="58"/>
      <c r="L33" s="556">
        <f t="shared" si="1"/>
        <v>0</v>
      </c>
      <c r="M33" s="557"/>
      <c r="N33" s="29"/>
    </row>
    <row r="34" spans="2:14" x14ac:dyDescent="0.3">
      <c r="B34" s="478" t="s">
        <v>471</v>
      </c>
      <c r="C34" s="390"/>
      <c r="D34" s="393" t="s">
        <v>914</v>
      </c>
      <c r="E34" s="394"/>
      <c r="F34" s="394"/>
      <c r="G34" s="394"/>
      <c r="H34" s="394"/>
      <c r="I34" s="395"/>
      <c r="J34" s="64">
        <v>44</v>
      </c>
      <c r="K34" s="58"/>
      <c r="L34" s="556">
        <f t="shared" ref="L34:L39" si="3">J34*K34</f>
        <v>0</v>
      </c>
      <c r="M34" s="557"/>
      <c r="N34" s="29"/>
    </row>
    <row r="35" spans="2:14" x14ac:dyDescent="0.3">
      <c r="B35" s="478" t="s">
        <v>504</v>
      </c>
      <c r="C35" s="390"/>
      <c r="D35" s="393" t="s">
        <v>915</v>
      </c>
      <c r="E35" s="394"/>
      <c r="F35" s="394"/>
      <c r="G35" s="394"/>
      <c r="H35" s="394"/>
      <c r="I35" s="395"/>
      <c r="J35" s="64">
        <v>46</v>
      </c>
      <c r="K35" s="58"/>
      <c r="L35" s="556">
        <f t="shared" si="3"/>
        <v>0</v>
      </c>
      <c r="M35" s="557"/>
      <c r="N35" s="29"/>
    </row>
    <row r="36" spans="2:14" x14ac:dyDescent="0.3">
      <c r="B36" s="478" t="s">
        <v>909</v>
      </c>
      <c r="C36" s="390"/>
      <c r="D36" s="393" t="s">
        <v>916</v>
      </c>
      <c r="E36" s="394"/>
      <c r="F36" s="394"/>
      <c r="G36" s="394"/>
      <c r="H36" s="394"/>
      <c r="I36" s="395"/>
      <c r="J36" s="64">
        <v>61</v>
      </c>
      <c r="K36" s="58"/>
      <c r="L36" s="556">
        <f t="shared" si="3"/>
        <v>0</v>
      </c>
      <c r="M36" s="557"/>
      <c r="N36" s="29"/>
    </row>
    <row r="37" spans="2:14" x14ac:dyDescent="0.3">
      <c r="B37" s="478" t="s">
        <v>910</v>
      </c>
      <c r="C37" s="390"/>
      <c r="D37" s="393" t="s">
        <v>917</v>
      </c>
      <c r="E37" s="394"/>
      <c r="F37" s="394"/>
      <c r="G37" s="394"/>
      <c r="H37" s="394"/>
      <c r="I37" s="395"/>
      <c r="J37" s="64">
        <v>110</v>
      </c>
      <c r="K37" s="58"/>
      <c r="L37" s="556">
        <f t="shared" si="3"/>
        <v>0</v>
      </c>
      <c r="M37" s="557"/>
      <c r="N37" s="29"/>
    </row>
    <row r="38" spans="2:14" x14ac:dyDescent="0.3">
      <c r="B38" s="478" t="s">
        <v>911</v>
      </c>
      <c r="C38" s="390"/>
      <c r="D38" s="393" t="s">
        <v>918</v>
      </c>
      <c r="E38" s="394"/>
      <c r="F38" s="394"/>
      <c r="G38" s="394"/>
      <c r="H38" s="394"/>
      <c r="I38" s="395"/>
      <c r="J38" s="64">
        <v>11</v>
      </c>
      <c r="K38" s="58"/>
      <c r="L38" s="556">
        <f t="shared" si="3"/>
        <v>0</v>
      </c>
      <c r="M38" s="557"/>
      <c r="N38" s="29"/>
    </row>
    <row r="39" spans="2:14" x14ac:dyDescent="0.3">
      <c r="B39" s="478" t="s">
        <v>502</v>
      </c>
      <c r="C39" s="390"/>
      <c r="D39" s="393" t="s">
        <v>919</v>
      </c>
      <c r="E39" s="394"/>
      <c r="F39" s="394"/>
      <c r="G39" s="394"/>
      <c r="H39" s="394"/>
      <c r="I39" s="395"/>
      <c r="J39" s="64">
        <v>78</v>
      </c>
      <c r="K39" s="58"/>
      <c r="L39" s="556">
        <f t="shared" si="3"/>
        <v>0</v>
      </c>
      <c r="M39" s="557"/>
      <c r="N39" s="29"/>
    </row>
    <row r="40" spans="2:14" ht="15" thickBot="1" x14ac:dyDescent="0.35">
      <c r="B40" s="477" t="s">
        <v>427</v>
      </c>
      <c r="C40" s="384"/>
      <c r="D40" s="396" t="s">
        <v>426</v>
      </c>
      <c r="E40" s="397"/>
      <c r="F40" s="397"/>
      <c r="G40" s="397"/>
      <c r="H40" s="397"/>
      <c r="I40" s="398"/>
      <c r="J40" s="65">
        <v>83</v>
      </c>
      <c r="K40" s="56"/>
      <c r="L40" s="682">
        <f t="shared" si="1"/>
        <v>0</v>
      </c>
      <c r="M40" s="683"/>
      <c r="N40" s="29"/>
    </row>
    <row r="41" spans="2:14" ht="15" thickBot="1" x14ac:dyDescent="0.35">
      <c r="B41" s="600" t="s">
        <v>923</v>
      </c>
      <c r="C41" s="678"/>
      <c r="D41" s="678"/>
      <c r="E41" s="678"/>
      <c r="F41" s="678"/>
      <c r="G41" s="678"/>
      <c r="H41" s="678"/>
      <c r="I41" s="678"/>
      <c r="J41" s="678"/>
      <c r="K41" s="678"/>
      <c r="L41" s="678"/>
      <c r="M41" s="679"/>
      <c r="N41" s="29"/>
    </row>
    <row r="42" spans="2:14" ht="15.6" thickTop="1" thickBot="1" x14ac:dyDescent="0.35">
      <c r="B42" s="684" t="s">
        <v>921</v>
      </c>
      <c r="C42" s="685"/>
      <c r="D42" s="685"/>
      <c r="E42" s="685"/>
      <c r="F42" s="685"/>
      <c r="G42" s="685"/>
      <c r="H42" s="685"/>
      <c r="I42" s="685"/>
      <c r="J42" s="685"/>
      <c r="K42" s="685"/>
      <c r="L42" s="685"/>
      <c r="M42" s="686"/>
    </row>
    <row r="43" spans="2:14" x14ac:dyDescent="0.3">
      <c r="B43" s="478" t="s">
        <v>905</v>
      </c>
      <c r="C43" s="390"/>
      <c r="D43" s="393" t="s">
        <v>907</v>
      </c>
      <c r="E43" s="394"/>
      <c r="F43" s="394"/>
      <c r="G43" s="394"/>
      <c r="H43" s="394"/>
      <c r="I43" s="395"/>
      <c r="J43" s="64">
        <v>227</v>
      </c>
      <c r="K43" s="58"/>
      <c r="L43" s="556">
        <f t="shared" si="1"/>
        <v>0</v>
      </c>
      <c r="M43" s="557"/>
      <c r="N43" s="29"/>
    </row>
    <row r="44" spans="2:14" ht="15" thickBot="1" x14ac:dyDescent="0.35">
      <c r="B44" s="478" t="s">
        <v>906</v>
      </c>
      <c r="C44" s="390"/>
      <c r="D44" s="393" t="s">
        <v>908</v>
      </c>
      <c r="E44" s="394"/>
      <c r="F44" s="394"/>
      <c r="G44" s="394"/>
      <c r="H44" s="394"/>
      <c r="I44" s="395"/>
      <c r="J44" s="64">
        <v>225</v>
      </c>
      <c r="K44" s="58"/>
      <c r="L44" s="656">
        <f t="shared" si="1"/>
        <v>0</v>
      </c>
      <c r="M44" s="657"/>
      <c r="N44" s="29"/>
    </row>
    <row r="45" spans="2:14" ht="15" thickBot="1" x14ac:dyDescent="0.35">
      <c r="B45" s="417" t="s">
        <v>922</v>
      </c>
      <c r="C45" s="429"/>
      <c r="D45" s="429"/>
      <c r="E45" s="429"/>
      <c r="F45" s="429"/>
      <c r="G45" s="429"/>
      <c r="H45" s="429"/>
      <c r="I45" s="429"/>
      <c r="J45" s="429"/>
      <c r="K45" s="429"/>
      <c r="L45" s="429"/>
      <c r="M45" s="572"/>
    </row>
    <row r="46" spans="2:14" x14ac:dyDescent="0.3">
      <c r="B46" s="478" t="s">
        <v>666</v>
      </c>
      <c r="C46" s="390"/>
      <c r="D46" s="393" t="s">
        <v>933</v>
      </c>
      <c r="E46" s="394"/>
      <c r="F46" s="394"/>
      <c r="G46" s="394"/>
      <c r="H46" s="394"/>
      <c r="I46" s="395"/>
      <c r="J46" s="64">
        <v>130</v>
      </c>
      <c r="K46" s="58"/>
      <c r="L46" s="596">
        <f t="shared" ref="L46:L52" si="4">J46*K46</f>
        <v>0</v>
      </c>
      <c r="M46" s="597"/>
    </row>
    <row r="47" spans="2:14" x14ac:dyDescent="0.3">
      <c r="B47" s="478" t="s">
        <v>664</v>
      </c>
      <c r="C47" s="390"/>
      <c r="D47" s="393" t="s">
        <v>934</v>
      </c>
      <c r="E47" s="394"/>
      <c r="F47" s="394"/>
      <c r="G47" s="394"/>
      <c r="H47" s="394"/>
      <c r="I47" s="395"/>
      <c r="J47" s="64">
        <v>130</v>
      </c>
      <c r="K47" s="58"/>
      <c r="L47" s="596">
        <f t="shared" si="4"/>
        <v>0</v>
      </c>
      <c r="M47" s="597"/>
    </row>
    <row r="48" spans="2:14" x14ac:dyDescent="0.3">
      <c r="B48" s="478" t="s">
        <v>662</v>
      </c>
      <c r="C48" s="390"/>
      <c r="D48" s="393" t="s">
        <v>935</v>
      </c>
      <c r="E48" s="394"/>
      <c r="F48" s="394"/>
      <c r="G48" s="394"/>
      <c r="H48" s="394"/>
      <c r="I48" s="395"/>
      <c r="J48" s="64">
        <v>130</v>
      </c>
      <c r="K48" s="58"/>
      <c r="L48" s="596">
        <f t="shared" si="4"/>
        <v>0</v>
      </c>
      <c r="M48" s="597"/>
    </row>
    <row r="49" spans="2:14" x14ac:dyDescent="0.3">
      <c r="B49" s="478" t="s">
        <v>660</v>
      </c>
      <c r="C49" s="390"/>
      <c r="D49" s="393" t="s">
        <v>936</v>
      </c>
      <c r="E49" s="394"/>
      <c r="F49" s="394"/>
      <c r="G49" s="394"/>
      <c r="H49" s="394"/>
      <c r="I49" s="395"/>
      <c r="J49" s="64">
        <v>130</v>
      </c>
      <c r="K49" s="58"/>
      <c r="L49" s="596">
        <f t="shared" ref="L49:L50" si="5">J49*K49</f>
        <v>0</v>
      </c>
      <c r="M49" s="597"/>
    </row>
    <row r="50" spans="2:14" x14ac:dyDescent="0.3">
      <c r="B50" s="478" t="s">
        <v>658</v>
      </c>
      <c r="C50" s="390"/>
      <c r="D50" s="393" t="s">
        <v>937</v>
      </c>
      <c r="E50" s="394"/>
      <c r="F50" s="394"/>
      <c r="G50" s="394"/>
      <c r="H50" s="394"/>
      <c r="I50" s="395"/>
      <c r="J50" s="64">
        <v>130</v>
      </c>
      <c r="K50" s="58"/>
      <c r="L50" s="596">
        <f t="shared" si="5"/>
        <v>0</v>
      </c>
      <c r="M50" s="597"/>
    </row>
    <row r="51" spans="2:14" x14ac:dyDescent="0.3">
      <c r="B51" s="478" t="s">
        <v>656</v>
      </c>
      <c r="C51" s="390"/>
      <c r="D51" s="393" t="s">
        <v>938</v>
      </c>
      <c r="E51" s="394"/>
      <c r="F51" s="394"/>
      <c r="G51" s="394"/>
      <c r="H51" s="394"/>
      <c r="I51" s="395"/>
      <c r="J51" s="64">
        <v>130</v>
      </c>
      <c r="K51" s="58"/>
      <c r="L51" s="596">
        <f t="shared" ref="L51" si="6">J51*K51</f>
        <v>0</v>
      </c>
      <c r="M51" s="597"/>
    </row>
    <row r="52" spans="2:14" ht="15" thickBot="1" x14ac:dyDescent="0.35">
      <c r="B52" s="478" t="s">
        <v>654</v>
      </c>
      <c r="C52" s="390"/>
      <c r="D52" s="393" t="s">
        <v>939</v>
      </c>
      <c r="E52" s="394"/>
      <c r="F52" s="394"/>
      <c r="G52" s="394"/>
      <c r="H52" s="394"/>
      <c r="I52" s="395"/>
      <c r="J52" s="64">
        <v>130</v>
      </c>
      <c r="K52" s="58"/>
      <c r="L52" s="596">
        <f t="shared" si="4"/>
        <v>0</v>
      </c>
      <c r="M52" s="597"/>
    </row>
    <row r="53" spans="2:14" ht="15" thickBot="1" x14ac:dyDescent="0.35">
      <c r="B53" s="600" t="s">
        <v>850</v>
      </c>
      <c r="C53" s="601"/>
      <c r="D53" s="601"/>
      <c r="E53" s="601"/>
      <c r="F53" s="601"/>
      <c r="G53" s="601"/>
      <c r="H53" s="601"/>
      <c r="I53" s="601"/>
      <c r="J53" s="601"/>
      <c r="K53" s="601"/>
      <c r="L53" s="601"/>
      <c r="M53" s="602"/>
      <c r="N53" s="29"/>
    </row>
    <row r="54" spans="2:14" x14ac:dyDescent="0.3">
      <c r="B54" s="671"/>
      <c r="C54" s="672"/>
      <c r="D54" s="666"/>
      <c r="E54" s="667"/>
      <c r="F54" s="667"/>
      <c r="G54" s="667"/>
      <c r="H54" s="667"/>
      <c r="I54" s="668"/>
      <c r="J54" s="61"/>
      <c r="K54" s="57"/>
      <c r="L54" s="618">
        <f>J54*K54</f>
        <v>0</v>
      </c>
      <c r="M54" s="619"/>
      <c r="N54" s="29"/>
    </row>
    <row r="55" spans="2:14" x14ac:dyDescent="0.3">
      <c r="B55" s="669"/>
      <c r="C55" s="670"/>
      <c r="D55" s="663"/>
      <c r="E55" s="664"/>
      <c r="F55" s="664"/>
      <c r="G55" s="664"/>
      <c r="H55" s="664"/>
      <c r="I55" s="665"/>
      <c r="J55" s="62"/>
      <c r="K55" s="58"/>
      <c r="L55" s="501">
        <f>J55*K55</f>
        <v>0</v>
      </c>
      <c r="M55" s="502"/>
      <c r="N55" s="29"/>
    </row>
    <row r="56" spans="2:14" ht="15" thickBot="1" x14ac:dyDescent="0.35">
      <c r="B56" s="171"/>
      <c r="C56" s="172"/>
      <c r="D56" s="173"/>
      <c r="E56" s="173"/>
      <c r="F56" s="173"/>
      <c r="G56" s="173"/>
      <c r="H56" s="173"/>
      <c r="I56" s="173"/>
      <c r="J56" s="184"/>
      <c r="K56" s="185"/>
      <c r="L56" s="186"/>
      <c r="M56" s="187"/>
      <c r="N56" s="29"/>
    </row>
    <row r="57" spans="2:14" ht="15" thickTop="1" x14ac:dyDescent="0.3">
      <c r="B57" s="687"/>
      <c r="C57" s="688"/>
      <c r="D57" s="688"/>
      <c r="E57" s="688"/>
      <c r="F57" s="688"/>
      <c r="G57" s="688"/>
      <c r="H57" s="688"/>
      <c r="I57" s="688"/>
      <c r="J57" s="188"/>
      <c r="K57" s="693" t="s">
        <v>281</v>
      </c>
      <c r="L57" s="695">
        <f>SUM(L6:M21,L23:M52,L54:M55)</f>
        <v>0</v>
      </c>
      <c r="M57" s="696"/>
      <c r="N57" s="29"/>
    </row>
    <row r="58" spans="2:14" ht="15" thickBot="1" x14ac:dyDescent="0.35">
      <c r="B58" s="687"/>
      <c r="C58" s="688"/>
      <c r="D58" s="688"/>
      <c r="E58" s="688"/>
      <c r="F58" s="688"/>
      <c r="G58" s="688"/>
      <c r="H58" s="688"/>
      <c r="I58" s="688"/>
      <c r="J58" s="188"/>
      <c r="K58" s="694"/>
      <c r="L58" s="697"/>
      <c r="M58" s="698"/>
      <c r="N58" s="29"/>
    </row>
    <row r="59" spans="2:14" ht="15" thickTop="1" x14ac:dyDescent="0.3">
      <c r="B59" s="687"/>
      <c r="C59" s="688"/>
      <c r="D59" s="688"/>
      <c r="E59" s="688"/>
      <c r="F59" s="688"/>
      <c r="G59" s="688"/>
      <c r="H59" s="688"/>
      <c r="I59" s="688"/>
      <c r="J59" s="688"/>
      <c r="K59" s="688"/>
      <c r="L59" s="688"/>
      <c r="M59" s="691"/>
      <c r="N59" s="29"/>
    </row>
    <row r="60" spans="2:14" ht="15" thickBot="1" x14ac:dyDescent="0.35">
      <c r="B60" s="689"/>
      <c r="C60" s="690"/>
      <c r="D60" s="690"/>
      <c r="E60" s="690"/>
      <c r="F60" s="690"/>
      <c r="G60" s="690"/>
      <c r="H60" s="690"/>
      <c r="I60" s="690"/>
      <c r="J60" s="690"/>
      <c r="K60" s="690"/>
      <c r="L60" s="690"/>
      <c r="M60" s="692"/>
      <c r="N60" s="29"/>
    </row>
    <row r="61" spans="2:14" ht="15" thickTop="1" x14ac:dyDescent="0.3">
      <c r="N61" s="29"/>
    </row>
    <row r="62" spans="2:14" x14ac:dyDescent="0.3">
      <c r="N62" s="29"/>
    </row>
    <row r="63" spans="2:14" x14ac:dyDescent="0.3">
      <c r="N63" s="29"/>
    </row>
    <row r="64" spans="2:14" x14ac:dyDescent="0.3">
      <c r="N64" s="29"/>
    </row>
    <row r="65" spans="14:14" x14ac:dyDescent="0.3">
      <c r="N65" s="29"/>
    </row>
    <row r="66" spans="14:14" x14ac:dyDescent="0.3">
      <c r="N66" s="29"/>
    </row>
    <row r="67" spans="14:14" x14ac:dyDescent="0.3">
      <c r="N67" s="29"/>
    </row>
    <row r="68" spans="14:14" x14ac:dyDescent="0.3">
      <c r="N68" s="29"/>
    </row>
    <row r="69" spans="14:14" x14ac:dyDescent="0.3">
      <c r="N69" s="29"/>
    </row>
    <row r="70" spans="14:14" x14ac:dyDescent="0.3">
      <c r="N70" s="29"/>
    </row>
    <row r="71" spans="14:14" x14ac:dyDescent="0.3">
      <c r="N71" s="29"/>
    </row>
    <row r="72" spans="14:14" x14ac:dyDescent="0.3">
      <c r="N72" s="29"/>
    </row>
    <row r="73" spans="14:14" x14ac:dyDescent="0.3">
      <c r="N73" s="29"/>
    </row>
    <row r="74" spans="14:14" x14ac:dyDescent="0.3">
      <c r="N74" s="29"/>
    </row>
    <row r="75" spans="14:14" x14ac:dyDescent="0.3">
      <c r="N75" s="29"/>
    </row>
    <row r="76" spans="14:14" x14ac:dyDescent="0.3">
      <c r="N76" s="29"/>
    </row>
    <row r="77" spans="14:14" x14ac:dyDescent="0.3">
      <c r="N77" s="29"/>
    </row>
    <row r="78" spans="14:14" x14ac:dyDescent="0.3">
      <c r="N78" s="29"/>
    </row>
    <row r="79" spans="14:14" x14ac:dyDescent="0.3">
      <c r="N79" s="29"/>
    </row>
    <row r="80" spans="14:14" x14ac:dyDescent="0.3">
      <c r="N80" s="29"/>
    </row>
    <row r="81" spans="14:14" x14ac:dyDescent="0.3">
      <c r="N81" s="29"/>
    </row>
    <row r="82" spans="14:14" x14ac:dyDescent="0.3">
      <c r="N82" s="29"/>
    </row>
    <row r="83" spans="14:14" x14ac:dyDescent="0.3">
      <c r="N83" s="29"/>
    </row>
    <row r="84" spans="14:14" x14ac:dyDescent="0.3">
      <c r="N84" s="29"/>
    </row>
    <row r="85" spans="14:14" x14ac:dyDescent="0.3">
      <c r="N85" s="29"/>
    </row>
    <row r="86" spans="14:14" x14ac:dyDescent="0.3">
      <c r="N86" s="29"/>
    </row>
    <row r="87" spans="14:14" x14ac:dyDescent="0.3"/>
    <row r="88" spans="14:14" x14ac:dyDescent="0.3"/>
    <row r="89" spans="14:14" x14ac:dyDescent="0.3"/>
    <row r="90" spans="14:14" x14ac:dyDescent="0.3"/>
    <row r="91" spans="14:14" x14ac:dyDescent="0.3"/>
    <row r="92" spans="14:14" x14ac:dyDescent="0.3"/>
    <row r="93" spans="14:14" x14ac:dyDescent="0.3"/>
    <row r="94" spans="14:14" x14ac:dyDescent="0.3"/>
    <row r="95" spans="14:14" x14ac:dyDescent="0.3"/>
    <row r="96" spans="14:14"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row r="117" x14ac:dyDescent="0.3"/>
    <row r="118" x14ac:dyDescent="0.3"/>
    <row r="119" x14ac:dyDescent="0.3"/>
    <row r="120" x14ac:dyDescent="0.3"/>
    <row r="121" x14ac:dyDescent="0.3"/>
    <row r="122" x14ac:dyDescent="0.3"/>
    <row r="123" x14ac:dyDescent="0.3"/>
    <row r="124" x14ac:dyDescent="0.3"/>
    <row r="125" x14ac:dyDescent="0.3"/>
    <row r="126" x14ac:dyDescent="0.3"/>
    <row r="127" x14ac:dyDescent="0.3"/>
    <row r="128"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row r="159" x14ac:dyDescent="0.3"/>
    <row r="16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ht="14.4" customHeight="1" x14ac:dyDescent="0.3"/>
    <row r="176" ht="14.4" customHeight="1" x14ac:dyDescent="0.3"/>
    <row r="177" ht="14.4" customHeight="1" x14ac:dyDescent="0.3"/>
    <row r="178" ht="14.4" customHeight="1" x14ac:dyDescent="0.3"/>
  </sheetData>
  <sheetProtection password="EDC4" sheet="1" objects="1" scenarios="1" selectLockedCells="1"/>
  <mergeCells count="143">
    <mergeCell ref="B59:H60"/>
    <mergeCell ref="I59:M60"/>
    <mergeCell ref="B55:C55"/>
    <mergeCell ref="D55:I55"/>
    <mergeCell ref="L55:M55"/>
    <mergeCell ref="B57:I58"/>
    <mergeCell ref="K57:K58"/>
    <mergeCell ref="L57:M58"/>
    <mergeCell ref="B53:M53"/>
    <mergeCell ref="B54:C54"/>
    <mergeCell ref="D54:I54"/>
    <mergeCell ref="L54:M54"/>
    <mergeCell ref="D36:I36"/>
    <mergeCell ref="L36:M36"/>
    <mergeCell ref="B37:C37"/>
    <mergeCell ref="D37:I37"/>
    <mergeCell ref="L37:M37"/>
    <mergeCell ref="B43:C43"/>
    <mergeCell ref="D43:I43"/>
    <mergeCell ref="L43:M43"/>
    <mergeCell ref="B44:C44"/>
    <mergeCell ref="D44:I44"/>
    <mergeCell ref="L44:M44"/>
    <mergeCell ref="B42:M42"/>
    <mergeCell ref="B31:M31"/>
    <mergeCell ref="B27:M27"/>
    <mergeCell ref="B28:C28"/>
    <mergeCell ref="D28:I28"/>
    <mergeCell ref="L28:M28"/>
    <mergeCell ref="B39:C39"/>
    <mergeCell ref="D39:I39"/>
    <mergeCell ref="L39:M39"/>
    <mergeCell ref="B40:C40"/>
    <mergeCell ref="D40:I40"/>
    <mergeCell ref="L40:M40"/>
    <mergeCell ref="B32:C32"/>
    <mergeCell ref="D32:I32"/>
    <mergeCell ref="L32:M32"/>
    <mergeCell ref="B33:C33"/>
    <mergeCell ref="D33:I33"/>
    <mergeCell ref="L33:M33"/>
    <mergeCell ref="B34:C34"/>
    <mergeCell ref="D34:I34"/>
    <mergeCell ref="L34:M34"/>
    <mergeCell ref="B35:C35"/>
    <mergeCell ref="D35:I35"/>
    <mergeCell ref="L35:M35"/>
    <mergeCell ref="B36:C36"/>
    <mergeCell ref="B30:C30"/>
    <mergeCell ref="D30:I30"/>
    <mergeCell ref="L30:M30"/>
    <mergeCell ref="B29:C29"/>
    <mergeCell ref="D29:I29"/>
    <mergeCell ref="L29:M29"/>
    <mergeCell ref="B26:C26"/>
    <mergeCell ref="D26:I26"/>
    <mergeCell ref="L26:M26"/>
    <mergeCell ref="B24:C24"/>
    <mergeCell ref="D24:I24"/>
    <mergeCell ref="L24:M24"/>
    <mergeCell ref="B25:C25"/>
    <mergeCell ref="D25:I25"/>
    <mergeCell ref="L25:M25"/>
    <mergeCell ref="B22:M22"/>
    <mergeCell ref="B23:C23"/>
    <mergeCell ref="D23:I23"/>
    <mergeCell ref="L23:M23"/>
    <mergeCell ref="B20:C20"/>
    <mergeCell ref="D20:I20"/>
    <mergeCell ref="L20:M20"/>
    <mergeCell ref="B21:C21"/>
    <mergeCell ref="D21:I21"/>
    <mergeCell ref="L21:M21"/>
    <mergeCell ref="B18:C18"/>
    <mergeCell ref="D18:I18"/>
    <mergeCell ref="L18:M18"/>
    <mergeCell ref="B19:M19"/>
    <mergeCell ref="B17:C17"/>
    <mergeCell ref="D17:I17"/>
    <mergeCell ref="L17:M17"/>
    <mergeCell ref="B14:C14"/>
    <mergeCell ref="D14:I14"/>
    <mergeCell ref="L14:M14"/>
    <mergeCell ref="B15:C15"/>
    <mergeCell ref="D15:I15"/>
    <mergeCell ref="L15:M15"/>
    <mergeCell ref="B10:C10"/>
    <mergeCell ref="D10:I10"/>
    <mergeCell ref="L10:M10"/>
    <mergeCell ref="B11:C11"/>
    <mergeCell ref="D11:I11"/>
    <mergeCell ref="L11:M11"/>
    <mergeCell ref="B16:C16"/>
    <mergeCell ref="D16:I16"/>
    <mergeCell ref="L16:M16"/>
    <mergeCell ref="L49:M49"/>
    <mergeCell ref="B50:C50"/>
    <mergeCell ref="B1:M2"/>
    <mergeCell ref="B3:M3"/>
    <mergeCell ref="B4:C4"/>
    <mergeCell ref="D4:I4"/>
    <mergeCell ref="L4:M4"/>
    <mergeCell ref="B5:M5"/>
    <mergeCell ref="B8:C8"/>
    <mergeCell ref="D8:I8"/>
    <mergeCell ref="L8:M8"/>
    <mergeCell ref="B6:C6"/>
    <mergeCell ref="D6:I6"/>
    <mergeCell ref="L6:M6"/>
    <mergeCell ref="B7:C7"/>
    <mergeCell ref="D7:I7"/>
    <mergeCell ref="L7:M7"/>
    <mergeCell ref="B9:M9"/>
    <mergeCell ref="B12:C12"/>
    <mergeCell ref="D12:I12"/>
    <mergeCell ref="L12:M12"/>
    <mergeCell ref="B13:C13"/>
    <mergeCell ref="D13:I13"/>
    <mergeCell ref="L13:M13"/>
    <mergeCell ref="D50:I50"/>
    <mergeCell ref="L50:M50"/>
    <mergeCell ref="B52:C52"/>
    <mergeCell ref="D52:I52"/>
    <mergeCell ref="L52:M52"/>
    <mergeCell ref="B51:C51"/>
    <mergeCell ref="D51:I51"/>
    <mergeCell ref="L51:M51"/>
    <mergeCell ref="B38:C38"/>
    <mergeCell ref="D38:I38"/>
    <mergeCell ref="L38:M38"/>
    <mergeCell ref="B45:M45"/>
    <mergeCell ref="B46:C46"/>
    <mergeCell ref="D46:I46"/>
    <mergeCell ref="L46:M46"/>
    <mergeCell ref="B47:C47"/>
    <mergeCell ref="D47:I47"/>
    <mergeCell ref="L47:M47"/>
    <mergeCell ref="B41:M41"/>
    <mergeCell ref="B48:C48"/>
    <mergeCell ref="D48:I48"/>
    <mergeCell ref="L48:M48"/>
    <mergeCell ref="B49:C49"/>
    <mergeCell ref="D49:I49"/>
  </mergeCells>
  <conditionalFormatting sqref="D10:D11 D23 J23:K26 D54:D56 J54:K56 B54:B56 K6:K8 B32:B33 J32:K33 D32:D33 D43:D44 J43:K44 B43 D40 J40:K40 B40 D20:D21 J20:K21 J10:K18">
    <cfRule type="expression" dxfId="84" priority="65">
      <formula>$K6&gt;0</formula>
    </cfRule>
  </conditionalFormatting>
  <conditionalFormatting sqref="L6:M6 L44:M44 L23:M26 L12:M18 L43 L54:M56 L40:M40 L20:M21">
    <cfRule type="expression" dxfId="83" priority="64">
      <formula>$L6&gt;0</formula>
    </cfRule>
  </conditionalFormatting>
  <conditionalFormatting sqref="B10:B11">
    <cfRule type="expression" dxfId="82" priority="63">
      <formula>$K10&gt;0</formula>
    </cfRule>
  </conditionalFormatting>
  <conditionalFormatting sqref="L7:M8 L10:M11">
    <cfRule type="expression" dxfId="81" priority="62">
      <formula>$L7&gt;0</formula>
    </cfRule>
  </conditionalFormatting>
  <conditionalFormatting sqref="L32:M33">
    <cfRule type="expression" dxfId="80" priority="61">
      <formula>$L32&gt;0</formula>
    </cfRule>
  </conditionalFormatting>
  <conditionalFormatting sqref="L57:M58">
    <cfRule type="expression" dxfId="79" priority="59">
      <formula>$L$57&gt;0</formula>
    </cfRule>
  </conditionalFormatting>
  <conditionalFormatting sqref="B20:B21">
    <cfRule type="expression" dxfId="78" priority="58">
      <formula>$K20&gt;0</formula>
    </cfRule>
  </conditionalFormatting>
  <conditionalFormatting sqref="B23:B26">
    <cfRule type="expression" dxfId="77" priority="57">
      <formula>$K23&gt;0</formula>
    </cfRule>
  </conditionalFormatting>
  <conditionalFormatting sqref="B44">
    <cfRule type="expression" dxfId="76" priority="56">
      <formula>$K44&gt;0</formula>
    </cfRule>
  </conditionalFormatting>
  <conditionalFormatting sqref="B6:D8">
    <cfRule type="expression" dxfId="75" priority="54">
      <formula>$K6&gt;0</formula>
    </cfRule>
    <cfRule type="expression" dxfId="74" priority="55">
      <formula>K6&gt;0</formula>
    </cfRule>
  </conditionalFormatting>
  <conditionalFormatting sqref="E6:J8">
    <cfRule type="expression" dxfId="73" priority="52">
      <formula>$K6&gt;0</formula>
    </cfRule>
    <cfRule type="expression" dxfId="72" priority="53">
      <formula>N19&gt;0</formula>
    </cfRule>
  </conditionalFormatting>
  <conditionalFormatting sqref="D24">
    <cfRule type="expression" dxfId="71" priority="51">
      <formula>$K24&gt;0</formula>
    </cfRule>
  </conditionalFormatting>
  <conditionalFormatting sqref="D25">
    <cfRule type="expression" dxfId="70" priority="50">
      <formula>$K25&gt;0</formula>
    </cfRule>
  </conditionalFormatting>
  <conditionalFormatting sqref="D26">
    <cfRule type="expression" dxfId="69" priority="48">
      <formula>$K26&gt;0</formula>
    </cfRule>
  </conditionalFormatting>
  <conditionalFormatting sqref="B34:B39 J34:K39 D34:D39">
    <cfRule type="expression" dxfId="68" priority="47">
      <formula>$K34&gt;0</formula>
    </cfRule>
  </conditionalFormatting>
  <conditionalFormatting sqref="L34:M39">
    <cfRule type="expression" dxfId="67" priority="46">
      <formula>$L34&gt;0</formula>
    </cfRule>
  </conditionalFormatting>
  <conditionalFormatting sqref="B12">
    <cfRule type="expression" dxfId="66" priority="45">
      <formula>$K12&gt;0</formula>
    </cfRule>
  </conditionalFormatting>
  <conditionalFormatting sqref="B13">
    <cfRule type="expression" dxfId="65" priority="44">
      <formula>$K13&gt;0</formula>
    </cfRule>
  </conditionalFormatting>
  <conditionalFormatting sqref="B14">
    <cfRule type="expression" dxfId="64" priority="43">
      <formula>$K14&gt;0</formula>
    </cfRule>
  </conditionalFormatting>
  <conditionalFormatting sqref="B15">
    <cfRule type="expression" dxfId="63" priority="42">
      <formula>$K15&gt;0</formula>
    </cfRule>
  </conditionalFormatting>
  <conditionalFormatting sqref="B16">
    <cfRule type="expression" dxfId="62" priority="41">
      <formula>$K16&gt;0</formula>
    </cfRule>
  </conditionalFormatting>
  <conditionalFormatting sqref="B17">
    <cfRule type="expression" dxfId="61" priority="40">
      <formula>$K17&gt;0</formula>
    </cfRule>
  </conditionalFormatting>
  <conditionalFormatting sqref="B18">
    <cfRule type="expression" dxfId="60" priority="39">
      <formula>$K18&gt;0</formula>
    </cfRule>
  </conditionalFormatting>
  <conditionalFormatting sqref="D46:D47 J46:K46 K47">
    <cfRule type="expression" dxfId="59" priority="37">
      <formula>$K46&gt;0</formula>
    </cfRule>
  </conditionalFormatting>
  <conditionalFormatting sqref="B46:B47">
    <cfRule type="expression" dxfId="58" priority="36">
      <formula>$K46&gt;0</formula>
    </cfRule>
  </conditionalFormatting>
  <conditionalFormatting sqref="L46:M47">
    <cfRule type="expression" dxfId="57" priority="35">
      <formula>$L46&gt;0</formula>
    </cfRule>
  </conditionalFormatting>
  <conditionalFormatting sqref="D12">
    <cfRule type="expression" dxfId="56" priority="34">
      <formula>$K12&gt;0</formula>
    </cfRule>
  </conditionalFormatting>
  <conditionalFormatting sqref="D13">
    <cfRule type="expression" dxfId="55" priority="33">
      <formula>$K13&gt;0</formula>
    </cfRule>
  </conditionalFormatting>
  <conditionalFormatting sqref="D14">
    <cfRule type="expression" dxfId="54" priority="32">
      <formula>$K14&gt;0</formula>
    </cfRule>
  </conditionalFormatting>
  <conditionalFormatting sqref="D15">
    <cfRule type="expression" dxfId="53" priority="31">
      <formula>$K15&gt;0</formula>
    </cfRule>
  </conditionalFormatting>
  <conditionalFormatting sqref="D16">
    <cfRule type="expression" dxfId="52" priority="30">
      <formula>$K16&gt;0</formula>
    </cfRule>
  </conditionalFormatting>
  <conditionalFormatting sqref="D17">
    <cfRule type="expression" dxfId="51" priority="29">
      <formula>$K17&gt;0</formula>
    </cfRule>
  </conditionalFormatting>
  <conditionalFormatting sqref="D18">
    <cfRule type="expression" dxfId="50" priority="28">
      <formula>$K18&gt;0</formula>
    </cfRule>
  </conditionalFormatting>
  <conditionalFormatting sqref="K52">
    <cfRule type="expression" dxfId="49" priority="24">
      <formula>$K52&gt;0</formula>
    </cfRule>
  </conditionalFormatting>
  <conditionalFormatting sqref="L52:M52">
    <cfRule type="expression" dxfId="48" priority="22">
      <formula>$L52&gt;0</formula>
    </cfRule>
  </conditionalFormatting>
  <conditionalFormatting sqref="K51">
    <cfRule type="expression" dxfId="47" priority="21">
      <formula>$K51&gt;0</formula>
    </cfRule>
  </conditionalFormatting>
  <conditionalFormatting sqref="B51">
    <cfRule type="expression" dxfId="46" priority="20">
      <formula>$K51&gt;0</formula>
    </cfRule>
  </conditionalFormatting>
  <conditionalFormatting sqref="L51:M51">
    <cfRule type="expression" dxfId="45" priority="19">
      <formula>$L51&gt;0</formula>
    </cfRule>
  </conditionalFormatting>
  <conditionalFormatting sqref="K50">
    <cfRule type="expression" dxfId="44" priority="18">
      <formula>$K50&gt;0</formula>
    </cfRule>
  </conditionalFormatting>
  <conditionalFormatting sqref="B50">
    <cfRule type="expression" dxfId="43" priority="17">
      <formula>$K50&gt;0</formula>
    </cfRule>
  </conditionalFormatting>
  <conditionalFormatting sqref="L50:M50">
    <cfRule type="expression" dxfId="42" priority="16">
      <formula>$L50&gt;0</formula>
    </cfRule>
  </conditionalFormatting>
  <conditionalFormatting sqref="K49">
    <cfRule type="expression" dxfId="41" priority="15">
      <formula>$K49&gt;0</formula>
    </cfRule>
  </conditionalFormatting>
  <conditionalFormatting sqref="B49">
    <cfRule type="expression" dxfId="40" priority="14">
      <formula>$K49&gt;0</formula>
    </cfRule>
  </conditionalFormatting>
  <conditionalFormatting sqref="L49:M49">
    <cfRule type="expression" dxfId="39" priority="13">
      <formula>$L49&gt;0</formula>
    </cfRule>
  </conditionalFormatting>
  <conditionalFormatting sqref="K48">
    <cfRule type="expression" dxfId="38" priority="12">
      <formula>$K48&gt;0</formula>
    </cfRule>
  </conditionalFormatting>
  <conditionalFormatting sqref="B48">
    <cfRule type="expression" dxfId="37" priority="11">
      <formula>$K48&gt;0</formula>
    </cfRule>
  </conditionalFormatting>
  <conditionalFormatting sqref="L48:M48">
    <cfRule type="expression" dxfId="36" priority="10">
      <formula>$L48&gt;0</formula>
    </cfRule>
  </conditionalFormatting>
  <conditionalFormatting sqref="D48:D52">
    <cfRule type="expression" dxfId="35" priority="9">
      <formula>$K48&gt;0</formula>
    </cfRule>
  </conditionalFormatting>
  <conditionalFormatting sqref="B28:B29 J28:K29 D28:D29">
    <cfRule type="expression" dxfId="34" priority="7">
      <formula>$K28&gt;0</formula>
    </cfRule>
  </conditionalFormatting>
  <conditionalFormatting sqref="L28:M29">
    <cfRule type="expression" dxfId="33" priority="6">
      <formula>$L28&gt;0</formula>
    </cfRule>
  </conditionalFormatting>
  <conditionalFormatting sqref="B30 J30:K30">
    <cfRule type="expression" dxfId="32" priority="5">
      <formula>$K30&gt;0</formula>
    </cfRule>
  </conditionalFormatting>
  <conditionalFormatting sqref="L30:M30">
    <cfRule type="expression" dxfId="31" priority="4">
      <formula>$L30&gt;0</formula>
    </cfRule>
  </conditionalFormatting>
  <conditionalFormatting sqref="D30">
    <cfRule type="expression" dxfId="30" priority="3">
      <formula>$K30&gt;0</formula>
    </cfRule>
  </conditionalFormatting>
  <conditionalFormatting sqref="B52">
    <cfRule type="expression" dxfId="29" priority="2">
      <formula>$K52&gt;0</formula>
    </cfRule>
  </conditionalFormatting>
  <conditionalFormatting sqref="J47:J52">
    <cfRule type="expression" dxfId="28" priority="1">
      <formula>$K47&gt;0</formula>
    </cfRule>
  </conditionalFormatting>
  <pageMargins left="0" right="0" top="0.25" bottom="0.2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08"/>
  <sheetViews>
    <sheetView showGridLines="0" zoomScaleNormal="100" workbookViewId="0">
      <selection activeCell="K7" sqref="K7"/>
    </sheetView>
  </sheetViews>
  <sheetFormatPr defaultColWidth="9.109375" defaultRowHeight="14.4" zeroHeight="1" x14ac:dyDescent="0.3"/>
  <cols>
    <col min="1" max="1" width="1.33203125" style="28" customWidth="1"/>
    <col min="2" max="2" width="8.33203125" style="28" customWidth="1"/>
    <col min="3" max="3" width="4.33203125" style="28" customWidth="1"/>
    <col min="4" max="4" width="15.33203125" style="28" customWidth="1"/>
    <col min="5" max="5" width="4.6640625" style="28" customWidth="1"/>
    <col min="6" max="6" width="3.5546875" style="28" customWidth="1"/>
    <col min="7" max="7" width="16.6640625" style="28" customWidth="1"/>
    <col min="8" max="8" width="8" style="28" customWidth="1"/>
    <col min="9" max="9" width="6.88671875" style="28" customWidth="1"/>
    <col min="10" max="10" width="8.109375" style="28" customWidth="1"/>
    <col min="11" max="11" width="12.44140625" style="28" customWidth="1"/>
    <col min="12" max="12" width="8.5546875" style="28" customWidth="1"/>
    <col min="13" max="13" width="6.44140625" style="28" customWidth="1"/>
    <col min="14" max="14" width="0.5546875" style="28" hidden="1" customWidth="1"/>
    <col min="15" max="15" width="0" style="28" hidden="1" customWidth="1"/>
    <col min="16" max="16384" width="9.109375" style="28"/>
  </cols>
  <sheetData>
    <row r="1" spans="2:14" ht="63.75" customHeight="1" thickTop="1" x14ac:dyDescent="0.3">
      <c r="B1" s="471"/>
      <c r="C1" s="472"/>
      <c r="D1" s="472"/>
      <c r="E1" s="472"/>
      <c r="F1" s="472"/>
      <c r="G1" s="472"/>
      <c r="H1" s="472"/>
      <c r="I1" s="472"/>
      <c r="J1" s="472"/>
      <c r="K1" s="472"/>
      <c r="L1" s="472"/>
      <c r="M1" s="473"/>
      <c r="N1" s="28" t="s">
        <v>269</v>
      </c>
    </row>
    <row r="2" spans="2:14" ht="9" customHeight="1" thickBot="1" x14ac:dyDescent="0.35">
      <c r="B2" s="474"/>
      <c r="C2" s="475"/>
      <c r="D2" s="475"/>
      <c r="E2" s="475"/>
      <c r="F2" s="475"/>
      <c r="G2" s="475"/>
      <c r="H2" s="475"/>
      <c r="I2" s="475"/>
      <c r="J2" s="475"/>
      <c r="K2" s="475"/>
      <c r="L2" s="475"/>
      <c r="M2" s="476"/>
    </row>
    <row r="3" spans="2:14" ht="19.5" customHeight="1" thickTop="1" thickBot="1" x14ac:dyDescent="0.35">
      <c r="B3" s="727" t="s">
        <v>982</v>
      </c>
      <c r="C3" s="728"/>
      <c r="D3" s="728"/>
      <c r="E3" s="728"/>
      <c r="F3" s="728"/>
      <c r="G3" s="728"/>
      <c r="H3" s="728"/>
      <c r="I3" s="728"/>
      <c r="J3" s="728"/>
      <c r="K3" s="728"/>
      <c r="L3" s="728"/>
      <c r="M3" s="729"/>
    </row>
    <row r="4" spans="2:14" s="113" customFormat="1" ht="16.5" customHeight="1" thickBot="1" x14ac:dyDescent="0.3">
      <c r="B4" s="732" t="s">
        <v>76</v>
      </c>
      <c r="C4" s="730"/>
      <c r="D4" s="730" t="s">
        <v>75</v>
      </c>
      <c r="E4" s="730"/>
      <c r="F4" s="730"/>
      <c r="G4" s="730"/>
      <c r="H4" s="730"/>
      <c r="I4" s="730"/>
      <c r="J4" s="114" t="s">
        <v>114</v>
      </c>
      <c r="K4" s="114" t="s">
        <v>282</v>
      </c>
      <c r="L4" s="730" t="s">
        <v>74</v>
      </c>
      <c r="M4" s="731"/>
    </row>
    <row r="5" spans="2:14" ht="15" customHeight="1" thickBot="1" x14ac:dyDescent="0.35">
      <c r="B5" s="733" t="s">
        <v>768</v>
      </c>
      <c r="C5" s="734"/>
      <c r="D5" s="734"/>
      <c r="E5" s="734"/>
      <c r="F5" s="734"/>
      <c r="G5" s="734"/>
      <c r="H5" s="734"/>
      <c r="I5" s="734"/>
      <c r="J5" s="734"/>
      <c r="K5" s="734"/>
      <c r="L5" s="734"/>
      <c r="M5" s="735"/>
    </row>
    <row r="6" spans="2:14" ht="13.5" customHeight="1" thickBot="1" x14ac:dyDescent="0.35">
      <c r="B6" s="529" t="s">
        <v>510</v>
      </c>
      <c r="C6" s="530"/>
      <c r="D6" s="530"/>
      <c r="E6" s="530"/>
      <c r="F6" s="530"/>
      <c r="G6" s="530"/>
      <c r="H6" s="530"/>
      <c r="I6" s="530"/>
      <c r="J6" s="530"/>
      <c r="K6" s="530"/>
      <c r="L6" s="530"/>
      <c r="M6" s="531"/>
    </row>
    <row r="7" spans="2:14" x14ac:dyDescent="0.3">
      <c r="B7" s="536" t="s">
        <v>672</v>
      </c>
      <c r="C7" s="491"/>
      <c r="D7" s="736" t="s">
        <v>421</v>
      </c>
      <c r="E7" s="737"/>
      <c r="F7" s="737"/>
      <c r="G7" s="737"/>
      <c r="H7" s="737"/>
      <c r="I7" s="738"/>
      <c r="J7" s="118">
        <v>350</v>
      </c>
      <c r="K7" s="57"/>
      <c r="L7" s="676">
        <f t="shared" ref="L7:L16" si="0">J7*K7</f>
        <v>0</v>
      </c>
      <c r="M7" s="677"/>
    </row>
    <row r="8" spans="2:14" ht="13.5" customHeight="1" x14ac:dyDescent="0.3">
      <c r="B8" s="478" t="s">
        <v>767</v>
      </c>
      <c r="C8" s="390"/>
      <c r="D8" s="721" t="s">
        <v>766</v>
      </c>
      <c r="E8" s="722"/>
      <c r="F8" s="722"/>
      <c r="G8" s="722"/>
      <c r="H8" s="722"/>
      <c r="I8" s="723"/>
      <c r="J8" s="119">
        <v>150</v>
      </c>
      <c r="K8" s="58"/>
      <c r="L8" s="676">
        <f t="shared" si="0"/>
        <v>0</v>
      </c>
      <c r="M8" s="677"/>
    </row>
    <row r="9" spans="2:14" ht="14.25" customHeight="1" x14ac:dyDescent="0.3">
      <c r="B9" s="478" t="s">
        <v>427</v>
      </c>
      <c r="C9" s="390"/>
      <c r="D9" s="721" t="s">
        <v>644</v>
      </c>
      <c r="E9" s="722"/>
      <c r="F9" s="722"/>
      <c r="G9" s="722"/>
      <c r="H9" s="722"/>
      <c r="I9" s="723"/>
      <c r="J9" s="119">
        <v>83</v>
      </c>
      <c r="K9" s="58"/>
      <c r="L9" s="676">
        <f t="shared" si="0"/>
        <v>0</v>
      </c>
      <c r="M9" s="677"/>
    </row>
    <row r="10" spans="2:14" ht="15" customHeight="1" x14ac:dyDescent="0.3">
      <c r="B10" s="478" t="s">
        <v>643</v>
      </c>
      <c r="C10" s="390"/>
      <c r="D10" s="721" t="s">
        <v>642</v>
      </c>
      <c r="E10" s="722"/>
      <c r="F10" s="722"/>
      <c r="G10" s="722"/>
      <c r="H10" s="722"/>
      <c r="I10" s="723"/>
      <c r="J10" s="119">
        <v>20</v>
      </c>
      <c r="K10" s="58"/>
      <c r="L10" s="676">
        <f t="shared" si="0"/>
        <v>0</v>
      </c>
      <c r="M10" s="677"/>
    </row>
    <row r="11" spans="2:14" ht="15" customHeight="1" x14ac:dyDescent="0.3">
      <c r="B11" s="478" t="s">
        <v>641</v>
      </c>
      <c r="C11" s="390"/>
      <c r="D11" s="721" t="s">
        <v>640</v>
      </c>
      <c r="E11" s="722"/>
      <c r="F11" s="722"/>
      <c r="G11" s="722"/>
      <c r="H11" s="722"/>
      <c r="I11" s="723"/>
      <c r="J11" s="119">
        <v>16</v>
      </c>
      <c r="K11" s="58"/>
      <c r="L11" s="676">
        <f t="shared" si="0"/>
        <v>0</v>
      </c>
      <c r="M11" s="677"/>
    </row>
    <row r="12" spans="2:14" ht="15" customHeight="1" x14ac:dyDescent="0.3">
      <c r="B12" s="478" t="s">
        <v>639</v>
      </c>
      <c r="C12" s="390"/>
      <c r="D12" s="721" t="s">
        <v>638</v>
      </c>
      <c r="E12" s="722"/>
      <c r="F12" s="722"/>
      <c r="G12" s="722"/>
      <c r="H12" s="722"/>
      <c r="I12" s="723"/>
      <c r="J12" s="119">
        <v>6</v>
      </c>
      <c r="K12" s="58"/>
      <c r="L12" s="676">
        <f t="shared" si="0"/>
        <v>0</v>
      </c>
      <c r="M12" s="677"/>
    </row>
    <row r="13" spans="2:14" x14ac:dyDescent="0.3">
      <c r="B13" s="478" t="s">
        <v>425</v>
      </c>
      <c r="C13" s="390"/>
      <c r="D13" s="721" t="s">
        <v>671</v>
      </c>
      <c r="E13" s="722"/>
      <c r="F13" s="722"/>
      <c r="G13" s="722"/>
      <c r="H13" s="722"/>
      <c r="I13" s="723"/>
      <c r="J13" s="119">
        <v>40</v>
      </c>
      <c r="K13" s="58"/>
      <c r="L13" s="676">
        <f t="shared" si="0"/>
        <v>0</v>
      </c>
      <c r="M13" s="677"/>
    </row>
    <row r="14" spans="2:14" x14ac:dyDescent="0.3">
      <c r="B14" s="478" t="s">
        <v>499</v>
      </c>
      <c r="C14" s="390"/>
      <c r="D14" s="721" t="s">
        <v>632</v>
      </c>
      <c r="E14" s="722"/>
      <c r="F14" s="722"/>
      <c r="G14" s="722"/>
      <c r="H14" s="722"/>
      <c r="I14" s="723"/>
      <c r="J14" s="119">
        <v>45</v>
      </c>
      <c r="K14" s="58"/>
      <c r="L14" s="676">
        <f t="shared" si="0"/>
        <v>0</v>
      </c>
      <c r="M14" s="677"/>
      <c r="N14" s="96"/>
    </row>
    <row r="15" spans="2:14" ht="15" customHeight="1" x14ac:dyDescent="0.3">
      <c r="B15" s="478" t="s">
        <v>267</v>
      </c>
      <c r="C15" s="390"/>
      <c r="D15" s="721" t="s">
        <v>985</v>
      </c>
      <c r="E15" s="722"/>
      <c r="F15" s="722"/>
      <c r="G15" s="722"/>
      <c r="H15" s="722"/>
      <c r="I15" s="723"/>
      <c r="J15" s="119">
        <v>149</v>
      </c>
      <c r="K15" s="58"/>
      <c r="L15" s="676">
        <f t="shared" si="0"/>
        <v>0</v>
      </c>
      <c r="M15" s="677"/>
    </row>
    <row r="16" spans="2:14" ht="16.5" customHeight="1" thickBot="1" x14ac:dyDescent="0.35">
      <c r="B16" s="477" t="s">
        <v>765</v>
      </c>
      <c r="C16" s="384"/>
      <c r="D16" s="724" t="s">
        <v>764</v>
      </c>
      <c r="E16" s="725"/>
      <c r="F16" s="725"/>
      <c r="G16" s="725"/>
      <c r="H16" s="725"/>
      <c r="I16" s="726"/>
      <c r="J16" s="120">
        <v>100</v>
      </c>
      <c r="K16" s="56"/>
      <c r="L16" s="709">
        <f t="shared" si="0"/>
        <v>0</v>
      </c>
      <c r="M16" s="710"/>
    </row>
    <row r="17" spans="2:13" ht="13.5" customHeight="1" thickBot="1" x14ac:dyDescent="0.35">
      <c r="B17" s="718" t="s">
        <v>629</v>
      </c>
      <c r="C17" s="719"/>
      <c r="D17" s="719"/>
      <c r="E17" s="719"/>
      <c r="F17" s="719"/>
      <c r="G17" s="719"/>
      <c r="H17" s="719"/>
      <c r="I17" s="719"/>
      <c r="J17" s="719"/>
      <c r="K17" s="719"/>
      <c r="L17" s="719"/>
      <c r="M17" s="720"/>
    </row>
    <row r="18" spans="2:13" x14ac:dyDescent="0.3">
      <c r="B18" s="482" t="s">
        <v>763</v>
      </c>
      <c r="C18" s="411"/>
      <c r="D18" s="701" t="s">
        <v>762</v>
      </c>
      <c r="E18" s="702"/>
      <c r="F18" s="702"/>
      <c r="G18" s="702"/>
      <c r="H18" s="702"/>
      <c r="I18" s="703"/>
      <c r="J18" s="118">
        <v>187</v>
      </c>
      <c r="K18" s="57"/>
      <c r="L18" s="676">
        <f>J18*K18</f>
        <v>0</v>
      </c>
      <c r="M18" s="677"/>
    </row>
    <row r="19" spans="2:13" x14ac:dyDescent="0.3">
      <c r="B19" s="478" t="s">
        <v>761</v>
      </c>
      <c r="C19" s="390"/>
      <c r="D19" s="673" t="s">
        <v>760</v>
      </c>
      <c r="E19" s="674"/>
      <c r="F19" s="674"/>
      <c r="G19" s="674"/>
      <c r="H19" s="674"/>
      <c r="I19" s="675"/>
      <c r="J19" s="119">
        <v>187</v>
      </c>
      <c r="K19" s="58"/>
      <c r="L19" s="676">
        <f>J19*K19</f>
        <v>0</v>
      </c>
      <c r="M19" s="677"/>
    </row>
    <row r="20" spans="2:13" ht="15" thickBot="1" x14ac:dyDescent="0.35">
      <c r="B20" s="477" t="s">
        <v>759</v>
      </c>
      <c r="C20" s="384"/>
      <c r="D20" s="706" t="s">
        <v>758</v>
      </c>
      <c r="E20" s="707"/>
      <c r="F20" s="707"/>
      <c r="G20" s="707"/>
      <c r="H20" s="707"/>
      <c r="I20" s="708"/>
      <c r="J20" s="120">
        <v>187</v>
      </c>
      <c r="K20" s="56"/>
      <c r="L20" s="709">
        <f>J20*K20</f>
        <v>0</v>
      </c>
      <c r="M20" s="710"/>
    </row>
    <row r="21" spans="2:13" ht="15" thickBot="1" x14ac:dyDescent="0.35">
      <c r="B21" s="529" t="s">
        <v>303</v>
      </c>
      <c r="C21" s="530"/>
      <c r="D21" s="530"/>
      <c r="E21" s="530"/>
      <c r="F21" s="530"/>
      <c r="G21" s="530"/>
      <c r="H21" s="530"/>
      <c r="I21" s="530"/>
      <c r="J21" s="530"/>
      <c r="K21" s="530"/>
      <c r="L21" s="530"/>
      <c r="M21" s="531"/>
    </row>
    <row r="22" spans="2:13" ht="15" thickBot="1" x14ac:dyDescent="0.35">
      <c r="B22" s="482" t="s">
        <v>757</v>
      </c>
      <c r="C22" s="411"/>
      <c r="D22" s="701" t="s">
        <v>756</v>
      </c>
      <c r="E22" s="702"/>
      <c r="F22" s="702"/>
      <c r="G22" s="702"/>
      <c r="H22" s="702"/>
      <c r="I22" s="703"/>
      <c r="J22" s="118">
        <v>192</v>
      </c>
      <c r="K22" s="53"/>
      <c r="L22" s="709">
        <f>J22*K22</f>
        <v>0</v>
      </c>
      <c r="M22" s="710"/>
    </row>
    <row r="23" spans="2:13" ht="15" thickBot="1" x14ac:dyDescent="0.35">
      <c r="B23" s="529" t="s">
        <v>755</v>
      </c>
      <c r="C23" s="530"/>
      <c r="D23" s="530"/>
      <c r="E23" s="530"/>
      <c r="F23" s="530"/>
      <c r="G23" s="530"/>
      <c r="H23" s="530"/>
      <c r="I23" s="530"/>
      <c r="J23" s="530"/>
      <c r="K23" s="530"/>
      <c r="L23" s="530"/>
      <c r="M23" s="531"/>
    </row>
    <row r="24" spans="2:13" x14ac:dyDescent="0.3">
      <c r="B24" s="482" t="s">
        <v>754</v>
      </c>
      <c r="C24" s="411"/>
      <c r="D24" s="701" t="s">
        <v>1201</v>
      </c>
      <c r="E24" s="702"/>
      <c r="F24" s="702"/>
      <c r="G24" s="702"/>
      <c r="H24" s="702"/>
      <c r="I24" s="703"/>
      <c r="J24" s="118"/>
      <c r="K24" s="57"/>
      <c r="L24" s="676">
        <f t="shared" ref="L24:L34" si="1">J24*K24</f>
        <v>0</v>
      </c>
      <c r="M24" s="677"/>
    </row>
    <row r="25" spans="2:13" x14ac:dyDescent="0.3">
      <c r="B25" s="478" t="s">
        <v>753</v>
      </c>
      <c r="C25" s="390"/>
      <c r="D25" s="673" t="s">
        <v>1202</v>
      </c>
      <c r="E25" s="674"/>
      <c r="F25" s="674"/>
      <c r="G25" s="674"/>
      <c r="H25" s="674"/>
      <c r="I25" s="675"/>
      <c r="J25" s="196"/>
      <c r="K25" s="58"/>
      <c r="L25" s="676">
        <f t="shared" si="1"/>
        <v>0</v>
      </c>
      <c r="M25" s="677"/>
    </row>
    <row r="26" spans="2:13" x14ac:dyDescent="0.3">
      <c r="B26" s="478" t="s">
        <v>752</v>
      </c>
      <c r="C26" s="390"/>
      <c r="D26" s="745" t="s">
        <v>1203</v>
      </c>
      <c r="E26" s="674"/>
      <c r="F26" s="674"/>
      <c r="G26" s="674"/>
      <c r="H26" s="674"/>
      <c r="I26" s="675"/>
      <c r="J26" s="196"/>
      <c r="K26" s="58"/>
      <c r="L26" s="676">
        <f t="shared" si="1"/>
        <v>0</v>
      </c>
      <c r="M26" s="677"/>
    </row>
    <row r="27" spans="2:13" x14ac:dyDescent="0.3">
      <c r="B27" s="478" t="s">
        <v>751</v>
      </c>
      <c r="C27" s="390"/>
      <c r="D27" s="745" t="s">
        <v>1204</v>
      </c>
      <c r="E27" s="746"/>
      <c r="F27" s="746"/>
      <c r="G27" s="746"/>
      <c r="H27" s="746"/>
      <c r="I27" s="747"/>
      <c r="J27" s="196"/>
      <c r="K27" s="58"/>
      <c r="L27" s="676">
        <f t="shared" si="1"/>
        <v>0</v>
      </c>
      <c r="M27" s="677"/>
    </row>
    <row r="28" spans="2:13" x14ac:dyDescent="0.3">
      <c r="B28" s="478" t="s">
        <v>750</v>
      </c>
      <c r="C28" s="390"/>
      <c r="D28" s="673" t="s">
        <v>1205</v>
      </c>
      <c r="E28" s="674"/>
      <c r="F28" s="674"/>
      <c r="G28" s="674"/>
      <c r="H28" s="674"/>
      <c r="I28" s="675"/>
      <c r="J28" s="196">
        <v>440</v>
      </c>
      <c r="K28" s="58"/>
      <c r="L28" s="676">
        <f t="shared" si="1"/>
        <v>0</v>
      </c>
      <c r="M28" s="677"/>
    </row>
    <row r="29" spans="2:13" x14ac:dyDescent="0.3">
      <c r="B29" s="478" t="s">
        <v>749</v>
      </c>
      <c r="C29" s="390"/>
      <c r="D29" s="745" t="s">
        <v>1206</v>
      </c>
      <c r="E29" s="746"/>
      <c r="F29" s="746"/>
      <c r="G29" s="746"/>
      <c r="H29" s="746"/>
      <c r="I29" s="747"/>
      <c r="J29" s="196"/>
      <c r="K29" s="58"/>
      <c r="L29" s="676">
        <f t="shared" si="1"/>
        <v>0</v>
      </c>
      <c r="M29" s="677"/>
    </row>
    <row r="30" spans="2:13" x14ac:dyDescent="0.3">
      <c r="B30" s="478" t="s">
        <v>748</v>
      </c>
      <c r="C30" s="390"/>
      <c r="D30" s="745" t="s">
        <v>1207</v>
      </c>
      <c r="E30" s="746"/>
      <c r="F30" s="746"/>
      <c r="G30" s="746"/>
      <c r="H30" s="746"/>
      <c r="I30" s="747"/>
      <c r="J30" s="196"/>
      <c r="K30" s="58"/>
      <c r="L30" s="676">
        <f t="shared" si="1"/>
        <v>0</v>
      </c>
      <c r="M30" s="677"/>
    </row>
    <row r="31" spans="2:13" x14ac:dyDescent="0.3">
      <c r="B31" s="478" t="s">
        <v>747</v>
      </c>
      <c r="C31" s="390"/>
      <c r="D31" s="673" t="s">
        <v>1208</v>
      </c>
      <c r="E31" s="674"/>
      <c r="F31" s="674"/>
      <c r="G31" s="674"/>
      <c r="H31" s="674"/>
      <c r="I31" s="675"/>
      <c r="J31" s="196">
        <v>440</v>
      </c>
      <c r="K31" s="58"/>
      <c r="L31" s="676">
        <f t="shared" si="1"/>
        <v>0</v>
      </c>
      <c r="M31" s="677"/>
    </row>
    <row r="32" spans="2:13" x14ac:dyDescent="0.3">
      <c r="B32" s="478" t="s">
        <v>746</v>
      </c>
      <c r="C32" s="390"/>
      <c r="D32" s="673" t="s">
        <v>1209</v>
      </c>
      <c r="E32" s="674"/>
      <c r="F32" s="674"/>
      <c r="G32" s="674"/>
      <c r="H32" s="674"/>
      <c r="I32" s="675"/>
      <c r="J32" s="196">
        <v>440</v>
      </c>
      <c r="K32" s="58"/>
      <c r="L32" s="676">
        <f t="shared" si="1"/>
        <v>0</v>
      </c>
      <c r="M32" s="677"/>
    </row>
    <row r="33" spans="2:13" x14ac:dyDescent="0.3">
      <c r="B33" s="478" t="s">
        <v>745</v>
      </c>
      <c r="C33" s="390"/>
      <c r="D33" s="745" t="s">
        <v>1210</v>
      </c>
      <c r="E33" s="746"/>
      <c r="F33" s="746"/>
      <c r="G33" s="746"/>
      <c r="H33" s="746"/>
      <c r="I33" s="747"/>
      <c r="J33" s="196"/>
      <c r="K33" s="58"/>
      <c r="L33" s="676">
        <f t="shared" si="1"/>
        <v>0</v>
      </c>
      <c r="M33" s="677"/>
    </row>
    <row r="34" spans="2:13" ht="15" thickBot="1" x14ac:dyDescent="0.35">
      <c r="B34" s="477" t="s">
        <v>744</v>
      </c>
      <c r="C34" s="384"/>
      <c r="D34" s="748" t="s">
        <v>1211</v>
      </c>
      <c r="E34" s="749"/>
      <c r="F34" s="749"/>
      <c r="G34" s="749"/>
      <c r="H34" s="749"/>
      <c r="I34" s="750"/>
      <c r="J34" s="196"/>
      <c r="K34" s="56"/>
      <c r="L34" s="709">
        <f t="shared" si="1"/>
        <v>0</v>
      </c>
      <c r="M34" s="710"/>
    </row>
    <row r="35" spans="2:13" ht="15" thickBot="1" x14ac:dyDescent="0.35">
      <c r="B35" s="529" t="s">
        <v>743</v>
      </c>
      <c r="C35" s="530"/>
      <c r="D35" s="530"/>
      <c r="E35" s="530"/>
      <c r="F35" s="530"/>
      <c r="G35" s="530"/>
      <c r="H35" s="530"/>
      <c r="I35" s="530"/>
      <c r="J35" s="530"/>
      <c r="K35" s="530"/>
      <c r="L35" s="530"/>
      <c r="M35" s="531"/>
    </row>
    <row r="36" spans="2:13" x14ac:dyDescent="0.3">
      <c r="B36" s="482" t="s">
        <v>742</v>
      </c>
      <c r="C36" s="411"/>
      <c r="D36" s="701" t="s">
        <v>1212</v>
      </c>
      <c r="E36" s="702"/>
      <c r="F36" s="702"/>
      <c r="G36" s="702"/>
      <c r="H36" s="702"/>
      <c r="I36" s="703"/>
      <c r="J36" s="118">
        <v>425</v>
      </c>
      <c r="K36" s="57"/>
      <c r="L36" s="676">
        <f>J36*K36</f>
        <v>0</v>
      </c>
      <c r="M36" s="677"/>
    </row>
    <row r="37" spans="2:13" ht="15" thickBot="1" x14ac:dyDescent="0.35">
      <c r="B37" s="477" t="s">
        <v>741</v>
      </c>
      <c r="C37" s="384"/>
      <c r="D37" s="706" t="s">
        <v>1213</v>
      </c>
      <c r="E37" s="707"/>
      <c r="F37" s="707"/>
      <c r="G37" s="707"/>
      <c r="H37" s="707"/>
      <c r="I37" s="708"/>
      <c r="J37" s="120"/>
      <c r="K37" s="56"/>
      <c r="L37" s="709">
        <f>J37*K37</f>
        <v>0</v>
      </c>
      <c r="M37" s="710"/>
    </row>
    <row r="38" spans="2:13" ht="15" thickBot="1" x14ac:dyDescent="0.35">
      <c r="B38" s="600" t="s">
        <v>740</v>
      </c>
      <c r="C38" s="601"/>
      <c r="D38" s="601"/>
      <c r="E38" s="601"/>
      <c r="F38" s="601"/>
      <c r="G38" s="601"/>
      <c r="H38" s="601"/>
      <c r="I38" s="601"/>
      <c r="J38" s="601"/>
      <c r="K38" s="601"/>
      <c r="L38" s="601"/>
      <c r="M38" s="602"/>
    </row>
    <row r="39" spans="2:13" ht="15" thickBot="1" x14ac:dyDescent="0.35">
      <c r="B39" s="742" t="s">
        <v>510</v>
      </c>
      <c r="C39" s="743"/>
      <c r="D39" s="743"/>
      <c r="E39" s="743"/>
      <c r="F39" s="743"/>
      <c r="G39" s="743"/>
      <c r="H39" s="743"/>
      <c r="I39" s="743"/>
      <c r="J39" s="743"/>
      <c r="K39" s="743"/>
      <c r="L39" s="743"/>
      <c r="M39" s="744"/>
    </row>
    <row r="40" spans="2:13" x14ac:dyDescent="0.3">
      <c r="B40" s="536" t="s">
        <v>672</v>
      </c>
      <c r="C40" s="491"/>
      <c r="D40" s="739" t="s">
        <v>421</v>
      </c>
      <c r="E40" s="740"/>
      <c r="F40" s="740"/>
      <c r="G40" s="740"/>
      <c r="H40" s="740"/>
      <c r="I40" s="741"/>
      <c r="J40" s="118">
        <v>350</v>
      </c>
      <c r="K40" s="57"/>
      <c r="L40" s="676">
        <f t="shared" ref="L40:L54" si="2">J40*K40</f>
        <v>0</v>
      </c>
      <c r="M40" s="677"/>
    </row>
    <row r="41" spans="2:13" x14ac:dyDescent="0.3">
      <c r="B41" s="478" t="s">
        <v>264</v>
      </c>
      <c r="C41" s="390"/>
      <c r="D41" s="673" t="s">
        <v>263</v>
      </c>
      <c r="E41" s="674"/>
      <c r="F41" s="674"/>
      <c r="G41" s="674"/>
      <c r="H41" s="674"/>
      <c r="I41" s="675"/>
      <c r="J41" s="118">
        <v>408</v>
      </c>
      <c r="K41" s="57"/>
      <c r="L41" s="676">
        <f t="shared" si="2"/>
        <v>0</v>
      </c>
      <c r="M41" s="677"/>
    </row>
    <row r="42" spans="2:13" x14ac:dyDescent="0.3">
      <c r="B42" s="478" t="s">
        <v>262</v>
      </c>
      <c r="C42" s="390"/>
      <c r="D42" s="673" t="s">
        <v>739</v>
      </c>
      <c r="E42" s="674"/>
      <c r="F42" s="674"/>
      <c r="G42" s="674"/>
      <c r="H42" s="674"/>
      <c r="I42" s="675"/>
      <c r="J42" s="118">
        <v>80</v>
      </c>
      <c r="K42" s="57"/>
      <c r="L42" s="676">
        <f t="shared" si="2"/>
        <v>0</v>
      </c>
      <c r="M42" s="677"/>
    </row>
    <row r="43" spans="2:13" x14ac:dyDescent="0.3">
      <c r="B43" s="478" t="s">
        <v>738</v>
      </c>
      <c r="C43" s="390"/>
      <c r="D43" s="673" t="s">
        <v>737</v>
      </c>
      <c r="E43" s="674"/>
      <c r="F43" s="674"/>
      <c r="G43" s="674"/>
      <c r="H43" s="674"/>
      <c r="I43" s="675"/>
      <c r="J43" s="118">
        <v>65</v>
      </c>
      <c r="K43" s="57"/>
      <c r="L43" s="676">
        <f t="shared" si="2"/>
        <v>0</v>
      </c>
      <c r="M43" s="677"/>
    </row>
    <row r="44" spans="2:13" x14ac:dyDescent="0.3">
      <c r="B44" s="478" t="s">
        <v>736</v>
      </c>
      <c r="C44" s="390"/>
      <c r="D44" s="673" t="s">
        <v>735</v>
      </c>
      <c r="E44" s="674"/>
      <c r="F44" s="674"/>
      <c r="G44" s="674"/>
      <c r="H44" s="674"/>
      <c r="I44" s="675"/>
      <c r="J44" s="118">
        <v>18</v>
      </c>
      <c r="K44" s="57"/>
      <c r="L44" s="676">
        <f t="shared" si="2"/>
        <v>0</v>
      </c>
      <c r="M44" s="677"/>
    </row>
    <row r="45" spans="2:13" x14ac:dyDescent="0.3">
      <c r="B45" s="478" t="s">
        <v>420</v>
      </c>
      <c r="C45" s="390"/>
      <c r="D45" s="673" t="s">
        <v>734</v>
      </c>
      <c r="E45" s="674"/>
      <c r="F45" s="674"/>
      <c r="G45" s="674"/>
      <c r="H45" s="674"/>
      <c r="I45" s="675"/>
      <c r="J45" s="118">
        <v>50</v>
      </c>
      <c r="K45" s="57"/>
      <c r="L45" s="676">
        <f t="shared" si="2"/>
        <v>0</v>
      </c>
      <c r="M45" s="677"/>
    </row>
    <row r="46" spans="2:13" x14ac:dyDescent="0.3">
      <c r="B46" s="478" t="s">
        <v>425</v>
      </c>
      <c r="C46" s="390"/>
      <c r="D46" s="673" t="s">
        <v>671</v>
      </c>
      <c r="E46" s="674"/>
      <c r="F46" s="674"/>
      <c r="G46" s="674"/>
      <c r="H46" s="674"/>
      <c r="I46" s="675"/>
      <c r="J46" s="118">
        <v>40</v>
      </c>
      <c r="K46" s="57"/>
      <c r="L46" s="676">
        <f t="shared" si="2"/>
        <v>0</v>
      </c>
      <c r="M46" s="677"/>
    </row>
    <row r="47" spans="2:13" x14ac:dyDescent="0.3">
      <c r="B47" s="478" t="s">
        <v>424</v>
      </c>
      <c r="C47" s="390"/>
      <c r="D47" s="673" t="s">
        <v>733</v>
      </c>
      <c r="E47" s="674"/>
      <c r="F47" s="674"/>
      <c r="G47" s="674"/>
      <c r="H47" s="674"/>
      <c r="I47" s="675"/>
      <c r="J47" s="118">
        <v>41</v>
      </c>
      <c r="K47" s="57"/>
      <c r="L47" s="676">
        <f t="shared" si="2"/>
        <v>0</v>
      </c>
      <c r="M47" s="677"/>
    </row>
    <row r="48" spans="2:13" x14ac:dyDescent="0.3">
      <c r="B48" s="478" t="s">
        <v>267</v>
      </c>
      <c r="C48" s="390"/>
      <c r="D48" s="673" t="s">
        <v>985</v>
      </c>
      <c r="E48" s="674"/>
      <c r="F48" s="674"/>
      <c r="G48" s="674"/>
      <c r="H48" s="674"/>
      <c r="I48" s="675"/>
      <c r="J48" s="118">
        <v>149</v>
      </c>
      <c r="K48" s="57"/>
      <c r="L48" s="676">
        <f t="shared" si="2"/>
        <v>0</v>
      </c>
      <c r="M48" s="677"/>
    </row>
    <row r="49" spans="2:14" x14ac:dyDescent="0.3">
      <c r="B49" s="478" t="s">
        <v>732</v>
      </c>
      <c r="C49" s="390"/>
      <c r="D49" s="673" t="s">
        <v>731</v>
      </c>
      <c r="E49" s="674"/>
      <c r="F49" s="674"/>
      <c r="G49" s="674"/>
      <c r="H49" s="674"/>
      <c r="I49" s="675"/>
      <c r="J49" s="118">
        <v>237</v>
      </c>
      <c r="K49" s="57"/>
      <c r="L49" s="676">
        <f t="shared" si="2"/>
        <v>0</v>
      </c>
      <c r="M49" s="677"/>
    </row>
    <row r="50" spans="2:14" x14ac:dyDescent="0.3">
      <c r="B50" s="478" t="s">
        <v>730</v>
      </c>
      <c r="C50" s="390"/>
      <c r="D50" s="673" t="s">
        <v>729</v>
      </c>
      <c r="E50" s="674"/>
      <c r="F50" s="674"/>
      <c r="G50" s="674"/>
      <c r="H50" s="674"/>
      <c r="I50" s="675"/>
      <c r="J50" s="118">
        <v>46</v>
      </c>
      <c r="K50" s="57"/>
      <c r="L50" s="676">
        <f t="shared" si="2"/>
        <v>0</v>
      </c>
      <c r="M50" s="677"/>
    </row>
    <row r="51" spans="2:14" x14ac:dyDescent="0.3">
      <c r="B51" s="478" t="s">
        <v>728</v>
      </c>
      <c r="C51" s="390"/>
      <c r="D51" s="673" t="s">
        <v>727</v>
      </c>
      <c r="E51" s="674"/>
      <c r="F51" s="674"/>
      <c r="G51" s="674"/>
      <c r="H51" s="674"/>
      <c r="I51" s="675"/>
      <c r="J51" s="119">
        <v>66</v>
      </c>
      <c r="K51" s="58"/>
      <c r="L51" s="676">
        <f t="shared" si="2"/>
        <v>0</v>
      </c>
      <c r="M51" s="677"/>
      <c r="N51" s="29"/>
    </row>
    <row r="52" spans="2:14" x14ac:dyDescent="0.3">
      <c r="B52" s="478" t="s">
        <v>266</v>
      </c>
      <c r="C52" s="390"/>
      <c r="D52" s="673" t="s">
        <v>265</v>
      </c>
      <c r="E52" s="674"/>
      <c r="F52" s="674"/>
      <c r="G52" s="674"/>
      <c r="H52" s="674"/>
      <c r="I52" s="675"/>
      <c r="J52" s="118">
        <v>41</v>
      </c>
      <c r="K52" s="57"/>
      <c r="L52" s="676">
        <f t="shared" si="2"/>
        <v>0</v>
      </c>
      <c r="M52" s="677"/>
      <c r="N52" s="29"/>
    </row>
    <row r="53" spans="2:14" x14ac:dyDescent="0.3">
      <c r="B53" s="478" t="s">
        <v>499</v>
      </c>
      <c r="C53" s="390"/>
      <c r="D53" s="673" t="s">
        <v>632</v>
      </c>
      <c r="E53" s="674"/>
      <c r="F53" s="674"/>
      <c r="G53" s="674"/>
      <c r="H53" s="674"/>
      <c r="I53" s="675"/>
      <c r="J53" s="119">
        <v>45</v>
      </c>
      <c r="K53" s="58"/>
      <c r="L53" s="676">
        <f t="shared" si="2"/>
        <v>0</v>
      </c>
      <c r="M53" s="677"/>
      <c r="N53" s="29"/>
    </row>
    <row r="54" spans="2:14" ht="15" thickBot="1" x14ac:dyDescent="0.35">
      <c r="B54" s="477" t="s">
        <v>427</v>
      </c>
      <c r="C54" s="384"/>
      <c r="D54" s="706" t="s">
        <v>644</v>
      </c>
      <c r="E54" s="707"/>
      <c r="F54" s="707"/>
      <c r="G54" s="707"/>
      <c r="H54" s="707"/>
      <c r="I54" s="708"/>
      <c r="J54" s="120">
        <v>83</v>
      </c>
      <c r="K54" s="56"/>
      <c r="L54" s="709">
        <f t="shared" si="2"/>
        <v>0</v>
      </c>
      <c r="M54" s="710"/>
      <c r="N54" s="29"/>
    </row>
    <row r="55" spans="2:14" ht="15" thickBot="1" x14ac:dyDescent="0.35">
      <c r="B55" s="529" t="s">
        <v>629</v>
      </c>
      <c r="C55" s="530"/>
      <c r="D55" s="530"/>
      <c r="E55" s="530"/>
      <c r="F55" s="530"/>
      <c r="G55" s="530"/>
      <c r="H55" s="530"/>
      <c r="I55" s="530"/>
      <c r="J55" s="530"/>
      <c r="K55" s="530"/>
      <c r="L55" s="530"/>
      <c r="M55" s="531"/>
      <c r="N55" s="29"/>
    </row>
    <row r="56" spans="2:14" ht="24.75" customHeight="1" x14ac:dyDescent="0.3">
      <c r="B56" s="613" t="s">
        <v>726</v>
      </c>
      <c r="C56" s="614"/>
      <c r="D56" s="751" t="s">
        <v>725</v>
      </c>
      <c r="E56" s="752"/>
      <c r="F56" s="752"/>
      <c r="G56" s="752"/>
      <c r="H56" s="752"/>
      <c r="I56" s="753"/>
      <c r="J56" s="121">
        <v>211</v>
      </c>
      <c r="K56" s="77"/>
      <c r="L56" s="676">
        <f t="shared" ref="L56:L63" si="3">J56*K56</f>
        <v>0</v>
      </c>
      <c r="M56" s="677"/>
      <c r="N56" s="29"/>
    </row>
    <row r="57" spans="2:14" x14ac:dyDescent="0.3">
      <c r="B57" s="478" t="s">
        <v>724</v>
      </c>
      <c r="C57" s="390"/>
      <c r="D57" s="714" t="s">
        <v>723</v>
      </c>
      <c r="E57" s="715"/>
      <c r="F57" s="715"/>
      <c r="G57" s="715"/>
      <c r="H57" s="715"/>
      <c r="I57" s="716"/>
      <c r="J57" s="120">
        <v>211</v>
      </c>
      <c r="K57" s="56"/>
      <c r="L57" s="676">
        <f t="shared" si="3"/>
        <v>0</v>
      </c>
      <c r="M57" s="677"/>
      <c r="N57" s="29"/>
    </row>
    <row r="58" spans="2:14" x14ac:dyDescent="0.3">
      <c r="B58" s="478" t="s">
        <v>722</v>
      </c>
      <c r="C58" s="390"/>
      <c r="D58" s="714" t="s">
        <v>721</v>
      </c>
      <c r="E58" s="715"/>
      <c r="F58" s="715"/>
      <c r="G58" s="715"/>
      <c r="H58" s="715"/>
      <c r="I58" s="716"/>
      <c r="J58" s="120">
        <v>211</v>
      </c>
      <c r="K58" s="56"/>
      <c r="L58" s="676">
        <f t="shared" si="3"/>
        <v>0</v>
      </c>
      <c r="M58" s="677"/>
      <c r="N58" s="29"/>
    </row>
    <row r="59" spans="2:14" x14ac:dyDescent="0.3">
      <c r="B59" s="478" t="s">
        <v>720</v>
      </c>
      <c r="C59" s="390"/>
      <c r="D59" s="714" t="s">
        <v>719</v>
      </c>
      <c r="E59" s="715"/>
      <c r="F59" s="715"/>
      <c r="G59" s="715"/>
      <c r="H59" s="715"/>
      <c r="I59" s="716"/>
      <c r="J59" s="120">
        <v>211</v>
      </c>
      <c r="K59" s="56"/>
      <c r="L59" s="676">
        <f t="shared" si="3"/>
        <v>0</v>
      </c>
      <c r="M59" s="677"/>
      <c r="N59" s="29"/>
    </row>
    <row r="60" spans="2:14" x14ac:dyDescent="0.3">
      <c r="B60" s="478" t="s">
        <v>718</v>
      </c>
      <c r="C60" s="390"/>
      <c r="D60" s="714" t="s">
        <v>717</v>
      </c>
      <c r="E60" s="715"/>
      <c r="F60" s="715"/>
      <c r="G60" s="715"/>
      <c r="H60" s="715"/>
      <c r="I60" s="716"/>
      <c r="J60" s="120">
        <v>211</v>
      </c>
      <c r="K60" s="56"/>
      <c r="L60" s="676">
        <f t="shared" si="3"/>
        <v>0</v>
      </c>
      <c r="M60" s="677"/>
      <c r="N60" s="29"/>
    </row>
    <row r="61" spans="2:14" ht="24" customHeight="1" x14ac:dyDescent="0.3">
      <c r="B61" s="717" t="s">
        <v>716</v>
      </c>
      <c r="C61" s="506"/>
      <c r="D61" s="714" t="s">
        <v>715</v>
      </c>
      <c r="E61" s="715"/>
      <c r="F61" s="715"/>
      <c r="G61" s="715"/>
      <c r="H61" s="715"/>
      <c r="I61" s="716"/>
      <c r="J61" s="120">
        <v>211</v>
      </c>
      <c r="K61" s="56"/>
      <c r="L61" s="676">
        <f t="shared" si="3"/>
        <v>0</v>
      </c>
      <c r="M61" s="677"/>
      <c r="N61" s="29"/>
    </row>
    <row r="62" spans="2:14" ht="22.5" customHeight="1" x14ac:dyDescent="0.3">
      <c r="B62" s="717" t="s">
        <v>714</v>
      </c>
      <c r="C62" s="506"/>
      <c r="D62" s="714" t="s">
        <v>713</v>
      </c>
      <c r="E62" s="715"/>
      <c r="F62" s="715"/>
      <c r="G62" s="715"/>
      <c r="H62" s="715"/>
      <c r="I62" s="716"/>
      <c r="J62" s="120">
        <v>211</v>
      </c>
      <c r="K62" s="56"/>
      <c r="L62" s="676">
        <f t="shared" si="3"/>
        <v>0</v>
      </c>
      <c r="M62" s="677"/>
      <c r="N62" s="29"/>
    </row>
    <row r="63" spans="2:14" ht="15" thickBot="1" x14ac:dyDescent="0.35">
      <c r="B63" s="477" t="s">
        <v>712</v>
      </c>
      <c r="C63" s="384"/>
      <c r="D63" s="711" t="s">
        <v>711</v>
      </c>
      <c r="E63" s="712"/>
      <c r="F63" s="712"/>
      <c r="G63" s="712"/>
      <c r="H63" s="712"/>
      <c r="I63" s="713"/>
      <c r="J63" s="120">
        <v>211</v>
      </c>
      <c r="K63" s="56"/>
      <c r="L63" s="709">
        <f t="shared" si="3"/>
        <v>0</v>
      </c>
      <c r="M63" s="710"/>
      <c r="N63" s="29"/>
    </row>
    <row r="64" spans="2:14" ht="15" thickBot="1" x14ac:dyDescent="0.35">
      <c r="B64" s="529" t="s">
        <v>303</v>
      </c>
      <c r="C64" s="530"/>
      <c r="D64" s="530"/>
      <c r="E64" s="530"/>
      <c r="F64" s="530"/>
      <c r="G64" s="530"/>
      <c r="H64" s="530"/>
      <c r="I64" s="530"/>
      <c r="J64" s="530"/>
      <c r="K64" s="530"/>
      <c r="L64" s="530"/>
      <c r="M64" s="531"/>
      <c r="N64" s="29"/>
    </row>
    <row r="65" spans="2:18" x14ac:dyDescent="0.3">
      <c r="B65" s="477" t="s">
        <v>302</v>
      </c>
      <c r="C65" s="384"/>
      <c r="D65" s="711" t="s">
        <v>710</v>
      </c>
      <c r="E65" s="712"/>
      <c r="F65" s="712"/>
      <c r="G65" s="712"/>
      <c r="H65" s="712"/>
      <c r="I65" s="713"/>
      <c r="J65" s="120">
        <v>120</v>
      </c>
      <c r="K65" s="56"/>
      <c r="L65" s="676">
        <f>J65*K65</f>
        <v>0</v>
      </c>
      <c r="M65" s="677"/>
      <c r="N65" s="29"/>
    </row>
    <row r="66" spans="2:18" ht="15" thickBot="1" x14ac:dyDescent="0.35">
      <c r="B66" s="477" t="s">
        <v>300</v>
      </c>
      <c r="C66" s="384"/>
      <c r="D66" s="711" t="s">
        <v>709</v>
      </c>
      <c r="E66" s="712"/>
      <c r="F66" s="712"/>
      <c r="G66" s="712"/>
      <c r="H66" s="712"/>
      <c r="I66" s="713"/>
      <c r="J66" s="120">
        <v>572</v>
      </c>
      <c r="K66" s="56"/>
      <c r="L66" s="676">
        <f>J66*K66</f>
        <v>0</v>
      </c>
      <c r="M66" s="677"/>
      <c r="N66" s="29"/>
    </row>
    <row r="67" spans="2:18" s="30" customFormat="1" ht="15" thickBot="1" x14ac:dyDescent="0.35">
      <c r="B67" s="529" t="s">
        <v>708</v>
      </c>
      <c r="C67" s="754"/>
      <c r="D67" s="754"/>
      <c r="E67" s="754"/>
      <c r="F67" s="754"/>
      <c r="G67" s="754"/>
      <c r="H67" s="754"/>
      <c r="I67" s="754"/>
      <c r="J67" s="754"/>
      <c r="K67" s="754"/>
      <c r="L67" s="754"/>
      <c r="M67" s="755"/>
      <c r="N67" s="31"/>
    </row>
    <row r="68" spans="2:18" s="30" customFormat="1" x14ac:dyDescent="0.3">
      <c r="B68" s="536" t="s">
        <v>707</v>
      </c>
      <c r="C68" s="491"/>
      <c r="D68" s="739" t="s">
        <v>706</v>
      </c>
      <c r="E68" s="740"/>
      <c r="F68" s="740"/>
      <c r="G68" s="740"/>
      <c r="H68" s="740"/>
      <c r="I68" s="741"/>
      <c r="J68" s="118">
        <v>175</v>
      </c>
      <c r="K68" s="53"/>
      <c r="L68" s="676">
        <f t="shared" ref="L68:L82" si="4">J68*K68</f>
        <v>0</v>
      </c>
      <c r="M68" s="677"/>
      <c r="N68" s="31"/>
    </row>
    <row r="69" spans="2:18" s="30" customFormat="1" ht="14.25" customHeight="1" x14ac:dyDescent="0.3">
      <c r="B69" s="478" t="s">
        <v>705</v>
      </c>
      <c r="C69" s="390"/>
      <c r="D69" s="673" t="s">
        <v>704</v>
      </c>
      <c r="E69" s="674"/>
      <c r="F69" s="674"/>
      <c r="G69" s="674"/>
      <c r="H69" s="674"/>
      <c r="I69" s="675"/>
      <c r="J69" s="196">
        <v>175</v>
      </c>
      <c r="K69" s="54"/>
      <c r="L69" s="676">
        <f t="shared" si="4"/>
        <v>0</v>
      </c>
      <c r="M69" s="677"/>
      <c r="N69" s="31"/>
    </row>
    <row r="70" spans="2:18" s="30" customFormat="1" x14ac:dyDescent="0.3">
      <c r="B70" s="478" t="s">
        <v>703</v>
      </c>
      <c r="C70" s="390"/>
      <c r="D70" s="673" t="s">
        <v>702</v>
      </c>
      <c r="E70" s="674"/>
      <c r="F70" s="674"/>
      <c r="G70" s="674"/>
      <c r="H70" s="674"/>
      <c r="I70" s="675"/>
      <c r="J70" s="196">
        <v>175</v>
      </c>
      <c r="K70" s="54"/>
      <c r="L70" s="676">
        <f t="shared" si="4"/>
        <v>0</v>
      </c>
      <c r="M70" s="677"/>
      <c r="N70" s="31"/>
    </row>
    <row r="71" spans="2:18" s="30" customFormat="1" x14ac:dyDescent="0.3">
      <c r="B71" s="478" t="s">
        <v>701</v>
      </c>
      <c r="C71" s="390"/>
      <c r="D71" s="673" t="s">
        <v>700</v>
      </c>
      <c r="E71" s="674"/>
      <c r="F71" s="674"/>
      <c r="G71" s="674"/>
      <c r="H71" s="674"/>
      <c r="I71" s="675"/>
      <c r="J71" s="196">
        <v>175</v>
      </c>
      <c r="K71" s="54"/>
      <c r="L71" s="676">
        <f t="shared" si="4"/>
        <v>0</v>
      </c>
      <c r="M71" s="677"/>
      <c r="N71" s="31"/>
    </row>
    <row r="72" spans="2:18" s="30" customFormat="1" x14ac:dyDescent="0.3">
      <c r="B72" s="478" t="s">
        <v>699</v>
      </c>
      <c r="C72" s="390"/>
      <c r="D72" s="673" t="s">
        <v>698</v>
      </c>
      <c r="E72" s="674"/>
      <c r="F72" s="674"/>
      <c r="G72" s="674"/>
      <c r="H72" s="674"/>
      <c r="I72" s="675"/>
      <c r="J72" s="196">
        <v>175</v>
      </c>
      <c r="K72" s="54"/>
      <c r="L72" s="676">
        <f t="shared" si="4"/>
        <v>0</v>
      </c>
      <c r="M72" s="677"/>
      <c r="N72" s="31"/>
    </row>
    <row r="73" spans="2:18" s="30" customFormat="1" x14ac:dyDescent="0.3">
      <c r="B73" s="478" t="s">
        <v>697</v>
      </c>
      <c r="C73" s="390"/>
      <c r="D73" s="673" t="s">
        <v>696</v>
      </c>
      <c r="E73" s="674"/>
      <c r="F73" s="674"/>
      <c r="G73" s="674"/>
      <c r="H73" s="674"/>
      <c r="I73" s="675"/>
      <c r="J73" s="196">
        <v>175</v>
      </c>
      <c r="K73" s="54"/>
      <c r="L73" s="676">
        <f t="shared" si="4"/>
        <v>0</v>
      </c>
      <c r="M73" s="677"/>
      <c r="N73" s="31"/>
    </row>
    <row r="74" spans="2:18" s="30" customFormat="1" ht="15" customHeight="1" x14ac:dyDescent="0.3">
      <c r="B74" s="478" t="s">
        <v>695</v>
      </c>
      <c r="C74" s="390"/>
      <c r="D74" s="673" t="s">
        <v>694</v>
      </c>
      <c r="E74" s="674"/>
      <c r="F74" s="674"/>
      <c r="G74" s="674"/>
      <c r="H74" s="674"/>
      <c r="I74" s="675"/>
      <c r="J74" s="196">
        <v>175</v>
      </c>
      <c r="K74" s="54"/>
      <c r="L74" s="676">
        <f t="shared" si="4"/>
        <v>0</v>
      </c>
      <c r="M74" s="677"/>
      <c r="N74" s="31"/>
    </row>
    <row r="75" spans="2:18" s="30" customFormat="1" ht="14.25" customHeight="1" x14ac:dyDescent="0.3">
      <c r="B75" s="478" t="s">
        <v>379</v>
      </c>
      <c r="C75" s="390"/>
      <c r="D75" s="673" t="s">
        <v>693</v>
      </c>
      <c r="E75" s="674"/>
      <c r="F75" s="674"/>
      <c r="G75" s="674"/>
      <c r="H75" s="674"/>
      <c r="I75" s="675"/>
      <c r="J75" s="196">
        <v>175</v>
      </c>
      <c r="K75" s="54"/>
      <c r="L75" s="676">
        <f t="shared" si="4"/>
        <v>0</v>
      </c>
      <c r="M75" s="677"/>
      <c r="N75" s="31"/>
    </row>
    <row r="76" spans="2:18" s="30" customFormat="1" x14ac:dyDescent="0.3">
      <c r="B76" s="478" t="s">
        <v>375</v>
      </c>
      <c r="C76" s="390"/>
      <c r="D76" s="673" t="s">
        <v>692</v>
      </c>
      <c r="E76" s="674"/>
      <c r="F76" s="674"/>
      <c r="G76" s="674"/>
      <c r="H76" s="674"/>
      <c r="I76" s="675"/>
      <c r="J76" s="196">
        <v>175</v>
      </c>
      <c r="K76" s="54"/>
      <c r="L76" s="676">
        <f t="shared" si="4"/>
        <v>0</v>
      </c>
      <c r="M76" s="677"/>
      <c r="N76" s="31"/>
    </row>
    <row r="77" spans="2:18" s="30" customFormat="1" ht="15.6" x14ac:dyDescent="0.3">
      <c r="B77" s="478" t="s">
        <v>371</v>
      </c>
      <c r="C77" s="390"/>
      <c r="D77" s="673" t="s">
        <v>691</v>
      </c>
      <c r="E77" s="674"/>
      <c r="F77" s="674"/>
      <c r="G77" s="674"/>
      <c r="H77" s="674"/>
      <c r="I77" s="675"/>
      <c r="J77" s="196">
        <v>175</v>
      </c>
      <c r="K77" s="54"/>
      <c r="L77" s="676">
        <f t="shared" si="4"/>
        <v>0</v>
      </c>
      <c r="M77" s="677"/>
      <c r="N77" s="112"/>
      <c r="O77" s="112"/>
      <c r="P77" s="111"/>
      <c r="Q77" s="111"/>
      <c r="R77" s="111"/>
    </row>
    <row r="78" spans="2:18" s="30" customFormat="1" x14ac:dyDescent="0.3">
      <c r="B78" s="478" t="s">
        <v>357</v>
      </c>
      <c r="C78" s="390"/>
      <c r="D78" s="673" t="s">
        <v>690</v>
      </c>
      <c r="E78" s="674"/>
      <c r="F78" s="674"/>
      <c r="G78" s="674"/>
      <c r="H78" s="674"/>
      <c r="I78" s="675"/>
      <c r="J78" s="119">
        <v>198</v>
      </c>
      <c r="K78" s="54"/>
      <c r="L78" s="676">
        <f t="shared" si="4"/>
        <v>0</v>
      </c>
      <c r="M78" s="677"/>
      <c r="N78" s="31"/>
    </row>
    <row r="79" spans="2:18" s="30" customFormat="1" ht="15.75" customHeight="1" x14ac:dyDescent="0.3">
      <c r="B79" s="478" t="s">
        <v>354</v>
      </c>
      <c r="C79" s="390"/>
      <c r="D79" s="673" t="s">
        <v>689</v>
      </c>
      <c r="E79" s="674"/>
      <c r="F79" s="674"/>
      <c r="G79" s="674"/>
      <c r="H79" s="674"/>
      <c r="I79" s="675"/>
      <c r="J79" s="119">
        <v>198</v>
      </c>
      <c r="K79" s="54"/>
      <c r="L79" s="676">
        <f t="shared" si="4"/>
        <v>0</v>
      </c>
      <c r="M79" s="677"/>
      <c r="N79" s="31"/>
    </row>
    <row r="80" spans="2:18" x14ac:dyDescent="0.3">
      <c r="B80" s="478" t="s">
        <v>351</v>
      </c>
      <c r="C80" s="390"/>
      <c r="D80" s="673" t="s">
        <v>688</v>
      </c>
      <c r="E80" s="674"/>
      <c r="F80" s="674"/>
      <c r="G80" s="674"/>
      <c r="H80" s="674"/>
      <c r="I80" s="675"/>
      <c r="J80" s="119">
        <v>198</v>
      </c>
      <c r="K80" s="54"/>
      <c r="L80" s="676">
        <f t="shared" si="4"/>
        <v>0</v>
      </c>
      <c r="M80" s="677"/>
      <c r="N80" s="29"/>
    </row>
    <row r="81" spans="2:19" x14ac:dyDescent="0.3">
      <c r="B81" s="478" t="s">
        <v>366</v>
      </c>
      <c r="C81" s="390"/>
      <c r="D81" s="673" t="s">
        <v>687</v>
      </c>
      <c r="E81" s="674"/>
      <c r="F81" s="674"/>
      <c r="G81" s="674"/>
      <c r="H81" s="674"/>
      <c r="I81" s="675"/>
      <c r="J81" s="119">
        <v>343</v>
      </c>
      <c r="K81" s="54"/>
      <c r="L81" s="676">
        <f t="shared" si="4"/>
        <v>0</v>
      </c>
      <c r="M81" s="677"/>
      <c r="N81" s="29"/>
    </row>
    <row r="82" spans="2:19" ht="15" thickBot="1" x14ac:dyDescent="0.35">
      <c r="B82" s="478" t="s">
        <v>349</v>
      </c>
      <c r="C82" s="390"/>
      <c r="D82" s="673" t="s">
        <v>686</v>
      </c>
      <c r="E82" s="674"/>
      <c r="F82" s="674"/>
      <c r="G82" s="674"/>
      <c r="H82" s="674"/>
      <c r="I82" s="675"/>
      <c r="J82" s="119">
        <v>198</v>
      </c>
      <c r="K82" s="54"/>
      <c r="L82" s="676">
        <f t="shared" si="4"/>
        <v>0</v>
      </c>
      <c r="M82" s="677"/>
      <c r="N82" s="29"/>
    </row>
    <row r="83" spans="2:19" ht="15" thickBot="1" x14ac:dyDescent="0.35">
      <c r="B83" s="529" t="s">
        <v>1162</v>
      </c>
      <c r="C83" s="530"/>
      <c r="D83" s="530"/>
      <c r="E83" s="530"/>
      <c r="F83" s="530"/>
      <c r="G83" s="530"/>
      <c r="H83" s="530"/>
      <c r="I83" s="530"/>
      <c r="J83" s="530"/>
      <c r="K83" s="530"/>
      <c r="L83" s="530"/>
      <c r="M83" s="531"/>
      <c r="N83" s="29"/>
    </row>
    <row r="84" spans="2:19" x14ac:dyDescent="0.3">
      <c r="B84" s="482" t="s">
        <v>336</v>
      </c>
      <c r="C84" s="411"/>
      <c r="D84" s="701" t="s">
        <v>685</v>
      </c>
      <c r="E84" s="702"/>
      <c r="F84" s="702"/>
      <c r="G84" s="702"/>
      <c r="H84" s="702"/>
      <c r="I84" s="703"/>
      <c r="J84" s="118">
        <v>198</v>
      </c>
      <c r="K84" s="53"/>
      <c r="L84" s="676">
        <f>J84*K84</f>
        <v>0</v>
      </c>
      <c r="M84" s="677"/>
      <c r="N84" s="29"/>
    </row>
    <row r="85" spans="2:19" x14ac:dyDescent="0.3">
      <c r="B85" s="478" t="s">
        <v>334</v>
      </c>
      <c r="C85" s="390"/>
      <c r="D85" s="673" t="s">
        <v>684</v>
      </c>
      <c r="E85" s="674"/>
      <c r="F85" s="674"/>
      <c r="G85" s="674"/>
      <c r="H85" s="674"/>
      <c r="I85" s="675"/>
      <c r="J85" s="119">
        <v>343</v>
      </c>
      <c r="K85" s="54"/>
      <c r="L85" s="676">
        <f>J85*K85</f>
        <v>0</v>
      </c>
      <c r="M85" s="677"/>
      <c r="N85" s="29"/>
    </row>
    <row r="86" spans="2:19" x14ac:dyDescent="0.3">
      <c r="B86" s="478" t="s">
        <v>332</v>
      </c>
      <c r="C86" s="390"/>
      <c r="D86" s="673" t="s">
        <v>683</v>
      </c>
      <c r="E86" s="674"/>
      <c r="F86" s="674"/>
      <c r="G86" s="674"/>
      <c r="H86" s="674"/>
      <c r="I86" s="675"/>
      <c r="J86" s="119">
        <v>380</v>
      </c>
      <c r="K86" s="54"/>
      <c r="L86" s="676">
        <f>J86*K86</f>
        <v>0</v>
      </c>
      <c r="M86" s="677"/>
      <c r="N86" s="29"/>
    </row>
    <row r="87" spans="2:19" x14ac:dyDescent="0.3">
      <c r="B87" s="478" t="s">
        <v>682</v>
      </c>
      <c r="C87" s="390"/>
      <c r="D87" s="673" t="s">
        <v>681</v>
      </c>
      <c r="E87" s="674"/>
      <c r="F87" s="674"/>
      <c r="G87" s="674"/>
      <c r="H87" s="674"/>
      <c r="I87" s="675"/>
      <c r="J87" s="119">
        <v>175</v>
      </c>
      <c r="K87" s="54"/>
      <c r="L87" s="676">
        <f>J87*K87</f>
        <v>0</v>
      </c>
      <c r="M87" s="677"/>
      <c r="N87" s="29"/>
    </row>
    <row r="88" spans="2:19" ht="15" thickBot="1" x14ac:dyDescent="0.35">
      <c r="B88" s="478" t="s">
        <v>680</v>
      </c>
      <c r="C88" s="390"/>
      <c r="D88" s="673" t="s">
        <v>679</v>
      </c>
      <c r="E88" s="674"/>
      <c r="F88" s="674"/>
      <c r="G88" s="674"/>
      <c r="H88" s="674"/>
      <c r="I88" s="675"/>
      <c r="J88" s="119">
        <v>180</v>
      </c>
      <c r="K88" s="54"/>
      <c r="L88" s="676">
        <f>J88*K88</f>
        <v>0</v>
      </c>
      <c r="M88" s="677"/>
      <c r="N88" s="29"/>
    </row>
    <row r="89" spans="2:19" ht="15" thickBot="1" x14ac:dyDescent="0.35">
      <c r="B89" s="600" t="s">
        <v>678</v>
      </c>
      <c r="C89" s="601"/>
      <c r="D89" s="601"/>
      <c r="E89" s="601"/>
      <c r="F89" s="601"/>
      <c r="G89" s="601"/>
      <c r="H89" s="601"/>
      <c r="I89" s="601"/>
      <c r="J89" s="601"/>
      <c r="K89" s="601"/>
      <c r="L89" s="601"/>
      <c r="M89" s="602"/>
      <c r="N89" s="29"/>
    </row>
    <row r="90" spans="2:19" ht="15" thickBot="1" x14ac:dyDescent="0.35">
      <c r="B90" s="529" t="s">
        <v>510</v>
      </c>
      <c r="C90" s="530"/>
      <c r="D90" s="530"/>
      <c r="E90" s="530"/>
      <c r="F90" s="530"/>
      <c r="G90" s="530"/>
      <c r="H90" s="530"/>
      <c r="I90" s="530"/>
      <c r="J90" s="530"/>
      <c r="K90" s="530"/>
      <c r="L90" s="530"/>
      <c r="M90" s="531"/>
      <c r="N90" s="29"/>
    </row>
    <row r="91" spans="2:19" x14ac:dyDescent="0.3">
      <c r="B91" s="482" t="s">
        <v>677</v>
      </c>
      <c r="C91" s="411"/>
      <c r="D91" s="701" t="s">
        <v>676</v>
      </c>
      <c r="E91" s="702"/>
      <c r="F91" s="702"/>
      <c r="G91" s="702"/>
      <c r="H91" s="702"/>
      <c r="I91" s="703"/>
      <c r="J91" s="118">
        <v>96</v>
      </c>
      <c r="K91" s="53"/>
      <c r="L91" s="676">
        <f t="shared" ref="L91:L99" si="5">J91*K91</f>
        <v>0</v>
      </c>
      <c r="M91" s="677"/>
      <c r="N91" s="29"/>
    </row>
    <row r="92" spans="2:19" x14ac:dyDescent="0.3">
      <c r="B92" s="478" t="s">
        <v>506</v>
      </c>
      <c r="C92" s="390"/>
      <c r="D92" s="673" t="s">
        <v>675</v>
      </c>
      <c r="E92" s="674"/>
      <c r="F92" s="674"/>
      <c r="G92" s="674"/>
      <c r="H92" s="674"/>
      <c r="I92" s="675"/>
      <c r="J92" s="119">
        <v>80</v>
      </c>
      <c r="K92" s="54"/>
      <c r="L92" s="676">
        <f t="shared" si="5"/>
        <v>0</v>
      </c>
      <c r="M92" s="677"/>
      <c r="N92" s="29"/>
    </row>
    <row r="93" spans="2:19" x14ac:dyDescent="0.3">
      <c r="B93" s="478" t="s">
        <v>504</v>
      </c>
      <c r="C93" s="390"/>
      <c r="D93" s="673" t="s">
        <v>674</v>
      </c>
      <c r="E93" s="674"/>
      <c r="F93" s="674"/>
      <c r="G93" s="674"/>
      <c r="H93" s="674"/>
      <c r="I93" s="675"/>
      <c r="J93" s="119">
        <v>46</v>
      </c>
      <c r="K93" s="54"/>
      <c r="L93" s="676">
        <f t="shared" si="5"/>
        <v>0</v>
      </c>
      <c r="M93" s="677"/>
      <c r="N93" s="29"/>
      <c r="S93" s="110"/>
    </row>
    <row r="94" spans="2:19" x14ac:dyDescent="0.3">
      <c r="B94" s="478" t="s">
        <v>502</v>
      </c>
      <c r="C94" s="390"/>
      <c r="D94" s="673" t="s">
        <v>673</v>
      </c>
      <c r="E94" s="674"/>
      <c r="F94" s="674"/>
      <c r="G94" s="674"/>
      <c r="H94" s="674"/>
      <c r="I94" s="675"/>
      <c r="J94" s="119">
        <v>78</v>
      </c>
      <c r="K94" s="54"/>
      <c r="L94" s="676">
        <f t="shared" si="5"/>
        <v>0</v>
      </c>
      <c r="M94" s="677"/>
      <c r="N94" s="29"/>
    </row>
    <row r="95" spans="2:19" x14ac:dyDescent="0.3">
      <c r="B95" s="478" t="s">
        <v>672</v>
      </c>
      <c r="C95" s="390"/>
      <c r="D95" s="673" t="s">
        <v>421</v>
      </c>
      <c r="E95" s="674"/>
      <c r="F95" s="674"/>
      <c r="G95" s="674"/>
      <c r="H95" s="674"/>
      <c r="I95" s="675"/>
      <c r="J95" s="119">
        <v>350</v>
      </c>
      <c r="K95" s="54"/>
      <c r="L95" s="676">
        <f t="shared" si="5"/>
        <v>0</v>
      </c>
      <c r="M95" s="677"/>
      <c r="N95" s="29"/>
    </row>
    <row r="96" spans="2:19" x14ac:dyDescent="0.3">
      <c r="B96" s="478" t="s">
        <v>427</v>
      </c>
      <c r="C96" s="390"/>
      <c r="D96" s="673" t="s">
        <v>644</v>
      </c>
      <c r="E96" s="674"/>
      <c r="F96" s="674"/>
      <c r="G96" s="674"/>
      <c r="H96" s="674"/>
      <c r="I96" s="675"/>
      <c r="J96" s="119">
        <v>83</v>
      </c>
      <c r="K96" s="54"/>
      <c r="L96" s="676">
        <f t="shared" si="5"/>
        <v>0</v>
      </c>
      <c r="M96" s="677"/>
      <c r="N96" s="29"/>
    </row>
    <row r="97" spans="2:14" x14ac:dyDescent="0.3">
      <c r="B97" s="478" t="s">
        <v>499</v>
      </c>
      <c r="C97" s="390"/>
      <c r="D97" s="673" t="s">
        <v>632</v>
      </c>
      <c r="E97" s="674"/>
      <c r="F97" s="674"/>
      <c r="G97" s="674"/>
      <c r="H97" s="674"/>
      <c r="I97" s="675"/>
      <c r="J97" s="119">
        <v>45</v>
      </c>
      <c r="K97" s="54"/>
      <c r="L97" s="676">
        <f t="shared" si="5"/>
        <v>0</v>
      </c>
      <c r="M97" s="677"/>
      <c r="N97" s="29"/>
    </row>
    <row r="98" spans="2:14" x14ac:dyDescent="0.3">
      <c r="B98" s="478" t="s">
        <v>267</v>
      </c>
      <c r="C98" s="390"/>
      <c r="D98" s="673" t="s">
        <v>986</v>
      </c>
      <c r="E98" s="674"/>
      <c r="F98" s="674"/>
      <c r="G98" s="674"/>
      <c r="H98" s="674"/>
      <c r="I98" s="675"/>
      <c r="J98" s="119">
        <v>149</v>
      </c>
      <c r="K98" s="54"/>
      <c r="L98" s="676">
        <f t="shared" si="5"/>
        <v>0</v>
      </c>
      <c r="M98" s="677"/>
      <c r="N98" s="29"/>
    </row>
    <row r="99" spans="2:14" ht="15" thickBot="1" x14ac:dyDescent="0.35">
      <c r="B99" s="477" t="s">
        <v>425</v>
      </c>
      <c r="C99" s="384"/>
      <c r="D99" s="706" t="s">
        <v>671</v>
      </c>
      <c r="E99" s="707"/>
      <c r="F99" s="707"/>
      <c r="G99" s="707"/>
      <c r="H99" s="707"/>
      <c r="I99" s="708"/>
      <c r="J99" s="120">
        <v>40</v>
      </c>
      <c r="K99" s="55"/>
      <c r="L99" s="709">
        <f t="shared" si="5"/>
        <v>0</v>
      </c>
      <c r="M99" s="710"/>
      <c r="N99" s="29"/>
    </row>
    <row r="100" spans="2:14" ht="15" thickBot="1" x14ac:dyDescent="0.35">
      <c r="B100" s="529" t="s">
        <v>303</v>
      </c>
      <c r="C100" s="530"/>
      <c r="D100" s="530"/>
      <c r="E100" s="530"/>
      <c r="F100" s="530"/>
      <c r="G100" s="530"/>
      <c r="H100" s="530"/>
      <c r="I100" s="530"/>
      <c r="J100" s="530"/>
      <c r="K100" s="530"/>
      <c r="L100" s="530"/>
      <c r="M100" s="531"/>
      <c r="N100" s="29"/>
    </row>
    <row r="101" spans="2:14" x14ac:dyDescent="0.3">
      <c r="B101" s="482" t="s">
        <v>670</v>
      </c>
      <c r="C101" s="411"/>
      <c r="D101" s="701" t="s">
        <v>669</v>
      </c>
      <c r="E101" s="702"/>
      <c r="F101" s="702"/>
      <c r="G101" s="702"/>
      <c r="H101" s="702"/>
      <c r="I101" s="703"/>
      <c r="J101" s="118">
        <v>125</v>
      </c>
      <c r="K101" s="53"/>
      <c r="L101" s="676">
        <f>J101*K101</f>
        <v>0</v>
      </c>
      <c r="M101" s="677"/>
      <c r="N101" s="29"/>
    </row>
    <row r="102" spans="2:14" ht="14.25" customHeight="1" thickBot="1" x14ac:dyDescent="0.35">
      <c r="B102" s="477" t="s">
        <v>497</v>
      </c>
      <c r="C102" s="384"/>
      <c r="D102" s="706" t="s">
        <v>668</v>
      </c>
      <c r="E102" s="707"/>
      <c r="F102" s="707"/>
      <c r="G102" s="707"/>
      <c r="H102" s="707"/>
      <c r="I102" s="708"/>
      <c r="J102" s="120">
        <v>125</v>
      </c>
      <c r="K102" s="55"/>
      <c r="L102" s="709">
        <f>J102*K102</f>
        <v>0</v>
      </c>
      <c r="M102" s="710"/>
      <c r="N102" s="29"/>
    </row>
    <row r="103" spans="2:14" ht="15" customHeight="1" thickBot="1" x14ac:dyDescent="0.35">
      <c r="B103" s="529" t="s">
        <v>667</v>
      </c>
      <c r="C103" s="530"/>
      <c r="D103" s="530"/>
      <c r="E103" s="530"/>
      <c r="F103" s="530"/>
      <c r="G103" s="530"/>
      <c r="H103" s="530"/>
      <c r="I103" s="530"/>
      <c r="J103" s="530"/>
      <c r="K103" s="530"/>
      <c r="L103" s="530"/>
      <c r="M103" s="531"/>
      <c r="N103" s="29"/>
    </row>
    <row r="104" spans="2:14" x14ac:dyDescent="0.3">
      <c r="B104" s="482" t="s">
        <v>666</v>
      </c>
      <c r="C104" s="411"/>
      <c r="D104" s="701" t="s">
        <v>665</v>
      </c>
      <c r="E104" s="702"/>
      <c r="F104" s="702"/>
      <c r="G104" s="702"/>
      <c r="H104" s="702"/>
      <c r="I104" s="703"/>
      <c r="J104" s="118">
        <v>130</v>
      </c>
      <c r="K104" s="53"/>
      <c r="L104" s="676">
        <f t="shared" ref="L104:L110" si="6">J104*K104</f>
        <v>0</v>
      </c>
      <c r="M104" s="677"/>
      <c r="N104" s="29"/>
    </row>
    <row r="105" spans="2:14" x14ac:dyDescent="0.3">
      <c r="B105" s="478" t="s">
        <v>664</v>
      </c>
      <c r="C105" s="390"/>
      <c r="D105" s="673" t="s">
        <v>663</v>
      </c>
      <c r="E105" s="674"/>
      <c r="F105" s="674"/>
      <c r="G105" s="674"/>
      <c r="H105" s="674"/>
      <c r="I105" s="675"/>
      <c r="J105" s="196">
        <v>130</v>
      </c>
      <c r="K105" s="54"/>
      <c r="L105" s="676">
        <f t="shared" si="6"/>
        <v>0</v>
      </c>
      <c r="M105" s="677"/>
      <c r="N105" s="29"/>
    </row>
    <row r="106" spans="2:14" x14ac:dyDescent="0.3">
      <c r="B106" s="478" t="s">
        <v>662</v>
      </c>
      <c r="C106" s="390"/>
      <c r="D106" s="673" t="s">
        <v>661</v>
      </c>
      <c r="E106" s="674"/>
      <c r="F106" s="674"/>
      <c r="G106" s="674"/>
      <c r="H106" s="674"/>
      <c r="I106" s="675"/>
      <c r="J106" s="196">
        <v>130</v>
      </c>
      <c r="K106" s="54"/>
      <c r="L106" s="676">
        <f t="shared" si="6"/>
        <v>0</v>
      </c>
      <c r="M106" s="677"/>
      <c r="N106" s="29"/>
    </row>
    <row r="107" spans="2:14" x14ac:dyDescent="0.3">
      <c r="B107" s="478" t="s">
        <v>660</v>
      </c>
      <c r="C107" s="390"/>
      <c r="D107" s="673" t="s">
        <v>659</v>
      </c>
      <c r="E107" s="674"/>
      <c r="F107" s="674"/>
      <c r="G107" s="674"/>
      <c r="H107" s="674"/>
      <c r="I107" s="675"/>
      <c r="J107" s="196">
        <v>130</v>
      </c>
      <c r="K107" s="54"/>
      <c r="L107" s="676">
        <f t="shared" si="6"/>
        <v>0</v>
      </c>
      <c r="M107" s="677"/>
      <c r="N107" s="29"/>
    </row>
    <row r="108" spans="2:14" x14ac:dyDescent="0.3">
      <c r="B108" s="478" t="s">
        <v>658</v>
      </c>
      <c r="C108" s="390"/>
      <c r="D108" s="673" t="s">
        <v>657</v>
      </c>
      <c r="E108" s="674"/>
      <c r="F108" s="674"/>
      <c r="G108" s="674"/>
      <c r="H108" s="674"/>
      <c r="I108" s="675"/>
      <c r="J108" s="196">
        <v>130</v>
      </c>
      <c r="K108" s="54"/>
      <c r="L108" s="676">
        <f t="shared" si="6"/>
        <v>0</v>
      </c>
      <c r="M108" s="677"/>
      <c r="N108" s="29"/>
    </row>
    <row r="109" spans="2:14" x14ac:dyDescent="0.3">
      <c r="B109" s="478" t="s">
        <v>656</v>
      </c>
      <c r="C109" s="390"/>
      <c r="D109" s="673" t="s">
        <v>655</v>
      </c>
      <c r="E109" s="674"/>
      <c r="F109" s="674"/>
      <c r="G109" s="674"/>
      <c r="H109" s="674"/>
      <c r="I109" s="675"/>
      <c r="J109" s="196">
        <v>130</v>
      </c>
      <c r="K109" s="54"/>
      <c r="L109" s="676">
        <f t="shared" si="6"/>
        <v>0</v>
      </c>
      <c r="M109" s="677"/>
      <c r="N109" s="29"/>
    </row>
    <row r="110" spans="2:14" ht="15" thickBot="1" x14ac:dyDescent="0.35">
      <c r="B110" s="478" t="s">
        <v>654</v>
      </c>
      <c r="C110" s="390"/>
      <c r="D110" s="673" t="s">
        <v>653</v>
      </c>
      <c r="E110" s="674"/>
      <c r="F110" s="674"/>
      <c r="G110" s="674"/>
      <c r="H110" s="674"/>
      <c r="I110" s="675"/>
      <c r="J110" s="196">
        <v>130</v>
      </c>
      <c r="K110" s="54"/>
      <c r="L110" s="676">
        <f t="shared" si="6"/>
        <v>0</v>
      </c>
      <c r="M110" s="677"/>
      <c r="N110" s="29"/>
    </row>
    <row r="111" spans="2:14" ht="15" thickBot="1" x14ac:dyDescent="0.35">
      <c r="B111" s="529" t="s">
        <v>652</v>
      </c>
      <c r="C111" s="530"/>
      <c r="D111" s="530"/>
      <c r="E111" s="530"/>
      <c r="F111" s="530"/>
      <c r="G111" s="530"/>
      <c r="H111" s="530"/>
      <c r="I111" s="530"/>
      <c r="J111" s="530"/>
      <c r="K111" s="530"/>
      <c r="L111" s="530"/>
      <c r="M111" s="531"/>
      <c r="N111" s="29"/>
    </row>
    <row r="112" spans="2:14" x14ac:dyDescent="0.3">
      <c r="B112" s="704" t="s">
        <v>651</v>
      </c>
      <c r="C112" s="705"/>
      <c r="D112" s="701" t="s">
        <v>650</v>
      </c>
      <c r="E112" s="702"/>
      <c r="F112" s="702"/>
      <c r="G112" s="702"/>
      <c r="H112" s="702"/>
      <c r="I112" s="703"/>
      <c r="J112" s="118">
        <v>130</v>
      </c>
      <c r="K112" s="115"/>
      <c r="L112" s="676">
        <f>J112*K112</f>
        <v>0</v>
      </c>
      <c r="M112" s="677"/>
      <c r="N112" s="29"/>
    </row>
    <row r="113" spans="2:14" ht="15" thickBot="1" x14ac:dyDescent="0.35">
      <c r="B113" s="699" t="s">
        <v>649</v>
      </c>
      <c r="C113" s="700"/>
      <c r="D113" s="673" t="s">
        <v>648</v>
      </c>
      <c r="E113" s="674"/>
      <c r="F113" s="674"/>
      <c r="G113" s="674"/>
      <c r="H113" s="674"/>
      <c r="I113" s="675"/>
      <c r="J113" s="119">
        <v>250</v>
      </c>
      <c r="K113" s="116"/>
      <c r="L113" s="676">
        <f>J113*K113</f>
        <v>0</v>
      </c>
      <c r="M113" s="677"/>
      <c r="N113" s="29"/>
    </row>
    <row r="114" spans="2:14" ht="15" thickBot="1" x14ac:dyDescent="0.35">
      <c r="B114" s="600" t="s">
        <v>647</v>
      </c>
      <c r="C114" s="601"/>
      <c r="D114" s="601"/>
      <c r="E114" s="601"/>
      <c r="F114" s="601"/>
      <c r="G114" s="601"/>
      <c r="H114" s="601"/>
      <c r="I114" s="601"/>
      <c r="J114" s="601"/>
      <c r="K114" s="601"/>
      <c r="L114" s="601"/>
      <c r="M114" s="602"/>
      <c r="N114" s="29"/>
    </row>
    <row r="115" spans="2:14" ht="15" thickBot="1" x14ac:dyDescent="0.35">
      <c r="B115" s="529" t="s">
        <v>510</v>
      </c>
      <c r="C115" s="530"/>
      <c r="D115" s="530"/>
      <c r="E115" s="530"/>
      <c r="F115" s="530"/>
      <c r="G115" s="530"/>
      <c r="H115" s="530"/>
      <c r="I115" s="530"/>
      <c r="J115" s="530"/>
      <c r="K115" s="530"/>
      <c r="L115" s="530"/>
      <c r="M115" s="531"/>
      <c r="N115" s="29"/>
    </row>
    <row r="116" spans="2:14" x14ac:dyDescent="0.3">
      <c r="B116" s="482" t="s">
        <v>646</v>
      </c>
      <c r="C116" s="411"/>
      <c r="D116" s="701" t="s">
        <v>645</v>
      </c>
      <c r="E116" s="702"/>
      <c r="F116" s="702"/>
      <c r="G116" s="702"/>
      <c r="H116" s="702"/>
      <c r="I116" s="703"/>
      <c r="J116" s="118">
        <v>241</v>
      </c>
      <c r="K116" s="53"/>
      <c r="L116" s="676">
        <f t="shared" ref="L116:L126" si="7">J116*K116</f>
        <v>0</v>
      </c>
      <c r="M116" s="677"/>
      <c r="N116" s="29"/>
    </row>
    <row r="117" spans="2:14" x14ac:dyDescent="0.3">
      <c r="B117" s="478" t="s">
        <v>427</v>
      </c>
      <c r="C117" s="390"/>
      <c r="D117" s="673" t="s">
        <v>644</v>
      </c>
      <c r="E117" s="674"/>
      <c r="F117" s="674"/>
      <c r="G117" s="674"/>
      <c r="H117" s="674"/>
      <c r="I117" s="675"/>
      <c r="J117" s="119">
        <v>83</v>
      </c>
      <c r="K117" s="54"/>
      <c r="L117" s="676">
        <f t="shared" si="7"/>
        <v>0</v>
      </c>
      <c r="M117" s="677"/>
      <c r="N117" s="29"/>
    </row>
    <row r="118" spans="2:14" x14ac:dyDescent="0.3">
      <c r="B118" s="478" t="s">
        <v>643</v>
      </c>
      <c r="C118" s="390"/>
      <c r="D118" s="673" t="s">
        <v>642</v>
      </c>
      <c r="E118" s="674"/>
      <c r="F118" s="674"/>
      <c r="G118" s="674"/>
      <c r="H118" s="674"/>
      <c r="I118" s="675"/>
      <c r="J118" s="119">
        <v>20</v>
      </c>
      <c r="K118" s="54"/>
      <c r="L118" s="676">
        <f t="shared" si="7"/>
        <v>0</v>
      </c>
      <c r="M118" s="677"/>
      <c r="N118" s="29"/>
    </row>
    <row r="119" spans="2:14" x14ac:dyDescent="0.3">
      <c r="B119" s="478" t="s">
        <v>641</v>
      </c>
      <c r="C119" s="390"/>
      <c r="D119" s="673" t="s">
        <v>640</v>
      </c>
      <c r="E119" s="674"/>
      <c r="F119" s="674"/>
      <c r="G119" s="674"/>
      <c r="H119" s="674"/>
      <c r="I119" s="675"/>
      <c r="J119" s="119">
        <v>16</v>
      </c>
      <c r="K119" s="54"/>
      <c r="L119" s="676">
        <f t="shared" si="7"/>
        <v>0</v>
      </c>
      <c r="M119" s="677"/>
      <c r="N119" s="29"/>
    </row>
    <row r="120" spans="2:14" x14ac:dyDescent="0.3">
      <c r="B120" s="478" t="s">
        <v>639</v>
      </c>
      <c r="C120" s="390"/>
      <c r="D120" s="673" t="s">
        <v>638</v>
      </c>
      <c r="E120" s="674"/>
      <c r="F120" s="674"/>
      <c r="G120" s="674"/>
      <c r="H120" s="674"/>
      <c r="I120" s="675"/>
      <c r="J120" s="119">
        <v>6</v>
      </c>
      <c r="K120" s="54"/>
      <c r="L120" s="676">
        <f t="shared" si="7"/>
        <v>0</v>
      </c>
      <c r="M120" s="677"/>
      <c r="N120" s="29"/>
    </row>
    <row r="121" spans="2:14" x14ac:dyDescent="0.3">
      <c r="B121" s="478" t="s">
        <v>637</v>
      </c>
      <c r="C121" s="390"/>
      <c r="D121" s="673" t="s">
        <v>636</v>
      </c>
      <c r="E121" s="674"/>
      <c r="F121" s="674"/>
      <c r="G121" s="674"/>
      <c r="H121" s="674"/>
      <c r="I121" s="675"/>
      <c r="J121" s="119">
        <v>50</v>
      </c>
      <c r="K121" s="54"/>
      <c r="L121" s="676">
        <f t="shared" si="7"/>
        <v>0</v>
      </c>
      <c r="M121" s="677"/>
      <c r="N121" s="29"/>
    </row>
    <row r="122" spans="2:14" x14ac:dyDescent="0.3">
      <c r="B122" s="478" t="s">
        <v>635</v>
      </c>
      <c r="C122" s="390"/>
      <c r="D122" s="673" t="s">
        <v>634</v>
      </c>
      <c r="E122" s="674"/>
      <c r="F122" s="674"/>
      <c r="G122" s="674"/>
      <c r="H122" s="674"/>
      <c r="I122" s="675"/>
      <c r="J122" s="119">
        <v>40</v>
      </c>
      <c r="K122" s="54"/>
      <c r="L122" s="676">
        <f t="shared" si="7"/>
        <v>0</v>
      </c>
      <c r="M122" s="677"/>
      <c r="N122" s="29"/>
    </row>
    <row r="123" spans="2:14" x14ac:dyDescent="0.3">
      <c r="B123" s="478" t="s">
        <v>425</v>
      </c>
      <c r="C123" s="390"/>
      <c r="D123" s="673" t="s">
        <v>633</v>
      </c>
      <c r="E123" s="674"/>
      <c r="F123" s="674"/>
      <c r="G123" s="674"/>
      <c r="H123" s="674"/>
      <c r="I123" s="675"/>
      <c r="J123" s="119">
        <v>40</v>
      </c>
      <c r="K123" s="54"/>
      <c r="L123" s="676">
        <f t="shared" si="7"/>
        <v>0</v>
      </c>
      <c r="M123" s="677"/>
      <c r="N123" s="29"/>
    </row>
    <row r="124" spans="2:14" x14ac:dyDescent="0.3">
      <c r="B124" s="478" t="s">
        <v>499</v>
      </c>
      <c r="C124" s="390"/>
      <c r="D124" s="673" t="s">
        <v>632</v>
      </c>
      <c r="E124" s="674"/>
      <c r="F124" s="674"/>
      <c r="G124" s="674"/>
      <c r="H124" s="674"/>
      <c r="I124" s="675"/>
      <c r="J124" s="119">
        <v>45</v>
      </c>
      <c r="K124" s="54"/>
      <c r="L124" s="676">
        <f t="shared" si="7"/>
        <v>0</v>
      </c>
      <c r="M124" s="677"/>
      <c r="N124" s="29"/>
    </row>
    <row r="125" spans="2:14" x14ac:dyDescent="0.3">
      <c r="B125" s="478" t="s">
        <v>267</v>
      </c>
      <c r="C125" s="390"/>
      <c r="D125" s="673" t="s">
        <v>985</v>
      </c>
      <c r="E125" s="674"/>
      <c r="F125" s="674"/>
      <c r="G125" s="674"/>
      <c r="H125" s="674"/>
      <c r="I125" s="675"/>
      <c r="J125" s="119">
        <v>149</v>
      </c>
      <c r="K125" s="54"/>
      <c r="L125" s="676">
        <f t="shared" si="7"/>
        <v>0</v>
      </c>
      <c r="M125" s="677"/>
      <c r="N125" s="29"/>
    </row>
    <row r="126" spans="2:14" ht="15" thickBot="1" x14ac:dyDescent="0.35">
      <c r="B126" s="477" t="s">
        <v>631</v>
      </c>
      <c r="C126" s="384"/>
      <c r="D126" s="706" t="s">
        <v>630</v>
      </c>
      <c r="E126" s="707"/>
      <c r="F126" s="707"/>
      <c r="G126" s="707"/>
      <c r="H126" s="707"/>
      <c r="I126" s="708"/>
      <c r="J126" s="120">
        <v>100</v>
      </c>
      <c r="K126" s="55"/>
      <c r="L126" s="709">
        <f t="shared" si="7"/>
        <v>0</v>
      </c>
      <c r="M126" s="710"/>
      <c r="N126" s="29"/>
    </row>
    <row r="127" spans="2:14" ht="15" thickBot="1" x14ac:dyDescent="0.35">
      <c r="B127" s="529" t="s">
        <v>629</v>
      </c>
      <c r="C127" s="530"/>
      <c r="D127" s="530"/>
      <c r="E127" s="530"/>
      <c r="F127" s="530"/>
      <c r="G127" s="530"/>
      <c r="H127" s="530"/>
      <c r="I127" s="530"/>
      <c r="J127" s="530"/>
      <c r="K127" s="530"/>
      <c r="L127" s="530"/>
      <c r="M127" s="531"/>
      <c r="N127" s="29"/>
    </row>
    <row r="128" spans="2:14" ht="15" customHeight="1" x14ac:dyDescent="0.3">
      <c r="B128" s="482" t="s">
        <v>628</v>
      </c>
      <c r="C128" s="411"/>
      <c r="D128" s="701" t="s">
        <v>627</v>
      </c>
      <c r="E128" s="702"/>
      <c r="F128" s="702"/>
      <c r="G128" s="702"/>
      <c r="H128" s="702"/>
      <c r="I128" s="703"/>
      <c r="J128" s="118">
        <v>138</v>
      </c>
      <c r="K128" s="53"/>
      <c r="L128" s="676">
        <f t="shared" ref="L128:L133" si="8">J128*K128</f>
        <v>0</v>
      </c>
      <c r="M128" s="677"/>
      <c r="N128" s="29"/>
    </row>
    <row r="129" spans="2:14" x14ac:dyDescent="0.3">
      <c r="B129" s="478" t="s">
        <v>626</v>
      </c>
      <c r="C129" s="390"/>
      <c r="D129" s="673" t="s">
        <v>625</v>
      </c>
      <c r="E129" s="674"/>
      <c r="F129" s="674"/>
      <c r="G129" s="674"/>
      <c r="H129" s="674"/>
      <c r="I129" s="675"/>
      <c r="J129" s="119">
        <v>161</v>
      </c>
      <c r="K129" s="54"/>
      <c r="L129" s="676">
        <f t="shared" si="8"/>
        <v>0</v>
      </c>
      <c r="M129" s="677"/>
      <c r="N129" s="29"/>
    </row>
    <row r="130" spans="2:14" x14ac:dyDescent="0.3">
      <c r="B130" s="478" t="s">
        <v>624</v>
      </c>
      <c r="C130" s="390"/>
      <c r="D130" s="673" t="s">
        <v>623</v>
      </c>
      <c r="E130" s="674"/>
      <c r="F130" s="674"/>
      <c r="G130" s="674"/>
      <c r="H130" s="674"/>
      <c r="I130" s="675"/>
      <c r="J130" s="119">
        <v>138</v>
      </c>
      <c r="K130" s="54"/>
      <c r="L130" s="676">
        <f t="shared" si="8"/>
        <v>0</v>
      </c>
      <c r="M130" s="677"/>
      <c r="N130" s="29"/>
    </row>
    <row r="131" spans="2:14" x14ac:dyDescent="0.3">
      <c r="B131" s="478" t="s">
        <v>622</v>
      </c>
      <c r="C131" s="390"/>
      <c r="D131" s="673" t="s">
        <v>621</v>
      </c>
      <c r="E131" s="674"/>
      <c r="F131" s="674"/>
      <c r="G131" s="674"/>
      <c r="H131" s="674"/>
      <c r="I131" s="675"/>
      <c r="J131" s="119">
        <v>138</v>
      </c>
      <c r="K131" s="54"/>
      <c r="L131" s="676">
        <f t="shared" si="8"/>
        <v>0</v>
      </c>
      <c r="M131" s="677"/>
      <c r="N131" s="29"/>
    </row>
    <row r="132" spans="2:14" x14ac:dyDescent="0.3">
      <c r="B132" s="478" t="s">
        <v>620</v>
      </c>
      <c r="C132" s="390"/>
      <c r="D132" s="673" t="s">
        <v>619</v>
      </c>
      <c r="E132" s="674"/>
      <c r="F132" s="674"/>
      <c r="G132" s="674"/>
      <c r="H132" s="674"/>
      <c r="I132" s="675"/>
      <c r="J132" s="119">
        <v>138</v>
      </c>
      <c r="K132" s="54"/>
      <c r="L132" s="676">
        <f t="shared" si="8"/>
        <v>0</v>
      </c>
      <c r="M132" s="677"/>
      <c r="N132" s="29"/>
    </row>
    <row r="133" spans="2:14" ht="15" thickBot="1" x14ac:dyDescent="0.35">
      <c r="B133" s="477" t="s">
        <v>618</v>
      </c>
      <c r="C133" s="384"/>
      <c r="D133" s="706" t="s">
        <v>617</v>
      </c>
      <c r="E133" s="707"/>
      <c r="F133" s="707"/>
      <c r="G133" s="707"/>
      <c r="H133" s="707"/>
      <c r="I133" s="708"/>
      <c r="J133" s="120">
        <v>83</v>
      </c>
      <c r="K133" s="55"/>
      <c r="L133" s="709">
        <f t="shared" si="8"/>
        <v>0</v>
      </c>
      <c r="M133" s="710"/>
      <c r="N133" s="29"/>
    </row>
    <row r="134" spans="2:14" ht="15" thickBot="1" x14ac:dyDescent="0.35">
      <c r="B134" s="529" t="s">
        <v>303</v>
      </c>
      <c r="C134" s="530"/>
      <c r="D134" s="530"/>
      <c r="E134" s="530"/>
      <c r="F134" s="530"/>
      <c r="G134" s="530"/>
      <c r="H134" s="530"/>
      <c r="I134" s="530"/>
      <c r="J134" s="530"/>
      <c r="K134" s="530"/>
      <c r="L134" s="530"/>
      <c r="M134" s="531"/>
      <c r="N134" s="29"/>
    </row>
    <row r="135" spans="2:14" x14ac:dyDescent="0.3">
      <c r="B135" s="482" t="s">
        <v>616</v>
      </c>
      <c r="C135" s="411"/>
      <c r="D135" s="701" t="s">
        <v>615</v>
      </c>
      <c r="E135" s="702"/>
      <c r="F135" s="702"/>
      <c r="G135" s="702"/>
      <c r="H135" s="702"/>
      <c r="I135" s="703"/>
      <c r="J135" s="118">
        <v>125</v>
      </c>
      <c r="K135" s="53"/>
      <c r="L135" s="676">
        <f>J135*K135</f>
        <v>0</v>
      </c>
      <c r="M135" s="677"/>
      <c r="N135" s="29"/>
    </row>
    <row r="136" spans="2:14" ht="15" thickBot="1" x14ac:dyDescent="0.35">
      <c r="B136" s="477" t="s">
        <v>614</v>
      </c>
      <c r="C136" s="384"/>
      <c r="D136" s="706" t="s">
        <v>613</v>
      </c>
      <c r="E136" s="707"/>
      <c r="F136" s="707"/>
      <c r="G136" s="707"/>
      <c r="H136" s="707"/>
      <c r="I136" s="708"/>
      <c r="J136" s="120">
        <v>300</v>
      </c>
      <c r="K136" s="55"/>
      <c r="L136" s="709">
        <f>J136*K136</f>
        <v>0</v>
      </c>
      <c r="M136" s="710"/>
      <c r="N136" s="29"/>
    </row>
    <row r="137" spans="2:14" ht="15" thickBot="1" x14ac:dyDescent="0.35">
      <c r="B137" s="529" t="s">
        <v>612</v>
      </c>
      <c r="C137" s="530"/>
      <c r="D137" s="530"/>
      <c r="E137" s="530"/>
      <c r="F137" s="530"/>
      <c r="G137" s="530"/>
      <c r="H137" s="530"/>
      <c r="I137" s="530"/>
      <c r="J137" s="530"/>
      <c r="K137" s="530"/>
      <c r="L137" s="530"/>
      <c r="M137" s="531"/>
      <c r="N137" s="29"/>
    </row>
    <row r="138" spans="2:14" x14ac:dyDescent="0.3">
      <c r="B138" s="482" t="s">
        <v>611</v>
      </c>
      <c r="C138" s="411"/>
      <c r="D138" s="701" t="s">
        <v>610</v>
      </c>
      <c r="E138" s="702"/>
      <c r="F138" s="702"/>
      <c r="G138" s="702"/>
      <c r="H138" s="702"/>
      <c r="I138" s="703"/>
      <c r="J138" s="118">
        <v>130</v>
      </c>
      <c r="K138" s="53"/>
      <c r="L138" s="676">
        <f t="shared" ref="L138:L150" si="9">J138*K138</f>
        <v>0</v>
      </c>
      <c r="M138" s="677"/>
      <c r="N138" s="29"/>
    </row>
    <row r="139" spans="2:14" x14ac:dyDescent="0.3">
      <c r="B139" s="478" t="s">
        <v>609</v>
      </c>
      <c r="C139" s="390"/>
      <c r="D139" s="673" t="s">
        <v>608</v>
      </c>
      <c r="E139" s="674"/>
      <c r="F139" s="674"/>
      <c r="G139" s="674"/>
      <c r="H139" s="674"/>
      <c r="I139" s="675"/>
      <c r="J139" s="119">
        <v>220</v>
      </c>
      <c r="K139" s="54"/>
      <c r="L139" s="676">
        <f t="shared" si="9"/>
        <v>0</v>
      </c>
      <c r="M139" s="677"/>
      <c r="N139" s="29"/>
    </row>
    <row r="140" spans="2:14" x14ac:dyDescent="0.3">
      <c r="B140" s="478" t="s">
        <v>607</v>
      </c>
      <c r="C140" s="390"/>
      <c r="D140" s="673" t="s">
        <v>606</v>
      </c>
      <c r="E140" s="674"/>
      <c r="F140" s="674"/>
      <c r="G140" s="674"/>
      <c r="H140" s="674"/>
      <c r="I140" s="675"/>
      <c r="J140" s="119">
        <v>220</v>
      </c>
      <c r="K140" s="54"/>
      <c r="L140" s="676">
        <f t="shared" si="9"/>
        <v>0</v>
      </c>
      <c r="M140" s="677"/>
      <c r="N140" s="29"/>
    </row>
    <row r="141" spans="2:14" x14ac:dyDescent="0.3">
      <c r="B141" s="478" t="s">
        <v>605</v>
      </c>
      <c r="C141" s="390"/>
      <c r="D141" s="673" t="s">
        <v>604</v>
      </c>
      <c r="E141" s="674"/>
      <c r="F141" s="674"/>
      <c r="G141" s="674"/>
      <c r="H141" s="674"/>
      <c r="I141" s="675"/>
      <c r="J141" s="119">
        <v>220</v>
      </c>
      <c r="K141" s="54"/>
      <c r="L141" s="676">
        <f t="shared" si="9"/>
        <v>0</v>
      </c>
      <c r="M141" s="677"/>
      <c r="N141" s="29"/>
    </row>
    <row r="142" spans="2:14" x14ac:dyDescent="0.3">
      <c r="B142" s="478" t="s">
        <v>603</v>
      </c>
      <c r="C142" s="390"/>
      <c r="D142" s="673" t="s">
        <v>602</v>
      </c>
      <c r="E142" s="674"/>
      <c r="F142" s="674"/>
      <c r="G142" s="674"/>
      <c r="H142" s="674"/>
      <c r="I142" s="675"/>
      <c r="J142" s="119">
        <v>220</v>
      </c>
      <c r="K142" s="54"/>
      <c r="L142" s="676">
        <f t="shared" si="9"/>
        <v>0</v>
      </c>
      <c r="M142" s="677"/>
      <c r="N142" s="29"/>
    </row>
    <row r="143" spans="2:14" x14ac:dyDescent="0.3">
      <c r="B143" s="478" t="s">
        <v>601</v>
      </c>
      <c r="C143" s="390"/>
      <c r="D143" s="673" t="s">
        <v>600</v>
      </c>
      <c r="E143" s="674"/>
      <c r="F143" s="674"/>
      <c r="G143" s="674"/>
      <c r="H143" s="674"/>
      <c r="I143" s="675"/>
      <c r="J143" s="119">
        <v>220</v>
      </c>
      <c r="K143" s="54"/>
      <c r="L143" s="676">
        <f t="shared" si="9"/>
        <v>0</v>
      </c>
      <c r="M143" s="677"/>
      <c r="N143" s="29"/>
    </row>
    <row r="144" spans="2:14" x14ac:dyDescent="0.3">
      <c r="B144" s="478" t="s">
        <v>599</v>
      </c>
      <c r="C144" s="390"/>
      <c r="D144" s="673" t="s">
        <v>598</v>
      </c>
      <c r="E144" s="674"/>
      <c r="F144" s="674"/>
      <c r="G144" s="674"/>
      <c r="H144" s="674"/>
      <c r="I144" s="675"/>
      <c r="J144" s="119">
        <v>220</v>
      </c>
      <c r="K144" s="54"/>
      <c r="L144" s="676">
        <f t="shared" si="9"/>
        <v>0</v>
      </c>
      <c r="M144" s="677"/>
      <c r="N144" s="29"/>
    </row>
    <row r="145" spans="2:14" x14ac:dyDescent="0.3">
      <c r="B145" s="478" t="s">
        <v>597</v>
      </c>
      <c r="C145" s="390"/>
      <c r="D145" s="673" t="s">
        <v>596</v>
      </c>
      <c r="E145" s="674"/>
      <c r="F145" s="674"/>
      <c r="G145" s="674"/>
      <c r="H145" s="674"/>
      <c r="I145" s="675"/>
      <c r="J145" s="119">
        <v>220</v>
      </c>
      <c r="K145" s="54"/>
      <c r="L145" s="676">
        <f t="shared" si="9"/>
        <v>0</v>
      </c>
      <c r="M145" s="677"/>
      <c r="N145" s="29"/>
    </row>
    <row r="146" spans="2:14" x14ac:dyDescent="0.3">
      <c r="B146" s="478" t="s">
        <v>595</v>
      </c>
      <c r="C146" s="390"/>
      <c r="D146" s="673" t="s">
        <v>594</v>
      </c>
      <c r="E146" s="674"/>
      <c r="F146" s="674"/>
      <c r="G146" s="674"/>
      <c r="H146" s="674"/>
      <c r="I146" s="675"/>
      <c r="J146" s="119">
        <v>220</v>
      </c>
      <c r="K146" s="54"/>
      <c r="L146" s="676">
        <f t="shared" si="9"/>
        <v>0</v>
      </c>
      <c r="M146" s="677"/>
      <c r="N146" s="29"/>
    </row>
    <row r="147" spans="2:14" x14ac:dyDescent="0.3">
      <c r="B147" s="478" t="s">
        <v>593</v>
      </c>
      <c r="C147" s="390"/>
      <c r="D147" s="673" t="s">
        <v>592</v>
      </c>
      <c r="E147" s="674"/>
      <c r="F147" s="674"/>
      <c r="G147" s="674"/>
      <c r="H147" s="674"/>
      <c r="I147" s="675"/>
      <c r="J147" s="119">
        <v>220</v>
      </c>
      <c r="K147" s="54"/>
      <c r="L147" s="676">
        <f t="shared" si="9"/>
        <v>0</v>
      </c>
      <c r="M147" s="677"/>
      <c r="N147" s="29"/>
    </row>
    <row r="148" spans="2:14" x14ac:dyDescent="0.3">
      <c r="B148" s="478" t="s">
        <v>591</v>
      </c>
      <c r="C148" s="390"/>
      <c r="D148" s="673" t="s">
        <v>590</v>
      </c>
      <c r="E148" s="674"/>
      <c r="F148" s="674"/>
      <c r="G148" s="674"/>
      <c r="H148" s="674"/>
      <c r="I148" s="675"/>
      <c r="J148" s="119">
        <v>220</v>
      </c>
      <c r="K148" s="54"/>
      <c r="L148" s="676">
        <f t="shared" si="9"/>
        <v>0</v>
      </c>
      <c r="M148" s="677"/>
      <c r="N148" s="29"/>
    </row>
    <row r="149" spans="2:14" x14ac:dyDescent="0.3">
      <c r="B149" s="478" t="s">
        <v>589</v>
      </c>
      <c r="C149" s="390"/>
      <c r="D149" s="673" t="s">
        <v>588</v>
      </c>
      <c r="E149" s="674"/>
      <c r="F149" s="674"/>
      <c r="G149" s="674"/>
      <c r="H149" s="674"/>
      <c r="I149" s="675"/>
      <c r="J149" s="119">
        <v>220</v>
      </c>
      <c r="K149" s="54"/>
      <c r="L149" s="676">
        <f t="shared" si="9"/>
        <v>0</v>
      </c>
      <c r="M149" s="677"/>
      <c r="N149" s="29"/>
    </row>
    <row r="150" spans="2:14" ht="15" thickBot="1" x14ac:dyDescent="0.35">
      <c r="B150" s="477" t="s">
        <v>587</v>
      </c>
      <c r="C150" s="384"/>
      <c r="D150" s="706" t="s">
        <v>586</v>
      </c>
      <c r="E150" s="707"/>
      <c r="F150" s="707"/>
      <c r="G150" s="707"/>
      <c r="H150" s="707"/>
      <c r="I150" s="708"/>
      <c r="J150" s="119">
        <v>220</v>
      </c>
      <c r="K150" s="55"/>
      <c r="L150" s="709">
        <f t="shared" si="9"/>
        <v>0</v>
      </c>
      <c r="M150" s="710"/>
      <c r="N150" s="29"/>
    </row>
    <row r="151" spans="2:14" ht="15" thickBot="1" x14ac:dyDescent="0.35">
      <c r="B151" s="529" t="s">
        <v>585</v>
      </c>
      <c r="C151" s="530"/>
      <c r="D151" s="530"/>
      <c r="E151" s="530"/>
      <c r="F151" s="530"/>
      <c r="G151" s="530"/>
      <c r="H151" s="530"/>
      <c r="I151" s="530"/>
      <c r="J151" s="530"/>
      <c r="K151" s="530"/>
      <c r="L151" s="530"/>
      <c r="M151" s="531"/>
      <c r="N151" s="29"/>
    </row>
    <row r="152" spans="2:14" x14ac:dyDescent="0.3">
      <c r="B152" s="704" t="s">
        <v>584</v>
      </c>
      <c r="C152" s="705"/>
      <c r="D152" s="701" t="s">
        <v>583</v>
      </c>
      <c r="E152" s="702"/>
      <c r="F152" s="702"/>
      <c r="G152" s="702"/>
      <c r="H152" s="702"/>
      <c r="I152" s="703"/>
      <c r="J152" s="118">
        <v>65</v>
      </c>
      <c r="K152" s="115"/>
      <c r="L152" s="676">
        <f>J152*K152</f>
        <v>0</v>
      </c>
      <c r="M152" s="677"/>
      <c r="N152" s="29"/>
    </row>
    <row r="153" spans="2:14" x14ac:dyDescent="0.3">
      <c r="B153" s="699" t="s">
        <v>582</v>
      </c>
      <c r="C153" s="700"/>
      <c r="D153" s="673" t="s">
        <v>581</v>
      </c>
      <c r="E153" s="674"/>
      <c r="F153" s="674"/>
      <c r="G153" s="674"/>
      <c r="H153" s="674"/>
      <c r="I153" s="675"/>
      <c r="J153" s="119">
        <v>75</v>
      </c>
      <c r="K153" s="116"/>
      <c r="L153" s="676">
        <f>J153*K153</f>
        <v>0</v>
      </c>
      <c r="M153" s="677"/>
      <c r="N153" s="29"/>
    </row>
    <row r="154" spans="2:14" ht="15" thickBot="1" x14ac:dyDescent="0.35">
      <c r="B154" s="756" t="s">
        <v>580</v>
      </c>
      <c r="C154" s="757"/>
      <c r="D154" s="765" t="s">
        <v>579</v>
      </c>
      <c r="E154" s="766"/>
      <c r="F154" s="766"/>
      <c r="G154" s="766"/>
      <c r="H154" s="766"/>
      <c r="I154" s="767"/>
      <c r="J154" s="122">
        <v>220</v>
      </c>
      <c r="K154" s="117"/>
      <c r="L154" s="676">
        <f>J154*K154</f>
        <v>0</v>
      </c>
      <c r="M154" s="677"/>
      <c r="N154" s="29"/>
    </row>
    <row r="155" spans="2:14" ht="15" thickBot="1" x14ac:dyDescent="0.35">
      <c r="B155" s="600" t="s">
        <v>850</v>
      </c>
      <c r="C155" s="601"/>
      <c r="D155" s="601"/>
      <c r="E155" s="601"/>
      <c r="F155" s="601"/>
      <c r="G155" s="601"/>
      <c r="H155" s="601"/>
      <c r="I155" s="601"/>
      <c r="J155" s="601"/>
      <c r="K155" s="601"/>
      <c r="L155" s="601"/>
      <c r="M155" s="602"/>
      <c r="N155" s="29"/>
    </row>
    <row r="156" spans="2:14" x14ac:dyDescent="0.3">
      <c r="B156" s="558"/>
      <c r="C156" s="392"/>
      <c r="D156" s="761"/>
      <c r="E156" s="762"/>
      <c r="F156" s="762"/>
      <c r="G156" s="762"/>
      <c r="H156" s="762"/>
      <c r="I156" s="763"/>
      <c r="J156" s="123">
        <v>0</v>
      </c>
      <c r="K156" s="53"/>
      <c r="L156" s="676">
        <f>J156*K156</f>
        <v>0</v>
      </c>
      <c r="M156" s="677"/>
      <c r="N156" s="29"/>
    </row>
    <row r="157" spans="2:14" x14ac:dyDescent="0.3">
      <c r="B157" s="764"/>
      <c r="C157" s="436"/>
      <c r="D157" s="758"/>
      <c r="E157" s="759"/>
      <c r="F157" s="759"/>
      <c r="G157" s="759"/>
      <c r="H157" s="759"/>
      <c r="I157" s="760"/>
      <c r="J157" s="124">
        <v>0</v>
      </c>
      <c r="K157" s="54"/>
      <c r="L157" s="676">
        <f>J157*K157</f>
        <v>0</v>
      </c>
      <c r="M157" s="677"/>
      <c r="N157" s="29"/>
    </row>
    <row r="158" spans="2:14" ht="15" thickBot="1" x14ac:dyDescent="0.35">
      <c r="B158" s="171"/>
      <c r="C158" s="172"/>
      <c r="D158" s="173"/>
      <c r="E158" s="173"/>
      <c r="F158" s="173"/>
      <c r="G158" s="173"/>
      <c r="H158" s="173"/>
      <c r="I158" s="173"/>
      <c r="J158" s="189"/>
      <c r="K158" s="185"/>
      <c r="L158" s="190"/>
      <c r="M158" s="191"/>
      <c r="N158" s="29"/>
    </row>
    <row r="159" spans="2:14" ht="15" thickTop="1" x14ac:dyDescent="0.3">
      <c r="B159" s="546"/>
      <c r="C159" s="544"/>
      <c r="D159" s="544"/>
      <c r="E159" s="544"/>
      <c r="F159" s="544"/>
      <c r="G159" s="544"/>
      <c r="H159" s="544"/>
      <c r="I159" s="544"/>
      <c r="J159" s="101"/>
      <c r="K159" s="554" t="s">
        <v>281</v>
      </c>
      <c r="L159" s="550">
        <f>SUM(L156:M157,L152:M154,L138:M150,L135:M136,L128:M133,L116:M126,L112:M113,L104:M110,L101:M102,L91:M99,L84:M88,L68:M82,L65:M66,L56:M63,L40:M54,L36:M37,L24:M34,L22,L18:M20,L7:M16)</f>
        <v>0</v>
      </c>
      <c r="M159" s="551"/>
      <c r="N159" s="29"/>
    </row>
    <row r="160" spans="2:14" ht="15" thickBot="1" x14ac:dyDescent="0.35">
      <c r="B160" s="546"/>
      <c r="C160" s="544"/>
      <c r="D160" s="544"/>
      <c r="E160" s="544"/>
      <c r="F160" s="544"/>
      <c r="G160" s="544"/>
      <c r="H160" s="544"/>
      <c r="I160" s="544"/>
      <c r="J160" s="101"/>
      <c r="K160" s="555"/>
      <c r="L160" s="552"/>
      <c r="M160" s="553"/>
      <c r="N160" s="29"/>
    </row>
    <row r="161" spans="2:14" ht="15" thickTop="1" x14ac:dyDescent="0.3">
      <c r="B161" s="546"/>
      <c r="C161" s="544"/>
      <c r="D161" s="544"/>
      <c r="E161" s="544"/>
      <c r="F161" s="544"/>
      <c r="G161" s="544"/>
      <c r="H161" s="544"/>
      <c r="I161" s="544"/>
      <c r="J161" s="544"/>
      <c r="K161" s="544"/>
      <c r="L161" s="544"/>
      <c r="M161" s="545"/>
      <c r="N161" s="29"/>
    </row>
    <row r="162" spans="2:14" ht="5.25" customHeight="1" thickBot="1" x14ac:dyDescent="0.35">
      <c r="B162" s="622"/>
      <c r="C162" s="620"/>
      <c r="D162" s="620"/>
      <c r="E162" s="620"/>
      <c r="F162" s="620"/>
      <c r="G162" s="620"/>
      <c r="H162" s="620"/>
      <c r="I162" s="620"/>
      <c r="J162" s="620"/>
      <c r="K162" s="620"/>
      <c r="L162" s="620"/>
      <c r="M162" s="621"/>
      <c r="N162" s="29"/>
    </row>
    <row r="163" spans="2:14" ht="15" thickTop="1" x14ac:dyDescent="0.3">
      <c r="N163" s="29"/>
    </row>
    <row r="164" spans="2:14" x14ac:dyDescent="0.3">
      <c r="N164" s="29"/>
    </row>
    <row r="165" spans="2:14" x14ac:dyDescent="0.3">
      <c r="N165" s="29"/>
    </row>
    <row r="166" spans="2:14" x14ac:dyDescent="0.3">
      <c r="N166" s="29"/>
    </row>
    <row r="167" spans="2:14" x14ac:dyDescent="0.3">
      <c r="N167" s="29"/>
    </row>
    <row r="168" spans="2:14" x14ac:dyDescent="0.3">
      <c r="N168" s="29"/>
    </row>
    <row r="169" spans="2:14" x14ac:dyDescent="0.3">
      <c r="N169" s="29"/>
    </row>
    <row r="170" spans="2:14" x14ac:dyDescent="0.3">
      <c r="N170" s="29"/>
    </row>
    <row r="171" spans="2:14" x14ac:dyDescent="0.3">
      <c r="N171" s="29"/>
    </row>
    <row r="172" spans="2:14" x14ac:dyDescent="0.3">
      <c r="N172" s="29"/>
    </row>
    <row r="173" spans="2:14" x14ac:dyDescent="0.3">
      <c r="N173" s="29"/>
    </row>
    <row r="174" spans="2:14" x14ac:dyDescent="0.3">
      <c r="N174" s="29"/>
    </row>
    <row r="175" spans="2:14" x14ac:dyDescent="0.3">
      <c r="N175" s="29"/>
    </row>
    <row r="176" spans="2:14" x14ac:dyDescent="0.3">
      <c r="N176" s="29"/>
    </row>
    <row r="177" spans="14:14" x14ac:dyDescent="0.3">
      <c r="N177" s="29"/>
    </row>
    <row r="178" spans="14:14" x14ac:dyDescent="0.3">
      <c r="N178" s="29"/>
    </row>
    <row r="179" spans="14:14" x14ac:dyDescent="0.3">
      <c r="N179" s="29"/>
    </row>
    <row r="180" spans="14:14" x14ac:dyDescent="0.3">
      <c r="N180" s="29"/>
    </row>
    <row r="181" spans="14:14" x14ac:dyDescent="0.3">
      <c r="N181" s="29"/>
    </row>
    <row r="182" spans="14:14" x14ac:dyDescent="0.3">
      <c r="N182" s="29"/>
    </row>
    <row r="183" spans="14:14" x14ac:dyDescent="0.3">
      <c r="N183" s="29"/>
    </row>
    <row r="184" spans="14:14" x14ac:dyDescent="0.3">
      <c r="N184" s="29"/>
    </row>
    <row r="185" spans="14:14" x14ac:dyDescent="0.3">
      <c r="N185" s="29"/>
    </row>
    <row r="186" spans="14:14" x14ac:dyDescent="0.3">
      <c r="N186" s="29"/>
    </row>
    <row r="187" spans="14:14" x14ac:dyDescent="0.3">
      <c r="N187" s="29"/>
    </row>
    <row r="188" spans="14:14" x14ac:dyDescent="0.3">
      <c r="N188" s="29"/>
    </row>
    <row r="189" spans="14:14" x14ac:dyDescent="0.3"/>
    <row r="190" spans="14:14" x14ac:dyDescent="0.3"/>
    <row r="191" spans="14:14" ht="21" customHeight="1" x14ac:dyDescent="0.3"/>
    <row r="192" spans="14:14" ht="21" customHeight="1" x14ac:dyDescent="0.3"/>
    <row r="193" ht="16.5" customHeight="1" x14ac:dyDescent="0.3"/>
    <row r="194" ht="17.25" customHeight="1" x14ac:dyDescent="0.3"/>
    <row r="195" ht="18" customHeight="1" x14ac:dyDescent="0.3"/>
    <row r="196" x14ac:dyDescent="0.3"/>
    <row r="197" hidden="1" x14ac:dyDescent="0.3"/>
    <row r="198" hidden="1" x14ac:dyDescent="0.3"/>
    <row r="199" hidden="1" x14ac:dyDescent="0.3"/>
    <row r="200" x14ac:dyDescent="0.3"/>
    <row r="201" x14ac:dyDescent="0.3"/>
    <row r="202" x14ac:dyDescent="0.3"/>
    <row r="203" x14ac:dyDescent="0.3"/>
    <row r="204" x14ac:dyDescent="0.3"/>
    <row r="205" x14ac:dyDescent="0.3"/>
    <row r="206" x14ac:dyDescent="0.3"/>
    <row r="207" x14ac:dyDescent="0.3"/>
    <row r="208" x14ac:dyDescent="0.3"/>
    <row r="209" x14ac:dyDescent="0.3"/>
    <row r="210" x14ac:dyDescent="0.3"/>
    <row r="211" x14ac:dyDescent="0.3"/>
    <row r="212" x14ac:dyDescent="0.3"/>
    <row r="213" x14ac:dyDescent="0.3"/>
    <row r="214" x14ac:dyDescent="0.3"/>
    <row r="215" x14ac:dyDescent="0.3"/>
    <row r="216" x14ac:dyDescent="0.3"/>
    <row r="217" x14ac:dyDescent="0.3"/>
    <row r="218" x14ac:dyDescent="0.3"/>
    <row r="219" x14ac:dyDescent="0.3"/>
    <row r="220" x14ac:dyDescent="0.3"/>
    <row r="221" x14ac:dyDescent="0.3"/>
    <row r="222" x14ac:dyDescent="0.3"/>
    <row r="223" x14ac:dyDescent="0.3"/>
    <row r="224" x14ac:dyDescent="0.3"/>
    <row r="225" x14ac:dyDescent="0.3"/>
    <row r="226" x14ac:dyDescent="0.3"/>
    <row r="227" x14ac:dyDescent="0.3"/>
    <row r="228" x14ac:dyDescent="0.3"/>
    <row r="229" x14ac:dyDescent="0.3"/>
    <row r="230" x14ac:dyDescent="0.3"/>
    <row r="231" x14ac:dyDescent="0.3"/>
    <row r="232" x14ac:dyDescent="0.3"/>
    <row r="233" x14ac:dyDescent="0.3"/>
    <row r="234" x14ac:dyDescent="0.3"/>
    <row r="235" x14ac:dyDescent="0.3"/>
    <row r="236" x14ac:dyDescent="0.3"/>
    <row r="237" x14ac:dyDescent="0.3"/>
    <row r="238" x14ac:dyDescent="0.3"/>
    <row r="239" x14ac:dyDescent="0.3"/>
    <row r="240" x14ac:dyDescent="0.3"/>
    <row r="241" x14ac:dyDescent="0.3"/>
    <row r="242" x14ac:dyDescent="0.3"/>
    <row r="243" x14ac:dyDescent="0.3"/>
    <row r="244" x14ac:dyDescent="0.3"/>
    <row r="245" x14ac:dyDescent="0.3"/>
    <row r="246" x14ac:dyDescent="0.3"/>
    <row r="247" x14ac:dyDescent="0.3"/>
    <row r="248" x14ac:dyDescent="0.3"/>
    <row r="249" x14ac:dyDescent="0.3"/>
    <row r="250" x14ac:dyDescent="0.3"/>
    <row r="251" x14ac:dyDescent="0.3"/>
    <row r="252" x14ac:dyDescent="0.3"/>
    <row r="253" x14ac:dyDescent="0.3"/>
    <row r="254" x14ac:dyDescent="0.3"/>
    <row r="255" x14ac:dyDescent="0.3"/>
    <row r="256" x14ac:dyDescent="0.3"/>
    <row r="257" x14ac:dyDescent="0.3"/>
    <row r="258" x14ac:dyDescent="0.3"/>
    <row r="259" x14ac:dyDescent="0.3"/>
    <row r="260" x14ac:dyDescent="0.3"/>
    <row r="261" x14ac:dyDescent="0.3"/>
    <row r="262" x14ac:dyDescent="0.3"/>
    <row r="263" x14ac:dyDescent="0.3"/>
    <row r="264" x14ac:dyDescent="0.3"/>
    <row r="265" x14ac:dyDescent="0.3"/>
    <row r="266" x14ac:dyDescent="0.3"/>
    <row r="267" x14ac:dyDescent="0.3"/>
    <row r="268" x14ac:dyDescent="0.3"/>
    <row r="269" x14ac:dyDescent="0.3"/>
    <row r="270" x14ac:dyDescent="0.3"/>
    <row r="271" x14ac:dyDescent="0.3"/>
    <row r="272" x14ac:dyDescent="0.3"/>
    <row r="273" x14ac:dyDescent="0.3"/>
    <row r="274" x14ac:dyDescent="0.3"/>
    <row r="275" x14ac:dyDescent="0.3"/>
    <row r="276" x14ac:dyDescent="0.3"/>
    <row r="277" x14ac:dyDescent="0.3"/>
    <row r="278" x14ac:dyDescent="0.3"/>
    <row r="279" x14ac:dyDescent="0.3"/>
    <row r="280" x14ac:dyDescent="0.3"/>
    <row r="281" x14ac:dyDescent="0.3"/>
    <row r="282" x14ac:dyDescent="0.3"/>
    <row r="283" x14ac:dyDescent="0.3"/>
    <row r="284" x14ac:dyDescent="0.3"/>
    <row r="285" x14ac:dyDescent="0.3"/>
    <row r="286" x14ac:dyDescent="0.3"/>
    <row r="287" x14ac:dyDescent="0.3"/>
    <row r="288" x14ac:dyDescent="0.3"/>
    <row r="289" x14ac:dyDescent="0.3"/>
    <row r="290" x14ac:dyDescent="0.3"/>
    <row r="291" x14ac:dyDescent="0.3"/>
    <row r="292" x14ac:dyDescent="0.3"/>
    <row r="293" x14ac:dyDescent="0.3"/>
    <row r="294" x14ac:dyDescent="0.3"/>
    <row r="295" x14ac:dyDescent="0.3"/>
    <row r="296" x14ac:dyDescent="0.3"/>
    <row r="297" x14ac:dyDescent="0.3"/>
    <row r="298" x14ac:dyDescent="0.3"/>
    <row r="299" x14ac:dyDescent="0.3"/>
    <row r="300" x14ac:dyDescent="0.3"/>
    <row r="301" x14ac:dyDescent="0.3"/>
    <row r="302" x14ac:dyDescent="0.3"/>
    <row r="303" x14ac:dyDescent="0.3"/>
    <row r="304" x14ac:dyDescent="0.3"/>
    <row r="305" x14ac:dyDescent="0.3"/>
    <row r="306" x14ac:dyDescent="0.3"/>
    <row r="307" x14ac:dyDescent="0.3"/>
    <row r="308" x14ac:dyDescent="0.3"/>
  </sheetData>
  <sheetProtection password="EDC4" sheet="1" objects="1" scenarios="1" selectLockedCells="1"/>
  <mergeCells count="421">
    <mergeCell ref="L154:M154"/>
    <mergeCell ref="B146:C146"/>
    <mergeCell ref="B147:C147"/>
    <mergeCell ref="B148:C148"/>
    <mergeCell ref="B149:C149"/>
    <mergeCell ref="B150:C150"/>
    <mergeCell ref="D156:I156"/>
    <mergeCell ref="B157:C157"/>
    <mergeCell ref="L156:M156"/>
    <mergeCell ref="D154:I154"/>
    <mergeCell ref="L157:M157"/>
    <mergeCell ref="D145:I145"/>
    <mergeCell ref="D146:I146"/>
    <mergeCell ref="D147:I147"/>
    <mergeCell ref="D148:I148"/>
    <mergeCell ref="K159:K160"/>
    <mergeCell ref="B154:C154"/>
    <mergeCell ref="D149:I149"/>
    <mergeCell ref="D150:I150"/>
    <mergeCell ref="B145:C145"/>
    <mergeCell ref="D157:I157"/>
    <mergeCell ref="B156:C156"/>
    <mergeCell ref="B144:C144"/>
    <mergeCell ref="L138:M138"/>
    <mergeCell ref="B137:M137"/>
    <mergeCell ref="D138:I138"/>
    <mergeCell ref="D139:I139"/>
    <mergeCell ref="B134:M134"/>
    <mergeCell ref="D135:I135"/>
    <mergeCell ref="D136:I136"/>
    <mergeCell ref="B135:C135"/>
    <mergeCell ref="B136:C136"/>
    <mergeCell ref="B138:C138"/>
    <mergeCell ref="B139:C139"/>
    <mergeCell ref="B140:C140"/>
    <mergeCell ref="B141:C141"/>
    <mergeCell ref="B142:C142"/>
    <mergeCell ref="B143:C143"/>
    <mergeCell ref="D140:I140"/>
    <mergeCell ref="D141:I141"/>
    <mergeCell ref="D142:I142"/>
    <mergeCell ref="D143:I143"/>
    <mergeCell ref="D144:I144"/>
    <mergeCell ref="L112:M112"/>
    <mergeCell ref="L142:M142"/>
    <mergeCell ref="L143:M143"/>
    <mergeCell ref="L144:M144"/>
    <mergeCell ref="L141:M141"/>
    <mergeCell ref="L135:M135"/>
    <mergeCell ref="L136:M136"/>
    <mergeCell ref="B127:M127"/>
    <mergeCell ref="D128:I128"/>
    <mergeCell ref="D129:I129"/>
    <mergeCell ref="D130:I130"/>
    <mergeCell ref="L128:M128"/>
    <mergeCell ref="L129:M129"/>
    <mergeCell ref="L130:M130"/>
    <mergeCell ref="D131:I131"/>
    <mergeCell ref="D132:I132"/>
    <mergeCell ref="B128:C128"/>
    <mergeCell ref="B129:C129"/>
    <mergeCell ref="B130:C130"/>
    <mergeCell ref="B131:C131"/>
    <mergeCell ref="B132:C132"/>
    <mergeCell ref="L123:M123"/>
    <mergeCell ref="L131:M131"/>
    <mergeCell ref="L132:M132"/>
    <mergeCell ref="B107:C107"/>
    <mergeCell ref="B126:C126"/>
    <mergeCell ref="D118:I118"/>
    <mergeCell ref="D119:I119"/>
    <mergeCell ref="D120:I120"/>
    <mergeCell ref="D121:I121"/>
    <mergeCell ref="D122:I122"/>
    <mergeCell ref="D107:I107"/>
    <mergeCell ref="D108:I108"/>
    <mergeCell ref="B121:C121"/>
    <mergeCell ref="B122:C122"/>
    <mergeCell ref="B123:C123"/>
    <mergeCell ref="B124:C124"/>
    <mergeCell ref="D125:I125"/>
    <mergeCell ref="D126:I126"/>
    <mergeCell ref="B116:C116"/>
    <mergeCell ref="B117:C117"/>
    <mergeCell ref="B118:C118"/>
    <mergeCell ref="B119:C119"/>
    <mergeCell ref="B120:C120"/>
    <mergeCell ref="B108:C108"/>
    <mergeCell ref="D98:I98"/>
    <mergeCell ref="D99:I99"/>
    <mergeCell ref="B100:M100"/>
    <mergeCell ref="L104:M104"/>
    <mergeCell ref="L105:M105"/>
    <mergeCell ref="L106:M106"/>
    <mergeCell ref="L101:M101"/>
    <mergeCell ref="L102:M102"/>
    <mergeCell ref="B101:C101"/>
    <mergeCell ref="B102:C102"/>
    <mergeCell ref="D104:I104"/>
    <mergeCell ref="D105:I105"/>
    <mergeCell ref="D106:I106"/>
    <mergeCell ref="D101:I101"/>
    <mergeCell ref="D102:I102"/>
    <mergeCell ref="B103:M103"/>
    <mergeCell ref="B104:C104"/>
    <mergeCell ref="B105:C105"/>
    <mergeCell ref="B106:C106"/>
    <mergeCell ref="L107:M107"/>
    <mergeCell ref="L108:M108"/>
    <mergeCell ref="B87:C87"/>
    <mergeCell ref="B88:C88"/>
    <mergeCell ref="L91:M91"/>
    <mergeCell ref="L92:M92"/>
    <mergeCell ref="L93:M93"/>
    <mergeCell ref="B91:C91"/>
    <mergeCell ref="L85:M85"/>
    <mergeCell ref="L86:M86"/>
    <mergeCell ref="L87:M87"/>
    <mergeCell ref="B89:M89"/>
    <mergeCell ref="D85:I85"/>
    <mergeCell ref="D86:I86"/>
    <mergeCell ref="D87:I87"/>
    <mergeCell ref="D88:I88"/>
    <mergeCell ref="B85:C85"/>
    <mergeCell ref="B86:C86"/>
    <mergeCell ref="D93:I93"/>
    <mergeCell ref="D94:I94"/>
    <mergeCell ref="D95:I95"/>
    <mergeCell ref="D96:I96"/>
    <mergeCell ref="D97:I97"/>
    <mergeCell ref="B90:M90"/>
    <mergeCell ref="D91:I91"/>
    <mergeCell ref="D92:I92"/>
    <mergeCell ref="D73:I73"/>
    <mergeCell ref="D74:I74"/>
    <mergeCell ref="D77:I77"/>
    <mergeCell ref="D78:I78"/>
    <mergeCell ref="D79:I79"/>
    <mergeCell ref="D80:I80"/>
    <mergeCell ref="B77:C77"/>
    <mergeCell ref="B78:C78"/>
    <mergeCell ref="B79:C79"/>
    <mergeCell ref="B80:C80"/>
    <mergeCell ref="B81:C81"/>
    <mergeCell ref="D76:I76"/>
    <mergeCell ref="B76:C76"/>
    <mergeCell ref="B82:C82"/>
    <mergeCell ref="B84:C84"/>
    <mergeCell ref="L72:M72"/>
    <mergeCell ref="L73:M73"/>
    <mergeCell ref="L74:M74"/>
    <mergeCell ref="L76:M76"/>
    <mergeCell ref="L77:M77"/>
    <mergeCell ref="L50:M50"/>
    <mergeCell ref="B47:C47"/>
    <mergeCell ref="D45:I45"/>
    <mergeCell ref="D46:I46"/>
    <mergeCell ref="D47:I47"/>
    <mergeCell ref="B73:C73"/>
    <mergeCell ref="B74:C74"/>
    <mergeCell ref="B75:C75"/>
    <mergeCell ref="D75:I75"/>
    <mergeCell ref="L49:M49"/>
    <mergeCell ref="B50:C50"/>
    <mergeCell ref="B52:C52"/>
    <mergeCell ref="L45:M45"/>
    <mergeCell ref="L46:M46"/>
    <mergeCell ref="B67:M67"/>
    <mergeCell ref="L68:M68"/>
    <mergeCell ref="B68:C68"/>
    <mergeCell ref="B63:C63"/>
    <mergeCell ref="B65:C65"/>
    <mergeCell ref="L78:M78"/>
    <mergeCell ref="L69:M69"/>
    <mergeCell ref="L70:M70"/>
    <mergeCell ref="L75:M75"/>
    <mergeCell ref="L79:M79"/>
    <mergeCell ref="B48:C48"/>
    <mergeCell ref="L34:M34"/>
    <mergeCell ref="D65:I65"/>
    <mergeCell ref="D66:I66"/>
    <mergeCell ref="D56:I56"/>
    <mergeCell ref="D57:I57"/>
    <mergeCell ref="D54:I54"/>
    <mergeCell ref="B35:M35"/>
    <mergeCell ref="D36:I36"/>
    <mergeCell ref="L36:M36"/>
    <mergeCell ref="B49:C49"/>
    <mergeCell ref="L52:M52"/>
    <mergeCell ref="D41:I41"/>
    <mergeCell ref="D42:I42"/>
    <mergeCell ref="B42:C42"/>
    <mergeCell ref="B45:C45"/>
    <mergeCell ref="B46:C46"/>
    <mergeCell ref="L47:M47"/>
    <mergeCell ref="L48:M48"/>
    <mergeCell ref="L44:M44"/>
    <mergeCell ref="B32:C32"/>
    <mergeCell ref="B33:C33"/>
    <mergeCell ref="B34:C34"/>
    <mergeCell ref="D26:I26"/>
    <mergeCell ref="D27:I27"/>
    <mergeCell ref="D28:I28"/>
    <mergeCell ref="D29:I29"/>
    <mergeCell ref="D30:I30"/>
    <mergeCell ref="B26:C26"/>
    <mergeCell ref="B27:C27"/>
    <mergeCell ref="L37:M37"/>
    <mergeCell ref="B36:C36"/>
    <mergeCell ref="B37:C37"/>
    <mergeCell ref="D37:I37"/>
    <mergeCell ref="B30:C30"/>
    <mergeCell ref="B31:C31"/>
    <mergeCell ref="L26:M26"/>
    <mergeCell ref="L27:M27"/>
    <mergeCell ref="L28:M28"/>
    <mergeCell ref="L29:M29"/>
    <mergeCell ref="L30:M30"/>
    <mergeCell ref="L41:M41"/>
    <mergeCell ref="L31:M31"/>
    <mergeCell ref="L25:M25"/>
    <mergeCell ref="D19:I19"/>
    <mergeCell ref="L20:M20"/>
    <mergeCell ref="D20:I20"/>
    <mergeCell ref="B20:C20"/>
    <mergeCell ref="B22:C22"/>
    <mergeCell ref="B24:C24"/>
    <mergeCell ref="L42:M42"/>
    <mergeCell ref="L43:M43"/>
    <mergeCell ref="L32:M32"/>
    <mergeCell ref="L33:M33"/>
    <mergeCell ref="L40:M40"/>
    <mergeCell ref="B38:M38"/>
    <mergeCell ref="B39:M39"/>
    <mergeCell ref="B41:C41"/>
    <mergeCell ref="B28:C28"/>
    <mergeCell ref="B29:C29"/>
    <mergeCell ref="D31:I31"/>
    <mergeCell ref="D32:I32"/>
    <mergeCell ref="D33:I33"/>
    <mergeCell ref="D34:I34"/>
    <mergeCell ref="D40:I40"/>
    <mergeCell ref="L80:M80"/>
    <mergeCell ref="L82:M82"/>
    <mergeCell ref="L84:M84"/>
    <mergeCell ref="B155:M155"/>
    <mergeCell ref="B70:C70"/>
    <mergeCell ref="D68:I68"/>
    <mergeCell ref="B71:C71"/>
    <mergeCell ref="D70:I70"/>
    <mergeCell ref="B72:C72"/>
    <mergeCell ref="D72:I72"/>
    <mergeCell ref="D71:I71"/>
    <mergeCell ref="L148:M148"/>
    <mergeCell ref="L149:M149"/>
    <mergeCell ref="B99:C99"/>
    <mergeCell ref="D84:I84"/>
    <mergeCell ref="B83:M83"/>
    <mergeCell ref="L88:M88"/>
    <mergeCell ref="L139:M139"/>
    <mergeCell ref="L140:M140"/>
    <mergeCell ref="L96:M96"/>
    <mergeCell ref="L97:M97"/>
    <mergeCell ref="L98:M98"/>
    <mergeCell ref="L99:M99"/>
    <mergeCell ref="B93:C93"/>
    <mergeCell ref="I161:M162"/>
    <mergeCell ref="B161:H162"/>
    <mergeCell ref="L159:M160"/>
    <mergeCell ref="B159:I160"/>
    <mergeCell ref="L71:M71"/>
    <mergeCell ref="B69:C69"/>
    <mergeCell ref="L150:M150"/>
    <mergeCell ref="L152:M152"/>
    <mergeCell ref="L153:M153"/>
    <mergeCell ref="B151:M151"/>
    <mergeCell ref="D152:I152"/>
    <mergeCell ref="D153:I153"/>
    <mergeCell ref="B152:C152"/>
    <mergeCell ref="B153:C153"/>
    <mergeCell ref="L145:M145"/>
    <mergeCell ref="L146:M146"/>
    <mergeCell ref="L147:M147"/>
    <mergeCell ref="L94:M94"/>
    <mergeCell ref="L95:M95"/>
    <mergeCell ref="L81:M81"/>
    <mergeCell ref="D81:I81"/>
    <mergeCell ref="D82:I82"/>
    <mergeCell ref="D69:I69"/>
    <mergeCell ref="D124:I124"/>
    <mergeCell ref="B3:M3"/>
    <mergeCell ref="L8:M8"/>
    <mergeCell ref="L9:M9"/>
    <mergeCell ref="L11:M11"/>
    <mergeCell ref="L4:M4"/>
    <mergeCell ref="D4:I4"/>
    <mergeCell ref="B14:C14"/>
    <mergeCell ref="B15:C15"/>
    <mergeCell ref="B4:C4"/>
    <mergeCell ref="B6:M6"/>
    <mergeCell ref="D8:I8"/>
    <mergeCell ref="D9:I9"/>
    <mergeCell ref="D11:I11"/>
    <mergeCell ref="L15:M15"/>
    <mergeCell ref="B8:C8"/>
    <mergeCell ref="B9:C9"/>
    <mergeCell ref="D13:I13"/>
    <mergeCell ref="B5:M5"/>
    <mergeCell ref="L7:M7"/>
    <mergeCell ref="D10:I10"/>
    <mergeCell ref="L10:M10"/>
    <mergeCell ref="B7:C7"/>
    <mergeCell ref="D7:I7"/>
    <mergeCell ref="D12:I12"/>
    <mergeCell ref="L18:M18"/>
    <mergeCell ref="L12:M12"/>
    <mergeCell ref="D18:I18"/>
    <mergeCell ref="B17:M17"/>
    <mergeCell ref="B11:C11"/>
    <mergeCell ref="B12:C12"/>
    <mergeCell ref="B10:C10"/>
    <mergeCell ref="L14:M14"/>
    <mergeCell ref="B13:C13"/>
    <mergeCell ref="L13:M13"/>
    <mergeCell ref="B16:C16"/>
    <mergeCell ref="D14:I14"/>
    <mergeCell ref="D15:I15"/>
    <mergeCell ref="D16:I16"/>
    <mergeCell ref="L16:M16"/>
    <mergeCell ref="B66:C66"/>
    <mergeCell ref="D49:I49"/>
    <mergeCell ref="D50:I50"/>
    <mergeCell ref="D52:I52"/>
    <mergeCell ref="D51:I51"/>
    <mergeCell ref="D53:I53"/>
    <mergeCell ref="B18:C18"/>
    <mergeCell ref="B19:C19"/>
    <mergeCell ref="D43:I43"/>
    <mergeCell ref="D44:I44"/>
    <mergeCell ref="B43:C43"/>
    <mergeCell ref="B40:C40"/>
    <mergeCell ref="B44:C44"/>
    <mergeCell ref="B21:M21"/>
    <mergeCell ref="B23:M23"/>
    <mergeCell ref="D24:I24"/>
    <mergeCell ref="D25:I25"/>
    <mergeCell ref="L22:M22"/>
    <mergeCell ref="L24:M24"/>
    <mergeCell ref="B25:C25"/>
    <mergeCell ref="L19:M19"/>
    <mergeCell ref="D22:I22"/>
    <mergeCell ref="L53:M53"/>
    <mergeCell ref="L54:M54"/>
    <mergeCell ref="B64:M64"/>
    <mergeCell ref="D63:I63"/>
    <mergeCell ref="D58:I58"/>
    <mergeCell ref="D59:I59"/>
    <mergeCell ref="D60:I60"/>
    <mergeCell ref="D61:I61"/>
    <mergeCell ref="D62:I62"/>
    <mergeCell ref="L63:M63"/>
    <mergeCell ref="B57:C57"/>
    <mergeCell ref="L57:M57"/>
    <mergeCell ref="L58:M58"/>
    <mergeCell ref="L59:M59"/>
    <mergeCell ref="L60:M60"/>
    <mergeCell ref="L61:M61"/>
    <mergeCell ref="L62:M62"/>
    <mergeCell ref="B58:C58"/>
    <mergeCell ref="B59:C59"/>
    <mergeCell ref="B60:C60"/>
    <mergeCell ref="B61:C61"/>
    <mergeCell ref="B62:C62"/>
    <mergeCell ref="L65:M65"/>
    <mergeCell ref="L66:M66"/>
    <mergeCell ref="L56:M56"/>
    <mergeCell ref="B56:C56"/>
    <mergeCell ref="B51:C51"/>
    <mergeCell ref="B53:C53"/>
    <mergeCell ref="B54:C54"/>
    <mergeCell ref="L51:M51"/>
    <mergeCell ref="B133:C133"/>
    <mergeCell ref="D133:I133"/>
    <mergeCell ref="L133:M133"/>
    <mergeCell ref="L124:M124"/>
    <mergeCell ref="L125:M125"/>
    <mergeCell ref="L126:M126"/>
    <mergeCell ref="B114:M114"/>
    <mergeCell ref="B115:M115"/>
    <mergeCell ref="D116:I116"/>
    <mergeCell ref="L118:M118"/>
    <mergeCell ref="L119:M119"/>
    <mergeCell ref="L120:M120"/>
    <mergeCell ref="L121:M121"/>
    <mergeCell ref="L122:M122"/>
    <mergeCell ref="D117:I117"/>
    <mergeCell ref="D123:I123"/>
    <mergeCell ref="B1:M2"/>
    <mergeCell ref="B113:C113"/>
    <mergeCell ref="D112:I112"/>
    <mergeCell ref="D113:I113"/>
    <mergeCell ref="L109:M109"/>
    <mergeCell ref="L110:M110"/>
    <mergeCell ref="B109:C109"/>
    <mergeCell ref="B125:C125"/>
    <mergeCell ref="D109:I109"/>
    <mergeCell ref="D110:I110"/>
    <mergeCell ref="B111:M111"/>
    <mergeCell ref="L116:M116"/>
    <mergeCell ref="L117:M117"/>
    <mergeCell ref="B110:C110"/>
    <mergeCell ref="B112:C112"/>
    <mergeCell ref="L113:M113"/>
    <mergeCell ref="B94:C94"/>
    <mergeCell ref="B95:C95"/>
    <mergeCell ref="B96:C96"/>
    <mergeCell ref="B97:C97"/>
    <mergeCell ref="B98:C98"/>
    <mergeCell ref="B92:C92"/>
    <mergeCell ref="B55:M55"/>
    <mergeCell ref="D48:I48"/>
  </mergeCells>
  <conditionalFormatting sqref="B7 D7:D16 J7:K16 J18:K20 D18:D20 J24:K24 D128:D133 J128:K133 J152:K154 D152:D154 D40:D54 J40:K54 B40:B54 D68:D82 B68:B82 D84:D88 J84:K88 B84:B89 J91:K99 D91:D99 B91:B99 D112:D113 J112:K113 B112:B113 J135:K136 D135:D136 B135:B136 D101:D102 J101:K102 B101:B102 J56:K63 D56:D63 B56:B63 J36:K37 B36:B37 J116:K126 D116:D126 B116:B126 D138:D150 B138:B150 D156:D158 J156:K158 B156:B158 D104:D110 B104:B110 K31:K34 B31:B34 K25:K29 J68:K82 J104:K110 J138:K150">
    <cfRule type="expression" dxfId="27" priority="35">
      <formula>$K7&gt;0</formula>
    </cfRule>
  </conditionalFormatting>
  <conditionalFormatting sqref="L7:M16 L18:M20 L40:M54 L84:M88 L138:M150 L156:M158 L104:M110 L24:M34">
    <cfRule type="expression" dxfId="26" priority="34">
      <formula>$L7&gt;0</formula>
    </cfRule>
  </conditionalFormatting>
  <conditionalFormatting sqref="B8:B12">
    <cfRule type="expression" dxfId="25" priority="33">
      <formula>$K8&gt;0</formula>
    </cfRule>
  </conditionalFormatting>
  <conditionalFormatting sqref="L159:M160">
    <cfRule type="expression" dxfId="24" priority="32">
      <formula>$L$159&gt;0</formula>
    </cfRule>
  </conditionalFormatting>
  <conditionalFormatting sqref="B13:B16 B18:B21 B24:B29">
    <cfRule type="expression" dxfId="23" priority="31">
      <formula>$K13&gt;0</formula>
    </cfRule>
  </conditionalFormatting>
  <conditionalFormatting sqref="B128:B133 B152:B154">
    <cfRule type="expression" dxfId="22" priority="29">
      <formula>$K128&gt;0</formula>
    </cfRule>
  </conditionalFormatting>
  <conditionalFormatting sqref="L22:M22">
    <cfRule type="expression" dxfId="21" priority="26">
      <formula>$L22&gt;0</formula>
    </cfRule>
  </conditionalFormatting>
  <conditionalFormatting sqref="L36:M37">
    <cfRule type="expression" dxfId="20" priority="24">
      <formula>$L36&gt;0</formula>
    </cfRule>
  </conditionalFormatting>
  <conditionalFormatting sqref="L56:M63">
    <cfRule type="expression" dxfId="19" priority="23">
      <formula>$L56&gt;0</formula>
    </cfRule>
  </conditionalFormatting>
  <conditionalFormatting sqref="L65:M66">
    <cfRule type="expression" dxfId="18" priority="22">
      <formula>$L65&gt;0</formula>
    </cfRule>
  </conditionalFormatting>
  <conditionalFormatting sqref="L68:M82">
    <cfRule type="expression" dxfId="17" priority="21">
      <formula>$L68&gt;0</formula>
    </cfRule>
  </conditionalFormatting>
  <conditionalFormatting sqref="L91:M99">
    <cfRule type="expression" dxfId="16" priority="20">
      <formula>$L91&gt;0</formula>
    </cfRule>
  </conditionalFormatting>
  <conditionalFormatting sqref="L101:M102">
    <cfRule type="expression" dxfId="15" priority="19">
      <formula>$L101&gt;0</formula>
    </cfRule>
  </conditionalFormatting>
  <conditionalFormatting sqref="L112:M113">
    <cfRule type="expression" dxfId="14" priority="17">
      <formula>$L112&gt;0</formula>
    </cfRule>
  </conditionalFormatting>
  <conditionalFormatting sqref="L116:M126">
    <cfRule type="expression" dxfId="13" priority="16">
      <formula>$L116&gt;0</formula>
    </cfRule>
  </conditionalFormatting>
  <conditionalFormatting sqref="L128:M133">
    <cfRule type="expression" dxfId="12" priority="15">
      <formula>$L128&gt;0</formula>
    </cfRule>
  </conditionalFormatting>
  <conditionalFormatting sqref="L135:M136">
    <cfRule type="expression" dxfId="11" priority="14">
      <formula>$L135&gt;0</formula>
    </cfRule>
  </conditionalFormatting>
  <conditionalFormatting sqref="L152:M154">
    <cfRule type="expression" dxfId="10" priority="12">
      <formula>$L152&gt;0</formula>
    </cfRule>
  </conditionalFormatting>
  <conditionalFormatting sqref="J65:K65 D65 B65">
    <cfRule type="expression" dxfId="9" priority="10">
      <formula>$K65&gt;0</formula>
    </cfRule>
  </conditionalFormatting>
  <conditionalFormatting sqref="J66:K66 D66 B66">
    <cfRule type="expression" dxfId="8" priority="9">
      <formula>$K66&gt;0</formula>
    </cfRule>
  </conditionalFormatting>
  <conditionalFormatting sqref="K30">
    <cfRule type="expression" dxfId="7" priority="8">
      <formula>$K30&gt;0</formula>
    </cfRule>
  </conditionalFormatting>
  <conditionalFormatting sqref="B30">
    <cfRule type="expression" dxfId="6" priority="7">
      <formula>$K30&gt;0</formula>
    </cfRule>
  </conditionalFormatting>
  <conditionalFormatting sqref="J22:K22 D22">
    <cfRule type="expression" dxfId="5" priority="6">
      <formula>$K22&gt;0</formula>
    </cfRule>
  </conditionalFormatting>
  <conditionalFormatting sqref="B22">
    <cfRule type="expression" dxfId="4" priority="5">
      <formula>$K22&gt;0</formula>
    </cfRule>
  </conditionalFormatting>
  <conditionalFormatting sqref="J25:J34">
    <cfRule type="expression" dxfId="3" priority="4">
      <formula>$K25&gt;0</formula>
    </cfRule>
  </conditionalFormatting>
  <conditionalFormatting sqref="D24:D29 D31:D34">
    <cfRule type="expression" dxfId="2" priority="3">
      <formula>$K24&gt;0</formula>
    </cfRule>
  </conditionalFormatting>
  <conditionalFormatting sqref="D30">
    <cfRule type="expression" dxfId="1" priority="2">
      <formula>$K30&gt;0</formula>
    </cfRule>
  </conditionalFormatting>
  <conditionalFormatting sqref="D36:D37">
    <cfRule type="expression" dxfId="0" priority="1">
      <formula>$K36&gt;0</formula>
    </cfRule>
  </conditionalFormatting>
  <pageMargins left="0.25" right="0.25" top="0.75" bottom="0.75" header="0.3" footer="0.3"/>
  <pageSetup scale="9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Main Form</vt:lpstr>
      <vt:lpstr>PolyJet</vt:lpstr>
      <vt:lpstr>FortusPlus</vt:lpstr>
      <vt:lpstr>FortusClassic</vt:lpstr>
      <vt:lpstr>NEW F123 Series</vt:lpstr>
      <vt:lpstr>MOJO - uPrintSeries</vt:lpstr>
      <vt:lpstr>Fortus 200-250</vt:lpstr>
      <vt:lpstr>Dimension</vt:lpstr>
      <vt:lpstr>FDMLegacy</vt:lpstr>
      <vt:lpstr>PolyJet!Print_Area</vt:lpstr>
    </vt:vector>
  </TitlesOfParts>
  <Company>Objet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FOC Form</dc:title>
  <dc:creator>FreddyY</dc:creator>
  <cp:lastModifiedBy>Messier, Teresa</cp:lastModifiedBy>
  <cp:lastPrinted>2017-03-01T21:35:20Z</cp:lastPrinted>
  <dcterms:created xsi:type="dcterms:W3CDTF">2010-03-16T08:14:49Z</dcterms:created>
  <dcterms:modified xsi:type="dcterms:W3CDTF">2017-08-31T17:06:23Z</dcterms:modified>
</cp:coreProperties>
</file>